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본부2팀(2025)-공용\4.진행사업\9. 사12 인수인계\구미 오태동 명당풀리비에 1,2단지 담보신탁(매경주택, 시스)\★공매\2단지 시스\2차\"/>
    </mc:Choice>
  </mc:AlternateContent>
  <xr:revisionPtr revIDLastSave="0" documentId="8_{FF50942A-4B02-4E89-BBFF-BEFDBB18EC2A}" xr6:coauthVersionLast="36" xr6:coauthVersionMax="36" xr10:uidLastSave="{00000000-0000-0000-0000-000000000000}"/>
  <bookViews>
    <workbookView xWindow="0" yWindow="0" windowWidth="28800" windowHeight="8760" xr2:uid="{96748422-C46C-4EA4-9694-D03EBBF37278}"/>
  </bookViews>
  <sheets>
    <sheet name="2차 공매" sheetId="1" r:id="rId1"/>
  </sheets>
  <definedNames>
    <definedName name="_xlnm._FilterDatabase" localSheetId="0" hidden="1">'2차 공매'!$A$6:$J$7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 s="1"/>
  <c r="D18" i="1" s="1"/>
  <c r="D19" i="1" s="1"/>
  <c r="D20" i="1" s="1"/>
  <c r="D21" i="1" s="1"/>
  <c r="D22" i="1" s="1"/>
  <c r="D23" i="1" s="1"/>
  <c r="C16" i="1"/>
  <c r="C17" i="1" s="1"/>
  <c r="D15" i="1"/>
  <c r="C15" i="1"/>
  <c r="F15" i="1" s="1"/>
  <c r="G15" i="1" s="1"/>
  <c r="F14" i="1"/>
  <c r="G14" i="1" s="1"/>
  <c r="F10" i="1"/>
  <c r="F9" i="1"/>
  <c r="F8" i="1"/>
  <c r="F7" i="1"/>
  <c r="H15" i="1" l="1"/>
  <c r="C18" i="1"/>
  <c r="F17" i="1"/>
  <c r="G17" i="1" s="1"/>
  <c r="F16" i="1"/>
  <c r="G16" i="1" s="1"/>
  <c r="H16" i="1" s="1"/>
  <c r="H17" i="1" l="1"/>
  <c r="C19" i="1"/>
  <c r="F18" i="1"/>
  <c r="G18" i="1" s="1"/>
  <c r="H18" i="1" s="1"/>
  <c r="F19" i="1" l="1"/>
  <c r="G19" i="1" s="1"/>
  <c r="H19" i="1" s="1"/>
  <c r="C20" i="1"/>
  <c r="C21" i="1" l="1"/>
  <c r="F20" i="1"/>
  <c r="G20" i="1" s="1"/>
  <c r="H20" i="1" s="1"/>
  <c r="C22" i="1" l="1"/>
  <c r="F21" i="1"/>
  <c r="G21" i="1" s="1"/>
  <c r="H21" i="1" s="1"/>
  <c r="C23" i="1" l="1"/>
  <c r="F23" i="1" s="1"/>
  <c r="G23" i="1" s="1"/>
  <c r="F22" i="1"/>
  <c r="G22" i="1" s="1"/>
  <c r="H22" i="1" s="1"/>
  <c r="H23" i="1" l="1"/>
</calcChain>
</file>

<file path=xl/sharedStrings.xml><?xml version="1.0" encoding="utf-8"?>
<sst xmlns="http://schemas.openxmlformats.org/spreadsheetml/2006/main" count="40" uniqueCount="36">
  <si>
    <t>감정평가 금액(㈜하나감정평가법인)</t>
    <phoneticPr fontId="3" type="noConversion"/>
  </si>
  <si>
    <t>경상북도 구미시 오태동 789 오태명당풀리비에 2단지</t>
    <phoneticPr fontId="3" type="noConversion"/>
  </si>
  <si>
    <t>도시형생활주택(면적 38.5771㎡) 부가세 없음</t>
    <phoneticPr fontId="3" type="noConversion"/>
  </si>
  <si>
    <t xml:space="preserve">  </t>
    <phoneticPr fontId="3" type="noConversion"/>
  </si>
  <si>
    <t>구분</t>
    <phoneticPr fontId="3" type="noConversion"/>
  </si>
  <si>
    <t>동호수</t>
    <phoneticPr fontId="3" type="noConversion"/>
  </si>
  <si>
    <t>토지</t>
    <phoneticPr fontId="3" type="noConversion"/>
  </si>
  <si>
    <t>건물</t>
    <phoneticPr fontId="3" type="noConversion"/>
  </si>
  <si>
    <t>부가가치세</t>
    <phoneticPr fontId="3" type="noConversion"/>
  </si>
  <si>
    <t>합계</t>
    <phoneticPr fontId="3" type="noConversion"/>
  </si>
  <si>
    <t>공매가격(1차)</t>
    <phoneticPr fontId="3" type="noConversion"/>
  </si>
  <si>
    <t>공매가격(2차)</t>
    <phoneticPr fontId="3" type="noConversion"/>
  </si>
  <si>
    <t>공매가격(3차)</t>
  </si>
  <si>
    <t>공매가격(4차)</t>
  </si>
  <si>
    <t>공매가격(5차)</t>
  </si>
  <si>
    <t>공매가격(6차)</t>
  </si>
  <si>
    <t>공매가격(7차)</t>
  </si>
  <si>
    <t>공매가격(8차)</t>
  </si>
  <si>
    <t>공매가격(9차)</t>
  </si>
  <si>
    <t>공매가격(10차)</t>
  </si>
  <si>
    <t>201동 202호</t>
    <phoneticPr fontId="3" type="noConversion"/>
  </si>
  <si>
    <t>201동 208호</t>
    <phoneticPr fontId="3" type="noConversion"/>
  </si>
  <si>
    <t>202동 302호</t>
    <phoneticPr fontId="3" type="noConversion"/>
  </si>
  <si>
    <t>202동 303호</t>
    <phoneticPr fontId="3" type="noConversion"/>
  </si>
  <si>
    <t>공매가격</t>
    <phoneticPr fontId="3" type="noConversion"/>
  </si>
  <si>
    <t>감액비율</t>
    <phoneticPr fontId="3" type="noConversion"/>
  </si>
  <si>
    <t>1차</t>
    <phoneticPr fontId="3" type="noConversion"/>
  </si>
  <si>
    <t>2차</t>
  </si>
  <si>
    <t>3차</t>
  </si>
  <si>
    <t>4차</t>
  </si>
  <si>
    <t>5차</t>
    <phoneticPr fontId="3" type="noConversion"/>
  </si>
  <si>
    <t>6차</t>
  </si>
  <si>
    <t>7차</t>
    <phoneticPr fontId="3" type="noConversion"/>
  </si>
  <si>
    <t>8차</t>
    <phoneticPr fontId="3" type="noConversion"/>
  </si>
  <si>
    <t>9차</t>
  </si>
  <si>
    <t>10차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</si>
</sst>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41" fontId="0" fillId="0" borderId="3" xfId="0" applyNumberFormat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vertical="center" wrapText="1"/>
    </xf>
    <xf numFmtId="176" fontId="0" fillId="0" borderId="3" xfId="1" applyNumberFormat="1" applyFont="1" applyFill="1" applyBorder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right" vertical="center"/>
    </xf>
    <xf numFmtId="41" fontId="0" fillId="0" borderId="0" xfId="0" applyNumberFormat="1" applyBorder="1" applyAlignment="1">
      <alignment horizontal="right"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3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5BCAF-A687-40AB-AE25-D20A06C4B4C2}">
  <dimension ref="A1:P23"/>
  <sheetViews>
    <sheetView tabSelected="1" zoomScale="85" zoomScaleNormal="85" workbookViewId="0">
      <selection activeCell="K7" sqref="K7"/>
    </sheetView>
  </sheetViews>
  <sheetFormatPr defaultRowHeight="16.5" x14ac:dyDescent="0.3"/>
  <cols>
    <col min="1" max="1" width="5.125" customWidth="1"/>
    <col min="2" max="2" width="12.125" bestFit="1" customWidth="1"/>
    <col min="3" max="3" width="15.375" bestFit="1" customWidth="1"/>
    <col min="4" max="4" width="13.625" bestFit="1" customWidth="1"/>
    <col min="5" max="5" width="16.875" bestFit="1" customWidth="1"/>
    <col min="6" max="6" width="17.625" customWidth="1"/>
    <col min="7" max="7" width="19.75" customWidth="1"/>
    <col min="8" max="10" width="15.875" bestFit="1" customWidth="1"/>
    <col min="11" max="12" width="15.375" bestFit="1" customWidth="1"/>
    <col min="13" max="14" width="14.375" customWidth="1"/>
    <col min="15" max="15" width="13.5" bestFit="1" customWidth="1"/>
    <col min="16" max="16" width="14.625" bestFit="1" customWidth="1"/>
  </cols>
  <sheetData>
    <row r="1" spans="1:16" s="6" customFormat="1" ht="17.25" x14ac:dyDescent="0.3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</row>
    <row r="2" spans="1:16" s="6" customFormat="1" ht="17.25" x14ac:dyDescent="0.3">
      <c r="A2" s="1" t="s">
        <v>1</v>
      </c>
      <c r="B2" s="2"/>
      <c r="C2" s="2"/>
      <c r="D2" s="2"/>
      <c r="E2" s="2"/>
      <c r="F2" s="2"/>
      <c r="G2" s="2"/>
      <c r="H2" s="3"/>
      <c r="I2" s="7"/>
      <c r="J2" s="7"/>
    </row>
    <row r="3" spans="1:16" s="6" customFormat="1" ht="17.25" x14ac:dyDescent="0.3">
      <c r="A3" s="1" t="s">
        <v>2</v>
      </c>
      <c r="B3" s="2"/>
      <c r="C3" s="2"/>
      <c r="D3" s="2"/>
      <c r="E3" s="2"/>
      <c r="F3" s="2"/>
      <c r="G3" s="2"/>
      <c r="H3" s="3"/>
      <c r="I3" s="7"/>
      <c r="J3" s="7"/>
    </row>
    <row r="4" spans="1:16" ht="17.25" x14ac:dyDescent="0.3">
      <c r="A4" s="8"/>
      <c r="B4" s="9"/>
      <c r="C4" s="9"/>
      <c r="D4" s="9"/>
      <c r="E4" s="9"/>
      <c r="F4" s="9"/>
      <c r="G4" s="9"/>
      <c r="H4" s="10"/>
      <c r="I4" s="11"/>
      <c r="J4" s="11"/>
    </row>
    <row r="5" spans="1:16" ht="17.25" x14ac:dyDescent="0.3">
      <c r="A5" s="8"/>
      <c r="B5" s="9"/>
      <c r="C5" s="12"/>
      <c r="D5" s="12"/>
      <c r="E5" s="12"/>
      <c r="F5" s="12"/>
      <c r="G5" s="12"/>
      <c r="H5" t="s">
        <v>3</v>
      </c>
      <c r="I5" s="11"/>
      <c r="J5" s="11"/>
    </row>
    <row r="6" spans="1:16" x14ac:dyDescent="0.3">
      <c r="A6" s="13" t="s">
        <v>4</v>
      </c>
      <c r="B6" s="14" t="s">
        <v>5</v>
      </c>
      <c r="C6" s="15" t="s">
        <v>6</v>
      </c>
      <c r="D6" s="15" t="s">
        <v>7</v>
      </c>
      <c r="E6" s="16" t="s">
        <v>8</v>
      </c>
      <c r="F6" s="16" t="s">
        <v>9</v>
      </c>
      <c r="G6" s="17" t="s">
        <v>10</v>
      </c>
      <c r="H6" s="18" t="s">
        <v>11</v>
      </c>
      <c r="I6" s="18" t="s">
        <v>12</v>
      </c>
      <c r="J6" s="18" t="s">
        <v>13</v>
      </c>
      <c r="K6" s="18" t="s">
        <v>14</v>
      </c>
      <c r="L6" s="18" t="s">
        <v>15</v>
      </c>
      <c r="M6" s="18" t="s">
        <v>16</v>
      </c>
      <c r="N6" s="18" t="s">
        <v>17</v>
      </c>
      <c r="O6" s="18" t="s">
        <v>18</v>
      </c>
      <c r="P6" s="18" t="s">
        <v>19</v>
      </c>
    </row>
    <row r="7" spans="1:16" x14ac:dyDescent="0.3">
      <c r="A7" s="13">
        <v>1</v>
      </c>
      <c r="B7" s="19" t="s">
        <v>20</v>
      </c>
      <c r="C7" s="20">
        <v>18900000</v>
      </c>
      <c r="D7" s="20">
        <v>44100000</v>
      </c>
      <c r="E7" s="21"/>
      <c r="F7" s="21">
        <f>SUM(C7:E7)</f>
        <v>63000000</v>
      </c>
      <c r="G7" s="22">
        <v>51000000</v>
      </c>
      <c r="H7" s="22">
        <v>46000000</v>
      </c>
      <c r="I7" s="22">
        <v>42000000</v>
      </c>
      <c r="J7" s="22">
        <v>39000000</v>
      </c>
      <c r="K7" s="22">
        <v>36000000</v>
      </c>
      <c r="L7" s="22">
        <v>33000000</v>
      </c>
      <c r="M7" s="22">
        <v>30000000</v>
      </c>
      <c r="N7" s="22">
        <v>27000000</v>
      </c>
      <c r="O7" s="22">
        <v>25000000</v>
      </c>
      <c r="P7" s="22">
        <v>23000000</v>
      </c>
    </row>
    <row r="8" spans="1:16" x14ac:dyDescent="0.3">
      <c r="A8" s="13">
        <v>2</v>
      </c>
      <c r="B8" s="23" t="s">
        <v>21</v>
      </c>
      <c r="C8" s="20">
        <v>18900000</v>
      </c>
      <c r="D8" s="20">
        <v>44100000</v>
      </c>
      <c r="E8" s="21"/>
      <c r="F8" s="21">
        <f t="shared" ref="F8:F10" si="0">SUM(C8:E8)</f>
        <v>63000000</v>
      </c>
      <c r="G8" s="22">
        <v>51000000</v>
      </c>
      <c r="H8" s="22">
        <v>46000000</v>
      </c>
      <c r="I8" s="22">
        <v>42000000</v>
      </c>
      <c r="J8" s="22">
        <v>39000000</v>
      </c>
      <c r="K8" s="22">
        <v>36000000</v>
      </c>
      <c r="L8" s="22">
        <v>33000000</v>
      </c>
      <c r="M8" s="22">
        <v>30000000</v>
      </c>
      <c r="N8" s="22">
        <v>27000000</v>
      </c>
      <c r="O8" s="22">
        <v>25000000</v>
      </c>
      <c r="P8" s="22">
        <v>23000000</v>
      </c>
    </row>
    <row r="9" spans="1:16" x14ac:dyDescent="0.3">
      <c r="A9" s="13">
        <v>3</v>
      </c>
      <c r="B9" s="23" t="s">
        <v>22</v>
      </c>
      <c r="C9" s="20">
        <v>18900000</v>
      </c>
      <c r="D9" s="20">
        <v>44100000</v>
      </c>
      <c r="E9" s="21"/>
      <c r="F9" s="21">
        <f t="shared" si="0"/>
        <v>63000000</v>
      </c>
      <c r="G9" s="22">
        <v>51000000</v>
      </c>
      <c r="H9" s="22">
        <v>46000000</v>
      </c>
      <c r="I9" s="22">
        <v>42000000</v>
      </c>
      <c r="J9" s="22">
        <v>39000000</v>
      </c>
      <c r="K9" s="22">
        <v>36000000</v>
      </c>
      <c r="L9" s="22">
        <v>33000000</v>
      </c>
      <c r="M9" s="22">
        <v>30000000</v>
      </c>
      <c r="N9" s="22">
        <v>27000000</v>
      </c>
      <c r="O9" s="22">
        <v>25000000</v>
      </c>
      <c r="P9" s="22">
        <v>23000000</v>
      </c>
    </row>
    <row r="10" spans="1:16" x14ac:dyDescent="0.3">
      <c r="A10" s="13">
        <v>4</v>
      </c>
      <c r="B10" s="23" t="s">
        <v>23</v>
      </c>
      <c r="C10" s="20">
        <v>18900000</v>
      </c>
      <c r="D10" s="20">
        <v>44100000</v>
      </c>
      <c r="E10" s="21"/>
      <c r="F10" s="21">
        <f t="shared" si="0"/>
        <v>63000000</v>
      </c>
      <c r="G10" s="22">
        <v>51000000</v>
      </c>
      <c r="H10" s="22">
        <v>46000000</v>
      </c>
      <c r="I10" s="22">
        <v>42000000</v>
      </c>
      <c r="J10" s="22">
        <v>39000000</v>
      </c>
      <c r="K10" s="22">
        <v>36000000</v>
      </c>
      <c r="L10" s="22">
        <v>33000000</v>
      </c>
      <c r="M10" s="22">
        <v>30000000</v>
      </c>
      <c r="N10" s="22">
        <v>27000000</v>
      </c>
      <c r="O10" s="22">
        <v>25000000</v>
      </c>
      <c r="P10" s="22">
        <v>23000000</v>
      </c>
    </row>
    <row r="11" spans="1:16" x14ac:dyDescent="0.3">
      <c r="A11" s="24"/>
      <c r="B11" s="25"/>
      <c r="C11" s="26"/>
      <c r="D11" s="26"/>
      <c r="E11" s="27"/>
      <c r="F11" s="27"/>
      <c r="G11" s="12"/>
      <c r="H11" s="12"/>
      <c r="I11" s="12"/>
      <c r="J11" s="12"/>
      <c r="K11" s="12"/>
      <c r="L11" s="12"/>
      <c r="M11" s="28"/>
      <c r="N11" s="28"/>
    </row>
    <row r="13" spans="1:16" x14ac:dyDescent="0.3">
      <c r="C13" s="29" t="s">
        <v>6</v>
      </c>
      <c r="D13" s="29" t="s">
        <v>7</v>
      </c>
      <c r="E13" s="29" t="s">
        <v>8</v>
      </c>
      <c r="F13" s="29" t="s">
        <v>9</v>
      </c>
      <c r="G13" s="29" t="s">
        <v>24</v>
      </c>
      <c r="H13" s="29" t="s">
        <v>25</v>
      </c>
    </row>
    <row r="14" spans="1:16" x14ac:dyDescent="0.3">
      <c r="B14" s="30" t="s">
        <v>26</v>
      </c>
      <c r="C14" s="20">
        <v>15120000</v>
      </c>
      <c r="D14" s="20">
        <v>35280000</v>
      </c>
      <c r="E14" s="20"/>
      <c r="F14" s="20">
        <f>C14+D14</f>
        <v>50400000</v>
      </c>
      <c r="G14" s="31">
        <f>ROUNDUP(F14,-6)</f>
        <v>51000000</v>
      </c>
    </row>
    <row r="15" spans="1:16" x14ac:dyDescent="0.3">
      <c r="B15" s="30" t="s">
        <v>27</v>
      </c>
      <c r="C15" s="20">
        <f>C14*0.9</f>
        <v>13608000</v>
      </c>
      <c r="D15" s="20">
        <f>D14*0.9</f>
        <v>31752000</v>
      </c>
      <c r="E15" s="20"/>
      <c r="F15" s="20">
        <f t="shared" ref="F15:F23" si="1">C15+D15</f>
        <v>45360000</v>
      </c>
      <c r="G15" s="31">
        <f t="shared" ref="G15:G23" si="2">ROUNDUP(F15,-6)</f>
        <v>46000000</v>
      </c>
      <c r="H15">
        <f>G15/G14</f>
        <v>0.90196078431372551</v>
      </c>
    </row>
    <row r="16" spans="1:16" x14ac:dyDescent="0.3">
      <c r="B16" s="30" t="s">
        <v>28</v>
      </c>
      <c r="C16" s="20">
        <f>C15*0.92</f>
        <v>12519360</v>
      </c>
      <c r="D16" s="20">
        <f>D15*0.92</f>
        <v>29211840</v>
      </c>
      <c r="E16" s="20"/>
      <c r="F16" s="20">
        <f t="shared" si="1"/>
        <v>41731200</v>
      </c>
      <c r="G16" s="31">
        <f t="shared" si="2"/>
        <v>42000000</v>
      </c>
      <c r="H16">
        <f t="shared" ref="H16:H23" si="3">G16/G15</f>
        <v>0.91304347826086951</v>
      </c>
    </row>
    <row r="17" spans="2:8" x14ac:dyDescent="0.3">
      <c r="B17" s="30" t="s">
        <v>29</v>
      </c>
      <c r="C17" s="20">
        <f>C16*0.92</f>
        <v>11517811.200000001</v>
      </c>
      <c r="D17" s="20">
        <f>D16*0.92</f>
        <v>26874892.800000001</v>
      </c>
      <c r="E17" s="20"/>
      <c r="F17" s="20">
        <f t="shared" si="1"/>
        <v>38392704</v>
      </c>
      <c r="G17" s="31">
        <f t="shared" si="2"/>
        <v>39000000</v>
      </c>
      <c r="H17">
        <f t="shared" si="3"/>
        <v>0.9285714285714286</v>
      </c>
    </row>
    <row r="18" spans="2:8" x14ac:dyDescent="0.3">
      <c r="B18" s="32" t="s">
        <v>30</v>
      </c>
      <c r="C18" s="20">
        <f>C17*0.92</f>
        <v>10596386.304000001</v>
      </c>
      <c r="D18" s="20">
        <f>D17*0.92</f>
        <v>24724901.376000002</v>
      </c>
      <c r="E18" s="20"/>
      <c r="F18" s="20">
        <f t="shared" si="1"/>
        <v>35321287.680000007</v>
      </c>
      <c r="G18" s="31">
        <f t="shared" si="2"/>
        <v>36000000</v>
      </c>
      <c r="H18">
        <f t="shared" si="3"/>
        <v>0.92307692307692313</v>
      </c>
    </row>
    <row r="19" spans="2:8" x14ac:dyDescent="0.3">
      <c r="B19" s="32" t="s">
        <v>31</v>
      </c>
      <c r="C19" s="20">
        <f>C18*0.92</f>
        <v>9748675.3996800017</v>
      </c>
      <c r="D19" s="20">
        <f>D18*0.92</f>
        <v>22746909.265920002</v>
      </c>
      <c r="E19" s="20"/>
      <c r="F19" s="20">
        <f t="shared" si="1"/>
        <v>32495584.665600002</v>
      </c>
      <c r="G19" s="31">
        <f t="shared" si="2"/>
        <v>33000000</v>
      </c>
      <c r="H19">
        <f t="shared" si="3"/>
        <v>0.91666666666666663</v>
      </c>
    </row>
    <row r="20" spans="2:8" x14ac:dyDescent="0.3">
      <c r="B20" s="32" t="s">
        <v>32</v>
      </c>
      <c r="C20" s="20">
        <f>C19*0.92</f>
        <v>8968781.3677056022</v>
      </c>
      <c r="D20" s="20">
        <f>D19*0.92</f>
        <v>20927156.524646401</v>
      </c>
      <c r="E20" s="20"/>
      <c r="F20" s="20">
        <f t="shared" si="1"/>
        <v>29895937.892352004</v>
      </c>
      <c r="G20" s="31">
        <f t="shared" si="2"/>
        <v>30000000</v>
      </c>
      <c r="H20">
        <f t="shared" si="3"/>
        <v>0.90909090909090906</v>
      </c>
    </row>
    <row r="21" spans="2:8" x14ac:dyDescent="0.3">
      <c r="B21" s="32" t="s">
        <v>33</v>
      </c>
      <c r="C21" s="20">
        <f>C20*0.9</f>
        <v>8071903.2309350418</v>
      </c>
      <c r="D21" s="20">
        <f>D20*0.9</f>
        <v>18834440.872181762</v>
      </c>
      <c r="E21" s="20"/>
      <c r="F21" s="20">
        <f t="shared" si="1"/>
        <v>26906344.103116803</v>
      </c>
      <c r="G21" s="31">
        <f t="shared" si="2"/>
        <v>27000000</v>
      </c>
      <c r="H21">
        <f t="shared" si="3"/>
        <v>0.9</v>
      </c>
    </row>
    <row r="22" spans="2:8" x14ac:dyDescent="0.3">
      <c r="B22" s="32" t="s">
        <v>34</v>
      </c>
      <c r="C22" s="20">
        <f t="shared" ref="C22:D23" si="4">C21*0.9</f>
        <v>7264712.9078415381</v>
      </c>
      <c r="D22" s="20">
        <f t="shared" si="4"/>
        <v>16950996.784963585</v>
      </c>
      <c r="E22" s="33"/>
      <c r="F22" s="20">
        <f t="shared" si="1"/>
        <v>24215709.692805123</v>
      </c>
      <c r="G22" s="31">
        <f t="shared" si="2"/>
        <v>25000000</v>
      </c>
      <c r="H22">
        <f t="shared" si="3"/>
        <v>0.92592592592592593</v>
      </c>
    </row>
    <row r="23" spans="2:8" x14ac:dyDescent="0.3">
      <c r="B23" s="32" t="s">
        <v>35</v>
      </c>
      <c r="C23" s="20">
        <f>C22*0.92</f>
        <v>6683535.8752142154</v>
      </c>
      <c r="D23" s="20">
        <f>D22*0.92</f>
        <v>15594917.042166499</v>
      </c>
      <c r="E23" s="33"/>
      <c r="F23" s="20">
        <f t="shared" si="1"/>
        <v>22278452.917380713</v>
      </c>
      <c r="G23" s="31">
        <f t="shared" si="2"/>
        <v>23000000</v>
      </c>
      <c r="H23">
        <f t="shared" si="3"/>
        <v>0.92</v>
      </c>
    </row>
  </sheetData>
  <autoFilter ref="A6:J7" xr:uid="{00000000-0009-0000-0000-000000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2차 공매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DTS-STAFF</dc:creator>
  <cp:lastModifiedBy>DTS-STAFF</cp:lastModifiedBy>
  <dcterms:created xsi:type="dcterms:W3CDTF">2025-08-13T04:15:46Z</dcterms:created>
  <dcterms:modified xsi:type="dcterms:W3CDTF">2025-08-13T04:15:59Z</dcterms:modified>
</cp:coreProperties>
</file>