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4.진행사업\3.담보신탁\41. 침산새마을금고 (드림새마을금고)\1. 대구광역시 달서구 월성동 273-4 센트로벨리\★ 공매\2. 2차 공매\2. 진행\"/>
    </mc:Choice>
  </mc:AlternateContent>
  <xr:revisionPtr revIDLastSave="0" documentId="13_ncr:1_{E118F0B5-601C-4B75-8068-F3E3A495B09D}" xr6:coauthVersionLast="36" xr6:coauthVersionMax="36" xr10:uidLastSave="{00000000-0000-0000-0000-000000000000}"/>
  <bookViews>
    <workbookView xWindow="3525" yWindow="3315" windowWidth="21600" windowHeight="11385" xr2:uid="{00000000-000D-0000-FFFF-FFFF00000000}"/>
  </bookViews>
  <sheets>
    <sheet name="Sheet1" sheetId="1" r:id="rId1"/>
  </sheets>
  <definedNames>
    <definedName name="_xlnm._FilterDatabase" localSheetId="0" hidden="1">Sheet1!$A$7:$L$8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F30" i="1"/>
  <c r="G19" i="1"/>
  <c r="F19" i="1"/>
  <c r="G8" i="1"/>
  <c r="H8" i="1" s="1"/>
  <c r="F8" i="1"/>
  <c r="H19" i="1" l="1"/>
  <c r="H30" i="1"/>
  <c r="D11" i="1"/>
  <c r="E32" i="1" l="1"/>
  <c r="D32" i="1"/>
  <c r="D33" i="1" s="1"/>
  <c r="D34" i="1" s="1"/>
  <c r="D35" i="1" s="1"/>
  <c r="D36" i="1" s="1"/>
  <c r="D37" i="1" s="1"/>
  <c r="E22" i="1"/>
  <c r="G22" i="1" s="1"/>
  <c r="D22" i="1"/>
  <c r="E11" i="1"/>
  <c r="G11" i="1" s="1"/>
  <c r="E33" i="1" l="1"/>
  <c r="G32" i="1"/>
  <c r="F32" i="1"/>
  <c r="I32" i="1" l="1"/>
  <c r="F33" i="1"/>
  <c r="H32" i="1"/>
  <c r="E34" i="1"/>
  <c r="G33" i="1"/>
  <c r="F22" i="1"/>
  <c r="F11" i="1"/>
  <c r="I11" i="1" s="1"/>
  <c r="E23" i="1"/>
  <c r="D23" i="1"/>
  <c r="D24" i="1" s="1"/>
  <c r="D25" i="1" s="1"/>
  <c r="D26" i="1" s="1"/>
  <c r="D27" i="1" s="1"/>
  <c r="H11" i="1" l="1"/>
  <c r="I33" i="1"/>
  <c r="I30" i="1"/>
  <c r="E35" i="1"/>
  <c r="G34" i="1"/>
  <c r="H33" i="1"/>
  <c r="F34" i="1"/>
  <c r="E24" i="1"/>
  <c r="G24" i="1" s="1"/>
  <c r="G23" i="1"/>
  <c r="I22" i="1"/>
  <c r="H22" i="1"/>
  <c r="F23" i="1"/>
  <c r="H23" i="1" s="1"/>
  <c r="E25" i="1"/>
  <c r="D4" i="1" l="1"/>
  <c r="J30" i="1"/>
  <c r="H34" i="1"/>
  <c r="F35" i="1"/>
  <c r="I19" i="1"/>
  <c r="I34" i="1"/>
  <c r="E36" i="1"/>
  <c r="G35" i="1"/>
  <c r="E26" i="1"/>
  <c r="G25" i="1"/>
  <c r="I23" i="1"/>
  <c r="F24" i="1"/>
  <c r="H24" i="1" s="1"/>
  <c r="D12" i="1"/>
  <c r="D13" i="1" s="1"/>
  <c r="D14" i="1" s="1"/>
  <c r="D15" i="1" s="1"/>
  <c r="D16" i="1" s="1"/>
  <c r="E12" i="1"/>
  <c r="G12" i="1" s="1"/>
  <c r="F12" i="1"/>
  <c r="E37" i="1" l="1"/>
  <c r="G36" i="1"/>
  <c r="I35" i="1"/>
  <c r="F36" i="1"/>
  <c r="H35" i="1"/>
  <c r="J19" i="1"/>
  <c r="K30" i="1"/>
  <c r="G26" i="1"/>
  <c r="E27" i="1"/>
  <c r="I12" i="1"/>
  <c r="E4" i="1" s="1"/>
  <c r="H12" i="1"/>
  <c r="I24" i="1"/>
  <c r="F25" i="1"/>
  <c r="E13" i="1"/>
  <c r="G13" i="1" s="1"/>
  <c r="F13" i="1"/>
  <c r="I8" i="1"/>
  <c r="L30" i="1" l="1"/>
  <c r="J8" i="1"/>
  <c r="F37" i="1"/>
  <c r="I36" i="1"/>
  <c r="H36" i="1"/>
  <c r="K19" i="1"/>
  <c r="G37" i="1"/>
  <c r="H25" i="1"/>
  <c r="F26" i="1"/>
  <c r="G27" i="1"/>
  <c r="I13" i="1"/>
  <c r="F4" i="1" s="1"/>
  <c r="H13" i="1"/>
  <c r="I25" i="1"/>
  <c r="E14" i="1"/>
  <c r="F14" i="1"/>
  <c r="F15" i="1" s="1"/>
  <c r="K8" i="1" l="1"/>
  <c r="L19" i="1"/>
  <c r="M30" i="1"/>
  <c r="I37" i="1"/>
  <c r="H37" i="1"/>
  <c r="F27" i="1"/>
  <c r="H26" i="1"/>
  <c r="I26" i="1"/>
  <c r="F16" i="1"/>
  <c r="G14" i="1"/>
  <c r="E15" i="1"/>
  <c r="I14" i="1"/>
  <c r="G4" i="1" s="1"/>
  <c r="H14" i="1"/>
  <c r="L8" i="1" l="1"/>
  <c r="M19" i="1"/>
  <c r="N30" i="1"/>
  <c r="H27" i="1"/>
  <c r="I27" i="1"/>
  <c r="E16" i="1"/>
  <c r="G15" i="1"/>
  <c r="N19" i="1" l="1"/>
  <c r="H15" i="1"/>
  <c r="I15" i="1"/>
  <c r="H4" i="1" s="1"/>
  <c r="G16" i="1"/>
  <c r="M8" i="1" l="1"/>
  <c r="H16" i="1"/>
  <c r="I16" i="1"/>
  <c r="I4" i="1" s="1"/>
  <c r="N8" i="1" l="1"/>
</calcChain>
</file>

<file path=xl/sharedStrings.xml><?xml version="1.0" encoding="utf-8"?>
<sst xmlns="http://schemas.openxmlformats.org/spreadsheetml/2006/main" count="81" uniqueCount="29">
  <si>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</si>
  <si>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</si>
  <si>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</si>
  <si>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</si>
  <si>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</si>
  <si>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</si>
  <si>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</si>
  <si>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</si>
  <si>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</si>
  <si>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</si>
  <si>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</si>
  <si>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공매가격(2차)</t>
    <phoneticPr fontId="2" type="noConversion"/>
  </si>
  <si>
    <t>공매가격(3차)</t>
  </si>
  <si>
    <t>공매가격(4차)</t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</si>
  <si>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</si>
  <si>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</si>
  <si>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</si>
  <si>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공매가격(1차)</t>
    <phoneticPr fontId="2" type="noConversion"/>
  </si>
  <si>
    <t>감정평가 금액(㈜태양감정평가법인)</t>
    <phoneticPr fontId="2" type="noConversion"/>
  </si>
  <si>
    <t>센트로벨리 제비201호</t>
    <phoneticPr fontId="2" type="noConversion"/>
  </si>
  <si>
    <t>센트로벨리 제비202호</t>
    <phoneticPr fontId="2" type="noConversion"/>
  </si>
  <si>
    <t>센트로벨리 제401호</t>
    <phoneticPr fontId="2" type="noConversion"/>
  </si>
  <si>
    <t>5차</t>
  </si>
  <si>
    <t>5차</t>
    <phoneticPr fontId="2" type="noConversion"/>
  </si>
  <si>
    <t>6차</t>
  </si>
  <si>
    <t>공매가격(5차)</t>
  </si>
  <si>
    <t>공매가격(6차)</t>
  </si>
  <si>
    <t>일괄매각</t>
    <phoneticPr fontId="2" type="noConversion"/>
  </si>
  <si>
    <t>※세부내역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</si>
</sst>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Fill="1" applyBorder="1" applyAlignment="1">
      <alignment horizontal="right" vertical="center"/>
    </xf>
    <xf numFmtId="41" fontId="0" fillId="0" borderId="1" xfId="0" applyNumberFormat="1" applyBorder="1" applyAlignment="1">
      <alignment horizontal="right" vertical="center"/>
    </xf>
    <xf numFmtId="176" fontId="0" fillId="2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41" fontId="0" fillId="0" borderId="2" xfId="1" applyFont="1" applyBorder="1" applyAlignment="1">
      <alignment horizontal="right" vertical="center"/>
    </xf>
    <xf numFmtId="41" fontId="0" fillId="0" borderId="1" xfId="1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41" fontId="0" fillId="0" borderId="1" xfId="0" applyNumberForma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6" fontId="3" fillId="0" borderId="0" xfId="0" applyNumberFormat="1" applyFont="1" applyBorder="1">
      <alignment vertical="center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176" fontId="0" fillId="0" borderId="3" xfId="0" applyNumberFormat="1" applyFill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41" fontId="0" fillId="0" borderId="6" xfId="1" applyFont="1" applyBorder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5" fillId="0" borderId="0" xfId="1" applyFont="1" applyBorder="1">
      <alignment vertical="center"/>
    </xf>
    <xf numFmtId="41" fontId="5" fillId="0" borderId="0" xfId="0" applyNumberFormat="1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1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zoomScale="85" zoomScaleNormal="85" workbookViewId="0">
      <selection activeCell="L1" sqref="L1"/>
    </sheetView>
  </sheetViews>
  <sheetFormatPr defaultRowHeight="16.5" x14ac:dyDescent="0.3"/>
  <cols>
    <col min="1" max="1" width="5.125" customWidth="1"/>
    <col min="2" max="2" width="9" customWidth="1"/>
    <col min="3" max="3" width="17.25" customWidth="1"/>
    <col min="4" max="4" width="15.375" bestFit="1" customWidth="1"/>
    <col min="5" max="6" width="15" bestFit="1" customWidth="1"/>
    <col min="7" max="7" width="15.375" bestFit="1" customWidth="1"/>
    <col min="8" max="8" width="14.25" customWidth="1"/>
    <col min="9" max="9" width="16.375" customWidth="1"/>
    <col min="10" max="12" width="15.875" bestFit="1" customWidth="1"/>
    <col min="13" max="14" width="15.375" bestFit="1" customWidth="1"/>
    <col min="15" max="15" width="12.125" bestFit="1" customWidth="1"/>
  </cols>
  <sheetData>
    <row r="1" spans="1:14" ht="17.25" x14ac:dyDescent="0.3">
      <c r="A1" s="15" t="s">
        <v>18</v>
      </c>
      <c r="B1" s="16"/>
      <c r="C1" s="16"/>
      <c r="D1" s="16"/>
      <c r="E1" s="16"/>
      <c r="F1" s="16"/>
      <c r="G1" s="16"/>
      <c r="H1" s="16"/>
      <c r="I1" s="16"/>
      <c r="J1" s="17"/>
      <c r="K1" s="32"/>
      <c r="L1" s="19"/>
    </row>
    <row r="2" spans="1:14" ht="18" thickBot="1" x14ac:dyDescent="0.35">
      <c r="A2" s="15"/>
      <c r="B2" s="16"/>
      <c r="C2" s="16"/>
      <c r="D2" s="16"/>
      <c r="E2" s="16"/>
      <c r="F2" s="16"/>
      <c r="G2" s="16"/>
      <c r="H2" s="16"/>
      <c r="I2" s="16"/>
      <c r="J2" s="17"/>
      <c r="K2" s="19"/>
      <c r="L2" s="19"/>
    </row>
    <row r="3" spans="1:14" ht="17.25" x14ac:dyDescent="0.3">
      <c r="A3" s="15"/>
      <c r="B3" s="16"/>
      <c r="C3" s="28" t="s">
        <v>27</v>
      </c>
      <c r="D3" s="20" t="s">
        <v>17</v>
      </c>
      <c r="E3" s="21" t="s">
        <v>11</v>
      </c>
      <c r="F3" s="21" t="s">
        <v>12</v>
      </c>
      <c r="G3" s="21" t="s">
        <v>13</v>
      </c>
      <c r="H3" s="21" t="s">
        <v>25</v>
      </c>
      <c r="I3" s="22" t="s">
        <v>26</v>
      </c>
    </row>
    <row r="4" spans="1:14" ht="18" thickBot="1" x14ac:dyDescent="0.35">
      <c r="A4" s="15"/>
      <c r="B4" s="16"/>
      <c r="C4" s="29"/>
      <c r="D4" s="23">
        <f>I11+I22+I32</f>
        <v>6205000000</v>
      </c>
      <c r="E4" s="24">
        <f>I12+I23+I33</f>
        <v>5584000000</v>
      </c>
      <c r="F4" s="24">
        <f>I13+I24+I34</f>
        <v>5027000000</v>
      </c>
      <c r="G4" s="24">
        <f>I14+I25+I35</f>
        <v>4524000000</v>
      </c>
      <c r="H4" s="24">
        <f>I15+I26+I36</f>
        <v>4072000000</v>
      </c>
      <c r="I4" s="25">
        <f>I16+I27+I37</f>
        <v>3664000000</v>
      </c>
    </row>
    <row r="5" spans="1:14" ht="17.25" x14ac:dyDescent="0.3">
      <c r="A5" s="15"/>
      <c r="B5" s="16"/>
      <c r="C5" s="27"/>
      <c r="D5" s="26"/>
      <c r="E5" s="26"/>
      <c r="F5" s="26"/>
      <c r="G5" s="18"/>
      <c r="H5" s="18"/>
      <c r="I5" s="18"/>
      <c r="K5" s="19"/>
      <c r="L5" s="19"/>
    </row>
    <row r="6" spans="1:14" ht="17.25" x14ac:dyDescent="0.3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7"/>
      <c r="K6" s="19"/>
      <c r="L6" s="19"/>
    </row>
    <row r="7" spans="1:14" x14ac:dyDescent="0.3">
      <c r="A7" s="6" t="s">
        <v>0</v>
      </c>
      <c r="B7" s="31" t="s">
        <v>14</v>
      </c>
      <c r="C7" s="31"/>
      <c r="D7" s="14" t="s">
        <v>2</v>
      </c>
      <c r="E7" s="14" t="s">
        <v>3</v>
      </c>
      <c r="F7" s="14" t="s">
        <v>1</v>
      </c>
      <c r="G7" s="12" t="s">
        <v>4</v>
      </c>
      <c r="H7" s="12" t="s">
        <v>15</v>
      </c>
      <c r="I7" s="13" t="s">
        <v>17</v>
      </c>
      <c r="J7" s="14" t="s">
        <v>11</v>
      </c>
      <c r="K7" s="14" t="s">
        <v>12</v>
      </c>
      <c r="L7" s="14" t="s">
        <v>13</v>
      </c>
      <c r="M7" s="10" t="s">
        <v>25</v>
      </c>
      <c r="N7" s="10" t="s">
        <v>26</v>
      </c>
    </row>
    <row r="8" spans="1:14" x14ac:dyDescent="0.3">
      <c r="A8" s="6">
        <v>1</v>
      </c>
      <c r="B8" s="30" t="s">
        <v>19</v>
      </c>
      <c r="C8" s="30"/>
      <c r="D8" s="3">
        <v>50700000</v>
      </c>
      <c r="E8" s="3">
        <v>118300000</v>
      </c>
      <c r="F8" s="3">
        <f>SUM(D8:E8)</f>
        <v>169000000</v>
      </c>
      <c r="G8" s="4">
        <f>E8*0.1</f>
        <v>11830000</v>
      </c>
      <c r="H8" s="4">
        <f>D8+E8+G8</f>
        <v>180830000</v>
      </c>
      <c r="I8" s="9">
        <f>I11</f>
        <v>181000000</v>
      </c>
      <c r="J8" s="9">
        <f>I12</f>
        <v>163000000</v>
      </c>
      <c r="K8" s="9">
        <f>I13</f>
        <v>147000000</v>
      </c>
      <c r="L8" s="9">
        <f>I14</f>
        <v>132000000</v>
      </c>
      <c r="M8" s="9">
        <f>I15</f>
        <v>119000000</v>
      </c>
      <c r="N8" s="9">
        <f>I16</f>
        <v>107000000</v>
      </c>
    </row>
    <row r="10" spans="1:14" x14ac:dyDescent="0.3">
      <c r="D10" s="2" t="s">
        <v>2</v>
      </c>
      <c r="E10" s="2" t="s">
        <v>3</v>
      </c>
      <c r="F10" s="2" t="s">
        <v>6</v>
      </c>
      <c r="G10" s="2" t="s">
        <v>4</v>
      </c>
      <c r="H10" s="2" t="s">
        <v>16</v>
      </c>
      <c r="I10" s="2" t="s">
        <v>7</v>
      </c>
    </row>
    <row r="11" spans="1:14" x14ac:dyDescent="0.3">
      <c r="C11" s="1" t="s">
        <v>5</v>
      </c>
      <c r="D11" s="3">
        <f>D8</f>
        <v>50700000</v>
      </c>
      <c r="E11" s="3">
        <f>E8</f>
        <v>118300000</v>
      </c>
      <c r="F11" s="3">
        <f>F8</f>
        <v>169000000</v>
      </c>
      <c r="G11" s="3">
        <f>E11*0.1</f>
        <v>11830000</v>
      </c>
      <c r="H11" s="3">
        <f>F11+G11</f>
        <v>180830000</v>
      </c>
      <c r="I11" s="5">
        <f>ROUNDUP(F11+G11,-6)</f>
        <v>181000000</v>
      </c>
    </row>
    <row r="12" spans="1:14" x14ac:dyDescent="0.3">
      <c r="C12" s="1" t="s">
        <v>8</v>
      </c>
      <c r="D12" s="8">
        <f>D11*0.9</f>
        <v>45630000</v>
      </c>
      <c r="E12" s="8">
        <f>E11*0.9</f>
        <v>106470000</v>
      </c>
      <c r="F12" s="8">
        <f t="shared" ref="F12:F16" si="0">F11*0.9</f>
        <v>152100000</v>
      </c>
      <c r="G12" s="3">
        <f t="shared" ref="G12:G16" si="1">E12*0.1</f>
        <v>10647000</v>
      </c>
      <c r="H12" s="3">
        <f t="shared" ref="H12:H16" si="2">F12+G12</f>
        <v>162747000</v>
      </c>
      <c r="I12" s="5">
        <f>ROUNDUP(F12+G12,-6)</f>
        <v>163000000</v>
      </c>
    </row>
    <row r="13" spans="1:14" x14ac:dyDescent="0.3">
      <c r="C13" s="1" t="s">
        <v>9</v>
      </c>
      <c r="D13" s="7">
        <f t="shared" ref="D13" si="3">D12*0.9</f>
        <v>41067000</v>
      </c>
      <c r="E13" s="7">
        <f t="shared" ref="E13:E16" si="4">E12*0.9</f>
        <v>95823000</v>
      </c>
      <c r="F13" s="7">
        <f t="shared" si="0"/>
        <v>136890000</v>
      </c>
      <c r="G13" s="3">
        <f t="shared" si="1"/>
        <v>9582300</v>
      </c>
      <c r="H13" s="3">
        <f t="shared" si="2"/>
        <v>146472300</v>
      </c>
      <c r="I13" s="5">
        <f>ROUNDUP(F13+G13,-6)</f>
        <v>147000000</v>
      </c>
    </row>
    <row r="14" spans="1:14" x14ac:dyDescent="0.3">
      <c r="C14" s="1" t="s">
        <v>10</v>
      </c>
      <c r="D14" s="7">
        <f>D13*0.9</f>
        <v>36960300</v>
      </c>
      <c r="E14" s="7">
        <f t="shared" si="4"/>
        <v>86240700</v>
      </c>
      <c r="F14" s="7">
        <f t="shared" si="0"/>
        <v>123201000</v>
      </c>
      <c r="G14" s="3">
        <f t="shared" si="1"/>
        <v>8624070</v>
      </c>
      <c r="H14" s="3">
        <f t="shared" si="2"/>
        <v>131825070</v>
      </c>
      <c r="I14" s="5">
        <f t="shared" ref="I14:I16" si="5">ROUNDUP(F14+G14,-6)</f>
        <v>132000000</v>
      </c>
    </row>
    <row r="15" spans="1:14" x14ac:dyDescent="0.3">
      <c r="C15" s="11" t="s">
        <v>23</v>
      </c>
      <c r="D15" s="7">
        <f t="shared" ref="D15:D16" si="6">D14*0.9</f>
        <v>33264270</v>
      </c>
      <c r="E15" s="7">
        <f t="shared" si="4"/>
        <v>77616630</v>
      </c>
      <c r="F15" s="7">
        <f t="shared" si="0"/>
        <v>110880900</v>
      </c>
      <c r="G15" s="3">
        <f t="shared" si="1"/>
        <v>7761663</v>
      </c>
      <c r="H15" s="3">
        <f t="shared" si="2"/>
        <v>118642563</v>
      </c>
      <c r="I15" s="5">
        <f t="shared" si="5"/>
        <v>119000000</v>
      </c>
    </row>
    <row r="16" spans="1:14" x14ac:dyDescent="0.3">
      <c r="C16" s="11" t="s">
        <v>24</v>
      </c>
      <c r="D16" s="7">
        <f t="shared" si="6"/>
        <v>29937843</v>
      </c>
      <c r="E16" s="7">
        <f t="shared" si="4"/>
        <v>69854967</v>
      </c>
      <c r="F16" s="7">
        <f t="shared" si="0"/>
        <v>99792810</v>
      </c>
      <c r="G16" s="3">
        <f t="shared" si="1"/>
        <v>6985496.7000000002</v>
      </c>
      <c r="H16" s="3">
        <f t="shared" si="2"/>
        <v>106778306.7</v>
      </c>
      <c r="I16" s="5">
        <f t="shared" si="5"/>
        <v>107000000</v>
      </c>
    </row>
    <row r="18" spans="1:14" x14ac:dyDescent="0.3">
      <c r="A18" s="6" t="s">
        <v>0</v>
      </c>
      <c r="B18" s="31" t="s">
        <v>14</v>
      </c>
      <c r="C18" s="31"/>
      <c r="D18" s="10" t="s">
        <v>2</v>
      </c>
      <c r="E18" s="10" t="s">
        <v>3</v>
      </c>
      <c r="F18" s="10" t="s">
        <v>1</v>
      </c>
      <c r="G18" s="12" t="s">
        <v>4</v>
      </c>
      <c r="H18" s="12" t="s">
        <v>15</v>
      </c>
      <c r="I18" s="13" t="s">
        <v>17</v>
      </c>
      <c r="J18" s="10" t="s">
        <v>11</v>
      </c>
      <c r="K18" s="10" t="s">
        <v>12</v>
      </c>
      <c r="L18" s="10" t="s">
        <v>13</v>
      </c>
      <c r="M18" s="10" t="s">
        <v>25</v>
      </c>
      <c r="N18" s="10" t="s">
        <v>26</v>
      </c>
    </row>
    <row r="19" spans="1:14" x14ac:dyDescent="0.3">
      <c r="A19" s="6">
        <v>2</v>
      </c>
      <c r="B19" s="30" t="s">
        <v>20</v>
      </c>
      <c r="C19" s="30"/>
      <c r="D19" s="3">
        <v>107100000</v>
      </c>
      <c r="E19" s="3">
        <v>249900000</v>
      </c>
      <c r="F19" s="3">
        <f>D19+E19</f>
        <v>357000000</v>
      </c>
      <c r="G19" s="4">
        <f>E19*0.1</f>
        <v>24990000</v>
      </c>
      <c r="H19" s="4">
        <f>F19+G19</f>
        <v>381990000</v>
      </c>
      <c r="I19" s="9">
        <f>I22</f>
        <v>382000000</v>
      </c>
      <c r="J19" s="9">
        <f>I23</f>
        <v>344000000</v>
      </c>
      <c r="K19" s="9">
        <f>I24</f>
        <v>310000000</v>
      </c>
      <c r="L19" s="9">
        <f>I25</f>
        <v>279000000</v>
      </c>
      <c r="M19" s="9">
        <f>I26</f>
        <v>251000000</v>
      </c>
      <c r="N19" s="9">
        <f>I27</f>
        <v>226000000</v>
      </c>
    </row>
    <row r="21" spans="1:14" x14ac:dyDescent="0.3">
      <c r="D21" s="2" t="s">
        <v>2</v>
      </c>
      <c r="E21" s="2" t="s">
        <v>3</v>
      </c>
      <c r="F21" s="2" t="s">
        <v>6</v>
      </c>
      <c r="G21" s="2" t="s">
        <v>4</v>
      </c>
      <c r="H21" s="2" t="s">
        <v>16</v>
      </c>
      <c r="I21" s="2" t="s">
        <v>7</v>
      </c>
    </row>
    <row r="22" spans="1:14" x14ac:dyDescent="0.3">
      <c r="C22" s="1" t="s">
        <v>5</v>
      </c>
      <c r="D22" s="3">
        <f>D19</f>
        <v>107100000</v>
      </c>
      <c r="E22" s="3">
        <f>E19</f>
        <v>249900000</v>
      </c>
      <c r="F22" s="3">
        <f>F19</f>
        <v>357000000</v>
      </c>
      <c r="G22" s="3">
        <f>E22*0.1</f>
        <v>24990000</v>
      </c>
      <c r="H22" s="3">
        <f>F22+G22</f>
        <v>381990000</v>
      </c>
      <c r="I22" s="5">
        <f>ROUNDUP(F22+G22,-6)</f>
        <v>382000000</v>
      </c>
    </row>
    <row r="23" spans="1:14" x14ac:dyDescent="0.3">
      <c r="C23" s="1" t="s">
        <v>8</v>
      </c>
      <c r="D23" s="8">
        <f>D22*0.9</f>
        <v>96390000</v>
      </c>
      <c r="E23" s="8">
        <f>E22*0.9</f>
        <v>224910000</v>
      </c>
      <c r="F23" s="8">
        <f t="shared" ref="F23:F27" si="7">F22*0.9</f>
        <v>321300000</v>
      </c>
      <c r="G23" s="3">
        <f t="shared" ref="G23:G25" si="8">E23*0.1</f>
        <v>22491000</v>
      </c>
      <c r="H23" s="3">
        <f t="shared" ref="H23:H27" si="9">F23+G23</f>
        <v>343791000</v>
      </c>
      <c r="I23" s="5">
        <f>ROUNDUP(F23+G23,-6)</f>
        <v>344000000</v>
      </c>
    </row>
    <row r="24" spans="1:14" x14ac:dyDescent="0.3">
      <c r="C24" s="1" t="s">
        <v>9</v>
      </c>
      <c r="D24" s="7">
        <f t="shared" ref="D24:E25" si="10">D23*0.9</f>
        <v>86751000</v>
      </c>
      <c r="E24" s="7">
        <f t="shared" si="10"/>
        <v>202419000</v>
      </c>
      <c r="F24" s="7">
        <f t="shared" si="7"/>
        <v>289170000</v>
      </c>
      <c r="G24" s="3">
        <f t="shared" si="8"/>
        <v>20241900</v>
      </c>
      <c r="H24" s="3">
        <f t="shared" si="9"/>
        <v>309411900</v>
      </c>
      <c r="I24" s="5">
        <f>ROUNDUP(F24+G24,-6)</f>
        <v>310000000</v>
      </c>
    </row>
    <row r="25" spans="1:14" x14ac:dyDescent="0.3">
      <c r="C25" s="1" t="s">
        <v>10</v>
      </c>
      <c r="D25" s="7">
        <f t="shared" si="10"/>
        <v>78075900</v>
      </c>
      <c r="E25" s="7">
        <f t="shared" si="10"/>
        <v>182177100</v>
      </c>
      <c r="F25" s="7">
        <f t="shared" si="7"/>
        <v>260253000</v>
      </c>
      <c r="G25" s="3">
        <f t="shared" si="8"/>
        <v>18217710</v>
      </c>
      <c r="H25" s="3">
        <f t="shared" si="9"/>
        <v>278470710</v>
      </c>
      <c r="I25" s="5">
        <f>ROUNDUP(F25+G25,-6)</f>
        <v>279000000</v>
      </c>
    </row>
    <row r="26" spans="1:14" x14ac:dyDescent="0.3">
      <c r="C26" s="1" t="s">
        <v>22</v>
      </c>
      <c r="D26" s="7">
        <f t="shared" ref="D26:E26" si="11">D25*0.9</f>
        <v>70268310</v>
      </c>
      <c r="E26" s="7">
        <f t="shared" si="11"/>
        <v>163959390</v>
      </c>
      <c r="F26" s="7">
        <f t="shared" si="7"/>
        <v>234227700</v>
      </c>
      <c r="G26" s="3">
        <f t="shared" ref="G26:G27" si="12">E26*0.1</f>
        <v>16395939</v>
      </c>
      <c r="H26" s="3">
        <f t="shared" si="9"/>
        <v>250623639</v>
      </c>
      <c r="I26" s="5">
        <f t="shared" ref="I26:I27" si="13">ROUNDUP(F26+G26,-6)</f>
        <v>251000000</v>
      </c>
    </row>
    <row r="27" spans="1:14" x14ac:dyDescent="0.3">
      <c r="C27" s="1" t="s">
        <v>24</v>
      </c>
      <c r="D27" s="7">
        <f t="shared" ref="D27:E27" si="14">D26*0.9</f>
        <v>63241479</v>
      </c>
      <c r="E27" s="7">
        <f t="shared" si="14"/>
        <v>147563451</v>
      </c>
      <c r="F27" s="7">
        <f t="shared" si="7"/>
        <v>210804930</v>
      </c>
      <c r="G27" s="3">
        <f t="shared" si="12"/>
        <v>14756345.100000001</v>
      </c>
      <c r="H27" s="3">
        <f t="shared" si="9"/>
        <v>225561275.09999999</v>
      </c>
      <c r="I27" s="5">
        <f t="shared" si="13"/>
        <v>226000000</v>
      </c>
    </row>
    <row r="29" spans="1:14" x14ac:dyDescent="0.3">
      <c r="A29" s="6" t="s">
        <v>0</v>
      </c>
      <c r="B29" s="31" t="s">
        <v>14</v>
      </c>
      <c r="C29" s="31"/>
      <c r="D29" s="10" t="s">
        <v>2</v>
      </c>
      <c r="E29" s="10" t="s">
        <v>3</v>
      </c>
      <c r="F29" s="10" t="s">
        <v>1</v>
      </c>
      <c r="G29" s="12" t="s">
        <v>4</v>
      </c>
      <c r="H29" s="12" t="s">
        <v>15</v>
      </c>
      <c r="I29" s="13" t="s">
        <v>17</v>
      </c>
      <c r="J29" s="10" t="s">
        <v>11</v>
      </c>
      <c r="K29" s="10" t="s">
        <v>12</v>
      </c>
      <c r="L29" s="10" t="s">
        <v>13</v>
      </c>
      <c r="M29" s="10" t="s">
        <v>25</v>
      </c>
      <c r="N29" s="10" t="s">
        <v>26</v>
      </c>
    </row>
    <row r="30" spans="1:14" x14ac:dyDescent="0.3">
      <c r="A30" s="6">
        <v>3</v>
      </c>
      <c r="B30" s="30" t="s">
        <v>21</v>
      </c>
      <c r="C30" s="30"/>
      <c r="D30" s="3">
        <v>1581600000</v>
      </c>
      <c r="E30" s="3">
        <v>3690400000</v>
      </c>
      <c r="F30" s="3">
        <f>D30+E30</f>
        <v>5272000000</v>
      </c>
      <c r="G30" s="4">
        <f>E30*0.1</f>
        <v>369040000</v>
      </c>
      <c r="H30" s="4">
        <f>F30+G30</f>
        <v>5641040000</v>
      </c>
      <c r="I30" s="9">
        <f>I32</f>
        <v>5642000000</v>
      </c>
      <c r="J30" s="9">
        <f>I33</f>
        <v>5077000000</v>
      </c>
      <c r="K30" s="9">
        <f>I34</f>
        <v>4570000000</v>
      </c>
      <c r="L30" s="9">
        <f>I35</f>
        <v>4113000000</v>
      </c>
      <c r="M30" s="9">
        <f>I36</f>
        <v>3702000000</v>
      </c>
      <c r="N30" s="9">
        <f>I37</f>
        <v>3331000000</v>
      </c>
    </row>
    <row r="32" spans="1:14" x14ac:dyDescent="0.3">
      <c r="C32" s="1" t="s">
        <v>5</v>
      </c>
      <c r="D32" s="3">
        <f>D30</f>
        <v>1581600000</v>
      </c>
      <c r="E32" s="3">
        <f>E30</f>
        <v>3690400000</v>
      </c>
      <c r="F32" s="3">
        <f>F30</f>
        <v>5272000000</v>
      </c>
      <c r="G32" s="3">
        <f>E32*0.1</f>
        <v>369040000</v>
      </c>
      <c r="H32" s="3">
        <f>F32+G32</f>
        <v>5641040000</v>
      </c>
      <c r="I32" s="5">
        <f>ROUNDUP(F32+G32,-6)</f>
        <v>5642000000</v>
      </c>
    </row>
    <row r="33" spans="3:9" x14ac:dyDescent="0.3">
      <c r="C33" s="1" t="s">
        <v>8</v>
      </c>
      <c r="D33" s="8">
        <f>D32*0.9</f>
        <v>1423440000</v>
      </c>
      <c r="E33" s="8">
        <f>E32*0.9</f>
        <v>3321360000</v>
      </c>
      <c r="F33" s="8">
        <f t="shared" ref="F33:F37" si="15">F32*0.9</f>
        <v>4744800000</v>
      </c>
      <c r="G33" s="3">
        <f t="shared" ref="G33:G37" si="16">E33*0.1</f>
        <v>332136000</v>
      </c>
      <c r="H33" s="3">
        <f t="shared" ref="H33:H37" si="17">F33+G33</f>
        <v>5076936000</v>
      </c>
      <c r="I33" s="5">
        <f t="shared" ref="I33:I37" si="18">ROUNDUP(F33+G33,-6)</f>
        <v>5077000000</v>
      </c>
    </row>
    <row r="34" spans="3:9" x14ac:dyDescent="0.3">
      <c r="C34" s="1" t="s">
        <v>9</v>
      </c>
      <c r="D34" s="7">
        <f t="shared" ref="D34:E35" si="19">D33*0.9</f>
        <v>1281096000</v>
      </c>
      <c r="E34" s="7">
        <f t="shared" si="19"/>
        <v>2989224000</v>
      </c>
      <c r="F34" s="7">
        <f t="shared" si="15"/>
        <v>4270320000</v>
      </c>
      <c r="G34" s="3">
        <f t="shared" si="16"/>
        <v>298922400</v>
      </c>
      <c r="H34" s="3">
        <f t="shared" si="17"/>
        <v>4569242400</v>
      </c>
      <c r="I34" s="5">
        <f t="shared" si="18"/>
        <v>4570000000</v>
      </c>
    </row>
    <row r="35" spans="3:9" x14ac:dyDescent="0.3">
      <c r="C35" s="1" t="s">
        <v>10</v>
      </c>
      <c r="D35" s="7">
        <f t="shared" si="19"/>
        <v>1152986400</v>
      </c>
      <c r="E35" s="7">
        <f t="shared" si="19"/>
        <v>2690301600</v>
      </c>
      <c r="F35" s="7">
        <f t="shared" si="15"/>
        <v>3843288000</v>
      </c>
      <c r="G35" s="3">
        <f t="shared" si="16"/>
        <v>269030160</v>
      </c>
      <c r="H35" s="3">
        <f t="shared" si="17"/>
        <v>4112318160</v>
      </c>
      <c r="I35" s="5">
        <f t="shared" si="18"/>
        <v>4113000000</v>
      </c>
    </row>
    <row r="36" spans="3:9" x14ac:dyDescent="0.3">
      <c r="C36" s="1" t="s">
        <v>22</v>
      </c>
      <c r="D36" s="7">
        <f t="shared" ref="D36:E36" si="20">D35*0.9</f>
        <v>1037687760</v>
      </c>
      <c r="E36" s="7">
        <f t="shared" si="20"/>
        <v>2421271440</v>
      </c>
      <c r="F36" s="7">
        <f t="shared" si="15"/>
        <v>3458959200</v>
      </c>
      <c r="G36" s="3">
        <f t="shared" si="16"/>
        <v>242127144</v>
      </c>
      <c r="H36" s="3">
        <f t="shared" si="17"/>
        <v>3701086344</v>
      </c>
      <c r="I36" s="5">
        <f t="shared" si="18"/>
        <v>3702000000</v>
      </c>
    </row>
    <row r="37" spans="3:9" x14ac:dyDescent="0.3">
      <c r="C37" s="1" t="s">
        <v>24</v>
      </c>
      <c r="D37" s="7">
        <f t="shared" ref="D37:E37" si="21">D36*0.9</f>
        <v>933918984</v>
      </c>
      <c r="E37" s="7">
        <f t="shared" si="21"/>
        <v>2179144296</v>
      </c>
      <c r="F37" s="7">
        <f t="shared" si="15"/>
        <v>3113063280</v>
      </c>
      <c r="G37" s="3">
        <f t="shared" si="16"/>
        <v>217914429.60000002</v>
      </c>
      <c r="H37" s="3">
        <f t="shared" si="17"/>
        <v>3330977709.5999999</v>
      </c>
      <c r="I37" s="5">
        <f t="shared" si="18"/>
        <v>3331000000</v>
      </c>
    </row>
  </sheetData>
  <autoFilter ref="A7:L8" xr:uid="{00000000-0009-0000-0000-000000000000}">
    <filterColumn colId="1" showButton="0"/>
  </autoFilter>
  <mergeCells count="7">
    <mergeCell ref="C3:C4"/>
    <mergeCell ref="B30:C30"/>
    <mergeCell ref="B19:C19"/>
    <mergeCell ref="B7:C7"/>
    <mergeCell ref="B8:C8"/>
    <mergeCell ref="B18:C18"/>
    <mergeCell ref="B29:C2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2023-08-21T02:21:33Z</dcterms:modified>
</cp:coreProperties>
</file>