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공매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5" i="2" l="1"/>
  <c r="I90" i="2"/>
  <c r="I75" i="2"/>
  <c r="I60" i="2"/>
  <c r="I45" i="2"/>
  <c r="F104" i="2" l="1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I36" i="2"/>
  <c r="I37" i="2"/>
  <c r="I38" i="2"/>
  <c r="I39" i="2"/>
  <c r="I40" i="2"/>
  <c r="I41" i="2"/>
  <c r="I42" i="2"/>
  <c r="I43" i="2"/>
  <c r="I44" i="2"/>
  <c r="I3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H20" i="2" l="1"/>
  <c r="H21" i="2"/>
  <c r="H22" i="2"/>
  <c r="H23" i="2"/>
  <c r="H24" i="2"/>
  <c r="H25" i="2"/>
  <c r="H26" i="2"/>
  <c r="H27" i="2"/>
  <c r="H28" i="2"/>
  <c r="H29" i="2"/>
  <c r="H30" i="2" l="1"/>
  <c r="G30" i="2"/>
  <c r="F30" i="2"/>
  <c r="E30" i="2"/>
  <c r="G74" i="2" l="1"/>
  <c r="H74" i="2" s="1"/>
  <c r="G73" i="2"/>
  <c r="G59" i="2"/>
  <c r="H59" i="2"/>
  <c r="I59" i="2" s="1"/>
  <c r="G58" i="2"/>
  <c r="H58" i="2"/>
  <c r="I58" i="2" s="1"/>
  <c r="G57" i="2"/>
  <c r="H57" i="2"/>
  <c r="I57" i="2" s="1"/>
  <c r="G56" i="2"/>
  <c r="H56" i="2" s="1"/>
  <c r="I56" i="2" s="1"/>
  <c r="G55" i="2"/>
  <c r="H55" i="2"/>
  <c r="I55" i="2" s="1"/>
  <c r="G54" i="2"/>
  <c r="H54" i="2"/>
  <c r="I54" i="2" s="1"/>
  <c r="G53" i="2"/>
  <c r="H53" i="2"/>
  <c r="I53" i="2" s="1"/>
  <c r="G52" i="2"/>
  <c r="G51" i="2"/>
  <c r="H51" i="2"/>
  <c r="I51" i="2" s="1"/>
  <c r="G50" i="2"/>
  <c r="F45" i="2"/>
  <c r="E45" i="2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35" i="2"/>
  <c r="H35" i="2" s="1"/>
  <c r="I74" i="2" l="1"/>
  <c r="G82" i="2"/>
  <c r="H82" i="2" s="1"/>
  <c r="G97" i="2"/>
  <c r="G67" i="2"/>
  <c r="H67" i="2" s="1"/>
  <c r="I67" i="2" s="1"/>
  <c r="H52" i="2"/>
  <c r="I52" i="2" s="1"/>
  <c r="H45" i="2"/>
  <c r="G45" i="2"/>
  <c r="H50" i="2"/>
  <c r="I50" i="2" s="1"/>
  <c r="G65" i="2"/>
  <c r="G60" i="2"/>
  <c r="E60" i="2"/>
  <c r="F60" i="2"/>
  <c r="I82" i="2" l="1"/>
  <c r="G89" i="2"/>
  <c r="H89" i="2" s="1"/>
  <c r="I89" i="2" s="1"/>
  <c r="G104" i="2"/>
  <c r="G71" i="2"/>
  <c r="H71" i="2"/>
  <c r="I71" i="2" s="1"/>
  <c r="H60" i="2"/>
  <c r="H70" i="2"/>
  <c r="I70" i="2" s="1"/>
  <c r="G68" i="2"/>
  <c r="H68" i="2"/>
  <c r="I68" i="2" s="1"/>
  <c r="G72" i="2"/>
  <c r="H72" i="2" s="1"/>
  <c r="I72" i="2" s="1"/>
  <c r="H104" i="2"/>
  <c r="G70" i="2"/>
  <c r="G69" i="2"/>
  <c r="H69" i="2" s="1"/>
  <c r="I69" i="2" s="1"/>
  <c r="G88" i="2"/>
  <c r="G103" i="2"/>
  <c r="H73" i="2"/>
  <c r="I73" i="2" s="1"/>
  <c r="H97" i="2"/>
  <c r="I97" i="2" s="1"/>
  <c r="G66" i="2"/>
  <c r="H66" i="2" s="1"/>
  <c r="I66" i="2" s="1"/>
  <c r="E75" i="2"/>
  <c r="H65" i="2"/>
  <c r="I65" i="2" s="1"/>
  <c r="F75" i="2"/>
  <c r="P6" i="2"/>
  <c r="Q6" i="2"/>
  <c r="P7" i="2"/>
  <c r="Q7" i="2"/>
  <c r="P8" i="2"/>
  <c r="Q8" i="2"/>
  <c r="O8" i="2" s="1"/>
  <c r="R8" i="2"/>
  <c r="P9" i="2"/>
  <c r="Q9" i="2"/>
  <c r="P10" i="2"/>
  <c r="Q10" i="2"/>
  <c r="P11" i="2"/>
  <c r="O11" i="2" s="1"/>
  <c r="Q11" i="2"/>
  <c r="P12" i="2"/>
  <c r="O12" i="2" s="1"/>
  <c r="Q12" i="2"/>
  <c r="P13" i="2"/>
  <c r="O13" i="2" s="1"/>
  <c r="Q13" i="2"/>
  <c r="P14" i="2"/>
  <c r="Q14" i="2"/>
  <c r="Q5" i="2"/>
  <c r="P5" i="2"/>
  <c r="O7" i="2"/>
  <c r="O6" i="2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N7" i="2" s="1"/>
  <c r="M6" i="2"/>
  <c r="N6" i="2" s="1"/>
  <c r="M5" i="2"/>
  <c r="N5" i="2" s="1"/>
  <c r="I6" i="2"/>
  <c r="I7" i="2"/>
  <c r="I8" i="2"/>
  <c r="I9" i="2"/>
  <c r="I10" i="2"/>
  <c r="I11" i="2"/>
  <c r="I12" i="2"/>
  <c r="I13" i="2"/>
  <c r="I14" i="2"/>
  <c r="I5" i="2"/>
  <c r="I15" i="2"/>
  <c r="H6" i="2"/>
  <c r="H7" i="2"/>
  <c r="R7" i="2" s="1"/>
  <c r="H8" i="2"/>
  <c r="H9" i="2"/>
  <c r="H10" i="2"/>
  <c r="H11" i="2"/>
  <c r="H12" i="2"/>
  <c r="H13" i="2"/>
  <c r="H14" i="2"/>
  <c r="R14" i="2" s="1"/>
  <c r="H5" i="2"/>
  <c r="R5" i="2" s="1"/>
  <c r="S5" i="2" s="1"/>
  <c r="L15" i="2"/>
  <c r="K15" i="2"/>
  <c r="J14" i="2"/>
  <c r="J13" i="2"/>
  <c r="J12" i="2"/>
  <c r="J11" i="2"/>
  <c r="J10" i="2"/>
  <c r="J9" i="2"/>
  <c r="J8" i="2"/>
  <c r="J7" i="2"/>
  <c r="J6" i="2"/>
  <c r="J5" i="2"/>
  <c r="G15" i="2"/>
  <c r="F15" i="2"/>
  <c r="E6" i="2"/>
  <c r="E7" i="2"/>
  <c r="E8" i="2"/>
  <c r="E9" i="2"/>
  <c r="E10" i="2"/>
  <c r="E11" i="2"/>
  <c r="E12" i="2"/>
  <c r="E13" i="2"/>
  <c r="E14" i="2"/>
  <c r="E5" i="2"/>
  <c r="I104" i="2" l="1"/>
  <c r="G86" i="2"/>
  <c r="H86" i="2" s="1"/>
  <c r="I86" i="2" s="1"/>
  <c r="G101" i="2"/>
  <c r="G83" i="2"/>
  <c r="G98" i="2"/>
  <c r="G75" i="2"/>
  <c r="H83" i="2"/>
  <c r="I83" i="2" s="1"/>
  <c r="H98" i="2"/>
  <c r="I98" i="2" s="1"/>
  <c r="E90" i="2"/>
  <c r="G85" i="2"/>
  <c r="H85" i="2" s="1"/>
  <c r="I85" i="2" s="1"/>
  <c r="G100" i="2"/>
  <c r="G87" i="2"/>
  <c r="H87" i="2" s="1"/>
  <c r="I87" i="2" s="1"/>
  <c r="G102" i="2"/>
  <c r="H88" i="2"/>
  <c r="I88" i="2" s="1"/>
  <c r="H103" i="2"/>
  <c r="G84" i="2"/>
  <c r="H84" i="2" s="1"/>
  <c r="I84" i="2" s="1"/>
  <c r="G99" i="2"/>
  <c r="H99" i="2"/>
  <c r="G81" i="2"/>
  <c r="G96" i="2"/>
  <c r="H75" i="2"/>
  <c r="H81" i="2"/>
  <c r="I81" i="2" s="1"/>
  <c r="H96" i="2"/>
  <c r="F90" i="2"/>
  <c r="G80" i="2"/>
  <c r="R11" i="2"/>
  <c r="E15" i="2"/>
  <c r="R6" i="2"/>
  <c r="S6" i="2" s="1"/>
  <c r="R12" i="2"/>
  <c r="S12" i="2" s="1"/>
  <c r="H15" i="2"/>
  <c r="R9" i="2"/>
  <c r="R15" i="2" s="1"/>
  <c r="S8" i="2"/>
  <c r="R10" i="2"/>
  <c r="S10" i="2" s="1"/>
  <c r="O10" i="2"/>
  <c r="S14" i="2"/>
  <c r="S7" i="2"/>
  <c r="N15" i="2"/>
  <c r="S11" i="2"/>
  <c r="S9" i="2"/>
  <c r="R13" i="2"/>
  <c r="S13" i="2" s="1"/>
  <c r="S15" i="2" s="1"/>
  <c r="O9" i="2"/>
  <c r="O14" i="2"/>
  <c r="P15" i="2"/>
  <c r="Q15" i="2"/>
  <c r="O5" i="2"/>
  <c r="M15" i="2"/>
  <c r="J15" i="2"/>
  <c r="I99" i="2" l="1"/>
  <c r="I96" i="2"/>
  <c r="I103" i="2"/>
  <c r="H102" i="2"/>
  <c r="I102" i="2" s="1"/>
  <c r="E105" i="2"/>
  <c r="H101" i="2"/>
  <c r="I101" i="2" s="1"/>
  <c r="H100" i="2"/>
  <c r="I100" i="2" s="1"/>
  <c r="G90" i="2"/>
  <c r="H80" i="2"/>
  <c r="F105" i="2"/>
  <c r="G95" i="2"/>
  <c r="O15" i="2"/>
  <c r="H90" i="2" l="1"/>
  <c r="I80" i="2"/>
  <c r="G105" i="2"/>
  <c r="H95" i="2"/>
  <c r="H105" i="2" l="1"/>
  <c r="I95" i="2"/>
</calcChain>
</file>

<file path=xl/sharedStrings.xml><?xml version="1.0" encoding="utf-8"?>
<sst xmlns="http://schemas.openxmlformats.org/spreadsheetml/2006/main" count="146" uniqueCount="31">
  <si>
    <t>서울특별시 영등포구 여의도동 45-18</t>
    <phoneticPr fontId="3" type="noConversion"/>
  </si>
  <si>
    <t>2층</t>
    <phoneticPr fontId="3" type="noConversion"/>
  </si>
  <si>
    <t>3층</t>
    <phoneticPr fontId="3" type="noConversion"/>
  </si>
  <si>
    <t>4층</t>
    <phoneticPr fontId="3" type="noConversion"/>
  </si>
  <si>
    <t>5층</t>
    <phoneticPr fontId="3" type="noConversion"/>
  </si>
  <si>
    <t>6층</t>
    <phoneticPr fontId="3" type="noConversion"/>
  </si>
  <si>
    <t>702호</t>
    <phoneticPr fontId="3" type="noConversion"/>
  </si>
  <si>
    <t>801호</t>
    <phoneticPr fontId="3" type="noConversion"/>
  </si>
  <si>
    <t>802호</t>
    <phoneticPr fontId="3" type="noConversion"/>
  </si>
  <si>
    <t>지하2층</t>
    <phoneticPr fontId="3" type="noConversion"/>
  </si>
  <si>
    <t>701호</t>
    <phoneticPr fontId="3" type="noConversion"/>
  </si>
  <si>
    <t>주소지</t>
    <phoneticPr fontId="3" type="noConversion"/>
  </si>
  <si>
    <t>순번</t>
    <phoneticPr fontId="3" type="noConversion"/>
  </si>
  <si>
    <t>하나감정평가법인</t>
    <phoneticPr fontId="3" type="noConversion"/>
  </si>
  <si>
    <t>감정평가액</t>
    <phoneticPr fontId="3" type="noConversion"/>
  </si>
  <si>
    <t>토지가액</t>
    <phoneticPr fontId="3" type="noConversion"/>
  </si>
  <si>
    <t>건물가액</t>
    <phoneticPr fontId="3" type="noConversion"/>
  </si>
  <si>
    <t>부가가치세</t>
    <phoneticPr fontId="3" type="noConversion"/>
  </si>
  <si>
    <t>합계</t>
    <phoneticPr fontId="3" type="noConversion"/>
  </si>
  <si>
    <t>미래새한감정평가법인</t>
    <phoneticPr fontId="3" type="noConversion"/>
  </si>
  <si>
    <t>합계</t>
    <phoneticPr fontId="3" type="noConversion"/>
  </si>
  <si>
    <t>산술평균</t>
    <phoneticPr fontId="3" type="noConversion"/>
  </si>
  <si>
    <t>토지가액</t>
    <phoneticPr fontId="3" type="noConversion"/>
  </si>
  <si>
    <t>건물가액</t>
    <phoneticPr fontId="3" type="noConversion"/>
  </si>
  <si>
    <t>합계</t>
    <phoneticPr fontId="3" type="noConversion"/>
  </si>
  <si>
    <t>1회차</t>
    <phoneticPr fontId="3" type="noConversion"/>
  </si>
  <si>
    <t>2회차</t>
    <phoneticPr fontId="3" type="noConversion"/>
  </si>
  <si>
    <t>3회차</t>
    <phoneticPr fontId="3" type="noConversion"/>
  </si>
  <si>
    <t>4회차</t>
    <phoneticPr fontId="3" type="noConversion"/>
  </si>
  <si>
    <t>5회차</t>
    <phoneticPr fontId="3" type="noConversion"/>
  </si>
  <si>
    <t>6회차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</si>
</sst>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000%"/>
  </numFmts>
  <fonts count="2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1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12" fillId="7" borderId="9" applyNumberFormat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2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41" fontId="0" fillId="0" borderId="1" xfId="1" applyFont="1" applyBorder="1" applyAlignment="1"/>
    <xf numFmtId="41" fontId="0" fillId="0" borderId="1" xfId="0" applyNumberFormat="1" applyBorder="1"/>
    <xf numFmtId="176" fontId="0" fillId="0" borderId="0" xfId="44" applyNumberFormat="1" applyFont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백분율" xfId="44" builtinId="5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05"/>
  <sheetViews>
    <sheetView tabSelected="1" zoomScale="85" zoomScaleNormal="85" workbookViewId="0">
      <selection activeCell="I18" sqref="I18"/>
    </sheetView>
  </sheetViews>
  <sheetFormatPr defaultRowHeight="16.5" x14ac:dyDescent="0.3"/>
  <cols>
    <col min="2" max="2" width="9.875" customWidth="1"/>
    <col min="3" max="3" width="35" bestFit="1" customWidth="1"/>
    <col min="4" max="4" width="8.5" bestFit="1" customWidth="1"/>
    <col min="5" max="5" width="17.375" bestFit="1" customWidth="1"/>
    <col min="6" max="6" width="16.625" bestFit="1" customWidth="1"/>
    <col min="7" max="7" width="14.625" bestFit="1" customWidth="1"/>
    <col min="8" max="9" width="16.625" bestFit="1" customWidth="1"/>
    <col min="10" max="10" width="21.375" bestFit="1" customWidth="1"/>
    <col min="11" max="11" width="16.625" bestFit="1" customWidth="1"/>
    <col min="12" max="12" width="14.625" bestFit="1" customWidth="1"/>
    <col min="13" max="13" width="13" bestFit="1" customWidth="1"/>
    <col min="14" max="14" width="15.625" bestFit="1" customWidth="1"/>
    <col min="15" max="16" width="15.375" bestFit="1" customWidth="1"/>
    <col min="17" max="17" width="15.375" customWidth="1"/>
    <col min="18" max="18" width="13.625" bestFit="1" customWidth="1"/>
    <col min="19" max="19" width="16.625" bestFit="1" customWidth="1"/>
    <col min="20" max="20" width="12.125" bestFit="1" customWidth="1"/>
  </cols>
  <sheetData>
    <row r="3" spans="2:19" x14ac:dyDescent="0.3">
      <c r="B3" s="9" t="s">
        <v>12</v>
      </c>
      <c r="C3" s="9" t="s">
        <v>11</v>
      </c>
      <c r="D3" s="9"/>
      <c r="E3" s="8" t="s">
        <v>13</v>
      </c>
      <c r="F3" s="8"/>
      <c r="G3" s="8"/>
      <c r="H3" s="8"/>
      <c r="I3" s="8"/>
      <c r="J3" s="8" t="s">
        <v>19</v>
      </c>
      <c r="K3" s="8"/>
      <c r="L3" s="8"/>
      <c r="M3" s="8"/>
      <c r="N3" s="8"/>
      <c r="O3" s="8" t="s">
        <v>21</v>
      </c>
      <c r="P3" s="8"/>
      <c r="Q3" s="8"/>
      <c r="R3" s="8"/>
      <c r="S3" s="8"/>
    </row>
    <row r="4" spans="2:19" x14ac:dyDescent="0.3">
      <c r="B4" s="9"/>
      <c r="C4" s="9"/>
      <c r="D4" s="9"/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</row>
    <row r="5" spans="2:19" x14ac:dyDescent="0.3">
      <c r="B5" s="1">
        <v>1</v>
      </c>
      <c r="C5" s="9" t="s">
        <v>0</v>
      </c>
      <c r="D5" s="3" t="s">
        <v>1</v>
      </c>
      <c r="E5" s="5">
        <f>+F5+G5</f>
        <v>3860000000</v>
      </c>
      <c r="F5" s="5">
        <v>2702000000</v>
      </c>
      <c r="G5" s="5">
        <v>1158000000</v>
      </c>
      <c r="H5" s="5">
        <f>+G5*0.1</f>
        <v>115800000</v>
      </c>
      <c r="I5" s="5">
        <f>+SUM(F5:H5)</f>
        <v>3975800000</v>
      </c>
      <c r="J5" s="5">
        <f>+K5+L5</f>
        <v>3850000000</v>
      </c>
      <c r="K5" s="5">
        <v>2695000000</v>
      </c>
      <c r="L5" s="5">
        <v>1155000000</v>
      </c>
      <c r="M5" s="5">
        <f>+L5*0.1</f>
        <v>115500000</v>
      </c>
      <c r="N5" s="5">
        <f>+SUM(K5:M5)</f>
        <v>3965500000</v>
      </c>
      <c r="O5" s="5">
        <f>+P5+Q5</f>
        <v>3855000000</v>
      </c>
      <c r="P5" s="5">
        <f>+(F5+K5)/2</f>
        <v>2698500000</v>
      </c>
      <c r="Q5" s="5">
        <f>+(G5+L5)/2</f>
        <v>1156500000</v>
      </c>
      <c r="R5" s="5">
        <f>+(H5+M5)/2</f>
        <v>115650000</v>
      </c>
      <c r="S5" s="5">
        <f>+SUM(P5:R5)</f>
        <v>3970650000</v>
      </c>
    </row>
    <row r="6" spans="2:19" x14ac:dyDescent="0.3">
      <c r="B6" s="1">
        <v>2</v>
      </c>
      <c r="C6" s="9"/>
      <c r="D6" s="3" t="s">
        <v>2</v>
      </c>
      <c r="E6" s="5">
        <f t="shared" ref="E6:E14" si="0">+F6+G6</f>
        <v>3060000000</v>
      </c>
      <c r="F6" s="5">
        <v>2142000000</v>
      </c>
      <c r="G6" s="5">
        <v>918000000</v>
      </c>
      <c r="H6" s="5">
        <f t="shared" ref="H6:H14" si="1">+G6*0.1</f>
        <v>91800000</v>
      </c>
      <c r="I6" s="5">
        <f t="shared" ref="I6:I14" si="2">+SUM(F6:H6)</f>
        <v>3151800000</v>
      </c>
      <c r="J6" s="5">
        <f t="shared" ref="J6:J14" si="3">+K6+L6</f>
        <v>3060000000</v>
      </c>
      <c r="K6" s="5">
        <v>2142000000</v>
      </c>
      <c r="L6" s="5">
        <v>918000000</v>
      </c>
      <c r="M6" s="5">
        <f t="shared" ref="M6:M14" si="4">+L6*0.1</f>
        <v>91800000</v>
      </c>
      <c r="N6" s="5">
        <f t="shared" ref="N6:N14" si="5">+SUM(K6:M6)</f>
        <v>3151800000</v>
      </c>
      <c r="O6" s="5">
        <f t="shared" ref="O6:O14" si="6">+P6+Q6</f>
        <v>3060000000</v>
      </c>
      <c r="P6" s="5">
        <f t="shared" ref="P6:P14" si="7">+(F6+K6)/2</f>
        <v>2142000000</v>
      </c>
      <c r="Q6" s="5">
        <f t="shared" ref="Q6:Q14" si="8">+(G6+L6)/2</f>
        <v>918000000</v>
      </c>
      <c r="R6" s="5">
        <f t="shared" ref="R6:R14" si="9">+(H6+M6)/2</f>
        <v>91800000</v>
      </c>
      <c r="S6" s="5">
        <f t="shared" ref="S6:S14" si="10">+SUM(P6:R6)</f>
        <v>3151800000</v>
      </c>
    </row>
    <row r="7" spans="2:19" x14ac:dyDescent="0.3">
      <c r="B7" s="1">
        <v>3</v>
      </c>
      <c r="C7" s="9"/>
      <c r="D7" s="3" t="s">
        <v>3</v>
      </c>
      <c r="E7" s="5">
        <f t="shared" si="0"/>
        <v>2730000000</v>
      </c>
      <c r="F7" s="5">
        <v>1911000000</v>
      </c>
      <c r="G7" s="5">
        <v>819000000</v>
      </c>
      <c r="H7" s="5">
        <f t="shared" si="1"/>
        <v>81900000</v>
      </c>
      <c r="I7" s="5">
        <f t="shared" si="2"/>
        <v>2811900000</v>
      </c>
      <c r="J7" s="5">
        <f t="shared" si="3"/>
        <v>2740000000</v>
      </c>
      <c r="K7" s="5">
        <v>1918000000</v>
      </c>
      <c r="L7" s="5">
        <v>822000000</v>
      </c>
      <c r="M7" s="5">
        <f t="shared" si="4"/>
        <v>82200000</v>
      </c>
      <c r="N7" s="5">
        <f t="shared" si="5"/>
        <v>2822200000</v>
      </c>
      <c r="O7" s="5">
        <f t="shared" si="6"/>
        <v>2735000000</v>
      </c>
      <c r="P7" s="5">
        <f t="shared" si="7"/>
        <v>1914500000</v>
      </c>
      <c r="Q7" s="5">
        <f t="shared" si="8"/>
        <v>820500000</v>
      </c>
      <c r="R7" s="5">
        <f t="shared" si="9"/>
        <v>82050000</v>
      </c>
      <c r="S7" s="5">
        <f t="shared" si="10"/>
        <v>2817050000</v>
      </c>
    </row>
    <row r="8" spans="2:19" x14ac:dyDescent="0.3">
      <c r="B8" s="1">
        <v>4</v>
      </c>
      <c r="C8" s="9"/>
      <c r="D8" s="3" t="s">
        <v>4</v>
      </c>
      <c r="E8" s="5">
        <f t="shared" si="0"/>
        <v>1700000000</v>
      </c>
      <c r="F8" s="5">
        <v>1190000000</v>
      </c>
      <c r="G8" s="5">
        <v>510000000</v>
      </c>
      <c r="H8" s="5">
        <f t="shared" si="1"/>
        <v>51000000</v>
      </c>
      <c r="I8" s="5">
        <f t="shared" si="2"/>
        <v>1751000000</v>
      </c>
      <c r="J8" s="5">
        <f t="shared" si="3"/>
        <v>1700000000</v>
      </c>
      <c r="K8" s="5">
        <v>1190000000</v>
      </c>
      <c r="L8" s="5">
        <v>510000000</v>
      </c>
      <c r="M8" s="5">
        <f t="shared" si="4"/>
        <v>51000000</v>
      </c>
      <c r="N8" s="5">
        <f t="shared" si="5"/>
        <v>1751000000</v>
      </c>
      <c r="O8" s="5">
        <f t="shared" si="6"/>
        <v>1700000000</v>
      </c>
      <c r="P8" s="5">
        <f t="shared" si="7"/>
        <v>1190000000</v>
      </c>
      <c r="Q8" s="5">
        <f t="shared" si="8"/>
        <v>510000000</v>
      </c>
      <c r="R8" s="5">
        <f t="shared" si="9"/>
        <v>51000000</v>
      </c>
      <c r="S8" s="5">
        <f t="shared" si="10"/>
        <v>1751000000</v>
      </c>
    </row>
    <row r="9" spans="2:19" x14ac:dyDescent="0.3">
      <c r="B9" s="1">
        <v>5</v>
      </c>
      <c r="C9" s="9"/>
      <c r="D9" s="3" t="s">
        <v>5</v>
      </c>
      <c r="E9" s="5">
        <f t="shared" si="0"/>
        <v>1700000000</v>
      </c>
      <c r="F9" s="5">
        <v>1190000000</v>
      </c>
      <c r="G9" s="5">
        <v>510000000</v>
      </c>
      <c r="H9" s="5">
        <f t="shared" si="1"/>
        <v>51000000</v>
      </c>
      <c r="I9" s="5">
        <f t="shared" si="2"/>
        <v>1751000000</v>
      </c>
      <c r="J9" s="5">
        <f t="shared" si="3"/>
        <v>1700000000</v>
      </c>
      <c r="K9" s="5">
        <v>1190000000</v>
      </c>
      <c r="L9" s="5">
        <v>510000000</v>
      </c>
      <c r="M9" s="5">
        <f t="shared" si="4"/>
        <v>51000000</v>
      </c>
      <c r="N9" s="5">
        <f t="shared" si="5"/>
        <v>1751000000</v>
      </c>
      <c r="O9" s="5">
        <f t="shared" si="6"/>
        <v>1700000000</v>
      </c>
      <c r="P9" s="5">
        <f t="shared" si="7"/>
        <v>1190000000</v>
      </c>
      <c r="Q9" s="5">
        <f t="shared" si="8"/>
        <v>510000000</v>
      </c>
      <c r="R9" s="5">
        <f t="shared" si="9"/>
        <v>51000000</v>
      </c>
      <c r="S9" s="5">
        <f t="shared" si="10"/>
        <v>1751000000</v>
      </c>
    </row>
    <row r="10" spans="2:19" x14ac:dyDescent="0.3">
      <c r="B10" s="1">
        <v>6</v>
      </c>
      <c r="C10" s="9"/>
      <c r="D10" s="3" t="s">
        <v>10</v>
      </c>
      <c r="E10" s="5">
        <f t="shared" si="0"/>
        <v>848000000</v>
      </c>
      <c r="F10" s="5">
        <v>593600000</v>
      </c>
      <c r="G10" s="5">
        <v>254400000</v>
      </c>
      <c r="H10" s="5">
        <f t="shared" si="1"/>
        <v>25440000</v>
      </c>
      <c r="I10" s="5">
        <f t="shared" si="2"/>
        <v>873440000</v>
      </c>
      <c r="J10" s="5">
        <f t="shared" si="3"/>
        <v>848000000</v>
      </c>
      <c r="K10" s="5">
        <v>593600000</v>
      </c>
      <c r="L10" s="5">
        <v>254400000</v>
      </c>
      <c r="M10" s="5">
        <f t="shared" si="4"/>
        <v>25440000</v>
      </c>
      <c r="N10" s="5">
        <f t="shared" si="5"/>
        <v>873440000</v>
      </c>
      <c r="O10" s="5">
        <f t="shared" si="6"/>
        <v>848000000</v>
      </c>
      <c r="P10" s="5">
        <f t="shared" si="7"/>
        <v>593600000</v>
      </c>
      <c r="Q10" s="5">
        <f t="shared" si="8"/>
        <v>254400000</v>
      </c>
      <c r="R10" s="5">
        <f t="shared" si="9"/>
        <v>25440000</v>
      </c>
      <c r="S10" s="5">
        <f t="shared" si="10"/>
        <v>873440000</v>
      </c>
    </row>
    <row r="11" spans="2:19" x14ac:dyDescent="0.3">
      <c r="B11" s="1">
        <v>7</v>
      </c>
      <c r="C11" s="9"/>
      <c r="D11" s="3" t="s">
        <v>6</v>
      </c>
      <c r="E11" s="5">
        <f t="shared" si="0"/>
        <v>848000000</v>
      </c>
      <c r="F11" s="5">
        <v>593600000</v>
      </c>
      <c r="G11" s="5">
        <v>254400000</v>
      </c>
      <c r="H11" s="5">
        <f t="shared" si="1"/>
        <v>25440000</v>
      </c>
      <c r="I11" s="5">
        <f t="shared" si="2"/>
        <v>873440000</v>
      </c>
      <c r="J11" s="5">
        <f t="shared" si="3"/>
        <v>848000000</v>
      </c>
      <c r="K11" s="5">
        <v>593600000</v>
      </c>
      <c r="L11" s="5">
        <v>254400000</v>
      </c>
      <c r="M11" s="5">
        <f t="shared" si="4"/>
        <v>25440000</v>
      </c>
      <c r="N11" s="5">
        <f t="shared" si="5"/>
        <v>873440000</v>
      </c>
      <c r="O11" s="5">
        <f t="shared" si="6"/>
        <v>848000000</v>
      </c>
      <c r="P11" s="5">
        <f t="shared" si="7"/>
        <v>593600000</v>
      </c>
      <c r="Q11" s="5">
        <f t="shared" si="8"/>
        <v>254400000</v>
      </c>
      <c r="R11" s="5">
        <f t="shared" si="9"/>
        <v>25440000</v>
      </c>
      <c r="S11" s="5">
        <f t="shared" si="10"/>
        <v>873440000</v>
      </c>
    </row>
    <row r="12" spans="2:19" x14ac:dyDescent="0.3">
      <c r="B12" s="1">
        <v>8</v>
      </c>
      <c r="C12" s="9"/>
      <c r="D12" s="3" t="s">
        <v>7</v>
      </c>
      <c r="E12" s="5">
        <f t="shared" si="0"/>
        <v>388000000</v>
      </c>
      <c r="F12" s="5">
        <v>271600000</v>
      </c>
      <c r="G12" s="5">
        <v>116400000</v>
      </c>
      <c r="H12" s="5">
        <f t="shared" si="1"/>
        <v>11640000</v>
      </c>
      <c r="I12" s="5">
        <f t="shared" si="2"/>
        <v>399640000</v>
      </c>
      <c r="J12" s="5">
        <f t="shared" si="3"/>
        <v>388000000</v>
      </c>
      <c r="K12" s="5">
        <v>271600000</v>
      </c>
      <c r="L12" s="5">
        <v>116400000</v>
      </c>
      <c r="M12" s="5">
        <f t="shared" si="4"/>
        <v>11640000</v>
      </c>
      <c r="N12" s="5">
        <f t="shared" si="5"/>
        <v>399640000</v>
      </c>
      <c r="O12" s="5">
        <f t="shared" si="6"/>
        <v>388000000</v>
      </c>
      <c r="P12" s="5">
        <f t="shared" si="7"/>
        <v>271600000</v>
      </c>
      <c r="Q12" s="5">
        <f t="shared" si="8"/>
        <v>116400000</v>
      </c>
      <c r="R12" s="5">
        <f t="shared" si="9"/>
        <v>11640000</v>
      </c>
      <c r="S12" s="5">
        <f t="shared" si="10"/>
        <v>399640000</v>
      </c>
    </row>
    <row r="13" spans="2:19" x14ac:dyDescent="0.3">
      <c r="B13" s="1">
        <v>9</v>
      </c>
      <c r="C13" s="9"/>
      <c r="D13" s="3" t="s">
        <v>8</v>
      </c>
      <c r="E13" s="5">
        <f t="shared" si="0"/>
        <v>388000000</v>
      </c>
      <c r="F13" s="5">
        <v>271600000</v>
      </c>
      <c r="G13" s="5">
        <v>116400000</v>
      </c>
      <c r="H13" s="5">
        <f t="shared" si="1"/>
        <v>11640000</v>
      </c>
      <c r="I13" s="5">
        <f t="shared" si="2"/>
        <v>399640000</v>
      </c>
      <c r="J13" s="5">
        <f t="shared" si="3"/>
        <v>388000000</v>
      </c>
      <c r="K13" s="5">
        <v>271600000</v>
      </c>
      <c r="L13" s="5">
        <v>116400000</v>
      </c>
      <c r="M13" s="5">
        <f t="shared" si="4"/>
        <v>11640000</v>
      </c>
      <c r="N13" s="5">
        <f t="shared" si="5"/>
        <v>399640000</v>
      </c>
      <c r="O13" s="5">
        <f t="shared" si="6"/>
        <v>388000000</v>
      </c>
      <c r="P13" s="5">
        <f t="shared" si="7"/>
        <v>271600000</v>
      </c>
      <c r="Q13" s="5">
        <f t="shared" si="8"/>
        <v>116400000</v>
      </c>
      <c r="R13" s="5">
        <f t="shared" si="9"/>
        <v>11640000</v>
      </c>
      <c r="S13" s="5">
        <f t="shared" si="10"/>
        <v>399640000</v>
      </c>
    </row>
    <row r="14" spans="2:19" x14ac:dyDescent="0.3">
      <c r="B14" s="1">
        <v>10</v>
      </c>
      <c r="C14" s="9"/>
      <c r="D14" s="3" t="s">
        <v>9</v>
      </c>
      <c r="E14" s="5">
        <f t="shared" si="0"/>
        <v>630000000</v>
      </c>
      <c r="F14" s="5">
        <v>441000000</v>
      </c>
      <c r="G14" s="5">
        <v>189000000</v>
      </c>
      <c r="H14" s="5">
        <f t="shared" si="1"/>
        <v>18900000</v>
      </c>
      <c r="I14" s="5">
        <f t="shared" si="2"/>
        <v>648900000</v>
      </c>
      <c r="J14" s="5">
        <f t="shared" si="3"/>
        <v>631000000</v>
      </c>
      <c r="K14" s="5">
        <v>441700000</v>
      </c>
      <c r="L14" s="5">
        <v>189300000</v>
      </c>
      <c r="M14" s="5">
        <f t="shared" si="4"/>
        <v>18930000</v>
      </c>
      <c r="N14" s="5">
        <f t="shared" si="5"/>
        <v>649930000</v>
      </c>
      <c r="O14" s="5">
        <f t="shared" si="6"/>
        <v>630500000</v>
      </c>
      <c r="P14" s="5">
        <f t="shared" si="7"/>
        <v>441350000</v>
      </c>
      <c r="Q14" s="5">
        <f t="shared" si="8"/>
        <v>189150000</v>
      </c>
      <c r="R14" s="5">
        <f t="shared" si="9"/>
        <v>18915000</v>
      </c>
      <c r="S14" s="5">
        <f t="shared" si="10"/>
        <v>649415000</v>
      </c>
    </row>
    <row r="15" spans="2:19" x14ac:dyDescent="0.3">
      <c r="B15" s="8" t="s">
        <v>20</v>
      </c>
      <c r="C15" s="8"/>
      <c r="D15" s="8"/>
      <c r="E15" s="6">
        <f t="shared" ref="E15:S15" si="11">SUM(E5:E14)</f>
        <v>16152000000</v>
      </c>
      <c r="F15" s="6">
        <f t="shared" si="11"/>
        <v>11306400000</v>
      </c>
      <c r="G15" s="6">
        <f t="shared" si="11"/>
        <v>4845600000</v>
      </c>
      <c r="H15" s="6">
        <f t="shared" si="11"/>
        <v>484560000</v>
      </c>
      <c r="I15" s="6">
        <f t="shared" si="11"/>
        <v>16636560000</v>
      </c>
      <c r="J15" s="6">
        <f t="shared" si="11"/>
        <v>16153000000</v>
      </c>
      <c r="K15" s="6">
        <f t="shared" si="11"/>
        <v>11307100000</v>
      </c>
      <c r="L15" s="6">
        <f t="shared" si="11"/>
        <v>4845900000</v>
      </c>
      <c r="M15" s="6">
        <f t="shared" si="11"/>
        <v>484590000</v>
      </c>
      <c r="N15" s="6">
        <f t="shared" si="11"/>
        <v>16637590000</v>
      </c>
      <c r="O15" s="5">
        <f t="shared" si="11"/>
        <v>16152500000</v>
      </c>
      <c r="P15" s="5">
        <f t="shared" si="11"/>
        <v>11306750000</v>
      </c>
      <c r="Q15" s="5">
        <f t="shared" si="11"/>
        <v>4845750000</v>
      </c>
      <c r="R15" s="5">
        <f t="shared" si="11"/>
        <v>484575000</v>
      </c>
      <c r="S15" s="6">
        <f t="shared" si="11"/>
        <v>16637075000</v>
      </c>
    </row>
    <row r="18" spans="2:8" x14ac:dyDescent="0.3">
      <c r="B18" s="9" t="s">
        <v>12</v>
      </c>
      <c r="C18" s="9" t="s">
        <v>11</v>
      </c>
      <c r="D18" s="10"/>
      <c r="E18" s="12" t="s">
        <v>25</v>
      </c>
      <c r="F18" s="13"/>
      <c r="G18" s="13"/>
      <c r="H18" s="14"/>
    </row>
    <row r="19" spans="2:8" x14ac:dyDescent="0.3">
      <c r="B19" s="9"/>
      <c r="C19" s="9"/>
      <c r="D19" s="10"/>
      <c r="E19" s="2" t="s">
        <v>22</v>
      </c>
      <c r="F19" s="2" t="s">
        <v>23</v>
      </c>
      <c r="G19" s="2" t="s">
        <v>17</v>
      </c>
      <c r="H19" s="2" t="s">
        <v>24</v>
      </c>
    </row>
    <row r="20" spans="2:8" x14ac:dyDescent="0.3">
      <c r="B20" s="2">
        <v>1</v>
      </c>
      <c r="C20" s="9" t="s">
        <v>0</v>
      </c>
      <c r="D20" s="3" t="s">
        <v>1</v>
      </c>
      <c r="E20" s="5">
        <v>2698500000</v>
      </c>
      <c r="F20" s="5">
        <v>1156500000</v>
      </c>
      <c r="G20" s="5">
        <v>115650000</v>
      </c>
      <c r="H20" s="5">
        <f t="shared" ref="H20:H29" si="12">+ROUNDUP(SUM(E20:G20),-6)</f>
        <v>3971000000</v>
      </c>
    </row>
    <row r="21" spans="2:8" x14ac:dyDescent="0.3">
      <c r="B21" s="2">
        <v>2</v>
      </c>
      <c r="C21" s="9"/>
      <c r="D21" s="3" t="s">
        <v>2</v>
      </c>
      <c r="E21" s="5">
        <v>2142000000</v>
      </c>
      <c r="F21" s="5">
        <v>918000000</v>
      </c>
      <c r="G21" s="5">
        <v>91800000</v>
      </c>
      <c r="H21" s="5">
        <f t="shared" si="12"/>
        <v>3152000000</v>
      </c>
    </row>
    <row r="22" spans="2:8" x14ac:dyDescent="0.3">
      <c r="B22" s="2">
        <v>3</v>
      </c>
      <c r="C22" s="9"/>
      <c r="D22" s="3" t="s">
        <v>3</v>
      </c>
      <c r="E22" s="5">
        <v>1914500000</v>
      </c>
      <c r="F22" s="5">
        <v>820500000</v>
      </c>
      <c r="G22" s="5">
        <v>82050000</v>
      </c>
      <c r="H22" s="5">
        <f t="shared" si="12"/>
        <v>2818000000</v>
      </c>
    </row>
    <row r="23" spans="2:8" x14ac:dyDescent="0.3">
      <c r="B23" s="2">
        <v>4</v>
      </c>
      <c r="C23" s="9"/>
      <c r="D23" s="3" t="s">
        <v>4</v>
      </c>
      <c r="E23" s="5">
        <v>1190000000</v>
      </c>
      <c r="F23" s="5">
        <v>510000000</v>
      </c>
      <c r="G23" s="5">
        <v>51000000</v>
      </c>
      <c r="H23" s="5">
        <f t="shared" si="12"/>
        <v>1751000000</v>
      </c>
    </row>
    <row r="24" spans="2:8" x14ac:dyDescent="0.3">
      <c r="B24" s="2">
        <v>5</v>
      </c>
      <c r="C24" s="9"/>
      <c r="D24" s="3" t="s">
        <v>5</v>
      </c>
      <c r="E24" s="5">
        <v>1190000000</v>
      </c>
      <c r="F24" s="5">
        <v>510000000</v>
      </c>
      <c r="G24" s="5">
        <v>51000000</v>
      </c>
      <c r="H24" s="5">
        <f t="shared" si="12"/>
        <v>1751000000</v>
      </c>
    </row>
    <row r="25" spans="2:8" x14ac:dyDescent="0.3">
      <c r="B25" s="2">
        <v>6</v>
      </c>
      <c r="C25" s="9"/>
      <c r="D25" s="3" t="s">
        <v>10</v>
      </c>
      <c r="E25" s="5">
        <v>593600000</v>
      </c>
      <c r="F25" s="5">
        <v>254400000</v>
      </c>
      <c r="G25" s="5">
        <v>25440000</v>
      </c>
      <c r="H25" s="5">
        <f t="shared" si="12"/>
        <v>874000000</v>
      </c>
    </row>
    <row r="26" spans="2:8" x14ac:dyDescent="0.3">
      <c r="B26" s="2">
        <v>7</v>
      </c>
      <c r="C26" s="9"/>
      <c r="D26" s="3" t="s">
        <v>6</v>
      </c>
      <c r="E26" s="5">
        <v>593600000</v>
      </c>
      <c r="F26" s="5">
        <v>254400000</v>
      </c>
      <c r="G26" s="5">
        <v>25440000</v>
      </c>
      <c r="H26" s="5">
        <f t="shared" si="12"/>
        <v>874000000</v>
      </c>
    </row>
    <row r="27" spans="2:8" x14ac:dyDescent="0.3">
      <c r="B27" s="2">
        <v>8</v>
      </c>
      <c r="C27" s="9"/>
      <c r="D27" s="3" t="s">
        <v>7</v>
      </c>
      <c r="E27" s="5">
        <v>271600000</v>
      </c>
      <c r="F27" s="5">
        <v>116400000</v>
      </c>
      <c r="G27" s="5">
        <v>11640000</v>
      </c>
      <c r="H27" s="5">
        <f t="shared" si="12"/>
        <v>400000000</v>
      </c>
    </row>
    <row r="28" spans="2:8" x14ac:dyDescent="0.3">
      <c r="B28" s="2">
        <v>9</v>
      </c>
      <c r="C28" s="9"/>
      <c r="D28" s="3" t="s">
        <v>8</v>
      </c>
      <c r="E28" s="5">
        <v>271600000</v>
      </c>
      <c r="F28" s="5">
        <v>116400000</v>
      </c>
      <c r="G28" s="5">
        <v>11640000</v>
      </c>
      <c r="H28" s="5">
        <f t="shared" si="12"/>
        <v>400000000</v>
      </c>
    </row>
    <row r="29" spans="2:8" x14ac:dyDescent="0.3">
      <c r="B29" s="2">
        <v>10</v>
      </c>
      <c r="C29" s="9"/>
      <c r="D29" s="3" t="s">
        <v>9</v>
      </c>
      <c r="E29" s="5">
        <v>441350000</v>
      </c>
      <c r="F29" s="5">
        <v>189150000</v>
      </c>
      <c r="G29" s="5">
        <v>18915000</v>
      </c>
      <c r="H29" s="5">
        <f t="shared" si="12"/>
        <v>650000000</v>
      </c>
    </row>
    <row r="30" spans="2:8" x14ac:dyDescent="0.3">
      <c r="B30" s="8" t="s">
        <v>20</v>
      </c>
      <c r="C30" s="8"/>
      <c r="D30" s="11"/>
      <c r="E30" s="5">
        <f t="shared" ref="E30:H30" si="13">SUM(E20:E29)</f>
        <v>11306750000</v>
      </c>
      <c r="F30" s="5">
        <f t="shared" si="13"/>
        <v>4845750000</v>
      </c>
      <c r="G30" s="5">
        <f t="shared" si="13"/>
        <v>484575000</v>
      </c>
      <c r="H30" s="5">
        <f t="shared" si="13"/>
        <v>16641000000</v>
      </c>
    </row>
    <row r="33" spans="2:9" x14ac:dyDescent="0.3">
      <c r="B33" s="9" t="s">
        <v>12</v>
      </c>
      <c r="C33" s="9" t="s">
        <v>11</v>
      </c>
      <c r="D33" s="10"/>
      <c r="E33" s="12" t="s">
        <v>26</v>
      </c>
      <c r="F33" s="13"/>
      <c r="G33" s="13"/>
      <c r="H33" s="14"/>
    </row>
    <row r="34" spans="2:9" x14ac:dyDescent="0.3">
      <c r="B34" s="9"/>
      <c r="C34" s="9"/>
      <c r="D34" s="10"/>
      <c r="E34" s="2" t="s">
        <v>22</v>
      </c>
      <c r="F34" s="2" t="s">
        <v>23</v>
      </c>
      <c r="G34" s="2" t="s">
        <v>17</v>
      </c>
      <c r="H34" s="2" t="s">
        <v>24</v>
      </c>
    </row>
    <row r="35" spans="2:9" x14ac:dyDescent="0.3">
      <c r="B35" s="2">
        <v>1</v>
      </c>
      <c r="C35" s="9" t="s">
        <v>0</v>
      </c>
      <c r="D35" s="3" t="s">
        <v>1</v>
      </c>
      <c r="E35" s="5">
        <f>+E20*0.91</f>
        <v>2455635000</v>
      </c>
      <c r="F35" s="5">
        <f>+F20*0.91</f>
        <v>1052415000</v>
      </c>
      <c r="G35" s="5">
        <f>+F35*0.1</f>
        <v>105241500</v>
      </c>
      <c r="H35" s="5">
        <f t="shared" ref="H35:H44" si="14">+ROUNDUP(SUM(E35:G35),-6)</f>
        <v>3614000000</v>
      </c>
      <c r="I35" s="7">
        <f>+H35/H20</f>
        <v>0.91009821203727026</v>
      </c>
    </row>
    <row r="36" spans="2:9" x14ac:dyDescent="0.3">
      <c r="B36" s="2">
        <v>2</v>
      </c>
      <c r="C36" s="9"/>
      <c r="D36" s="3" t="s">
        <v>2</v>
      </c>
      <c r="E36" s="5">
        <f>+E21*0.91</f>
        <v>1949220000</v>
      </c>
      <c r="F36" s="5">
        <f>+F21*0.91</f>
        <v>835380000</v>
      </c>
      <c r="G36" s="5">
        <f t="shared" ref="G36:G44" si="15">+F36*0.1</f>
        <v>83538000</v>
      </c>
      <c r="H36" s="5">
        <f t="shared" si="14"/>
        <v>2869000000</v>
      </c>
      <c r="I36" s="7">
        <f t="shared" ref="I36:I45" si="16">+H36/H21</f>
        <v>0.91021573604060912</v>
      </c>
    </row>
    <row r="37" spans="2:9" x14ac:dyDescent="0.3">
      <c r="B37" s="2">
        <v>3</v>
      </c>
      <c r="C37" s="9"/>
      <c r="D37" s="3" t="s">
        <v>3</v>
      </c>
      <c r="E37" s="5">
        <f t="shared" ref="E37:F37" si="17">+E22*0.91</f>
        <v>1742195000</v>
      </c>
      <c r="F37" s="5">
        <f t="shared" si="17"/>
        <v>746655000</v>
      </c>
      <c r="G37" s="5">
        <f t="shared" si="15"/>
        <v>74665500</v>
      </c>
      <c r="H37" s="5">
        <f t="shared" si="14"/>
        <v>2564000000</v>
      </c>
      <c r="I37" s="7">
        <f t="shared" si="16"/>
        <v>0.90986515259048972</v>
      </c>
    </row>
    <row r="38" spans="2:9" x14ac:dyDescent="0.3">
      <c r="B38" s="2">
        <v>4</v>
      </c>
      <c r="C38" s="9"/>
      <c r="D38" s="3" t="s">
        <v>4</v>
      </c>
      <c r="E38" s="5">
        <f t="shared" ref="E38:F38" si="18">+E23*0.91</f>
        <v>1082900000</v>
      </c>
      <c r="F38" s="5">
        <f t="shared" si="18"/>
        <v>464100000</v>
      </c>
      <c r="G38" s="5">
        <f t="shared" si="15"/>
        <v>46410000</v>
      </c>
      <c r="H38" s="5">
        <f t="shared" si="14"/>
        <v>1594000000</v>
      </c>
      <c r="I38" s="7">
        <f t="shared" si="16"/>
        <v>0.91033695031410622</v>
      </c>
    </row>
    <row r="39" spans="2:9" x14ac:dyDescent="0.3">
      <c r="B39" s="2">
        <v>5</v>
      </c>
      <c r="C39" s="9"/>
      <c r="D39" s="3" t="s">
        <v>5</v>
      </c>
      <c r="E39" s="5">
        <f t="shared" ref="E39:F39" si="19">+E24*0.91</f>
        <v>1082900000</v>
      </c>
      <c r="F39" s="5">
        <f t="shared" si="19"/>
        <v>464100000</v>
      </c>
      <c r="G39" s="5">
        <f t="shared" si="15"/>
        <v>46410000</v>
      </c>
      <c r="H39" s="5">
        <f t="shared" si="14"/>
        <v>1594000000</v>
      </c>
      <c r="I39" s="7">
        <f t="shared" si="16"/>
        <v>0.91033695031410622</v>
      </c>
    </row>
    <row r="40" spans="2:9" x14ac:dyDescent="0.3">
      <c r="B40" s="2">
        <v>6</v>
      </c>
      <c r="C40" s="9"/>
      <c r="D40" s="3" t="s">
        <v>10</v>
      </c>
      <c r="E40" s="5">
        <f t="shared" ref="E40:F40" si="20">+E25*0.91</f>
        <v>540176000</v>
      </c>
      <c r="F40" s="5">
        <f t="shared" si="20"/>
        <v>231504000</v>
      </c>
      <c r="G40" s="5">
        <f t="shared" si="15"/>
        <v>23150400</v>
      </c>
      <c r="H40" s="5">
        <f t="shared" si="14"/>
        <v>795000000</v>
      </c>
      <c r="I40" s="7">
        <f t="shared" si="16"/>
        <v>0.90961098398169338</v>
      </c>
    </row>
    <row r="41" spans="2:9" x14ac:dyDescent="0.3">
      <c r="B41" s="2">
        <v>7</v>
      </c>
      <c r="C41" s="9"/>
      <c r="D41" s="3" t="s">
        <v>6</v>
      </c>
      <c r="E41" s="5">
        <f t="shared" ref="E41:F41" si="21">+E26*0.91</f>
        <v>540176000</v>
      </c>
      <c r="F41" s="5">
        <f t="shared" si="21"/>
        <v>231504000</v>
      </c>
      <c r="G41" s="5">
        <f t="shared" si="15"/>
        <v>23150400</v>
      </c>
      <c r="H41" s="5">
        <f t="shared" si="14"/>
        <v>795000000</v>
      </c>
      <c r="I41" s="7">
        <f t="shared" si="16"/>
        <v>0.90961098398169338</v>
      </c>
    </row>
    <row r="42" spans="2:9" x14ac:dyDescent="0.3">
      <c r="B42" s="2">
        <v>8</v>
      </c>
      <c r="C42" s="9"/>
      <c r="D42" s="3" t="s">
        <v>7</v>
      </c>
      <c r="E42" s="5">
        <f t="shared" ref="E42:F42" si="22">+E27*0.91</f>
        <v>247156000</v>
      </c>
      <c r="F42" s="5">
        <f t="shared" si="22"/>
        <v>105924000</v>
      </c>
      <c r="G42" s="5">
        <f t="shared" si="15"/>
        <v>10592400</v>
      </c>
      <c r="H42" s="5">
        <f t="shared" si="14"/>
        <v>364000000</v>
      </c>
      <c r="I42" s="7">
        <f t="shared" si="16"/>
        <v>0.91</v>
      </c>
    </row>
    <row r="43" spans="2:9" x14ac:dyDescent="0.3">
      <c r="B43" s="2">
        <v>9</v>
      </c>
      <c r="C43" s="9"/>
      <c r="D43" s="3" t="s">
        <v>8</v>
      </c>
      <c r="E43" s="5">
        <f t="shared" ref="E43:F43" si="23">+E28*0.91</f>
        <v>247156000</v>
      </c>
      <c r="F43" s="5">
        <f t="shared" si="23"/>
        <v>105924000</v>
      </c>
      <c r="G43" s="5">
        <f t="shared" si="15"/>
        <v>10592400</v>
      </c>
      <c r="H43" s="5">
        <f t="shared" si="14"/>
        <v>364000000</v>
      </c>
      <c r="I43" s="7">
        <f t="shared" si="16"/>
        <v>0.91</v>
      </c>
    </row>
    <row r="44" spans="2:9" x14ac:dyDescent="0.3">
      <c r="B44" s="2">
        <v>10</v>
      </c>
      <c r="C44" s="9"/>
      <c r="D44" s="3" t="s">
        <v>9</v>
      </c>
      <c r="E44" s="5">
        <f t="shared" ref="E44:F44" si="24">+E29*0.91</f>
        <v>401628500</v>
      </c>
      <c r="F44" s="5">
        <f t="shared" si="24"/>
        <v>172126500</v>
      </c>
      <c r="G44" s="5">
        <f t="shared" si="15"/>
        <v>17212650</v>
      </c>
      <c r="H44" s="5">
        <f t="shared" si="14"/>
        <v>591000000</v>
      </c>
      <c r="I44" s="7">
        <f t="shared" si="16"/>
        <v>0.90923076923076918</v>
      </c>
    </row>
    <row r="45" spans="2:9" x14ac:dyDescent="0.3">
      <c r="B45" s="8" t="s">
        <v>20</v>
      </c>
      <c r="C45" s="8"/>
      <c r="D45" s="11"/>
      <c r="E45" s="5">
        <f>SUM(E35:E44)</f>
        <v>10289142500</v>
      </c>
      <c r="F45" s="5">
        <f>SUM(F35:F44)</f>
        <v>4409632500</v>
      </c>
      <c r="G45" s="5">
        <f>SUM(G35:G44)</f>
        <v>440963250</v>
      </c>
      <c r="H45" s="5">
        <f t="shared" ref="H45" si="25">SUM(H35:H44)</f>
        <v>15144000000</v>
      </c>
      <c r="I45" s="7">
        <f t="shared" si="16"/>
        <v>0.91004146385433571</v>
      </c>
    </row>
    <row r="48" spans="2:9" x14ac:dyDescent="0.3">
      <c r="B48" s="9" t="s">
        <v>12</v>
      </c>
      <c r="C48" s="9" t="s">
        <v>11</v>
      </c>
      <c r="D48" s="10"/>
      <c r="E48" s="12" t="s">
        <v>27</v>
      </c>
      <c r="F48" s="13"/>
      <c r="G48" s="13"/>
      <c r="H48" s="14"/>
    </row>
    <row r="49" spans="2:9" x14ac:dyDescent="0.3">
      <c r="B49" s="9"/>
      <c r="C49" s="9"/>
      <c r="D49" s="10"/>
      <c r="E49" s="2" t="s">
        <v>22</v>
      </c>
      <c r="F49" s="2" t="s">
        <v>23</v>
      </c>
      <c r="G49" s="2" t="s">
        <v>17</v>
      </c>
      <c r="H49" s="2" t="s">
        <v>24</v>
      </c>
    </row>
    <row r="50" spans="2:9" x14ac:dyDescent="0.3">
      <c r="B50" s="2">
        <v>1</v>
      </c>
      <c r="C50" s="9" t="s">
        <v>0</v>
      </c>
      <c r="D50" s="3" t="s">
        <v>1</v>
      </c>
      <c r="E50" s="5">
        <f>+E35*0.91</f>
        <v>2234627850</v>
      </c>
      <c r="F50" s="5">
        <f>+F35*0.91</f>
        <v>957697650</v>
      </c>
      <c r="G50" s="5">
        <f>+F50*0.1</f>
        <v>95769765</v>
      </c>
      <c r="H50" s="5">
        <f t="shared" ref="H50:H59" si="26">+ROUNDUP(SUM(E50:G50),-6)</f>
        <v>3289000000</v>
      </c>
      <c r="I50" s="7">
        <f>+H50/H35</f>
        <v>0.91007194244604317</v>
      </c>
    </row>
    <row r="51" spans="2:9" x14ac:dyDescent="0.3">
      <c r="B51" s="2">
        <v>2</v>
      </c>
      <c r="C51" s="9"/>
      <c r="D51" s="3" t="s">
        <v>2</v>
      </c>
      <c r="E51" s="5">
        <f>+E36*0.91</f>
        <v>1773790200</v>
      </c>
      <c r="F51" s="5">
        <f>+F36*0.91</f>
        <v>760195800</v>
      </c>
      <c r="G51" s="5">
        <f t="shared" ref="G51:G59" si="27">+F51*0.1</f>
        <v>76019580</v>
      </c>
      <c r="H51" s="5">
        <f t="shared" si="26"/>
        <v>2611000000</v>
      </c>
      <c r="I51" s="7">
        <f t="shared" ref="I51:I60" si="28">+H51/H36</f>
        <v>0.91007319623562222</v>
      </c>
    </row>
    <row r="52" spans="2:9" x14ac:dyDescent="0.3">
      <c r="B52" s="2">
        <v>3</v>
      </c>
      <c r="C52" s="9"/>
      <c r="D52" s="3" t="s">
        <v>3</v>
      </c>
      <c r="E52" s="5">
        <f t="shared" ref="E52:F52" si="29">+E37*0.91</f>
        <v>1585397450</v>
      </c>
      <c r="F52" s="5">
        <f t="shared" si="29"/>
        <v>679456050</v>
      </c>
      <c r="G52" s="5">
        <f t="shared" si="27"/>
        <v>67945605</v>
      </c>
      <c r="H52" s="5">
        <f t="shared" si="26"/>
        <v>2333000000</v>
      </c>
      <c r="I52" s="7">
        <f t="shared" si="28"/>
        <v>0.90990639625585024</v>
      </c>
    </row>
    <row r="53" spans="2:9" x14ac:dyDescent="0.3">
      <c r="B53" s="2">
        <v>4</v>
      </c>
      <c r="C53" s="9"/>
      <c r="D53" s="3" t="s">
        <v>4</v>
      </c>
      <c r="E53" s="5">
        <f t="shared" ref="E53:F53" si="30">+E38*0.91</f>
        <v>985439000</v>
      </c>
      <c r="F53" s="5">
        <f t="shared" si="30"/>
        <v>422331000</v>
      </c>
      <c r="G53" s="5">
        <f t="shared" si="27"/>
        <v>42233100</v>
      </c>
      <c r="H53" s="5">
        <f t="shared" si="26"/>
        <v>1451000000</v>
      </c>
      <c r="I53" s="7">
        <f t="shared" si="28"/>
        <v>0.91028858218318698</v>
      </c>
    </row>
    <row r="54" spans="2:9" x14ac:dyDescent="0.3">
      <c r="B54" s="2">
        <v>5</v>
      </c>
      <c r="C54" s="9"/>
      <c r="D54" s="3" t="s">
        <v>5</v>
      </c>
      <c r="E54" s="5">
        <f t="shared" ref="E54:F54" si="31">+E39*0.91</f>
        <v>985439000</v>
      </c>
      <c r="F54" s="5">
        <f t="shared" si="31"/>
        <v>422331000</v>
      </c>
      <c r="G54" s="5">
        <f t="shared" si="27"/>
        <v>42233100</v>
      </c>
      <c r="H54" s="5">
        <f t="shared" si="26"/>
        <v>1451000000</v>
      </c>
      <c r="I54" s="7">
        <f t="shared" si="28"/>
        <v>0.91028858218318698</v>
      </c>
    </row>
    <row r="55" spans="2:9" x14ac:dyDescent="0.3">
      <c r="B55" s="2">
        <v>6</v>
      </c>
      <c r="C55" s="9"/>
      <c r="D55" s="3" t="s">
        <v>10</v>
      </c>
      <c r="E55" s="5">
        <f t="shared" ref="E55:F55" si="32">+E40*0.91</f>
        <v>491560160</v>
      </c>
      <c r="F55" s="5">
        <f t="shared" si="32"/>
        <v>210668640</v>
      </c>
      <c r="G55" s="5">
        <f t="shared" si="27"/>
        <v>21066864</v>
      </c>
      <c r="H55" s="5">
        <f t="shared" si="26"/>
        <v>724000000</v>
      </c>
      <c r="I55" s="7">
        <f t="shared" si="28"/>
        <v>0.91069182389937109</v>
      </c>
    </row>
    <row r="56" spans="2:9" x14ac:dyDescent="0.3">
      <c r="B56" s="2">
        <v>7</v>
      </c>
      <c r="C56" s="9"/>
      <c r="D56" s="3" t="s">
        <v>6</v>
      </c>
      <c r="E56" s="5">
        <f t="shared" ref="E56:F56" si="33">+E41*0.91</f>
        <v>491560160</v>
      </c>
      <c r="F56" s="5">
        <f t="shared" si="33"/>
        <v>210668640</v>
      </c>
      <c r="G56" s="5">
        <f t="shared" si="27"/>
        <v>21066864</v>
      </c>
      <c r="H56" s="5">
        <f t="shared" si="26"/>
        <v>724000000</v>
      </c>
      <c r="I56" s="7">
        <f t="shared" si="28"/>
        <v>0.91069182389937109</v>
      </c>
    </row>
    <row r="57" spans="2:9" x14ac:dyDescent="0.3">
      <c r="B57" s="2">
        <v>8</v>
      </c>
      <c r="C57" s="9"/>
      <c r="D57" s="3" t="s">
        <v>7</v>
      </c>
      <c r="E57" s="5">
        <f t="shared" ref="E57:F57" si="34">+E42*0.91</f>
        <v>224911960</v>
      </c>
      <c r="F57" s="5">
        <f t="shared" si="34"/>
        <v>96390840</v>
      </c>
      <c r="G57" s="5">
        <f t="shared" si="27"/>
        <v>9639084</v>
      </c>
      <c r="H57" s="5">
        <f t="shared" si="26"/>
        <v>331000000</v>
      </c>
      <c r="I57" s="7">
        <f t="shared" si="28"/>
        <v>0.90934065934065933</v>
      </c>
    </row>
    <row r="58" spans="2:9" x14ac:dyDescent="0.3">
      <c r="B58" s="2">
        <v>9</v>
      </c>
      <c r="C58" s="9"/>
      <c r="D58" s="3" t="s">
        <v>8</v>
      </c>
      <c r="E58" s="5">
        <f t="shared" ref="E58:F58" si="35">+E43*0.91</f>
        <v>224911960</v>
      </c>
      <c r="F58" s="5">
        <f t="shared" si="35"/>
        <v>96390840</v>
      </c>
      <c r="G58" s="5">
        <f t="shared" si="27"/>
        <v>9639084</v>
      </c>
      <c r="H58" s="5">
        <f t="shared" si="26"/>
        <v>331000000</v>
      </c>
      <c r="I58" s="7">
        <f t="shared" si="28"/>
        <v>0.90934065934065933</v>
      </c>
    </row>
    <row r="59" spans="2:9" x14ac:dyDescent="0.3">
      <c r="B59" s="2">
        <v>10</v>
      </c>
      <c r="C59" s="9"/>
      <c r="D59" s="3" t="s">
        <v>9</v>
      </c>
      <c r="E59" s="5">
        <f t="shared" ref="E59:F59" si="36">+E44*0.91</f>
        <v>365481935</v>
      </c>
      <c r="F59" s="5">
        <f t="shared" si="36"/>
        <v>156635115</v>
      </c>
      <c r="G59" s="5">
        <f t="shared" si="27"/>
        <v>15663511.5</v>
      </c>
      <c r="H59" s="5">
        <f t="shared" si="26"/>
        <v>538000000</v>
      </c>
      <c r="I59" s="7">
        <f t="shared" si="28"/>
        <v>0.91032148900169207</v>
      </c>
    </row>
    <row r="60" spans="2:9" x14ac:dyDescent="0.3">
      <c r="B60" s="8" t="s">
        <v>20</v>
      </c>
      <c r="C60" s="8"/>
      <c r="D60" s="11"/>
      <c r="E60" s="5">
        <f>SUM(E50:E59)</f>
        <v>9363119675</v>
      </c>
      <c r="F60" s="5">
        <f>SUM(F50:F59)</f>
        <v>4012765575</v>
      </c>
      <c r="G60" s="5">
        <f>SUM(G50:G59)</f>
        <v>401276557.5</v>
      </c>
      <c r="H60" s="5">
        <f t="shared" ref="H60" si="37">SUM(H50:H59)</f>
        <v>13783000000</v>
      </c>
      <c r="I60" s="7">
        <f t="shared" si="28"/>
        <v>0.91012942419440046</v>
      </c>
    </row>
    <row r="63" spans="2:9" x14ac:dyDescent="0.3">
      <c r="B63" s="9" t="s">
        <v>12</v>
      </c>
      <c r="C63" s="9" t="s">
        <v>11</v>
      </c>
      <c r="D63" s="10"/>
      <c r="E63" s="12" t="s">
        <v>28</v>
      </c>
      <c r="F63" s="13"/>
      <c r="G63" s="13"/>
      <c r="H63" s="14"/>
    </row>
    <row r="64" spans="2:9" x14ac:dyDescent="0.3">
      <c r="B64" s="9"/>
      <c r="C64" s="9"/>
      <c r="D64" s="10"/>
      <c r="E64" s="2" t="s">
        <v>22</v>
      </c>
      <c r="F64" s="2" t="s">
        <v>23</v>
      </c>
      <c r="G64" s="2" t="s">
        <v>17</v>
      </c>
      <c r="H64" s="2" t="s">
        <v>24</v>
      </c>
    </row>
    <row r="65" spans="2:9" x14ac:dyDescent="0.3">
      <c r="B65" s="2">
        <v>1</v>
      </c>
      <c r="C65" s="9" t="s">
        <v>0</v>
      </c>
      <c r="D65" s="3" t="s">
        <v>1</v>
      </c>
      <c r="E65" s="5">
        <f>+E50*0.91</f>
        <v>2033511343.5</v>
      </c>
      <c r="F65" s="5">
        <f>+F50*0.91</f>
        <v>871504861.5</v>
      </c>
      <c r="G65" s="5">
        <f>+F65*0.1</f>
        <v>87150486.150000006</v>
      </c>
      <c r="H65" s="5">
        <f t="shared" ref="H65:H74" si="38">+ROUNDUP(SUM(E65:G65),-6)</f>
        <v>2993000000</v>
      </c>
      <c r="I65" s="7">
        <f>+H65/H50</f>
        <v>0.9100030404378231</v>
      </c>
    </row>
    <row r="66" spans="2:9" x14ac:dyDescent="0.3">
      <c r="B66" s="2">
        <v>2</v>
      </c>
      <c r="C66" s="9"/>
      <c r="D66" s="3" t="s">
        <v>2</v>
      </c>
      <c r="E66" s="5">
        <f>+E51*0.91</f>
        <v>1614149082</v>
      </c>
      <c r="F66" s="5">
        <f>+F51*0.91</f>
        <v>691778178</v>
      </c>
      <c r="G66" s="5">
        <f t="shared" ref="G66:G74" si="39">+F66*0.1</f>
        <v>69177817.799999997</v>
      </c>
      <c r="H66" s="5">
        <f t="shared" si="38"/>
        <v>2376000000</v>
      </c>
      <c r="I66" s="7">
        <f t="shared" ref="I66:I75" si="40">+H66/H51</f>
        <v>0.90999617004978939</v>
      </c>
    </row>
    <row r="67" spans="2:9" x14ac:dyDescent="0.3">
      <c r="B67" s="2">
        <v>3</v>
      </c>
      <c r="C67" s="9"/>
      <c r="D67" s="3" t="s">
        <v>3</v>
      </c>
      <c r="E67" s="5">
        <f t="shared" ref="E67:F67" si="41">+E52*0.91</f>
        <v>1442711679.5</v>
      </c>
      <c r="F67" s="5">
        <f t="shared" si="41"/>
        <v>618305005.5</v>
      </c>
      <c r="G67" s="5">
        <f t="shared" si="39"/>
        <v>61830500.550000004</v>
      </c>
      <c r="H67" s="5">
        <f t="shared" si="38"/>
        <v>2123000000</v>
      </c>
      <c r="I67" s="7">
        <f t="shared" si="40"/>
        <v>0.90998714102014577</v>
      </c>
    </row>
    <row r="68" spans="2:9" x14ac:dyDescent="0.3">
      <c r="B68" s="2">
        <v>4</v>
      </c>
      <c r="C68" s="9"/>
      <c r="D68" s="3" t="s">
        <v>4</v>
      </c>
      <c r="E68" s="5">
        <f t="shared" ref="E68:F68" si="42">+E53*0.91</f>
        <v>896749490</v>
      </c>
      <c r="F68" s="5">
        <f t="shared" si="42"/>
        <v>384321210</v>
      </c>
      <c r="G68" s="5">
        <f t="shared" si="39"/>
        <v>38432121</v>
      </c>
      <c r="H68" s="5">
        <f t="shared" si="38"/>
        <v>1320000000</v>
      </c>
      <c r="I68" s="7">
        <f t="shared" si="40"/>
        <v>0.90971743625086143</v>
      </c>
    </row>
    <row r="69" spans="2:9" x14ac:dyDescent="0.3">
      <c r="B69" s="2">
        <v>5</v>
      </c>
      <c r="C69" s="9"/>
      <c r="D69" s="3" t="s">
        <v>5</v>
      </c>
      <c r="E69" s="5">
        <f t="shared" ref="E69:F69" si="43">+E54*0.91</f>
        <v>896749490</v>
      </c>
      <c r="F69" s="5">
        <f t="shared" si="43"/>
        <v>384321210</v>
      </c>
      <c r="G69" s="5">
        <f t="shared" si="39"/>
        <v>38432121</v>
      </c>
      <c r="H69" s="5">
        <f t="shared" si="38"/>
        <v>1320000000</v>
      </c>
      <c r="I69" s="7">
        <f t="shared" si="40"/>
        <v>0.90971743625086143</v>
      </c>
    </row>
    <row r="70" spans="2:9" x14ac:dyDescent="0.3">
      <c r="B70" s="2">
        <v>6</v>
      </c>
      <c r="C70" s="9"/>
      <c r="D70" s="3" t="s">
        <v>10</v>
      </c>
      <c r="E70" s="5">
        <f t="shared" ref="E70:F70" si="44">+E55*0.91</f>
        <v>447319745.60000002</v>
      </c>
      <c r="F70" s="5">
        <f t="shared" si="44"/>
        <v>191708462.40000001</v>
      </c>
      <c r="G70" s="5">
        <f t="shared" si="39"/>
        <v>19170846.240000002</v>
      </c>
      <c r="H70" s="5">
        <f t="shared" si="38"/>
        <v>659000000</v>
      </c>
      <c r="I70" s="7">
        <f t="shared" si="40"/>
        <v>0.91022099447513816</v>
      </c>
    </row>
    <row r="71" spans="2:9" x14ac:dyDescent="0.3">
      <c r="B71" s="2">
        <v>7</v>
      </c>
      <c r="C71" s="9"/>
      <c r="D71" s="3" t="s">
        <v>6</v>
      </c>
      <c r="E71" s="5">
        <f t="shared" ref="E71:F71" si="45">+E56*0.91</f>
        <v>447319745.60000002</v>
      </c>
      <c r="F71" s="5">
        <f t="shared" si="45"/>
        <v>191708462.40000001</v>
      </c>
      <c r="G71" s="5">
        <f t="shared" si="39"/>
        <v>19170846.240000002</v>
      </c>
      <c r="H71" s="5">
        <f t="shared" si="38"/>
        <v>659000000</v>
      </c>
      <c r="I71" s="7">
        <f t="shared" si="40"/>
        <v>0.91022099447513816</v>
      </c>
    </row>
    <row r="72" spans="2:9" x14ac:dyDescent="0.3">
      <c r="B72" s="2">
        <v>8</v>
      </c>
      <c r="C72" s="9"/>
      <c r="D72" s="3" t="s">
        <v>7</v>
      </c>
      <c r="E72" s="5">
        <f t="shared" ref="E72:F72" si="46">+E57*0.91</f>
        <v>204669883.59999999</v>
      </c>
      <c r="F72" s="5">
        <f t="shared" si="46"/>
        <v>87715664.400000006</v>
      </c>
      <c r="G72" s="5">
        <f t="shared" si="39"/>
        <v>8771566.4400000013</v>
      </c>
      <c r="H72" s="5">
        <f t="shared" si="38"/>
        <v>302000000</v>
      </c>
      <c r="I72" s="7">
        <f t="shared" si="40"/>
        <v>0.91238670694864044</v>
      </c>
    </row>
    <row r="73" spans="2:9" x14ac:dyDescent="0.3">
      <c r="B73" s="2">
        <v>9</v>
      </c>
      <c r="C73" s="9"/>
      <c r="D73" s="3" t="s">
        <v>8</v>
      </c>
      <c r="E73" s="5">
        <f t="shared" ref="E73:F73" si="47">+E58*0.91</f>
        <v>204669883.59999999</v>
      </c>
      <c r="F73" s="5">
        <f t="shared" si="47"/>
        <v>87715664.400000006</v>
      </c>
      <c r="G73" s="5">
        <f t="shared" si="39"/>
        <v>8771566.4400000013</v>
      </c>
      <c r="H73" s="5">
        <f t="shared" si="38"/>
        <v>302000000</v>
      </c>
      <c r="I73" s="7">
        <f t="shared" si="40"/>
        <v>0.91238670694864044</v>
      </c>
    </row>
    <row r="74" spans="2:9" x14ac:dyDescent="0.3">
      <c r="B74" s="2">
        <v>10</v>
      </c>
      <c r="C74" s="9"/>
      <c r="D74" s="3" t="s">
        <v>9</v>
      </c>
      <c r="E74" s="5">
        <f t="shared" ref="E74:F74" si="48">+E59*0.91</f>
        <v>332588560.85000002</v>
      </c>
      <c r="F74" s="5">
        <f t="shared" si="48"/>
        <v>142537954.65000001</v>
      </c>
      <c r="G74" s="5">
        <f t="shared" si="39"/>
        <v>14253795.465000002</v>
      </c>
      <c r="H74" s="5">
        <f t="shared" si="38"/>
        <v>490000000</v>
      </c>
      <c r="I74" s="7">
        <f t="shared" si="40"/>
        <v>0.91078066914498146</v>
      </c>
    </row>
    <row r="75" spans="2:9" x14ac:dyDescent="0.3">
      <c r="B75" s="8" t="s">
        <v>20</v>
      </c>
      <c r="C75" s="8"/>
      <c r="D75" s="11"/>
      <c r="E75" s="5">
        <f>SUM(E65:E74)</f>
        <v>8520438904.2500019</v>
      </c>
      <c r="F75" s="5">
        <f>SUM(F65:F74)</f>
        <v>3651616673.2500005</v>
      </c>
      <c r="G75" s="5">
        <f>SUM(G65:G74)</f>
        <v>365161667.32499999</v>
      </c>
      <c r="H75" s="5">
        <f t="shared" ref="H75" si="49">SUM(H65:H74)</f>
        <v>12544000000</v>
      </c>
      <c r="I75" s="7">
        <f t="shared" si="40"/>
        <v>0.91010665312341288</v>
      </c>
    </row>
    <row r="78" spans="2:9" x14ac:dyDescent="0.3">
      <c r="B78" s="9" t="s">
        <v>12</v>
      </c>
      <c r="C78" s="9" t="s">
        <v>11</v>
      </c>
      <c r="D78" s="10"/>
      <c r="E78" s="12" t="s">
        <v>29</v>
      </c>
      <c r="F78" s="13"/>
      <c r="G78" s="13"/>
      <c r="H78" s="14"/>
    </row>
    <row r="79" spans="2:9" x14ac:dyDescent="0.3">
      <c r="B79" s="9"/>
      <c r="C79" s="9"/>
      <c r="D79" s="10"/>
      <c r="E79" s="2" t="s">
        <v>22</v>
      </c>
      <c r="F79" s="2" t="s">
        <v>23</v>
      </c>
      <c r="G79" s="2" t="s">
        <v>17</v>
      </c>
      <c r="H79" s="2" t="s">
        <v>24</v>
      </c>
    </row>
    <row r="80" spans="2:9" x14ac:dyDescent="0.3">
      <c r="B80" s="2">
        <v>1</v>
      </c>
      <c r="C80" s="9" t="s">
        <v>0</v>
      </c>
      <c r="D80" s="3" t="s">
        <v>1</v>
      </c>
      <c r="E80" s="5">
        <f>+E65*0.91</f>
        <v>1850495322.585</v>
      </c>
      <c r="F80" s="5">
        <f>+F65*0.91</f>
        <v>793069423.96500003</v>
      </c>
      <c r="G80" s="5">
        <f>+F80*0.1</f>
        <v>79306942.396500006</v>
      </c>
      <c r="H80" s="5">
        <f t="shared" ref="H80:H89" si="50">+ROUNDUP(SUM(E80:G80),-6)</f>
        <v>2723000000</v>
      </c>
      <c r="I80" s="7">
        <f>+H80/H65</f>
        <v>0.90978950885399268</v>
      </c>
    </row>
    <row r="81" spans="2:9" x14ac:dyDescent="0.3">
      <c r="B81" s="2">
        <v>2</v>
      </c>
      <c r="C81" s="9"/>
      <c r="D81" s="3" t="s">
        <v>2</v>
      </c>
      <c r="E81" s="5">
        <f>+E66*0.91</f>
        <v>1468875664.6200001</v>
      </c>
      <c r="F81" s="5">
        <f>+F66*0.91</f>
        <v>629518141.98000002</v>
      </c>
      <c r="G81" s="5">
        <f t="shared" ref="G81:G89" si="51">+F81*0.1</f>
        <v>62951814.198000006</v>
      </c>
      <c r="H81" s="5">
        <f t="shared" si="50"/>
        <v>2162000000</v>
      </c>
      <c r="I81" s="7">
        <f t="shared" ref="I81:I90" si="52">+H81/H66</f>
        <v>0.90993265993265993</v>
      </c>
    </row>
    <row r="82" spans="2:9" x14ac:dyDescent="0.3">
      <c r="B82" s="2">
        <v>3</v>
      </c>
      <c r="C82" s="9"/>
      <c r="D82" s="3" t="s">
        <v>3</v>
      </c>
      <c r="E82" s="5">
        <f t="shared" ref="E82:F82" si="53">+E67*0.91</f>
        <v>1312867628.345</v>
      </c>
      <c r="F82" s="5">
        <f t="shared" si="53"/>
        <v>562657555.005</v>
      </c>
      <c r="G82" s="5">
        <f t="shared" si="51"/>
        <v>56265755.500500001</v>
      </c>
      <c r="H82" s="5">
        <f t="shared" si="50"/>
        <v>1932000000</v>
      </c>
      <c r="I82" s="7">
        <f t="shared" si="52"/>
        <v>0.91003297220913804</v>
      </c>
    </row>
    <row r="83" spans="2:9" x14ac:dyDescent="0.3">
      <c r="B83" s="2">
        <v>4</v>
      </c>
      <c r="C83" s="9"/>
      <c r="D83" s="3" t="s">
        <v>4</v>
      </c>
      <c r="E83" s="5">
        <f t="shared" ref="E83:F83" si="54">+E68*0.91</f>
        <v>816042035.89999998</v>
      </c>
      <c r="F83" s="5">
        <f t="shared" si="54"/>
        <v>349732301.10000002</v>
      </c>
      <c r="G83" s="5">
        <f t="shared" si="51"/>
        <v>34973230.110000007</v>
      </c>
      <c r="H83" s="5">
        <f t="shared" si="50"/>
        <v>1201000000</v>
      </c>
      <c r="I83" s="7">
        <f t="shared" si="52"/>
        <v>0.9098484848484848</v>
      </c>
    </row>
    <row r="84" spans="2:9" x14ac:dyDescent="0.3">
      <c r="B84" s="2">
        <v>5</v>
      </c>
      <c r="C84" s="9"/>
      <c r="D84" s="3" t="s">
        <v>5</v>
      </c>
      <c r="E84" s="5">
        <f t="shared" ref="E84:F84" si="55">+E69*0.91</f>
        <v>816042035.89999998</v>
      </c>
      <c r="F84" s="5">
        <f t="shared" si="55"/>
        <v>349732301.10000002</v>
      </c>
      <c r="G84" s="5">
        <f t="shared" si="51"/>
        <v>34973230.110000007</v>
      </c>
      <c r="H84" s="5">
        <f t="shared" si="50"/>
        <v>1201000000</v>
      </c>
      <c r="I84" s="7">
        <f t="shared" si="52"/>
        <v>0.9098484848484848</v>
      </c>
    </row>
    <row r="85" spans="2:9" x14ac:dyDescent="0.3">
      <c r="B85" s="2">
        <v>6</v>
      </c>
      <c r="C85" s="9"/>
      <c r="D85" s="3" t="s">
        <v>10</v>
      </c>
      <c r="E85" s="5">
        <f t="shared" ref="E85:F85" si="56">+E70*0.91</f>
        <v>407060968.49600005</v>
      </c>
      <c r="F85" s="5">
        <f t="shared" si="56"/>
        <v>174454700.78400001</v>
      </c>
      <c r="G85" s="5">
        <f t="shared" si="51"/>
        <v>17445470.078400001</v>
      </c>
      <c r="H85" s="5">
        <f t="shared" si="50"/>
        <v>599000000</v>
      </c>
      <c r="I85" s="7">
        <f t="shared" si="52"/>
        <v>0.90895295902883155</v>
      </c>
    </row>
    <row r="86" spans="2:9" x14ac:dyDescent="0.3">
      <c r="B86" s="2">
        <v>7</v>
      </c>
      <c r="C86" s="9"/>
      <c r="D86" s="3" t="s">
        <v>6</v>
      </c>
      <c r="E86" s="5">
        <f t="shared" ref="E86:F86" si="57">+E71*0.91</f>
        <v>407060968.49600005</v>
      </c>
      <c r="F86" s="5">
        <f t="shared" si="57"/>
        <v>174454700.78400001</v>
      </c>
      <c r="G86" s="5">
        <f t="shared" si="51"/>
        <v>17445470.078400001</v>
      </c>
      <c r="H86" s="5">
        <f t="shared" si="50"/>
        <v>599000000</v>
      </c>
      <c r="I86" s="7">
        <f t="shared" si="52"/>
        <v>0.90895295902883155</v>
      </c>
    </row>
    <row r="87" spans="2:9" x14ac:dyDescent="0.3">
      <c r="B87" s="2">
        <v>8</v>
      </c>
      <c r="C87" s="9"/>
      <c r="D87" s="3" t="s">
        <v>7</v>
      </c>
      <c r="E87" s="5">
        <f t="shared" ref="E87:F87" si="58">+E72*0.91</f>
        <v>186249594.07600001</v>
      </c>
      <c r="F87" s="5">
        <f t="shared" si="58"/>
        <v>79821254.604000002</v>
      </c>
      <c r="G87" s="5">
        <f t="shared" si="51"/>
        <v>7982125.4604000002</v>
      </c>
      <c r="H87" s="5">
        <f t="shared" si="50"/>
        <v>275000000</v>
      </c>
      <c r="I87" s="7">
        <f t="shared" si="52"/>
        <v>0.91059602649006621</v>
      </c>
    </row>
    <row r="88" spans="2:9" x14ac:dyDescent="0.3">
      <c r="B88" s="2">
        <v>9</v>
      </c>
      <c r="C88" s="9"/>
      <c r="D88" s="3" t="s">
        <v>8</v>
      </c>
      <c r="E88" s="5">
        <f t="shared" ref="E88:F88" si="59">+E73*0.91</f>
        <v>186249594.07600001</v>
      </c>
      <c r="F88" s="5">
        <f t="shared" si="59"/>
        <v>79821254.604000002</v>
      </c>
      <c r="G88" s="5">
        <f t="shared" si="51"/>
        <v>7982125.4604000002</v>
      </c>
      <c r="H88" s="5">
        <f t="shared" si="50"/>
        <v>275000000</v>
      </c>
      <c r="I88" s="7">
        <f t="shared" si="52"/>
        <v>0.91059602649006621</v>
      </c>
    </row>
    <row r="89" spans="2:9" x14ac:dyDescent="0.3">
      <c r="B89" s="2">
        <v>10</v>
      </c>
      <c r="C89" s="9"/>
      <c r="D89" s="3" t="s">
        <v>9</v>
      </c>
      <c r="E89" s="5">
        <f t="shared" ref="E89:F89" si="60">+E74*0.91</f>
        <v>302655590.37350005</v>
      </c>
      <c r="F89" s="5">
        <f t="shared" si="60"/>
        <v>129709538.73150001</v>
      </c>
      <c r="G89" s="5">
        <f t="shared" si="51"/>
        <v>12970953.873150002</v>
      </c>
      <c r="H89" s="5">
        <f t="shared" si="50"/>
        <v>446000000</v>
      </c>
      <c r="I89" s="7">
        <f t="shared" si="52"/>
        <v>0.91020408163265309</v>
      </c>
    </row>
    <row r="90" spans="2:9" x14ac:dyDescent="0.3">
      <c r="B90" s="8" t="s">
        <v>20</v>
      </c>
      <c r="C90" s="8"/>
      <c r="D90" s="11"/>
      <c r="E90" s="5">
        <f>SUM(E80:E89)</f>
        <v>7753599402.8675003</v>
      </c>
      <c r="F90" s="5">
        <f>SUM(F80:F89)</f>
        <v>3322971172.6575003</v>
      </c>
      <c r="G90" s="5">
        <f>SUM(G80:G89)</f>
        <v>332297117.26574999</v>
      </c>
      <c r="H90" s="5">
        <f t="shared" ref="H90" si="61">SUM(H80:H89)</f>
        <v>11413000000</v>
      </c>
      <c r="I90" s="7">
        <f t="shared" si="52"/>
        <v>0.90983737244897955</v>
      </c>
    </row>
    <row r="93" spans="2:9" x14ac:dyDescent="0.3">
      <c r="B93" s="9" t="s">
        <v>12</v>
      </c>
      <c r="C93" s="9" t="s">
        <v>11</v>
      </c>
      <c r="D93" s="10"/>
      <c r="E93" s="12" t="s">
        <v>30</v>
      </c>
      <c r="F93" s="13"/>
      <c r="G93" s="13"/>
      <c r="H93" s="14"/>
    </row>
    <row r="94" spans="2:9" x14ac:dyDescent="0.3">
      <c r="B94" s="9"/>
      <c r="C94" s="9"/>
      <c r="D94" s="10"/>
      <c r="E94" s="2" t="s">
        <v>22</v>
      </c>
      <c r="F94" s="2" t="s">
        <v>23</v>
      </c>
      <c r="G94" s="2" t="s">
        <v>17</v>
      </c>
      <c r="H94" s="2" t="s">
        <v>24</v>
      </c>
    </row>
    <row r="95" spans="2:9" x14ac:dyDescent="0.3">
      <c r="B95" s="2">
        <v>1</v>
      </c>
      <c r="C95" s="9" t="s">
        <v>0</v>
      </c>
      <c r="D95" s="3" t="s">
        <v>1</v>
      </c>
      <c r="E95" s="5">
        <f>+E80*0.91</f>
        <v>1683950743.55235</v>
      </c>
      <c r="F95" s="5">
        <f>+F80*0.91</f>
        <v>721693175.80815005</v>
      </c>
      <c r="G95" s="5">
        <f>+F95*0.1</f>
        <v>72169317.580815002</v>
      </c>
      <c r="H95" s="5">
        <f t="shared" ref="H95:H104" si="62">+ROUNDUP(SUM(E95:G95),-6)</f>
        <v>2478000000</v>
      </c>
      <c r="I95" s="7">
        <f>+H95/H80</f>
        <v>0.91002570694087404</v>
      </c>
    </row>
    <row r="96" spans="2:9" x14ac:dyDescent="0.3">
      <c r="B96" s="2">
        <v>2</v>
      </c>
      <c r="C96" s="9"/>
      <c r="D96" s="3" t="s">
        <v>2</v>
      </c>
      <c r="E96" s="5">
        <f>+E81*0.91</f>
        <v>1336676854.8042002</v>
      </c>
      <c r="F96" s="5">
        <f>+F81*0.91</f>
        <v>572861509.20179999</v>
      </c>
      <c r="G96" s="5">
        <f t="shared" ref="G96:G104" si="63">+F96*0.1</f>
        <v>57286150.92018</v>
      </c>
      <c r="H96" s="5">
        <f t="shared" si="62"/>
        <v>1967000000</v>
      </c>
      <c r="I96" s="7">
        <f t="shared" ref="I96:I105" si="64">+H96/H81</f>
        <v>0.9098057354301573</v>
      </c>
    </row>
    <row r="97" spans="2:9" x14ac:dyDescent="0.3">
      <c r="B97" s="2">
        <v>3</v>
      </c>
      <c r="C97" s="9"/>
      <c r="D97" s="3" t="s">
        <v>3</v>
      </c>
      <c r="E97" s="5">
        <f t="shared" ref="E97:F97" si="65">+E82*0.91</f>
        <v>1194709541.7939501</v>
      </c>
      <c r="F97" s="5">
        <f t="shared" si="65"/>
        <v>512018375.05454999</v>
      </c>
      <c r="G97" s="5">
        <f t="shared" si="63"/>
        <v>51201837.505455002</v>
      </c>
      <c r="H97" s="5">
        <f t="shared" si="62"/>
        <v>1758000000</v>
      </c>
      <c r="I97" s="7">
        <f t="shared" si="64"/>
        <v>0.90993788819875776</v>
      </c>
    </row>
    <row r="98" spans="2:9" x14ac:dyDescent="0.3">
      <c r="B98" s="2">
        <v>4</v>
      </c>
      <c r="C98" s="9"/>
      <c r="D98" s="3" t="s">
        <v>4</v>
      </c>
      <c r="E98" s="5">
        <f t="shared" ref="E98:F98" si="66">+E83*0.91</f>
        <v>742598252.66900003</v>
      </c>
      <c r="F98" s="5">
        <f t="shared" si="66"/>
        <v>318256394.00100005</v>
      </c>
      <c r="G98" s="5">
        <f t="shared" si="63"/>
        <v>31825639.400100008</v>
      </c>
      <c r="H98" s="5">
        <f t="shared" si="62"/>
        <v>1093000000</v>
      </c>
      <c r="I98" s="7">
        <f t="shared" si="64"/>
        <v>0.91007493755203994</v>
      </c>
    </row>
    <row r="99" spans="2:9" x14ac:dyDescent="0.3">
      <c r="B99" s="2">
        <v>5</v>
      </c>
      <c r="C99" s="9"/>
      <c r="D99" s="3" t="s">
        <v>5</v>
      </c>
      <c r="E99" s="5">
        <f t="shared" ref="E99:F99" si="67">+E84*0.91</f>
        <v>742598252.66900003</v>
      </c>
      <c r="F99" s="5">
        <f t="shared" si="67"/>
        <v>318256394.00100005</v>
      </c>
      <c r="G99" s="5">
        <f t="shared" si="63"/>
        <v>31825639.400100008</v>
      </c>
      <c r="H99" s="5">
        <f t="shared" si="62"/>
        <v>1093000000</v>
      </c>
      <c r="I99" s="7">
        <f t="shared" si="64"/>
        <v>0.91007493755203994</v>
      </c>
    </row>
    <row r="100" spans="2:9" x14ac:dyDescent="0.3">
      <c r="B100" s="2">
        <v>6</v>
      </c>
      <c r="C100" s="9"/>
      <c r="D100" s="3" t="s">
        <v>10</v>
      </c>
      <c r="E100" s="5">
        <f t="shared" ref="E100:F100" si="68">+E85*0.91</f>
        <v>370425481.33136004</v>
      </c>
      <c r="F100" s="5">
        <f t="shared" si="68"/>
        <v>158753777.71344</v>
      </c>
      <c r="G100" s="5">
        <f t="shared" si="63"/>
        <v>15875377.771344</v>
      </c>
      <c r="H100" s="5">
        <f t="shared" si="62"/>
        <v>546000000</v>
      </c>
      <c r="I100" s="7">
        <f t="shared" si="64"/>
        <v>0.91151919866444076</v>
      </c>
    </row>
    <row r="101" spans="2:9" x14ac:dyDescent="0.3">
      <c r="B101" s="2">
        <v>7</v>
      </c>
      <c r="C101" s="9"/>
      <c r="D101" s="3" t="s">
        <v>6</v>
      </c>
      <c r="E101" s="5">
        <f t="shared" ref="E101:F101" si="69">+E86*0.91</f>
        <v>370425481.33136004</v>
      </c>
      <c r="F101" s="5">
        <f t="shared" si="69"/>
        <v>158753777.71344</v>
      </c>
      <c r="G101" s="5">
        <f t="shared" si="63"/>
        <v>15875377.771344</v>
      </c>
      <c r="H101" s="5">
        <f t="shared" si="62"/>
        <v>546000000</v>
      </c>
      <c r="I101" s="7">
        <f t="shared" si="64"/>
        <v>0.91151919866444076</v>
      </c>
    </row>
    <row r="102" spans="2:9" x14ac:dyDescent="0.3">
      <c r="B102" s="2">
        <v>8</v>
      </c>
      <c r="C102" s="9"/>
      <c r="D102" s="3" t="s">
        <v>7</v>
      </c>
      <c r="E102" s="5">
        <f t="shared" ref="E102:F102" si="70">+E87*0.91</f>
        <v>169487130.60916001</v>
      </c>
      <c r="F102" s="5">
        <f t="shared" si="70"/>
        <v>72637341.68964</v>
      </c>
      <c r="G102" s="5">
        <f t="shared" si="63"/>
        <v>7263734.1689640004</v>
      </c>
      <c r="H102" s="5">
        <f t="shared" si="62"/>
        <v>250000000</v>
      </c>
      <c r="I102" s="7">
        <f t="shared" si="64"/>
        <v>0.90909090909090906</v>
      </c>
    </row>
    <row r="103" spans="2:9" x14ac:dyDescent="0.3">
      <c r="B103" s="2">
        <v>9</v>
      </c>
      <c r="C103" s="9"/>
      <c r="D103" s="3" t="s">
        <v>8</v>
      </c>
      <c r="E103" s="5">
        <f t="shared" ref="E103:F103" si="71">+E88*0.91</f>
        <v>169487130.60916001</v>
      </c>
      <c r="F103" s="5">
        <f t="shared" si="71"/>
        <v>72637341.68964</v>
      </c>
      <c r="G103" s="5">
        <f t="shared" si="63"/>
        <v>7263734.1689640004</v>
      </c>
      <c r="H103" s="5">
        <f t="shared" si="62"/>
        <v>250000000</v>
      </c>
      <c r="I103" s="7">
        <f t="shared" si="64"/>
        <v>0.90909090909090906</v>
      </c>
    </row>
    <row r="104" spans="2:9" x14ac:dyDescent="0.3">
      <c r="B104" s="2">
        <v>10</v>
      </c>
      <c r="C104" s="9"/>
      <c r="D104" s="3" t="s">
        <v>9</v>
      </c>
      <c r="E104" s="5">
        <f t="shared" ref="E104:F104" si="72">+E89*0.91</f>
        <v>275416587.23988503</v>
      </c>
      <c r="F104" s="5">
        <f t="shared" si="72"/>
        <v>118035680.24566501</v>
      </c>
      <c r="G104" s="5">
        <f t="shared" si="63"/>
        <v>11803568.024566501</v>
      </c>
      <c r="H104" s="5">
        <f t="shared" si="62"/>
        <v>406000000</v>
      </c>
      <c r="I104" s="7">
        <f t="shared" si="64"/>
        <v>0.91031390134529144</v>
      </c>
    </row>
    <row r="105" spans="2:9" x14ac:dyDescent="0.3">
      <c r="B105" s="8" t="s">
        <v>20</v>
      </c>
      <c r="C105" s="8"/>
      <c r="D105" s="11"/>
      <c r="E105" s="5">
        <f>SUM(E95:E104)</f>
        <v>7055775456.6094255</v>
      </c>
      <c r="F105" s="5">
        <f>SUM(F95:F104)</f>
        <v>3023903767.1183252</v>
      </c>
      <c r="G105" s="5">
        <f>SUM(G95:G104)</f>
        <v>302390376.71183252</v>
      </c>
      <c r="H105" s="5">
        <f t="shared" ref="H105" si="73">SUM(H95:H104)</f>
        <v>10387000000</v>
      </c>
      <c r="I105" s="7">
        <f t="shared" si="64"/>
        <v>0.91010251467624637</v>
      </c>
    </row>
  </sheetData>
  <mergeCells count="37">
    <mergeCell ref="C95:C104"/>
    <mergeCell ref="B105:D105"/>
    <mergeCell ref="C80:C89"/>
    <mergeCell ref="B90:D90"/>
    <mergeCell ref="B93:B94"/>
    <mergeCell ref="C93:D94"/>
    <mergeCell ref="E93:H93"/>
    <mergeCell ref="C65:C74"/>
    <mergeCell ref="B75:D75"/>
    <mergeCell ref="B78:B79"/>
    <mergeCell ref="C78:D79"/>
    <mergeCell ref="E78:H78"/>
    <mergeCell ref="C50:C59"/>
    <mergeCell ref="B60:D60"/>
    <mergeCell ref="B63:B64"/>
    <mergeCell ref="C63:D64"/>
    <mergeCell ref="E63:H63"/>
    <mergeCell ref="C35:C44"/>
    <mergeCell ref="B45:D45"/>
    <mergeCell ref="B48:B49"/>
    <mergeCell ref="C48:D49"/>
    <mergeCell ref="E48:H48"/>
    <mergeCell ref="C20:C29"/>
    <mergeCell ref="B30:D30"/>
    <mergeCell ref="E18:H18"/>
    <mergeCell ref="B33:B34"/>
    <mergeCell ref="C33:D34"/>
    <mergeCell ref="E33:H33"/>
    <mergeCell ref="O3:S3"/>
    <mergeCell ref="C3:D4"/>
    <mergeCell ref="B3:B4"/>
    <mergeCell ref="B18:B19"/>
    <mergeCell ref="C18:D19"/>
    <mergeCell ref="C5:C14"/>
    <mergeCell ref="B15:D15"/>
    <mergeCell ref="E3:I3"/>
    <mergeCell ref="J3:N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2023-06-08T05:53:32Z</dcterms:modified>
</cp:coreProperties>
</file>