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X:\4.진행사업\3.담보신탁\34. 관악농협 신우지점(관악농협 신대림지점)\2. 경기도 화성시 석우동 3-2번지 우석로드스타 담보신탁\4. 713호 210호 현천황\★공매\"/>
    </mc:Choice>
  </mc:AlternateContent>
  <bookViews>
    <workbookView xWindow="3525" yWindow="3315" windowWidth="21600" windowHeight="11385"/>
  </bookViews>
  <sheets>
    <sheet name="Sheet1" sheetId="1" r:id="rId1"/>
  </sheets>
  <definedNames>
    <definedName name="_xlnm._FilterDatabase" localSheetId="0" hidden="1">Sheet1!$A$2:$M$3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7" i="1" l="1"/>
  <c r="F3" i="1"/>
  <c r="E22" i="1"/>
  <c r="E23" i="1" s="1"/>
  <c r="D22" i="1"/>
  <c r="D23" i="1" s="1"/>
  <c r="D24" i="1" s="1"/>
  <c r="D25" i="1" s="1"/>
  <c r="G21" i="1"/>
  <c r="F21" i="1"/>
  <c r="F22" i="1" s="1"/>
  <c r="G17" i="1"/>
  <c r="H17" i="1" l="1"/>
  <c r="E24" i="1"/>
  <c r="G23" i="1"/>
  <c r="F23" i="1"/>
  <c r="I21" i="1"/>
  <c r="I17" i="1" s="1"/>
  <c r="H21" i="1"/>
  <c r="G22" i="1"/>
  <c r="I22" i="1" s="1"/>
  <c r="J17" i="1" s="1"/>
  <c r="G7" i="1"/>
  <c r="F7" i="1"/>
  <c r="H7" i="1" s="1"/>
  <c r="H22" i="1" l="1"/>
  <c r="F24" i="1"/>
  <c r="I23" i="1"/>
  <c r="K17" i="1" s="1"/>
  <c r="H23" i="1"/>
  <c r="E25" i="1"/>
  <c r="G24" i="1"/>
  <c r="D8" i="1"/>
  <c r="D9" i="1" s="1"/>
  <c r="D10" i="1" s="1"/>
  <c r="D11" i="1" s="1"/>
  <c r="E8" i="1"/>
  <c r="G8" i="1" s="1"/>
  <c r="F8" i="1"/>
  <c r="G25" i="1" l="1"/>
  <c r="H24" i="1"/>
  <c r="I24" i="1"/>
  <c r="L17" i="1" s="1"/>
  <c r="F25" i="1"/>
  <c r="E9" i="1"/>
  <c r="G9" i="1" s="1"/>
  <c r="I8" i="1"/>
  <c r="J3" i="1" s="1"/>
  <c r="F9" i="1"/>
  <c r="I7" i="1"/>
  <c r="I3" i="1" s="1"/>
  <c r="I25" i="1" l="1"/>
  <c r="M17" i="1" s="1"/>
  <c r="H25" i="1"/>
  <c r="E10" i="1"/>
  <c r="G10" i="1" s="1"/>
  <c r="F10" i="1"/>
  <c r="I9" i="1"/>
  <c r="K3" i="1" s="1"/>
  <c r="G3" i="1"/>
  <c r="E11" i="1" l="1"/>
  <c r="G11" i="1" s="1"/>
  <c r="F11" i="1"/>
  <c r="I10" i="1"/>
  <c r="L3" i="1" s="1"/>
  <c r="H3" i="1"/>
  <c r="I11" i="1" l="1"/>
  <c r="M3" i="1" s="1"/>
  <c r="H8" i="1"/>
  <c r="H9" i="1" l="1"/>
  <c r="H10" i="1" l="1"/>
  <c r="H11" i="1" l="1"/>
</calcChain>
</file>

<file path=xl/sharedStrings.xml><?xml version="1.0" encoding="utf-8"?>
<sst xmlns="http://schemas.openxmlformats.org/spreadsheetml/2006/main" count="50" uniqueCount="24">
  <si>
    <t>구분</t>
    <phoneticPr fontId="2" type="noConversion"/>
  </si>
  <si>
    <t>합 계</t>
    <phoneticPr fontId="2" type="noConversion"/>
  </si>
  <si>
    <t>토지</t>
    <phoneticPr fontId="2" type="noConversion"/>
  </si>
  <si>
    <t>건물</t>
    <phoneticPr fontId="2" type="noConversion"/>
  </si>
  <si>
    <t>부가가치세</t>
    <phoneticPr fontId="2" type="noConversion"/>
  </si>
  <si>
    <t>1차</t>
    <phoneticPr fontId="2" type="noConversion"/>
  </si>
  <si>
    <t>합계</t>
    <phoneticPr fontId="2" type="noConversion"/>
  </si>
  <si>
    <t>공매가격</t>
    <phoneticPr fontId="2" type="noConversion"/>
  </si>
  <si>
    <t>2차</t>
  </si>
  <si>
    <t>3차</t>
  </si>
  <si>
    <t>4차</t>
  </si>
  <si>
    <t>5차</t>
  </si>
  <si>
    <t>공매가격(2차)</t>
    <phoneticPr fontId="2" type="noConversion"/>
  </si>
  <si>
    <t>공매가격(3차)</t>
  </si>
  <si>
    <t>공매가격(4차)</t>
  </si>
  <si>
    <t>공매가격(5차)</t>
  </si>
  <si>
    <t>대상건물(등기부)</t>
    <phoneticPr fontId="2" type="noConversion"/>
  </si>
  <si>
    <t>부가가치세 합계</t>
    <phoneticPr fontId="2" type="noConversion"/>
  </si>
  <si>
    <t>부가가치세 합계</t>
    <phoneticPr fontId="2" type="noConversion"/>
  </si>
  <si>
    <t>공매가격(1차)</t>
    <phoneticPr fontId="2" type="noConversion"/>
  </si>
  <si>
    <t>우석로드스타오피스텔 210호</t>
    <phoneticPr fontId="2" type="noConversion"/>
  </si>
  <si>
    <t>우석로드스타오피스텔 713호</t>
    <phoneticPr fontId="2" type="noConversion"/>
  </si>
  <si>
    <t>감정평가 금액(감정평가법인 태백)</t>
    <phoneticPr fontId="2" type="noConversion"/>
  </si>
  <si>
    <t>감정평가 금액(감정평가법인 태백)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</si>
</sst>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41" fontId="0" fillId="0" borderId="5" xfId="0" applyNumberForma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4" xfId="1" applyNumberFormat="1" applyFont="1" applyFill="1" applyBorder="1" applyAlignment="1">
      <alignment horizontal="right" vertical="center"/>
    </xf>
    <xf numFmtId="41" fontId="0" fillId="0" borderId="5" xfId="0" applyNumberFormat="1" applyBorder="1" applyAlignment="1">
      <alignment horizontal="right" vertical="center"/>
    </xf>
    <xf numFmtId="41" fontId="0" fillId="0" borderId="4" xfId="0" applyNumberFormat="1" applyBorder="1" applyAlignment="1">
      <alignment horizontal="right" vertical="center"/>
    </xf>
    <xf numFmtId="176" fontId="0" fillId="2" borderId="4" xfId="0" applyNumberForma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41" fontId="0" fillId="0" borderId="4" xfId="1" applyFont="1" applyBorder="1" applyAlignment="1">
      <alignment horizontal="right" vertical="center"/>
    </xf>
    <xf numFmtId="41" fontId="0" fillId="0" borderId="6" xfId="1" applyFont="1" applyBorder="1" applyAlignment="1">
      <alignment horizontal="right" vertical="center"/>
    </xf>
    <xf numFmtId="41" fontId="0" fillId="0" borderId="7" xfId="0" applyNumberFormat="1" applyBorder="1" applyAlignment="1">
      <alignment horizontal="center" vertical="center"/>
    </xf>
    <xf numFmtId="41" fontId="0" fillId="0" borderId="8" xfId="0" applyNumberFormat="1" applyBorder="1" applyAlignment="1">
      <alignment horizontal="right" vertical="center"/>
    </xf>
    <xf numFmtId="41" fontId="0" fillId="0" borderId="4" xfId="1" applyFont="1" applyBorder="1">
      <alignment vertical="center"/>
    </xf>
    <xf numFmtId="176" fontId="0" fillId="0" borderId="4" xfId="0" applyNumberFormat="1" applyBorder="1" applyAlignment="1">
      <alignment horizontal="center" vertical="center"/>
    </xf>
    <xf numFmtId="41" fontId="0" fillId="0" borderId="3" xfId="1" applyFont="1" applyBorder="1">
      <alignment vertical="center"/>
    </xf>
    <xf numFmtId="176" fontId="0" fillId="0" borderId="4" xfId="0" applyNumberFormat="1" applyBorder="1" applyAlignment="1">
      <alignment horizontal="center" vertical="center" wrapText="1"/>
    </xf>
    <xf numFmtId="176" fontId="0" fillId="0" borderId="4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41" fontId="0" fillId="0" borderId="9" xfId="0" applyNumberFormat="1" applyBorder="1" applyAlignment="1">
      <alignment horizontal="center" vertical="center"/>
    </xf>
    <xf numFmtId="176" fontId="0" fillId="0" borderId="10" xfId="0" applyNumberFormat="1" applyFill="1" applyBorder="1" applyAlignment="1">
      <alignment horizontal="center" vertical="center" wrapText="1"/>
    </xf>
    <xf numFmtId="176" fontId="3" fillId="0" borderId="4" xfId="0" applyNumberFormat="1" applyFont="1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zoomScale="85" zoomScaleNormal="85" workbookViewId="0">
      <selection activeCell="M33" sqref="M32:M33"/>
    </sheetView>
  </sheetViews>
  <sheetFormatPr defaultRowHeight="16.5" x14ac:dyDescent="0.3"/>
  <cols>
    <col min="1" max="1" width="5.125" customWidth="1"/>
    <col min="2" max="2" width="9" customWidth="1"/>
    <col min="3" max="3" width="21.375" customWidth="1"/>
    <col min="4" max="4" width="13.125" bestFit="1" customWidth="1"/>
    <col min="5" max="6" width="15" bestFit="1" customWidth="1"/>
    <col min="7" max="7" width="14.25" bestFit="1" customWidth="1"/>
    <col min="8" max="8" width="14.25" customWidth="1"/>
    <col min="9" max="9" width="18.125" bestFit="1" customWidth="1"/>
    <col min="10" max="13" width="15.875" bestFit="1" customWidth="1"/>
  </cols>
  <sheetData>
    <row r="1" spans="1:13" ht="25.5" customHeight="1" x14ac:dyDescent="0.3">
      <c r="A1" s="9" t="s">
        <v>22</v>
      </c>
      <c r="B1" s="9"/>
      <c r="C1" s="9"/>
      <c r="D1" s="9"/>
      <c r="E1" s="9"/>
      <c r="F1" s="9"/>
      <c r="G1" s="9"/>
      <c r="H1" s="9"/>
      <c r="I1" s="9"/>
      <c r="J1" s="25"/>
      <c r="K1" s="26"/>
      <c r="L1" s="26"/>
      <c r="M1" s="26"/>
    </row>
    <row r="2" spans="1:13" x14ac:dyDescent="0.3">
      <c r="A2" s="10" t="s">
        <v>0</v>
      </c>
      <c r="B2" s="21" t="s">
        <v>16</v>
      </c>
      <c r="C2" s="21"/>
      <c r="D2" s="22" t="s">
        <v>2</v>
      </c>
      <c r="E2" s="22" t="s">
        <v>3</v>
      </c>
      <c r="F2" s="22" t="s">
        <v>1</v>
      </c>
      <c r="G2" s="23" t="s">
        <v>4</v>
      </c>
      <c r="H2" s="15" t="s">
        <v>17</v>
      </c>
      <c r="I2" s="24" t="s">
        <v>19</v>
      </c>
      <c r="J2" s="22" t="s">
        <v>12</v>
      </c>
      <c r="K2" s="22" t="s">
        <v>13</v>
      </c>
      <c r="L2" s="22" t="s">
        <v>14</v>
      </c>
      <c r="M2" s="22" t="s">
        <v>15</v>
      </c>
    </row>
    <row r="3" spans="1:13" x14ac:dyDescent="0.3">
      <c r="A3" s="8">
        <v>1</v>
      </c>
      <c r="B3" s="20" t="s">
        <v>20</v>
      </c>
      <c r="C3" s="20"/>
      <c r="D3" s="4">
        <v>74100000</v>
      </c>
      <c r="E3" s="4">
        <v>115900000</v>
      </c>
      <c r="F3" s="4">
        <f>SUM(D3:E3)</f>
        <v>190000000</v>
      </c>
      <c r="G3" s="5">
        <f>E3*0.1</f>
        <v>11590000</v>
      </c>
      <c r="H3" s="16">
        <f>F3+G3</f>
        <v>201590000</v>
      </c>
      <c r="I3" s="19">
        <f>I7</f>
        <v>201590000</v>
      </c>
      <c r="J3" s="17">
        <f>I8</f>
        <v>181431000</v>
      </c>
      <c r="K3" s="17">
        <f>I9</f>
        <v>163287900</v>
      </c>
      <c r="L3" s="17">
        <f>I10</f>
        <v>146959110</v>
      </c>
      <c r="M3" s="17">
        <f>I11</f>
        <v>132263200</v>
      </c>
    </row>
    <row r="6" spans="1:13" x14ac:dyDescent="0.3">
      <c r="D6" s="3" t="s">
        <v>2</v>
      </c>
      <c r="E6" s="3" t="s">
        <v>3</v>
      </c>
      <c r="F6" s="3" t="s">
        <v>6</v>
      </c>
      <c r="G6" s="3" t="s">
        <v>4</v>
      </c>
      <c r="H6" s="3" t="s">
        <v>18</v>
      </c>
      <c r="I6" s="3" t="s">
        <v>7</v>
      </c>
    </row>
    <row r="7" spans="1:13" x14ac:dyDescent="0.3">
      <c r="C7" s="2" t="s">
        <v>5</v>
      </c>
      <c r="D7" s="4">
        <v>74100000</v>
      </c>
      <c r="E7" s="4">
        <v>115900000</v>
      </c>
      <c r="F7" s="4">
        <f t="shared" ref="F7" si="0">D7+E7</f>
        <v>190000000</v>
      </c>
      <c r="G7" s="5">
        <f>E7*0.1</f>
        <v>11590000</v>
      </c>
      <c r="H7" s="16">
        <f>F7+G7</f>
        <v>201590000</v>
      </c>
      <c r="I7" s="7">
        <f>ROUNDUP(F7+G7,-1)</f>
        <v>201590000</v>
      </c>
    </row>
    <row r="8" spans="1:13" x14ac:dyDescent="0.3">
      <c r="C8" s="2" t="s">
        <v>8</v>
      </c>
      <c r="D8" s="14">
        <f>D7*0.9</f>
        <v>66690000</v>
      </c>
      <c r="E8" s="14">
        <f>E7*0.9</f>
        <v>104310000</v>
      </c>
      <c r="F8" s="14">
        <f t="shared" ref="F8:F11" si="1">F7*0.9</f>
        <v>171000000</v>
      </c>
      <c r="G8" s="5">
        <f t="shared" ref="G8:G11" si="2">E8*0.1</f>
        <v>10431000</v>
      </c>
      <c r="H8" s="6">
        <f t="shared" ref="H8:H11" si="3">F8+G8</f>
        <v>181431000</v>
      </c>
      <c r="I8" s="7">
        <f t="shared" ref="I8:I11" si="4">ROUNDUP(F8+G8,-1)</f>
        <v>181431000</v>
      </c>
    </row>
    <row r="9" spans="1:13" x14ac:dyDescent="0.3">
      <c r="C9" s="2" t="s">
        <v>9</v>
      </c>
      <c r="D9" s="13">
        <f t="shared" ref="D9:D11" si="5">D8*0.9</f>
        <v>60021000</v>
      </c>
      <c r="E9" s="13">
        <f t="shared" ref="E9:E11" si="6">E8*0.9</f>
        <v>93879000</v>
      </c>
      <c r="F9" s="13">
        <f t="shared" si="1"/>
        <v>153900000</v>
      </c>
      <c r="G9" s="5">
        <f t="shared" si="2"/>
        <v>9387900</v>
      </c>
      <c r="H9" s="6">
        <f t="shared" si="3"/>
        <v>163287900</v>
      </c>
      <c r="I9" s="7">
        <f t="shared" si="4"/>
        <v>163287900</v>
      </c>
    </row>
    <row r="10" spans="1:13" x14ac:dyDescent="0.3">
      <c r="C10" s="2" t="s">
        <v>10</v>
      </c>
      <c r="D10" s="13">
        <f t="shared" si="5"/>
        <v>54018900</v>
      </c>
      <c r="E10" s="13">
        <f t="shared" si="6"/>
        <v>84491100</v>
      </c>
      <c r="F10" s="13">
        <f t="shared" si="1"/>
        <v>138510000</v>
      </c>
      <c r="G10" s="5">
        <f t="shared" si="2"/>
        <v>8449110</v>
      </c>
      <c r="H10" s="6">
        <f t="shared" si="3"/>
        <v>146959110</v>
      </c>
      <c r="I10" s="7">
        <f t="shared" si="4"/>
        <v>146959110</v>
      </c>
    </row>
    <row r="11" spans="1:13" x14ac:dyDescent="0.3">
      <c r="C11" s="2" t="s">
        <v>11</v>
      </c>
      <c r="D11" s="13">
        <f t="shared" si="5"/>
        <v>48617010</v>
      </c>
      <c r="E11" s="13">
        <f t="shared" si="6"/>
        <v>76041990</v>
      </c>
      <c r="F11" s="13">
        <f t="shared" si="1"/>
        <v>124659000</v>
      </c>
      <c r="G11" s="5">
        <f t="shared" si="2"/>
        <v>7604199</v>
      </c>
      <c r="H11" s="6">
        <f t="shared" si="3"/>
        <v>132263199</v>
      </c>
      <c r="I11" s="7">
        <f t="shared" si="4"/>
        <v>132263200</v>
      </c>
    </row>
    <row r="15" spans="1:13" ht="29.25" customHeight="1" thickBot="1" x14ac:dyDescent="0.35">
      <c r="A15" t="s">
        <v>23</v>
      </c>
      <c r="H15" s="27"/>
    </row>
    <row r="16" spans="1:13" x14ac:dyDescent="0.3">
      <c r="A16" s="10" t="s">
        <v>0</v>
      </c>
      <c r="B16" s="21" t="s">
        <v>16</v>
      </c>
      <c r="C16" s="21"/>
      <c r="D16" s="18" t="s">
        <v>2</v>
      </c>
      <c r="E16" s="18" t="s">
        <v>3</v>
      </c>
      <c r="F16" s="18" t="s">
        <v>1</v>
      </c>
      <c r="G16" s="1" t="s">
        <v>4</v>
      </c>
      <c r="H16" s="15" t="s">
        <v>17</v>
      </c>
      <c r="I16" s="11" t="s">
        <v>19</v>
      </c>
      <c r="J16" s="12" t="s">
        <v>12</v>
      </c>
      <c r="K16" s="12" t="s">
        <v>13</v>
      </c>
      <c r="L16" s="12" t="s">
        <v>14</v>
      </c>
      <c r="M16" s="12" t="s">
        <v>15</v>
      </c>
    </row>
    <row r="17" spans="1:13" x14ac:dyDescent="0.3">
      <c r="A17" s="8">
        <v>2</v>
      </c>
      <c r="B17" s="20" t="s">
        <v>21</v>
      </c>
      <c r="C17" s="20"/>
      <c r="D17" s="4">
        <v>101400000</v>
      </c>
      <c r="E17" s="4">
        <v>158600000</v>
      </c>
      <c r="F17" s="4">
        <f>SUM(D17:E17)</f>
        <v>260000000</v>
      </c>
      <c r="G17" s="5">
        <f>E17*0.1</f>
        <v>15860000</v>
      </c>
      <c r="H17" s="16">
        <f>F17+G17</f>
        <v>275860000</v>
      </c>
      <c r="I17" s="19">
        <f>I21</f>
        <v>275860000</v>
      </c>
      <c r="J17" s="17">
        <f>I22</f>
        <v>248274000</v>
      </c>
      <c r="K17" s="17">
        <f>I23</f>
        <v>223446600</v>
      </c>
      <c r="L17" s="17">
        <f>I24</f>
        <v>201101940</v>
      </c>
      <c r="M17" s="17">
        <f>I25</f>
        <v>180991750</v>
      </c>
    </row>
    <row r="20" spans="1:13" x14ac:dyDescent="0.3">
      <c r="D20" s="3" t="s">
        <v>2</v>
      </c>
      <c r="E20" s="3" t="s">
        <v>3</v>
      </c>
      <c r="F20" s="3" t="s">
        <v>6</v>
      </c>
      <c r="G20" s="3" t="s">
        <v>4</v>
      </c>
      <c r="H20" s="3" t="s">
        <v>18</v>
      </c>
      <c r="I20" s="3" t="s">
        <v>7</v>
      </c>
    </row>
    <row r="21" spans="1:13" x14ac:dyDescent="0.3">
      <c r="C21" s="2" t="s">
        <v>5</v>
      </c>
      <c r="D21" s="4">
        <v>101400000</v>
      </c>
      <c r="E21" s="4">
        <v>158600000</v>
      </c>
      <c r="F21" s="4">
        <f t="shared" ref="F21" si="7">D21+E21</f>
        <v>260000000</v>
      </c>
      <c r="G21" s="5">
        <f>E21*0.1</f>
        <v>15860000</v>
      </c>
      <c r="H21" s="16">
        <f>F21+G21</f>
        <v>275860000</v>
      </c>
      <c r="I21" s="7">
        <f>ROUNDUP(F21+G21,-1)</f>
        <v>275860000</v>
      </c>
    </row>
    <row r="22" spans="1:13" x14ac:dyDescent="0.3">
      <c r="C22" s="2" t="s">
        <v>8</v>
      </c>
      <c r="D22" s="14">
        <f>D21*0.9</f>
        <v>91260000</v>
      </c>
      <c r="E22" s="14">
        <f>E21*0.9</f>
        <v>142740000</v>
      </c>
      <c r="F22" s="14">
        <f t="shared" ref="F22:F25" si="8">F21*0.9</f>
        <v>234000000</v>
      </c>
      <c r="G22" s="5">
        <f t="shared" ref="G22:G25" si="9">E22*0.1</f>
        <v>14274000</v>
      </c>
      <c r="H22" s="6">
        <f t="shared" ref="H22:H25" si="10">F22+G22</f>
        <v>248274000</v>
      </c>
      <c r="I22" s="7">
        <f t="shared" ref="I22:I25" si="11">ROUNDUP(F22+G22,-1)</f>
        <v>248274000</v>
      </c>
    </row>
    <row r="23" spans="1:13" x14ac:dyDescent="0.3">
      <c r="C23" s="2" t="s">
        <v>9</v>
      </c>
      <c r="D23" s="13">
        <f t="shared" ref="D23:E25" si="12">D22*0.9</f>
        <v>82134000</v>
      </c>
      <c r="E23" s="13">
        <f t="shared" si="12"/>
        <v>128466000</v>
      </c>
      <c r="F23" s="13">
        <f t="shared" si="8"/>
        <v>210600000</v>
      </c>
      <c r="G23" s="5">
        <f t="shared" si="9"/>
        <v>12846600</v>
      </c>
      <c r="H23" s="6">
        <f t="shared" si="10"/>
        <v>223446600</v>
      </c>
      <c r="I23" s="7">
        <f t="shared" si="11"/>
        <v>223446600</v>
      </c>
    </row>
    <row r="24" spans="1:13" x14ac:dyDescent="0.3">
      <c r="C24" s="2" t="s">
        <v>10</v>
      </c>
      <c r="D24" s="13">
        <f t="shared" si="12"/>
        <v>73920600</v>
      </c>
      <c r="E24" s="13">
        <f t="shared" si="12"/>
        <v>115619400</v>
      </c>
      <c r="F24" s="13">
        <f t="shared" si="8"/>
        <v>189540000</v>
      </c>
      <c r="G24" s="5">
        <f t="shared" si="9"/>
        <v>11561940</v>
      </c>
      <c r="H24" s="6">
        <f t="shared" si="10"/>
        <v>201101940</v>
      </c>
      <c r="I24" s="7">
        <f t="shared" si="11"/>
        <v>201101940</v>
      </c>
    </row>
    <row r="25" spans="1:13" x14ac:dyDescent="0.3">
      <c r="C25" s="2" t="s">
        <v>11</v>
      </c>
      <c r="D25" s="13">
        <f t="shared" si="12"/>
        <v>66528540</v>
      </c>
      <c r="E25" s="13">
        <f t="shared" si="12"/>
        <v>104057460</v>
      </c>
      <c r="F25" s="13">
        <f t="shared" si="8"/>
        <v>170586000</v>
      </c>
      <c r="G25" s="5">
        <f t="shared" si="9"/>
        <v>10405746</v>
      </c>
      <c r="H25" s="6">
        <f t="shared" si="10"/>
        <v>180991746</v>
      </c>
      <c r="I25" s="7">
        <f t="shared" si="11"/>
        <v>180991750</v>
      </c>
    </row>
  </sheetData>
  <autoFilter ref="A2:M3">
    <filterColumn colId="1" showButton="0"/>
  </autoFilter>
  <mergeCells count="4">
    <mergeCell ref="B17:C17"/>
    <mergeCell ref="B2:C2"/>
    <mergeCell ref="B3:C3"/>
    <mergeCell ref="B16:C16"/>
  </mergeCells>
  <phoneticPr fontId="2" type="noConversion"/>
  <pageMargins left="0.7" right="0.7" top="0.75" bottom="0.75" header="0.3" footer="0.3"/>
  <pageSetup paperSize="9" orientation="portrait" verticalDpi="0" r:id="rId1"/>
  <ignoredErrors>
    <ignoredError sqref="G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진성준</dc:creator>
  <cp:lastModifiedBy>DTS-STAFF</cp:lastModifiedBy>
  <dcterms:created xsi:type="dcterms:W3CDTF">2022-06-12T13:04:49Z</dcterms:created>
  <dcterms:modified xsi:type="dcterms:W3CDTF">2022-12-22T09:05:10Z</dcterms:modified>
</cp:coreProperties>
</file>