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4.진행사업\3.담보신탁\34. 관악농협 신우지점(관악농협 신대림지점)\2. 경기도 화성시 석우동 3-2번지 우석로드스타 담보신탁\4. 713호 210호 현천황\★공매\2차 공매\2. 공매진행\"/>
    </mc:Choice>
  </mc:AlternateContent>
  <xr:revisionPtr revIDLastSave="0" documentId="13_ncr:1_{6F6E2692-69D8-4245-8839-2DA0F9B12E72}" xr6:coauthVersionLast="36" xr6:coauthVersionMax="36" xr10:uidLastSave="{00000000-0000-0000-0000-000000000000}"/>
  <bookViews>
    <workbookView xWindow="3525" yWindow="3315" windowWidth="21600" windowHeight="11385" xr2:uid="{00000000-000D-0000-FFFF-FFFF00000000}"/>
  </bookViews>
  <sheets>
    <sheet name="Sheet1" sheetId="1" r:id="rId1"/>
  </sheets>
  <definedNames>
    <definedName name="_xlnm._FilterDatabase" localSheetId="0" hidden="1">Sheet1!$A$2:$M$3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/>
  <c r="H3" i="1"/>
  <c r="G7" i="1"/>
  <c r="F7" i="1"/>
  <c r="H11" i="1" l="1"/>
  <c r="E8" i="1"/>
  <c r="D9" i="1"/>
  <c r="D8" i="1"/>
  <c r="I27" i="1"/>
  <c r="I28" i="1"/>
  <c r="I29" i="1"/>
  <c r="I30" i="1"/>
  <c r="I31" i="1"/>
  <c r="I32" i="1"/>
  <c r="I33" i="1"/>
  <c r="I34" i="1"/>
  <c r="I35" i="1"/>
  <c r="I26" i="1"/>
  <c r="I8" i="1"/>
  <c r="I9" i="1"/>
  <c r="I10" i="1"/>
  <c r="I11" i="1"/>
  <c r="I12" i="1"/>
  <c r="I13" i="1"/>
  <c r="I14" i="1"/>
  <c r="I15" i="1"/>
  <c r="I16" i="1"/>
  <c r="H16" i="1"/>
  <c r="F22" i="1" l="1"/>
  <c r="F3" i="1"/>
  <c r="E27" i="1"/>
  <c r="E28" i="1" s="1"/>
  <c r="D27" i="1"/>
  <c r="D28" i="1" s="1"/>
  <c r="D29" i="1" s="1"/>
  <c r="D30" i="1" s="1"/>
  <c r="D31" i="1" s="1"/>
  <c r="D32" i="1" s="1"/>
  <c r="D33" i="1" s="1"/>
  <c r="D34" i="1" s="1"/>
  <c r="D35" i="1" s="1"/>
  <c r="G26" i="1"/>
  <c r="F26" i="1"/>
  <c r="F27" i="1" s="1"/>
  <c r="G22" i="1"/>
  <c r="H22" i="1" l="1"/>
  <c r="E29" i="1"/>
  <c r="G28" i="1"/>
  <c r="F28" i="1"/>
  <c r="H26" i="1"/>
  <c r="G27" i="1"/>
  <c r="J22" i="1" l="1"/>
  <c r="I22" i="1"/>
  <c r="H27" i="1"/>
  <c r="F29" i="1"/>
  <c r="H28" i="1"/>
  <c r="E30" i="1"/>
  <c r="E31" i="1" s="1"/>
  <c r="G29" i="1"/>
  <c r="D10" i="1"/>
  <c r="D11" i="1" s="1"/>
  <c r="D12" i="1" s="1"/>
  <c r="D13" i="1" s="1"/>
  <c r="D14" i="1" s="1"/>
  <c r="D15" i="1" s="1"/>
  <c r="D16" i="1" s="1"/>
  <c r="G8" i="1"/>
  <c r="F8" i="1"/>
  <c r="G31" i="1" l="1"/>
  <c r="E32" i="1"/>
  <c r="K22" i="1"/>
  <c r="G30" i="1"/>
  <c r="H29" i="1"/>
  <c r="F30" i="1"/>
  <c r="F31" i="1" s="1"/>
  <c r="E9" i="1"/>
  <c r="G9" i="1" s="1"/>
  <c r="F9" i="1"/>
  <c r="I3" i="1" l="1"/>
  <c r="J3" i="1"/>
  <c r="F32" i="1"/>
  <c r="H31" i="1"/>
  <c r="L22" i="1"/>
  <c r="G32" i="1"/>
  <c r="E33" i="1"/>
  <c r="H30" i="1"/>
  <c r="E10" i="1"/>
  <c r="G10" i="1" s="1"/>
  <c r="F10" i="1"/>
  <c r="G3" i="1"/>
  <c r="K3" i="1" l="1"/>
  <c r="M22" i="1"/>
  <c r="E34" i="1"/>
  <c r="G33" i="1"/>
  <c r="N22" i="1"/>
  <c r="F33" i="1"/>
  <c r="H32" i="1"/>
  <c r="E11" i="1"/>
  <c r="F11" i="1"/>
  <c r="F12" i="1" l="1"/>
  <c r="L3" i="1"/>
  <c r="G11" i="1"/>
  <c r="E12" i="1"/>
  <c r="O22" i="1"/>
  <c r="F34" i="1"/>
  <c r="H33" i="1"/>
  <c r="E35" i="1"/>
  <c r="G35" i="1" s="1"/>
  <c r="G34" i="1"/>
  <c r="H8" i="1"/>
  <c r="M3" i="1" l="1"/>
  <c r="P22" i="1"/>
  <c r="F35" i="1"/>
  <c r="H34" i="1"/>
  <c r="G12" i="1"/>
  <c r="E13" i="1"/>
  <c r="F13" i="1"/>
  <c r="H12" i="1"/>
  <c r="H9" i="1"/>
  <c r="N3" i="1" l="1"/>
  <c r="Q22" i="1"/>
  <c r="F14" i="1"/>
  <c r="E14" i="1"/>
  <c r="G13" i="1"/>
  <c r="H13" i="1" s="1"/>
  <c r="H35" i="1"/>
  <c r="H10" i="1"/>
  <c r="G14" i="1" l="1"/>
  <c r="E15" i="1"/>
  <c r="R22" i="1"/>
  <c r="F15" i="1"/>
  <c r="H14" i="1"/>
  <c r="F16" i="1" l="1"/>
  <c r="P3" i="1"/>
  <c r="O3" i="1"/>
  <c r="E16" i="1"/>
  <c r="G16" i="1" s="1"/>
  <c r="G15" i="1"/>
  <c r="H15" i="1" s="1"/>
  <c r="R3" i="1" l="1"/>
  <c r="Q3" i="1"/>
</calcChain>
</file>

<file path=xl/sharedStrings.xml><?xml version="1.0" encoding="utf-8"?>
<sst xmlns="http://schemas.openxmlformats.org/spreadsheetml/2006/main" count="70" uniqueCount="34">
  <si>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</si>
  <si>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</si>
  <si>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</si>
  <si>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</si>
  <si>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</si>
  <si>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</si>
  <si>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</si>
  <si>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</si>
  <si>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</si>
  <si>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</si>
  <si>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</si>
  <si>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</si>
  <si>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공매가격(2차)</t>
    <phoneticPr fontId="2" type="noConversion"/>
  </si>
  <si>
    <t>공매가격(3차)</t>
  </si>
  <si>
    <t>공매가격(4차)</t>
  </si>
  <si>
    <t>공매가격(5차)</t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</si>
  <si>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</si>
  <si>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</si>
  <si>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</si>
  <si>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공매가격(1차)</t>
    <phoneticPr fontId="2" type="noConversion"/>
  </si>
  <si>
    <t>우석로드스타오피스텔 210호</t>
    <phoneticPr fontId="2" type="noConversion"/>
  </si>
  <si>
    <t>우석로드스타오피스텔 713호</t>
    <phoneticPr fontId="2" type="noConversion"/>
  </si>
  <si>
    <t>감정평가 금액(감정평가법인 태백)</t>
    <phoneticPr fontId="2" type="noConversion"/>
  </si>
  <si>
    <t>감정평가 금액(감정평가법인 태백)</t>
    <phoneticPr fontId="2" type="noConversion"/>
  </si>
  <si>
    <t>6차</t>
  </si>
  <si>
    <t>7차</t>
  </si>
  <si>
    <t>8차</t>
  </si>
  <si>
    <t>9차</t>
  </si>
  <si>
    <t>10차</t>
  </si>
  <si>
    <t>공매가격(6차)</t>
  </si>
  <si>
    <t>공매가격(7차)</t>
  </si>
  <si>
    <t>공매가격(8차)</t>
  </si>
  <si>
    <t>공매가격(9차)</t>
  </si>
  <si>
    <t>공매가격(10차)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</si>
</sst>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4" xfId="1" applyNumberFormat="1" applyFont="1" applyFill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41" fontId="0" fillId="0" borderId="4" xfId="1" applyFont="1" applyBorder="1" applyAlignment="1">
      <alignment horizontal="right" vertical="center"/>
    </xf>
    <xf numFmtId="41" fontId="0" fillId="0" borderId="6" xfId="1" applyFont="1" applyBorder="1" applyAlignment="1">
      <alignment horizontal="right" vertical="center"/>
    </xf>
    <xf numFmtId="41" fontId="0" fillId="0" borderId="7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right" vertical="center"/>
    </xf>
    <xf numFmtId="41" fontId="0" fillId="0" borderId="4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1" fontId="0" fillId="0" borderId="3" xfId="1" applyFon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 wrapText="1"/>
    </xf>
    <xf numFmtId="176" fontId="3" fillId="0" borderId="4" xfId="0" applyNumberFormat="1" applyFont="1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41" fontId="0" fillId="0" borderId="0" xfId="1" applyFont="1">
      <alignment vertical="center"/>
    </xf>
    <xf numFmtId="176" fontId="0" fillId="0" borderId="4" xfId="0" applyNumberForma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tabSelected="1" zoomScale="85" zoomScaleNormal="85" workbookViewId="0">
      <selection activeCell="M31" sqref="M31"/>
    </sheetView>
  </sheetViews>
  <sheetFormatPr defaultRowHeight="16.5" x14ac:dyDescent="0.3"/>
  <cols>
    <col min="1" max="1" width="5.125" customWidth="1"/>
    <col min="2" max="2" width="9" customWidth="1"/>
    <col min="3" max="3" width="21.375" customWidth="1"/>
    <col min="4" max="4" width="13.125" bestFit="1" customWidth="1"/>
    <col min="5" max="6" width="15" bestFit="1" customWidth="1"/>
    <col min="7" max="7" width="14.25" bestFit="1" customWidth="1"/>
    <col min="8" max="8" width="14.25" customWidth="1"/>
    <col min="9" max="9" width="18.125" bestFit="1" customWidth="1"/>
    <col min="10" max="13" width="15.875" bestFit="1" customWidth="1"/>
    <col min="14" max="17" width="13.5" bestFit="1" customWidth="1"/>
    <col min="18" max="18" width="14.625" customWidth="1"/>
  </cols>
  <sheetData>
    <row r="1" spans="1:18" ht="25.5" customHeight="1" x14ac:dyDescent="0.3">
      <c r="A1" s="9" t="s">
        <v>22</v>
      </c>
      <c r="B1" s="9"/>
      <c r="C1" s="9"/>
      <c r="D1" s="9"/>
      <c r="E1" s="9"/>
      <c r="F1" s="9"/>
      <c r="G1" s="9"/>
      <c r="H1" s="9"/>
      <c r="I1" s="9"/>
      <c r="J1" s="24"/>
      <c r="K1" s="25"/>
      <c r="L1" s="25"/>
      <c r="M1" s="25"/>
    </row>
    <row r="2" spans="1:18" x14ac:dyDescent="0.3">
      <c r="A2" s="10" t="s">
        <v>0</v>
      </c>
      <c r="B2" s="29" t="s">
        <v>16</v>
      </c>
      <c r="C2" s="29"/>
      <c r="D2" s="21" t="s">
        <v>2</v>
      </c>
      <c r="E2" s="21" t="s">
        <v>3</v>
      </c>
      <c r="F2" s="21" t="s">
        <v>1</v>
      </c>
      <c r="G2" s="22" t="s">
        <v>4</v>
      </c>
      <c r="H2" s="15" t="s">
        <v>17</v>
      </c>
      <c r="I2" s="23" t="s">
        <v>19</v>
      </c>
      <c r="J2" s="21" t="s">
        <v>12</v>
      </c>
      <c r="K2" s="21" t="s">
        <v>13</v>
      </c>
      <c r="L2" s="21" t="s">
        <v>14</v>
      </c>
      <c r="M2" s="21" t="s">
        <v>15</v>
      </c>
      <c r="N2" s="20" t="s">
        <v>29</v>
      </c>
      <c r="O2" s="20" t="s">
        <v>30</v>
      </c>
      <c r="P2" s="20" t="s">
        <v>31</v>
      </c>
      <c r="Q2" s="20" t="s">
        <v>32</v>
      </c>
      <c r="R2" s="20" t="s">
        <v>33</v>
      </c>
    </row>
    <row r="3" spans="1:18" x14ac:dyDescent="0.3">
      <c r="A3" s="8">
        <v>1</v>
      </c>
      <c r="B3" s="28" t="s">
        <v>20</v>
      </c>
      <c r="C3" s="28"/>
      <c r="D3" s="4">
        <v>74100000</v>
      </c>
      <c r="E3" s="4">
        <v>115900000</v>
      </c>
      <c r="F3" s="4">
        <f>SUM(D3:E3)</f>
        <v>190000000</v>
      </c>
      <c r="G3" s="5">
        <f>E3*0.1</f>
        <v>11590000</v>
      </c>
      <c r="H3" s="16">
        <f>F3+G3</f>
        <v>201590000</v>
      </c>
      <c r="I3" s="19">
        <f>I7</f>
        <v>202000000</v>
      </c>
      <c r="J3" s="17">
        <f>I8</f>
        <v>182000000</v>
      </c>
      <c r="K3" s="17">
        <f>I9</f>
        <v>164000000</v>
      </c>
      <c r="L3" s="17">
        <f>I10</f>
        <v>147000000</v>
      </c>
      <c r="M3" s="17">
        <f>I11</f>
        <v>133000000</v>
      </c>
      <c r="N3" s="17">
        <f>I12</f>
        <v>120000000</v>
      </c>
      <c r="O3" s="17">
        <f>I13</f>
        <v>108000000</v>
      </c>
      <c r="P3" s="17">
        <f>I14</f>
        <v>97000000</v>
      </c>
      <c r="Q3" s="17">
        <f>I15</f>
        <v>87000000</v>
      </c>
      <c r="R3" s="17">
        <f>I16</f>
        <v>79000000</v>
      </c>
    </row>
    <row r="6" spans="1:18" x14ac:dyDescent="0.3">
      <c r="D6" s="3" t="s">
        <v>2</v>
      </c>
      <c r="E6" s="3" t="s">
        <v>3</v>
      </c>
      <c r="F6" s="3" t="s">
        <v>6</v>
      </c>
      <c r="G6" s="3" t="s">
        <v>4</v>
      </c>
      <c r="H6" s="3" t="s">
        <v>18</v>
      </c>
      <c r="I6" s="3" t="s">
        <v>7</v>
      </c>
      <c r="J6" s="3"/>
    </row>
    <row r="7" spans="1:18" x14ac:dyDescent="0.3">
      <c r="C7" s="2" t="s">
        <v>5</v>
      </c>
      <c r="D7" s="4">
        <v>74100000</v>
      </c>
      <c r="E7" s="4">
        <v>115900000</v>
      </c>
      <c r="F7" s="4">
        <f>D7+E7</f>
        <v>190000000</v>
      </c>
      <c r="G7" s="5">
        <f>E7*0.1</f>
        <v>11590000</v>
      </c>
      <c r="H7" s="16">
        <f>F7+G7</f>
        <v>201590000</v>
      </c>
      <c r="I7" s="7">
        <f>ROUNDUP(F7+G7,-6)</f>
        <v>202000000</v>
      </c>
      <c r="J7" s="27"/>
    </row>
    <row r="8" spans="1:18" x14ac:dyDescent="0.3">
      <c r="C8" s="2" t="s">
        <v>8</v>
      </c>
      <c r="D8" s="14">
        <f>D7*0.9</f>
        <v>66690000</v>
      </c>
      <c r="E8" s="14">
        <f>E7*0.9</f>
        <v>104310000</v>
      </c>
      <c r="F8" s="14">
        <f t="shared" ref="F8:F16" si="0">F7*0.9</f>
        <v>171000000</v>
      </c>
      <c r="G8" s="5">
        <f t="shared" ref="G8:G10" si="1">E8*0.1</f>
        <v>10431000</v>
      </c>
      <c r="H8" s="6">
        <f t="shared" ref="H8:H15" si="2">F8+G8</f>
        <v>181431000</v>
      </c>
      <c r="I8" s="7">
        <f t="shared" ref="I8:I16" si="3">ROUNDUP(F8+G8,-6)</f>
        <v>182000000</v>
      </c>
      <c r="J8" s="27"/>
    </row>
    <row r="9" spans="1:18" x14ac:dyDescent="0.3">
      <c r="C9" s="2" t="s">
        <v>9</v>
      </c>
      <c r="D9" s="13">
        <f>D8*0.9</f>
        <v>60021000</v>
      </c>
      <c r="E9" s="13">
        <f t="shared" ref="E9:E16" si="4">E8*0.9</f>
        <v>93879000</v>
      </c>
      <c r="F9" s="13">
        <f t="shared" si="0"/>
        <v>153900000</v>
      </c>
      <c r="G9" s="5">
        <f t="shared" si="1"/>
        <v>9387900</v>
      </c>
      <c r="H9" s="6">
        <f t="shared" si="2"/>
        <v>163287900</v>
      </c>
      <c r="I9" s="7">
        <f t="shared" si="3"/>
        <v>164000000</v>
      </c>
      <c r="J9" s="27"/>
    </row>
    <row r="10" spans="1:18" x14ac:dyDescent="0.3">
      <c r="C10" s="2" t="s">
        <v>10</v>
      </c>
      <c r="D10" s="13">
        <f t="shared" ref="D10:D16" si="5">D9*0.9</f>
        <v>54018900</v>
      </c>
      <c r="E10" s="13">
        <f t="shared" si="4"/>
        <v>84491100</v>
      </c>
      <c r="F10" s="13">
        <f t="shared" si="0"/>
        <v>138510000</v>
      </c>
      <c r="G10" s="5">
        <f t="shared" si="1"/>
        <v>8449110</v>
      </c>
      <c r="H10" s="6">
        <f t="shared" si="2"/>
        <v>146959110</v>
      </c>
      <c r="I10" s="7">
        <f t="shared" si="3"/>
        <v>147000000</v>
      </c>
      <c r="J10" s="27"/>
    </row>
    <row r="11" spans="1:18" x14ac:dyDescent="0.3">
      <c r="C11" s="2" t="s">
        <v>11</v>
      </c>
      <c r="D11" s="13">
        <f t="shared" si="5"/>
        <v>48617010</v>
      </c>
      <c r="E11" s="13">
        <f t="shared" si="4"/>
        <v>76041990</v>
      </c>
      <c r="F11" s="13">
        <f t="shared" si="0"/>
        <v>124659000</v>
      </c>
      <c r="G11" s="5">
        <f>E11*0.1</f>
        <v>7604199</v>
      </c>
      <c r="H11" s="6">
        <f>F11+G11</f>
        <v>132263199</v>
      </c>
      <c r="I11" s="7">
        <f t="shared" si="3"/>
        <v>133000000</v>
      </c>
      <c r="J11" s="27"/>
    </row>
    <row r="12" spans="1:18" x14ac:dyDescent="0.3">
      <c r="C12" s="2" t="s">
        <v>24</v>
      </c>
      <c r="D12" s="13">
        <f t="shared" si="5"/>
        <v>43755309</v>
      </c>
      <c r="E12" s="13">
        <f t="shared" si="4"/>
        <v>68437791</v>
      </c>
      <c r="F12" s="13">
        <f t="shared" si="0"/>
        <v>112193100</v>
      </c>
      <c r="G12" s="5">
        <f t="shared" ref="G12:G16" si="6">E12*0.1</f>
        <v>6843779.1000000006</v>
      </c>
      <c r="H12" s="6">
        <f t="shared" si="2"/>
        <v>119036879.09999999</v>
      </c>
      <c r="I12" s="7">
        <f t="shared" si="3"/>
        <v>120000000</v>
      </c>
      <c r="J12" s="27"/>
    </row>
    <row r="13" spans="1:18" x14ac:dyDescent="0.3">
      <c r="C13" s="2" t="s">
        <v>25</v>
      </c>
      <c r="D13" s="13">
        <f t="shared" si="5"/>
        <v>39379778.100000001</v>
      </c>
      <c r="E13" s="13">
        <f t="shared" si="4"/>
        <v>61594011.899999999</v>
      </c>
      <c r="F13" s="13">
        <f t="shared" si="0"/>
        <v>100973790</v>
      </c>
      <c r="G13" s="5">
        <f t="shared" si="6"/>
        <v>6159401.1900000004</v>
      </c>
      <c r="H13" s="6">
        <f t="shared" si="2"/>
        <v>107133191.19</v>
      </c>
      <c r="I13" s="7">
        <f t="shared" si="3"/>
        <v>108000000</v>
      </c>
      <c r="J13" s="27"/>
    </row>
    <row r="14" spans="1:18" x14ac:dyDescent="0.3">
      <c r="C14" s="2" t="s">
        <v>26</v>
      </c>
      <c r="D14" s="13">
        <f t="shared" si="5"/>
        <v>35441800.289999999</v>
      </c>
      <c r="E14" s="13">
        <f t="shared" si="4"/>
        <v>55434610.710000001</v>
      </c>
      <c r="F14" s="13">
        <f t="shared" si="0"/>
        <v>90876411</v>
      </c>
      <c r="G14" s="5">
        <f t="shared" si="6"/>
        <v>5543461.0710000005</v>
      </c>
      <c r="H14" s="6">
        <f t="shared" si="2"/>
        <v>96419872.070999995</v>
      </c>
      <c r="I14" s="7">
        <f t="shared" si="3"/>
        <v>97000000</v>
      </c>
      <c r="J14" s="27"/>
    </row>
    <row r="15" spans="1:18" x14ac:dyDescent="0.3">
      <c r="C15" s="2" t="s">
        <v>27</v>
      </c>
      <c r="D15" s="13">
        <f t="shared" si="5"/>
        <v>31897620.261</v>
      </c>
      <c r="E15" s="13">
        <f t="shared" si="4"/>
        <v>49891149.638999999</v>
      </c>
      <c r="F15" s="13">
        <f t="shared" si="0"/>
        <v>81788769.900000006</v>
      </c>
      <c r="G15" s="5">
        <f t="shared" si="6"/>
        <v>4989114.9638999999</v>
      </c>
      <c r="H15" s="6">
        <f t="shared" si="2"/>
        <v>86777884.863900006</v>
      </c>
      <c r="I15" s="7">
        <f t="shared" si="3"/>
        <v>87000000</v>
      </c>
      <c r="J15" s="27"/>
    </row>
    <row r="16" spans="1:18" x14ac:dyDescent="0.3">
      <c r="C16" s="2" t="s">
        <v>28</v>
      </c>
      <c r="D16" s="13">
        <f t="shared" si="5"/>
        <v>28707858.234900001</v>
      </c>
      <c r="E16" s="13">
        <f t="shared" si="4"/>
        <v>44902034.675099999</v>
      </c>
      <c r="F16" s="13">
        <f t="shared" si="0"/>
        <v>73609892.910000011</v>
      </c>
      <c r="G16" s="5">
        <f t="shared" si="6"/>
        <v>4490203.4675099999</v>
      </c>
      <c r="H16" s="6">
        <f>F16+G16</f>
        <v>78100096.377510011</v>
      </c>
      <c r="I16" s="7">
        <f t="shared" si="3"/>
        <v>79000000</v>
      </c>
      <c r="J16" s="27"/>
    </row>
    <row r="20" spans="1:18" ht="29.25" customHeight="1" thickBot="1" x14ac:dyDescent="0.35">
      <c r="A20" t="s">
        <v>23</v>
      </c>
      <c r="H20" s="26"/>
    </row>
    <row r="21" spans="1:18" x14ac:dyDescent="0.3">
      <c r="A21" s="10" t="s">
        <v>0</v>
      </c>
      <c r="B21" s="29" t="s">
        <v>16</v>
      </c>
      <c r="C21" s="29"/>
      <c r="D21" s="18" t="s">
        <v>2</v>
      </c>
      <c r="E21" s="18" t="s">
        <v>3</v>
      </c>
      <c r="F21" s="18" t="s">
        <v>1</v>
      </c>
      <c r="G21" s="1" t="s">
        <v>4</v>
      </c>
      <c r="H21" s="15" t="s">
        <v>17</v>
      </c>
      <c r="I21" s="11" t="s">
        <v>19</v>
      </c>
      <c r="J21" s="12" t="s">
        <v>12</v>
      </c>
      <c r="K21" s="12" t="s">
        <v>13</v>
      </c>
      <c r="L21" s="12" t="s">
        <v>14</v>
      </c>
      <c r="M21" s="12" t="s">
        <v>15</v>
      </c>
      <c r="N21" s="12" t="s">
        <v>29</v>
      </c>
      <c r="O21" s="12" t="s">
        <v>30</v>
      </c>
      <c r="P21" s="12" t="s">
        <v>31</v>
      </c>
      <c r="Q21" s="12" t="s">
        <v>32</v>
      </c>
      <c r="R21" s="12" t="s">
        <v>33</v>
      </c>
    </row>
    <row r="22" spans="1:18" x14ac:dyDescent="0.3">
      <c r="A22" s="8">
        <v>2</v>
      </c>
      <c r="B22" s="28" t="s">
        <v>21</v>
      </c>
      <c r="C22" s="28"/>
      <c r="D22" s="4">
        <v>101400000</v>
      </c>
      <c r="E22" s="4">
        <v>158600000</v>
      </c>
      <c r="F22" s="4">
        <f>SUM(D22:E22)</f>
        <v>260000000</v>
      </c>
      <c r="G22" s="5">
        <f>E22*0.1</f>
        <v>15860000</v>
      </c>
      <c r="H22" s="16">
        <f>F22+G22</f>
        <v>275860000</v>
      </c>
      <c r="I22" s="19">
        <f>I26</f>
        <v>276000000</v>
      </c>
      <c r="J22" s="17">
        <f>I27</f>
        <v>249000000</v>
      </c>
      <c r="K22" s="17">
        <f>I28</f>
        <v>224000000</v>
      </c>
      <c r="L22" s="17">
        <f>I29</f>
        <v>202000000</v>
      </c>
      <c r="M22" s="17">
        <f>I30</f>
        <v>181000000</v>
      </c>
      <c r="N22" s="17">
        <f>I31</f>
        <v>163000000</v>
      </c>
      <c r="O22" s="17">
        <f>I32</f>
        <v>147000000</v>
      </c>
      <c r="P22" s="17">
        <f>I33</f>
        <v>132000000</v>
      </c>
      <c r="Q22" s="17">
        <f>I34</f>
        <v>119000000</v>
      </c>
      <c r="R22" s="17">
        <f>I35</f>
        <v>107000000</v>
      </c>
    </row>
    <row r="25" spans="1:18" x14ac:dyDescent="0.3">
      <c r="D25" s="3" t="s">
        <v>2</v>
      </c>
      <c r="E25" s="3" t="s">
        <v>3</v>
      </c>
      <c r="F25" s="3" t="s">
        <v>6</v>
      </c>
      <c r="G25" s="3" t="s">
        <v>4</v>
      </c>
      <c r="H25" s="3" t="s">
        <v>18</v>
      </c>
      <c r="I25" s="3" t="s">
        <v>7</v>
      </c>
      <c r="J25" s="3"/>
    </row>
    <row r="26" spans="1:18" x14ac:dyDescent="0.3">
      <c r="C26" s="2" t="s">
        <v>5</v>
      </c>
      <c r="D26" s="4">
        <v>101400000</v>
      </c>
      <c r="E26" s="4">
        <v>158600000</v>
      </c>
      <c r="F26" s="4">
        <f t="shared" ref="F26" si="7">D26+E26</f>
        <v>260000000</v>
      </c>
      <c r="G26" s="5">
        <f>E26*0.1</f>
        <v>15860000</v>
      </c>
      <c r="H26" s="16">
        <f>F26+G26</f>
        <v>275860000</v>
      </c>
      <c r="I26" s="7">
        <f>ROUNDUP(F26+G26,-6)</f>
        <v>276000000</v>
      </c>
      <c r="J26" s="27"/>
    </row>
    <row r="27" spans="1:18" x14ac:dyDescent="0.3">
      <c r="C27" s="2" t="s">
        <v>8</v>
      </c>
      <c r="D27" s="14">
        <f>D26*0.9</f>
        <v>91260000</v>
      </c>
      <c r="E27" s="14">
        <f>E26*0.9</f>
        <v>142740000</v>
      </c>
      <c r="F27" s="14">
        <f t="shared" ref="F27:F35" si="8">F26*0.9</f>
        <v>234000000</v>
      </c>
      <c r="G27" s="5">
        <f t="shared" ref="G27:G35" si="9">E27*0.1</f>
        <v>14274000</v>
      </c>
      <c r="H27" s="6">
        <f t="shared" ref="H27:H35" si="10">F27+G27</f>
        <v>248274000</v>
      </c>
      <c r="I27" s="7">
        <f t="shared" ref="I27:I35" si="11">ROUNDUP(F27+G27,-6)</f>
        <v>249000000</v>
      </c>
      <c r="J27" s="27"/>
    </row>
    <row r="28" spans="1:18" x14ac:dyDescent="0.3">
      <c r="C28" s="2" t="s">
        <v>9</v>
      </c>
      <c r="D28" s="13">
        <f t="shared" ref="D28:E30" si="12">D27*0.9</f>
        <v>82134000</v>
      </c>
      <c r="E28" s="13">
        <f t="shared" si="12"/>
        <v>128466000</v>
      </c>
      <c r="F28" s="13">
        <f t="shared" si="8"/>
        <v>210600000</v>
      </c>
      <c r="G28" s="5">
        <f t="shared" si="9"/>
        <v>12846600</v>
      </c>
      <c r="H28" s="6">
        <f t="shared" si="10"/>
        <v>223446600</v>
      </c>
      <c r="I28" s="7">
        <f t="shared" si="11"/>
        <v>224000000</v>
      </c>
      <c r="J28" s="27"/>
    </row>
    <row r="29" spans="1:18" x14ac:dyDescent="0.3">
      <c r="C29" s="2" t="s">
        <v>10</v>
      </c>
      <c r="D29" s="13">
        <f t="shared" si="12"/>
        <v>73920600</v>
      </c>
      <c r="E29" s="13">
        <f t="shared" si="12"/>
        <v>115619400</v>
      </c>
      <c r="F29" s="13">
        <f t="shared" si="8"/>
        <v>189540000</v>
      </c>
      <c r="G29" s="5">
        <f t="shared" si="9"/>
        <v>11561940</v>
      </c>
      <c r="H29" s="6">
        <f t="shared" si="10"/>
        <v>201101940</v>
      </c>
      <c r="I29" s="7">
        <f t="shared" si="11"/>
        <v>202000000</v>
      </c>
      <c r="J29" s="27"/>
    </row>
    <row r="30" spans="1:18" x14ac:dyDescent="0.3">
      <c r="C30" s="2" t="s">
        <v>11</v>
      </c>
      <c r="D30" s="13">
        <f t="shared" si="12"/>
        <v>66528540</v>
      </c>
      <c r="E30" s="13">
        <f t="shared" si="12"/>
        <v>104057460</v>
      </c>
      <c r="F30" s="13">
        <f t="shared" si="8"/>
        <v>170586000</v>
      </c>
      <c r="G30" s="5">
        <f t="shared" si="9"/>
        <v>10405746</v>
      </c>
      <c r="H30" s="6">
        <f t="shared" si="10"/>
        <v>180991746</v>
      </c>
      <c r="I30" s="7">
        <f t="shared" si="11"/>
        <v>181000000</v>
      </c>
      <c r="J30" s="27"/>
    </row>
    <row r="31" spans="1:18" x14ac:dyDescent="0.3">
      <c r="C31" s="2" t="s">
        <v>24</v>
      </c>
      <c r="D31" s="13">
        <f t="shared" ref="D31:E31" si="13">D30*0.9</f>
        <v>59875686</v>
      </c>
      <c r="E31" s="13">
        <f t="shared" si="13"/>
        <v>93651714</v>
      </c>
      <c r="F31" s="13">
        <f t="shared" si="8"/>
        <v>153527400</v>
      </c>
      <c r="G31" s="5">
        <f t="shared" si="9"/>
        <v>9365171.4000000004</v>
      </c>
      <c r="H31" s="6">
        <f t="shared" si="10"/>
        <v>162892571.40000001</v>
      </c>
      <c r="I31" s="7">
        <f t="shared" si="11"/>
        <v>163000000</v>
      </c>
      <c r="J31" s="27"/>
    </row>
    <row r="32" spans="1:18" x14ac:dyDescent="0.3">
      <c r="C32" s="2" t="s">
        <v>25</v>
      </c>
      <c r="D32" s="13">
        <f t="shared" ref="D32:E32" si="14">D31*0.9</f>
        <v>53888117.399999999</v>
      </c>
      <c r="E32" s="13">
        <f t="shared" si="14"/>
        <v>84286542.600000009</v>
      </c>
      <c r="F32" s="13">
        <f t="shared" si="8"/>
        <v>138174660</v>
      </c>
      <c r="G32" s="5">
        <f t="shared" si="9"/>
        <v>8428654.2600000016</v>
      </c>
      <c r="H32" s="6">
        <f t="shared" si="10"/>
        <v>146603314.25999999</v>
      </c>
      <c r="I32" s="7">
        <f t="shared" si="11"/>
        <v>147000000</v>
      </c>
      <c r="J32" s="27"/>
    </row>
    <row r="33" spans="3:10" x14ac:dyDescent="0.3">
      <c r="C33" s="2" t="s">
        <v>26</v>
      </c>
      <c r="D33" s="13">
        <f t="shared" ref="D33:E33" si="15">D32*0.9</f>
        <v>48499305.659999996</v>
      </c>
      <c r="E33" s="13">
        <f t="shared" si="15"/>
        <v>75857888.340000004</v>
      </c>
      <c r="F33" s="13">
        <f t="shared" si="8"/>
        <v>124357194</v>
      </c>
      <c r="G33" s="5">
        <f t="shared" si="9"/>
        <v>7585788.8340000007</v>
      </c>
      <c r="H33" s="6">
        <f t="shared" si="10"/>
        <v>131942982.83400001</v>
      </c>
      <c r="I33" s="7">
        <f t="shared" si="11"/>
        <v>132000000</v>
      </c>
      <c r="J33" s="27"/>
    </row>
    <row r="34" spans="3:10" x14ac:dyDescent="0.3">
      <c r="C34" s="2" t="s">
        <v>27</v>
      </c>
      <c r="D34" s="13">
        <f t="shared" ref="D34:E34" si="16">D33*0.9</f>
        <v>43649375.093999997</v>
      </c>
      <c r="E34" s="13">
        <f t="shared" si="16"/>
        <v>68272099.506000012</v>
      </c>
      <c r="F34" s="13">
        <f t="shared" si="8"/>
        <v>111921474.60000001</v>
      </c>
      <c r="G34" s="5">
        <f t="shared" si="9"/>
        <v>6827209.950600002</v>
      </c>
      <c r="H34" s="6">
        <f t="shared" si="10"/>
        <v>118748684.55060001</v>
      </c>
      <c r="I34" s="7">
        <f t="shared" si="11"/>
        <v>119000000</v>
      </c>
      <c r="J34" s="27"/>
    </row>
    <row r="35" spans="3:10" x14ac:dyDescent="0.3">
      <c r="C35" s="2" t="s">
        <v>28</v>
      </c>
      <c r="D35" s="13">
        <f t="shared" ref="D35:E35" si="17">D34*0.9</f>
        <v>39284437.584600002</v>
      </c>
      <c r="E35" s="13">
        <f t="shared" si="17"/>
        <v>61444889.555400014</v>
      </c>
      <c r="F35" s="13">
        <f t="shared" si="8"/>
        <v>100729327.14000002</v>
      </c>
      <c r="G35" s="5">
        <f t="shared" si="9"/>
        <v>6144488.9555400014</v>
      </c>
      <c r="H35" s="6">
        <f t="shared" si="10"/>
        <v>106873816.09554002</v>
      </c>
      <c r="I35" s="7">
        <f t="shared" si="11"/>
        <v>107000000</v>
      </c>
      <c r="J35" s="27"/>
    </row>
  </sheetData>
  <mergeCells count="4">
    <mergeCell ref="B22:C22"/>
    <mergeCell ref="B2:C2"/>
    <mergeCell ref="B3:C3"/>
    <mergeCell ref="B21:C21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G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2023-04-24T10:51:33Z</dcterms:modified>
</cp:coreProperties>
</file>