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공매가격산정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3" i="3" l="1"/>
  <c r="G43" i="3"/>
  <c r="F43" i="3"/>
  <c r="E43" i="3"/>
  <c r="I43" i="3" l="1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49" i="3"/>
  <c r="E50" i="3"/>
  <c r="F50" i="3"/>
  <c r="E51" i="3"/>
  <c r="F51" i="3"/>
  <c r="E52" i="3"/>
  <c r="F52" i="3"/>
  <c r="E53" i="3"/>
  <c r="F53" i="3"/>
  <c r="E54" i="3"/>
  <c r="F54" i="3"/>
  <c r="E55" i="3"/>
  <c r="F55" i="3"/>
  <c r="E56" i="3"/>
  <c r="F56" i="3"/>
  <c r="E57" i="3"/>
  <c r="F57" i="3"/>
  <c r="E58" i="3"/>
  <c r="F58" i="3"/>
  <c r="E59" i="3"/>
  <c r="F59" i="3"/>
  <c r="E60" i="3"/>
  <c r="F60" i="3"/>
  <c r="E61" i="3"/>
  <c r="F61" i="3"/>
  <c r="E62" i="3"/>
  <c r="F62" i="3"/>
  <c r="E63" i="3"/>
  <c r="F63" i="3"/>
  <c r="E64" i="3"/>
  <c r="F64" i="3"/>
  <c r="F49" i="3"/>
  <c r="E49" i="3"/>
  <c r="F21" i="3" l="1"/>
  <c r="E21" i="3"/>
  <c r="H20" i="3"/>
  <c r="G20" i="3"/>
  <c r="H19" i="3"/>
  <c r="G19" i="3"/>
  <c r="H18" i="3"/>
  <c r="G18" i="3"/>
  <c r="H17" i="3"/>
  <c r="G17" i="3"/>
  <c r="H16" i="3"/>
  <c r="G16" i="3"/>
  <c r="H15" i="3"/>
  <c r="G15" i="3"/>
  <c r="H14" i="3"/>
  <c r="G14" i="3"/>
  <c r="H13" i="3"/>
  <c r="G13" i="3"/>
  <c r="H12" i="3"/>
  <c r="G12" i="3"/>
  <c r="H11" i="3"/>
  <c r="G11" i="3"/>
  <c r="H10" i="3"/>
  <c r="G10" i="3"/>
  <c r="H9" i="3"/>
  <c r="G9" i="3"/>
  <c r="H8" i="3"/>
  <c r="G8" i="3"/>
  <c r="H7" i="3"/>
  <c r="G7" i="3"/>
  <c r="H6" i="3"/>
  <c r="G6" i="3"/>
  <c r="H5" i="3"/>
  <c r="G5" i="3"/>
  <c r="I6" i="3" l="1"/>
  <c r="I16" i="3"/>
  <c r="I9" i="3"/>
  <c r="I17" i="3"/>
  <c r="I14" i="3"/>
  <c r="I7" i="3"/>
  <c r="I15" i="3"/>
  <c r="I8" i="3"/>
  <c r="I10" i="3"/>
  <c r="I18" i="3"/>
  <c r="I11" i="3"/>
  <c r="I19" i="3"/>
  <c r="I12" i="3"/>
  <c r="I20" i="3"/>
  <c r="I5" i="3"/>
  <c r="I13" i="3"/>
  <c r="G21" i="3"/>
  <c r="H21" i="3"/>
  <c r="I21" i="3" l="1"/>
  <c r="F65" i="3" l="1"/>
  <c r="E65" i="3"/>
  <c r="H64" i="3"/>
  <c r="G64" i="3"/>
  <c r="H63" i="3"/>
  <c r="G63" i="3"/>
  <c r="H62" i="3"/>
  <c r="G62" i="3"/>
  <c r="H61" i="3"/>
  <c r="G61" i="3"/>
  <c r="H60" i="3"/>
  <c r="G60" i="3"/>
  <c r="H59" i="3"/>
  <c r="G59" i="3"/>
  <c r="H58" i="3"/>
  <c r="G58" i="3"/>
  <c r="H57" i="3"/>
  <c r="G57" i="3"/>
  <c r="H56" i="3"/>
  <c r="G56" i="3"/>
  <c r="H55" i="3"/>
  <c r="G55" i="3"/>
  <c r="H54" i="3"/>
  <c r="G54" i="3"/>
  <c r="H53" i="3"/>
  <c r="G53" i="3"/>
  <c r="H52" i="3"/>
  <c r="G52" i="3"/>
  <c r="H51" i="3"/>
  <c r="G51" i="3"/>
  <c r="H50" i="3"/>
  <c r="G50" i="3"/>
  <c r="H49" i="3"/>
  <c r="G49" i="3"/>
  <c r="I60" i="3" l="1"/>
  <c r="I64" i="3"/>
  <c r="I58" i="3"/>
  <c r="I59" i="3"/>
  <c r="I52" i="3"/>
  <c r="I53" i="3"/>
  <c r="I63" i="3"/>
  <c r="I50" i="3"/>
  <c r="I51" i="3"/>
  <c r="I61" i="3"/>
  <c r="I54" i="3"/>
  <c r="I62" i="3"/>
  <c r="I55" i="3"/>
  <c r="I56" i="3"/>
  <c r="I57" i="3"/>
  <c r="J49" i="3"/>
  <c r="G65" i="3"/>
  <c r="H65" i="3"/>
  <c r="F66" i="3"/>
  <c r="E66" i="3"/>
  <c r="J56" i="3" l="1"/>
  <c r="J53" i="3"/>
  <c r="J50" i="3"/>
  <c r="J64" i="3"/>
  <c r="J54" i="3"/>
  <c r="J57" i="3"/>
  <c r="J55" i="3"/>
  <c r="J62" i="3"/>
  <c r="J59" i="3"/>
  <c r="J60" i="3"/>
  <c r="J51" i="3"/>
  <c r="J58" i="3"/>
  <c r="J61" i="3"/>
  <c r="J52" i="3"/>
  <c r="J63" i="3"/>
  <c r="I65" i="3"/>
  <c r="H66" i="3"/>
  <c r="G66" i="3"/>
  <c r="I66" i="3" l="1"/>
  <c r="J65" i="3" l="1"/>
</calcChain>
</file>

<file path=xl/sharedStrings.xml><?xml version="1.0" encoding="utf-8"?>
<sst xmlns="http://schemas.openxmlformats.org/spreadsheetml/2006/main" count="78" uniqueCount="28">
  <si>
    <t>제비6호</t>
  </si>
  <si>
    <t>제비7호</t>
  </si>
  <si>
    <t>제비8호</t>
  </si>
  <si>
    <t>구분</t>
  </si>
  <si>
    <t>제비4호</t>
  </si>
  <si>
    <t>제비5호</t>
  </si>
  <si>
    <t>제비14호</t>
  </si>
  <si>
    <t>제비15호</t>
  </si>
  <si>
    <t>제비23호</t>
  </si>
  <si>
    <t>제비24호</t>
  </si>
  <si>
    <t>제비25호</t>
  </si>
  <si>
    <t>제비37호</t>
  </si>
  <si>
    <t>제비38호</t>
  </si>
  <si>
    <t>제비39호</t>
  </si>
  <si>
    <t>제비40호</t>
  </si>
  <si>
    <t>제비125호</t>
  </si>
  <si>
    <t>제비126호</t>
  </si>
  <si>
    <t>대상물건(등기부)</t>
  </si>
  <si>
    <t>토지</t>
  </si>
  <si>
    <t>건물</t>
  </si>
  <si>
    <t>부가가치세</t>
  </si>
  <si>
    <t>부가가치세 포함시</t>
    <phoneticPr fontId="5" type="noConversion"/>
  </si>
  <si>
    <t>토지+건물</t>
  </si>
  <si>
    <t>합계</t>
    <phoneticPr fontId="5" type="noConversion"/>
  </si>
  <si>
    <t>서울특별시 강동구 천호동 447-17</t>
    <phoneticPr fontId="5" type="noConversion"/>
  </si>
  <si>
    <t>공매예정가격 2회차</t>
    <phoneticPr fontId="5" type="noConversion"/>
  </si>
  <si>
    <t>감정평가액</t>
    <phoneticPr fontId="5" type="noConversion"/>
  </si>
  <si>
    <t>공매예정가격 1회차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</si>
</sst>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.000%"/>
  </numFmts>
  <fonts count="7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9"/>
      <color rgb="FF000000"/>
      <name val="굴림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/>
    </xf>
    <xf numFmtId="0" fontId="0" fillId="0" borderId="5" xfId="0" applyNumberFormat="1" applyBorder="1" applyAlignment="1">
      <alignment horizontal="center" vertical="center"/>
    </xf>
    <xf numFmtId="176" fontId="0" fillId="0" borderId="1" xfId="1" applyNumberFormat="1" applyFont="1" applyBorder="1" applyAlignment="1">
      <alignment vertical="center"/>
    </xf>
    <xf numFmtId="41" fontId="0" fillId="0" borderId="1" xfId="0" applyNumberFormat="1" applyBorder="1" applyAlignment="1">
      <alignment vertical="center"/>
    </xf>
    <xf numFmtId="176" fontId="0" fillId="0" borderId="8" xfId="0" applyNumberFormat="1" applyFill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10" fontId="0" fillId="0" borderId="0" xfId="2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/>
    </xf>
    <xf numFmtId="177" fontId="0" fillId="0" borderId="0" xfId="2" applyNumberFormat="1" applyFont="1" applyAlignment="1"/>
    <xf numFmtId="177" fontId="0" fillId="0" borderId="0" xfId="0" applyNumberFormat="1" applyBorder="1"/>
    <xf numFmtId="176" fontId="6" fillId="0" borderId="1" xfId="0" applyNumberFormat="1" applyFont="1" applyBorder="1" applyAlignment="1">
      <alignment horizontal="center" vertical="center" wrapText="1"/>
    </xf>
    <xf numFmtId="0" fontId="6" fillId="0" borderId="11" xfId="0" applyNumberFormat="1" applyFon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6"/>
  <sheetViews>
    <sheetView tabSelected="1" topLeftCell="A22" zoomScale="85" zoomScaleNormal="85" workbookViewId="0">
      <selection activeCell="B25" sqref="B25:B26"/>
    </sheetView>
  </sheetViews>
  <sheetFormatPr defaultRowHeight="16.5" x14ac:dyDescent="0.3"/>
  <cols>
    <col min="2" max="2" width="5.25" bestFit="1" customWidth="1"/>
    <col min="3" max="3" width="18.625" bestFit="1" customWidth="1"/>
    <col min="4" max="4" width="8.75" bestFit="1" customWidth="1"/>
    <col min="5" max="6" width="13.625" bestFit="1" customWidth="1"/>
    <col min="7" max="7" width="15.625" customWidth="1"/>
    <col min="8" max="8" width="13" customWidth="1"/>
    <col min="9" max="9" width="17.375" customWidth="1"/>
    <col min="10" max="10" width="10.5" hidden="1" customWidth="1"/>
    <col min="11" max="11" width="11.625" bestFit="1" customWidth="1"/>
    <col min="12" max="16" width="10.5" bestFit="1" customWidth="1"/>
  </cols>
  <sheetData>
    <row r="1" spans="2:9" ht="17.25" thickBot="1" x14ac:dyDescent="0.35"/>
    <row r="2" spans="2:9" ht="17.25" x14ac:dyDescent="0.3">
      <c r="B2" s="20" t="s">
        <v>26</v>
      </c>
      <c r="C2" s="21"/>
      <c r="D2" s="21"/>
      <c r="E2" s="21"/>
      <c r="F2" s="21"/>
      <c r="G2" s="21"/>
      <c r="H2" s="21"/>
      <c r="I2" s="22"/>
    </row>
    <row r="3" spans="2:9" x14ac:dyDescent="0.3">
      <c r="B3" s="23" t="s">
        <v>3</v>
      </c>
      <c r="C3" s="24" t="s">
        <v>17</v>
      </c>
      <c r="D3" s="24"/>
      <c r="E3" s="24" t="s">
        <v>18</v>
      </c>
      <c r="F3" s="24" t="s">
        <v>19</v>
      </c>
      <c r="G3" s="25" t="s">
        <v>22</v>
      </c>
      <c r="H3" s="27" t="s">
        <v>20</v>
      </c>
      <c r="I3" s="28" t="s">
        <v>21</v>
      </c>
    </row>
    <row r="4" spans="2:9" x14ac:dyDescent="0.3">
      <c r="B4" s="23"/>
      <c r="C4" s="24"/>
      <c r="D4" s="24"/>
      <c r="E4" s="24"/>
      <c r="F4" s="24"/>
      <c r="G4" s="26"/>
      <c r="H4" s="27"/>
      <c r="I4" s="28"/>
    </row>
    <row r="5" spans="2:9" ht="33" customHeight="1" x14ac:dyDescent="0.3">
      <c r="B5" s="14">
        <v>1</v>
      </c>
      <c r="C5" s="17" t="s">
        <v>24</v>
      </c>
      <c r="D5" s="1" t="s">
        <v>4</v>
      </c>
      <c r="E5" s="4">
        <v>328800000</v>
      </c>
      <c r="F5" s="4">
        <v>493200000</v>
      </c>
      <c r="G5" s="2">
        <f>+E5+F5</f>
        <v>822000000</v>
      </c>
      <c r="H5" s="5">
        <f>+F5*0.1</f>
        <v>49320000</v>
      </c>
      <c r="I5" s="6">
        <f>ROUND(+H5+G5,-6)</f>
        <v>871000000</v>
      </c>
    </row>
    <row r="6" spans="2:9" x14ac:dyDescent="0.3">
      <c r="B6" s="14">
        <v>2</v>
      </c>
      <c r="C6" s="17"/>
      <c r="D6" s="13" t="s">
        <v>5</v>
      </c>
      <c r="E6" s="4">
        <v>193200000</v>
      </c>
      <c r="F6" s="4">
        <v>289800000</v>
      </c>
      <c r="G6" s="2">
        <f t="shared" ref="G6:G20" si="0">+E6+F6</f>
        <v>483000000</v>
      </c>
      <c r="H6" s="5">
        <f t="shared" ref="H6:H20" si="1">+F6*0.1</f>
        <v>28980000</v>
      </c>
      <c r="I6" s="6">
        <f t="shared" ref="I6:I20" si="2">ROUND(+H6+G6,-6)</f>
        <v>512000000</v>
      </c>
    </row>
    <row r="7" spans="2:9" x14ac:dyDescent="0.3">
      <c r="B7" s="14">
        <v>3</v>
      </c>
      <c r="C7" s="17"/>
      <c r="D7" s="13" t="s">
        <v>0</v>
      </c>
      <c r="E7" s="4">
        <v>203600000</v>
      </c>
      <c r="F7" s="4">
        <v>305400000</v>
      </c>
      <c r="G7" s="2">
        <f t="shared" si="0"/>
        <v>509000000</v>
      </c>
      <c r="H7" s="5">
        <f t="shared" si="1"/>
        <v>30540000</v>
      </c>
      <c r="I7" s="6">
        <f t="shared" si="2"/>
        <v>540000000</v>
      </c>
    </row>
    <row r="8" spans="2:9" x14ac:dyDescent="0.3">
      <c r="B8" s="14">
        <v>4</v>
      </c>
      <c r="C8" s="17"/>
      <c r="D8" s="13" t="s">
        <v>1</v>
      </c>
      <c r="E8" s="4">
        <v>326000000</v>
      </c>
      <c r="F8" s="4">
        <v>489000000</v>
      </c>
      <c r="G8" s="2">
        <f t="shared" si="0"/>
        <v>815000000</v>
      </c>
      <c r="H8" s="5">
        <f t="shared" si="1"/>
        <v>48900000</v>
      </c>
      <c r="I8" s="6">
        <f t="shared" si="2"/>
        <v>864000000</v>
      </c>
    </row>
    <row r="9" spans="2:9" x14ac:dyDescent="0.3">
      <c r="B9" s="14">
        <v>5</v>
      </c>
      <c r="C9" s="17"/>
      <c r="D9" s="13" t="s">
        <v>2</v>
      </c>
      <c r="E9" s="4">
        <v>294800000</v>
      </c>
      <c r="F9" s="4">
        <v>442200000</v>
      </c>
      <c r="G9" s="2">
        <f t="shared" si="0"/>
        <v>737000000</v>
      </c>
      <c r="H9" s="5">
        <f t="shared" si="1"/>
        <v>44220000</v>
      </c>
      <c r="I9" s="6">
        <f t="shared" si="2"/>
        <v>781000000</v>
      </c>
    </row>
    <row r="10" spans="2:9" x14ac:dyDescent="0.3">
      <c r="B10" s="14">
        <v>6</v>
      </c>
      <c r="C10" s="17"/>
      <c r="D10" s="13" t="s">
        <v>6</v>
      </c>
      <c r="E10" s="4">
        <v>394000000</v>
      </c>
      <c r="F10" s="4">
        <v>591000000</v>
      </c>
      <c r="G10" s="2">
        <f t="shared" si="0"/>
        <v>985000000</v>
      </c>
      <c r="H10" s="5">
        <f t="shared" si="1"/>
        <v>59100000</v>
      </c>
      <c r="I10" s="6">
        <f t="shared" si="2"/>
        <v>1044000000</v>
      </c>
    </row>
    <row r="11" spans="2:9" x14ac:dyDescent="0.3">
      <c r="B11" s="14">
        <v>7</v>
      </c>
      <c r="C11" s="17"/>
      <c r="D11" s="13" t="s">
        <v>7</v>
      </c>
      <c r="E11" s="4">
        <v>436000000</v>
      </c>
      <c r="F11" s="4">
        <v>654000000</v>
      </c>
      <c r="G11" s="2">
        <f t="shared" si="0"/>
        <v>1090000000</v>
      </c>
      <c r="H11" s="5">
        <f t="shared" si="1"/>
        <v>65400000</v>
      </c>
      <c r="I11" s="6">
        <f t="shared" si="2"/>
        <v>1155000000</v>
      </c>
    </row>
    <row r="12" spans="2:9" x14ac:dyDescent="0.3">
      <c r="B12" s="14">
        <v>8</v>
      </c>
      <c r="C12" s="17"/>
      <c r="D12" s="13" t="s">
        <v>8</v>
      </c>
      <c r="E12" s="4">
        <v>203600000</v>
      </c>
      <c r="F12" s="4">
        <v>305400000</v>
      </c>
      <c r="G12" s="2">
        <f t="shared" si="0"/>
        <v>509000000</v>
      </c>
      <c r="H12" s="5">
        <f t="shared" si="1"/>
        <v>30540000</v>
      </c>
      <c r="I12" s="6">
        <f t="shared" si="2"/>
        <v>540000000</v>
      </c>
    </row>
    <row r="13" spans="2:9" x14ac:dyDescent="0.3">
      <c r="B13" s="14">
        <v>9</v>
      </c>
      <c r="C13" s="17"/>
      <c r="D13" s="13" t="s">
        <v>9</v>
      </c>
      <c r="E13" s="4">
        <v>255200000</v>
      </c>
      <c r="F13" s="4">
        <v>382800000</v>
      </c>
      <c r="G13" s="2">
        <f t="shared" si="0"/>
        <v>638000000</v>
      </c>
      <c r="H13" s="5">
        <f t="shared" si="1"/>
        <v>38280000</v>
      </c>
      <c r="I13" s="6">
        <f t="shared" si="2"/>
        <v>676000000</v>
      </c>
    </row>
    <row r="14" spans="2:9" x14ac:dyDescent="0.3">
      <c r="B14" s="14">
        <v>10</v>
      </c>
      <c r="C14" s="17"/>
      <c r="D14" s="13" t="s">
        <v>10</v>
      </c>
      <c r="E14" s="4">
        <v>254800000</v>
      </c>
      <c r="F14" s="4">
        <v>382200000</v>
      </c>
      <c r="G14" s="2">
        <f t="shared" si="0"/>
        <v>637000000</v>
      </c>
      <c r="H14" s="5">
        <f t="shared" si="1"/>
        <v>38220000</v>
      </c>
      <c r="I14" s="6">
        <f t="shared" si="2"/>
        <v>675000000</v>
      </c>
    </row>
    <row r="15" spans="2:9" x14ac:dyDescent="0.3">
      <c r="B15" s="14">
        <v>11</v>
      </c>
      <c r="C15" s="17"/>
      <c r="D15" s="13" t="s">
        <v>11</v>
      </c>
      <c r="E15" s="4">
        <v>286800000</v>
      </c>
      <c r="F15" s="4">
        <v>430200000</v>
      </c>
      <c r="G15" s="2">
        <f t="shared" si="0"/>
        <v>717000000</v>
      </c>
      <c r="H15" s="5">
        <f t="shared" si="1"/>
        <v>43020000</v>
      </c>
      <c r="I15" s="6">
        <f t="shared" si="2"/>
        <v>760000000</v>
      </c>
    </row>
    <row r="16" spans="2:9" x14ac:dyDescent="0.3">
      <c r="B16" s="14">
        <v>12</v>
      </c>
      <c r="C16" s="17"/>
      <c r="D16" s="13" t="s">
        <v>12</v>
      </c>
      <c r="E16" s="4">
        <v>345600000</v>
      </c>
      <c r="F16" s="4">
        <v>518400000</v>
      </c>
      <c r="G16" s="2">
        <f t="shared" si="0"/>
        <v>864000000</v>
      </c>
      <c r="H16" s="5">
        <f t="shared" si="1"/>
        <v>51840000</v>
      </c>
      <c r="I16" s="6">
        <f t="shared" si="2"/>
        <v>916000000</v>
      </c>
    </row>
    <row r="17" spans="2:9" x14ac:dyDescent="0.3">
      <c r="B17" s="14">
        <v>13</v>
      </c>
      <c r="C17" s="17"/>
      <c r="D17" s="13" t="s">
        <v>13</v>
      </c>
      <c r="E17" s="4">
        <v>392000000</v>
      </c>
      <c r="F17" s="4">
        <v>588000000</v>
      </c>
      <c r="G17" s="2">
        <f t="shared" si="0"/>
        <v>980000000</v>
      </c>
      <c r="H17" s="5">
        <f t="shared" si="1"/>
        <v>58800000</v>
      </c>
      <c r="I17" s="6">
        <f t="shared" si="2"/>
        <v>1039000000</v>
      </c>
    </row>
    <row r="18" spans="2:9" x14ac:dyDescent="0.3">
      <c r="B18" s="14">
        <v>14</v>
      </c>
      <c r="C18" s="17"/>
      <c r="D18" s="13" t="s">
        <v>14</v>
      </c>
      <c r="E18" s="4">
        <v>287200000</v>
      </c>
      <c r="F18" s="4">
        <v>430800000</v>
      </c>
      <c r="G18" s="2">
        <f t="shared" si="0"/>
        <v>718000000</v>
      </c>
      <c r="H18" s="5">
        <f t="shared" si="1"/>
        <v>43080000</v>
      </c>
      <c r="I18" s="6">
        <f t="shared" si="2"/>
        <v>761000000</v>
      </c>
    </row>
    <row r="19" spans="2:9" x14ac:dyDescent="0.3">
      <c r="B19" s="14">
        <v>15</v>
      </c>
      <c r="C19" s="17"/>
      <c r="D19" s="1" t="s">
        <v>15</v>
      </c>
      <c r="E19" s="4">
        <v>323200000</v>
      </c>
      <c r="F19" s="4">
        <v>484800000</v>
      </c>
      <c r="G19" s="2">
        <f t="shared" si="0"/>
        <v>808000000</v>
      </c>
      <c r="H19" s="5">
        <f t="shared" si="1"/>
        <v>48480000</v>
      </c>
      <c r="I19" s="6">
        <f t="shared" si="2"/>
        <v>856000000</v>
      </c>
    </row>
    <row r="20" spans="2:9" x14ac:dyDescent="0.3">
      <c r="B20" s="14">
        <v>16</v>
      </c>
      <c r="C20" s="17"/>
      <c r="D20" s="1" t="s">
        <v>16</v>
      </c>
      <c r="E20" s="4">
        <v>237200000</v>
      </c>
      <c r="F20" s="4">
        <v>355800000</v>
      </c>
      <c r="G20" s="2">
        <f t="shared" si="0"/>
        <v>593000000</v>
      </c>
      <c r="H20" s="5">
        <f t="shared" si="1"/>
        <v>35580000</v>
      </c>
      <c r="I20" s="6">
        <f t="shared" si="2"/>
        <v>629000000</v>
      </c>
    </row>
    <row r="21" spans="2:9" ht="17.25" thickBot="1" x14ac:dyDescent="0.35">
      <c r="B21" s="18" t="s">
        <v>23</v>
      </c>
      <c r="C21" s="19"/>
      <c r="D21" s="19"/>
      <c r="E21" s="7">
        <f>SUM(E5:E20)</f>
        <v>4762000000</v>
      </c>
      <c r="F21" s="7">
        <f>SUM(F5:F20)</f>
        <v>7143000000</v>
      </c>
      <c r="G21" s="7">
        <f>SUM(G5:G20)</f>
        <v>11905000000</v>
      </c>
      <c r="H21" s="7">
        <f>SUM(H5:H20)</f>
        <v>714300000</v>
      </c>
      <c r="I21" s="8">
        <f>SUM(I5:I20)</f>
        <v>12619000000</v>
      </c>
    </row>
    <row r="22" spans="2:9" x14ac:dyDescent="0.3">
      <c r="B22" s="9"/>
      <c r="C22" s="10"/>
      <c r="D22" s="10"/>
      <c r="E22" s="11"/>
      <c r="F22" s="11"/>
      <c r="G22" s="11"/>
      <c r="H22" s="11"/>
      <c r="I22" s="11"/>
    </row>
    <row r="23" spans="2:9" ht="17.25" thickBot="1" x14ac:dyDescent="0.35"/>
    <row r="24" spans="2:9" ht="17.25" x14ac:dyDescent="0.3">
      <c r="B24" s="20" t="s">
        <v>27</v>
      </c>
      <c r="C24" s="21"/>
      <c r="D24" s="21"/>
      <c r="E24" s="21"/>
      <c r="F24" s="21"/>
      <c r="G24" s="21"/>
      <c r="H24" s="21"/>
      <c r="I24" s="22"/>
    </row>
    <row r="25" spans="2:9" x14ac:dyDescent="0.3">
      <c r="B25" s="23" t="s">
        <v>3</v>
      </c>
      <c r="C25" s="24" t="s">
        <v>17</v>
      </c>
      <c r="D25" s="24"/>
      <c r="E25" s="24" t="s">
        <v>18</v>
      </c>
      <c r="F25" s="24" t="s">
        <v>19</v>
      </c>
      <c r="G25" s="25" t="s">
        <v>22</v>
      </c>
      <c r="H25" s="27" t="s">
        <v>20</v>
      </c>
      <c r="I25" s="28" t="s">
        <v>21</v>
      </c>
    </row>
    <row r="26" spans="2:9" x14ac:dyDescent="0.3">
      <c r="B26" s="23"/>
      <c r="C26" s="24"/>
      <c r="D26" s="24"/>
      <c r="E26" s="24"/>
      <c r="F26" s="24"/>
      <c r="G26" s="26"/>
      <c r="H26" s="27"/>
      <c r="I26" s="28"/>
    </row>
    <row r="27" spans="2:9" x14ac:dyDescent="0.3">
      <c r="B27" s="3">
        <v>1</v>
      </c>
      <c r="C27" s="17" t="s">
        <v>24</v>
      </c>
      <c r="D27" s="1" t="s">
        <v>4</v>
      </c>
      <c r="E27" s="4">
        <v>182101929.70276409</v>
      </c>
      <c r="F27" s="4">
        <v>273152894.55414611</v>
      </c>
      <c r="G27" s="2">
        <v>455254824.2569102</v>
      </c>
      <c r="H27" s="5">
        <v>27315289.455414612</v>
      </c>
      <c r="I27" s="6">
        <f t="shared" ref="I27:I42" si="3">ROUNDUP(+H27+G27,-6)</f>
        <v>483000000</v>
      </c>
    </row>
    <row r="28" spans="2:9" x14ac:dyDescent="0.3">
      <c r="B28" s="3">
        <v>2</v>
      </c>
      <c r="C28" s="17"/>
      <c r="D28" s="13" t="s">
        <v>5</v>
      </c>
      <c r="E28" s="4">
        <v>107001498.83994533</v>
      </c>
      <c r="F28" s="4">
        <v>160502248.25991797</v>
      </c>
      <c r="G28" s="2">
        <v>267503747.09986329</v>
      </c>
      <c r="H28" s="5">
        <v>16050224.825991798</v>
      </c>
      <c r="I28" s="6">
        <f t="shared" si="3"/>
        <v>284000000</v>
      </c>
    </row>
    <row r="29" spans="2:9" x14ac:dyDescent="0.3">
      <c r="B29" s="3">
        <v>3</v>
      </c>
      <c r="C29" s="17"/>
      <c r="D29" s="13" t="s">
        <v>0</v>
      </c>
      <c r="E29" s="4">
        <v>112761413.89137097</v>
      </c>
      <c r="F29" s="4">
        <v>169142120.83705643</v>
      </c>
      <c r="G29" s="2">
        <v>281903534.72842741</v>
      </c>
      <c r="H29" s="5">
        <v>16914212.083705645</v>
      </c>
      <c r="I29" s="6">
        <f t="shared" si="3"/>
        <v>299000000</v>
      </c>
    </row>
    <row r="30" spans="2:9" x14ac:dyDescent="0.3">
      <c r="B30" s="3">
        <v>4</v>
      </c>
      <c r="C30" s="17"/>
      <c r="D30" s="13" t="s">
        <v>1</v>
      </c>
      <c r="E30" s="4">
        <v>180551183.34276488</v>
      </c>
      <c r="F30" s="4">
        <v>270826775.01414728</v>
      </c>
      <c r="G30" s="2">
        <v>451377958.35691214</v>
      </c>
      <c r="H30" s="5">
        <v>27082677.501414731</v>
      </c>
      <c r="I30" s="6">
        <f t="shared" si="3"/>
        <v>479000000</v>
      </c>
    </row>
    <row r="31" spans="2:9" x14ac:dyDescent="0.3">
      <c r="B31" s="3">
        <v>5</v>
      </c>
      <c r="C31" s="17"/>
      <c r="D31" s="13" t="s">
        <v>2</v>
      </c>
      <c r="E31" s="4">
        <v>163271438.18848801</v>
      </c>
      <c r="F31" s="4">
        <v>244907157.28273201</v>
      </c>
      <c r="G31" s="2">
        <v>408178595.47122002</v>
      </c>
      <c r="H31" s="5">
        <v>24490715.728273202</v>
      </c>
      <c r="I31" s="6">
        <f t="shared" si="3"/>
        <v>433000000</v>
      </c>
    </row>
    <row r="32" spans="2:9" x14ac:dyDescent="0.3">
      <c r="B32" s="3">
        <v>6</v>
      </c>
      <c r="C32" s="17"/>
      <c r="D32" s="13" t="s">
        <v>6</v>
      </c>
      <c r="E32" s="4">
        <v>218212166.37131709</v>
      </c>
      <c r="F32" s="4">
        <v>327318249.55697554</v>
      </c>
      <c r="G32" s="2">
        <v>545530415.92829263</v>
      </c>
      <c r="H32" s="5">
        <v>32731824.955697555</v>
      </c>
      <c r="I32" s="6">
        <f t="shared" si="3"/>
        <v>579000000</v>
      </c>
    </row>
    <row r="33" spans="2:9" x14ac:dyDescent="0.3">
      <c r="B33" s="3">
        <v>7</v>
      </c>
      <c r="C33" s="17"/>
      <c r="D33" s="13" t="s">
        <v>7</v>
      </c>
      <c r="E33" s="4">
        <v>241473361.7713052</v>
      </c>
      <c r="F33" s="4">
        <v>362210042.65695775</v>
      </c>
      <c r="G33" s="2">
        <v>603683404.42826295</v>
      </c>
      <c r="H33" s="5">
        <v>36221004.265695773</v>
      </c>
      <c r="I33" s="6">
        <f t="shared" si="3"/>
        <v>640000000</v>
      </c>
    </row>
    <row r="34" spans="2:9" x14ac:dyDescent="0.3">
      <c r="B34" s="3">
        <v>8</v>
      </c>
      <c r="C34" s="17"/>
      <c r="D34" s="13" t="s">
        <v>8</v>
      </c>
      <c r="E34" s="4">
        <v>112761413.89137097</v>
      </c>
      <c r="F34" s="4">
        <v>169142120.83705643</v>
      </c>
      <c r="G34" s="2">
        <v>281903534.72842741</v>
      </c>
      <c r="H34" s="5">
        <v>16914212.083705645</v>
      </c>
      <c r="I34" s="6">
        <f t="shared" si="3"/>
        <v>299000000</v>
      </c>
    </row>
    <row r="35" spans="2:9" x14ac:dyDescent="0.3">
      <c r="B35" s="3">
        <v>9</v>
      </c>
      <c r="C35" s="17"/>
      <c r="D35" s="13" t="s">
        <v>9</v>
      </c>
      <c r="E35" s="4">
        <v>141339453.95421347</v>
      </c>
      <c r="F35" s="4">
        <v>212009180.93132025</v>
      </c>
      <c r="G35" s="2">
        <v>353348634.88553369</v>
      </c>
      <c r="H35" s="5">
        <v>21200918.093132026</v>
      </c>
      <c r="I35" s="6">
        <f t="shared" si="3"/>
        <v>375000000</v>
      </c>
    </row>
    <row r="36" spans="2:9" x14ac:dyDescent="0.3">
      <c r="B36" s="3">
        <v>10</v>
      </c>
      <c r="C36" s="17"/>
      <c r="D36" s="13" t="s">
        <v>10</v>
      </c>
      <c r="E36" s="4">
        <v>141117918.75992787</v>
      </c>
      <c r="F36" s="4">
        <v>211676878.13989186</v>
      </c>
      <c r="G36" s="2">
        <v>352794796.89981973</v>
      </c>
      <c r="H36" s="5">
        <v>21167687.813989189</v>
      </c>
      <c r="I36" s="6">
        <f t="shared" si="3"/>
        <v>374000000</v>
      </c>
    </row>
    <row r="37" spans="2:9" x14ac:dyDescent="0.3">
      <c r="B37" s="3">
        <v>11</v>
      </c>
      <c r="C37" s="17"/>
      <c r="D37" s="13" t="s">
        <v>11</v>
      </c>
      <c r="E37" s="4">
        <v>158840734.30277598</v>
      </c>
      <c r="F37" s="4">
        <v>238261101.45416394</v>
      </c>
      <c r="G37" s="2">
        <v>397101835.75693989</v>
      </c>
      <c r="H37" s="5">
        <v>23826110.145416394</v>
      </c>
      <c r="I37" s="6">
        <f t="shared" si="3"/>
        <v>421000000</v>
      </c>
    </row>
    <row r="38" spans="2:9" x14ac:dyDescent="0.3">
      <c r="B38" s="3">
        <v>12</v>
      </c>
      <c r="C38" s="17"/>
      <c r="D38" s="13" t="s">
        <v>12</v>
      </c>
      <c r="E38" s="4">
        <v>191406407.86275938</v>
      </c>
      <c r="F38" s="4">
        <v>287109611.79413903</v>
      </c>
      <c r="G38" s="2">
        <v>478516019.65689838</v>
      </c>
      <c r="H38" s="5">
        <v>28710961.179413904</v>
      </c>
      <c r="I38" s="6">
        <f t="shared" si="3"/>
        <v>508000000</v>
      </c>
    </row>
    <row r="39" spans="2:9" x14ac:dyDescent="0.3">
      <c r="B39" s="3">
        <v>13</v>
      </c>
      <c r="C39" s="17"/>
      <c r="D39" s="13" t="s">
        <v>13</v>
      </c>
      <c r="E39" s="4">
        <v>217104490.39988908</v>
      </c>
      <c r="F39" s="4">
        <v>325656735.59983361</v>
      </c>
      <c r="G39" s="2">
        <v>542761225.99972272</v>
      </c>
      <c r="H39" s="5">
        <v>32565673.559983362</v>
      </c>
      <c r="I39" s="6">
        <f t="shared" si="3"/>
        <v>576000000</v>
      </c>
    </row>
    <row r="40" spans="2:9" x14ac:dyDescent="0.3">
      <c r="B40" s="3">
        <v>14</v>
      </c>
      <c r="C40" s="17"/>
      <c r="D40" s="13" t="s">
        <v>14</v>
      </c>
      <c r="E40" s="4">
        <v>159062269.49706158</v>
      </c>
      <c r="F40" s="4">
        <v>238593404.24559239</v>
      </c>
      <c r="G40" s="2">
        <v>397655673.74265397</v>
      </c>
      <c r="H40" s="5">
        <v>23859340.424559239</v>
      </c>
      <c r="I40" s="6">
        <f t="shared" si="3"/>
        <v>422000000</v>
      </c>
    </row>
    <row r="41" spans="2:9" x14ac:dyDescent="0.3">
      <c r="B41" s="3">
        <v>15</v>
      </c>
      <c r="C41" s="17"/>
      <c r="D41" s="1" t="s">
        <v>15</v>
      </c>
      <c r="E41" s="4">
        <v>179000436.98276567</v>
      </c>
      <c r="F41" s="4">
        <v>268500655.47414851</v>
      </c>
      <c r="G41" s="2">
        <v>447501092.45691419</v>
      </c>
      <c r="H41" s="5">
        <v>26850065.547414854</v>
      </c>
      <c r="I41" s="6">
        <f t="shared" si="3"/>
        <v>475000000</v>
      </c>
    </row>
    <row r="42" spans="2:9" x14ac:dyDescent="0.3">
      <c r="B42" s="3">
        <v>16</v>
      </c>
      <c r="C42" s="17"/>
      <c r="D42" s="1" t="s">
        <v>16</v>
      </c>
      <c r="E42" s="4">
        <v>131370370.21136144</v>
      </c>
      <c r="F42" s="4">
        <v>197055555.3170422</v>
      </c>
      <c r="G42" s="2">
        <v>328425925.52840364</v>
      </c>
      <c r="H42" s="5">
        <v>19705555.531704221</v>
      </c>
      <c r="I42" s="6">
        <f t="shared" si="3"/>
        <v>349000000</v>
      </c>
    </row>
    <row r="43" spans="2:9" ht="17.25" thickBot="1" x14ac:dyDescent="0.35">
      <c r="B43" s="18" t="s">
        <v>23</v>
      </c>
      <c r="C43" s="19"/>
      <c r="D43" s="19"/>
      <c r="E43" s="7">
        <f>+SUM(E27:E42)</f>
        <v>2637376487.9700809</v>
      </c>
      <c r="F43" s="7">
        <f t="shared" ref="F43:H43" si="4">+SUM(F27:F42)</f>
        <v>3956064731.955122</v>
      </c>
      <c r="G43" s="7">
        <f t="shared" si="4"/>
        <v>6593441219.9252014</v>
      </c>
      <c r="H43" s="7">
        <f t="shared" si="4"/>
        <v>395606473.19551218</v>
      </c>
      <c r="I43" s="8">
        <f>SUM(I27:I42)</f>
        <v>6996000000</v>
      </c>
    </row>
    <row r="45" spans="2:9" ht="17.25" thickBot="1" x14ac:dyDescent="0.35"/>
    <row r="46" spans="2:9" ht="17.25" x14ac:dyDescent="0.3">
      <c r="B46" s="20" t="s">
        <v>25</v>
      </c>
      <c r="C46" s="21"/>
      <c r="D46" s="21"/>
      <c r="E46" s="21"/>
      <c r="F46" s="21"/>
      <c r="G46" s="21"/>
      <c r="H46" s="21"/>
      <c r="I46" s="22"/>
    </row>
    <row r="47" spans="2:9" x14ac:dyDescent="0.3">
      <c r="B47" s="23" t="s">
        <v>3</v>
      </c>
      <c r="C47" s="24" t="s">
        <v>17</v>
      </c>
      <c r="D47" s="24"/>
      <c r="E47" s="24" t="s">
        <v>18</v>
      </c>
      <c r="F47" s="24" t="s">
        <v>19</v>
      </c>
      <c r="G47" s="25" t="s">
        <v>22</v>
      </c>
      <c r="H47" s="27" t="s">
        <v>20</v>
      </c>
      <c r="I47" s="28" t="s">
        <v>21</v>
      </c>
    </row>
    <row r="48" spans="2:9" x14ac:dyDescent="0.3">
      <c r="B48" s="23"/>
      <c r="C48" s="24"/>
      <c r="D48" s="24"/>
      <c r="E48" s="24"/>
      <c r="F48" s="24"/>
      <c r="G48" s="26"/>
      <c r="H48" s="27"/>
      <c r="I48" s="28"/>
    </row>
    <row r="49" spans="2:10" x14ac:dyDescent="0.3">
      <c r="B49" s="3">
        <v>1</v>
      </c>
      <c r="C49" s="17" t="s">
        <v>24</v>
      </c>
      <c r="D49" s="1" t="s">
        <v>4</v>
      </c>
      <c r="E49" s="4">
        <f>+E27*90.15%</f>
        <v>164164889.62704185</v>
      </c>
      <c r="F49" s="4">
        <f>+F27*90.15%</f>
        <v>246247334.44056275</v>
      </c>
      <c r="G49" s="2">
        <f>+E49+F49</f>
        <v>410412224.0676046</v>
      </c>
      <c r="H49" s="5">
        <f>+F49*0.1</f>
        <v>24624733.444056276</v>
      </c>
      <c r="I49" s="6">
        <f>ROUNDUP(+H49+G49,-6)</f>
        <v>436000000</v>
      </c>
      <c r="J49" s="15">
        <f>+I49/I27</f>
        <v>0.90269151138716353</v>
      </c>
    </row>
    <row r="50" spans="2:10" x14ac:dyDescent="0.3">
      <c r="B50" s="3">
        <v>2</v>
      </c>
      <c r="C50" s="17"/>
      <c r="D50" s="1" t="s">
        <v>5</v>
      </c>
      <c r="E50" s="4">
        <f t="shared" ref="E50:F50" si="5">+E28*90.15%</f>
        <v>96461851.204210728</v>
      </c>
      <c r="F50" s="4">
        <f t="shared" si="5"/>
        <v>144692776.80631608</v>
      </c>
      <c r="G50" s="2">
        <f t="shared" ref="G50:G64" si="6">+E50+F50</f>
        <v>241154628.01052681</v>
      </c>
      <c r="H50" s="5">
        <f t="shared" ref="H50:H64" si="7">+F50*0.1</f>
        <v>14469277.680631608</v>
      </c>
      <c r="I50" s="6">
        <f t="shared" ref="I50:I64" si="8">ROUNDUP(+H50+G50,-6)</f>
        <v>256000000</v>
      </c>
      <c r="J50" s="15">
        <f t="shared" ref="J50:J65" si="9">+I50/I28</f>
        <v>0.90140845070422537</v>
      </c>
    </row>
    <row r="51" spans="2:10" x14ac:dyDescent="0.3">
      <c r="B51" s="3">
        <v>3</v>
      </c>
      <c r="C51" s="17"/>
      <c r="D51" s="1" t="s">
        <v>0</v>
      </c>
      <c r="E51" s="4">
        <f t="shared" ref="E51:F51" si="10">+E29*90.15%</f>
        <v>101654414.62307094</v>
      </c>
      <c r="F51" s="4">
        <f t="shared" si="10"/>
        <v>152481621.93460637</v>
      </c>
      <c r="G51" s="2">
        <f t="shared" si="6"/>
        <v>254136036.55767733</v>
      </c>
      <c r="H51" s="5">
        <f t="shared" si="7"/>
        <v>15248162.193460638</v>
      </c>
      <c r="I51" s="6">
        <f t="shared" si="8"/>
        <v>270000000</v>
      </c>
      <c r="J51" s="15">
        <f t="shared" si="9"/>
        <v>0.90301003344481601</v>
      </c>
    </row>
    <row r="52" spans="2:10" x14ac:dyDescent="0.3">
      <c r="B52" s="3">
        <v>4</v>
      </c>
      <c r="C52" s="17"/>
      <c r="D52" s="1" t="s">
        <v>1</v>
      </c>
      <c r="E52" s="4">
        <f t="shared" ref="E52:F52" si="11">+E30*90.15%</f>
        <v>162766891.78350255</v>
      </c>
      <c r="F52" s="4">
        <f t="shared" si="11"/>
        <v>244150337.67525381</v>
      </c>
      <c r="G52" s="2">
        <f t="shared" si="6"/>
        <v>406917229.45875633</v>
      </c>
      <c r="H52" s="5">
        <f t="shared" si="7"/>
        <v>24415033.767525382</v>
      </c>
      <c r="I52" s="6">
        <f t="shared" si="8"/>
        <v>432000000</v>
      </c>
      <c r="J52" s="15">
        <f t="shared" si="9"/>
        <v>0.90187891440501045</v>
      </c>
    </row>
    <row r="53" spans="2:10" x14ac:dyDescent="0.3">
      <c r="B53" s="3">
        <v>5</v>
      </c>
      <c r="C53" s="17"/>
      <c r="D53" s="1" t="s">
        <v>2</v>
      </c>
      <c r="E53" s="4">
        <f t="shared" ref="E53:F53" si="12">+E31*90.15%</f>
        <v>147189201.52692196</v>
      </c>
      <c r="F53" s="4">
        <f t="shared" si="12"/>
        <v>220783802.29038292</v>
      </c>
      <c r="G53" s="2">
        <f t="shared" si="6"/>
        <v>367973003.81730485</v>
      </c>
      <c r="H53" s="5">
        <f t="shared" si="7"/>
        <v>22078380.229038294</v>
      </c>
      <c r="I53" s="6">
        <f t="shared" si="8"/>
        <v>391000000</v>
      </c>
      <c r="J53" s="15">
        <f t="shared" si="9"/>
        <v>0.90300230946882221</v>
      </c>
    </row>
    <row r="54" spans="2:10" x14ac:dyDescent="0.3">
      <c r="B54" s="3">
        <v>6</v>
      </c>
      <c r="C54" s="17"/>
      <c r="D54" s="1" t="s">
        <v>6</v>
      </c>
      <c r="E54" s="4">
        <f t="shared" ref="E54:F54" si="13">+E32*90.15%</f>
        <v>196718267.98374239</v>
      </c>
      <c r="F54" s="4">
        <f t="shared" si="13"/>
        <v>295077401.97561347</v>
      </c>
      <c r="G54" s="2">
        <f t="shared" si="6"/>
        <v>491795669.95935583</v>
      </c>
      <c r="H54" s="5">
        <f t="shared" si="7"/>
        <v>29507740.19756135</v>
      </c>
      <c r="I54" s="6">
        <f t="shared" si="8"/>
        <v>522000000</v>
      </c>
      <c r="J54" s="15">
        <f t="shared" si="9"/>
        <v>0.9015544041450777</v>
      </c>
    </row>
    <row r="55" spans="2:10" x14ac:dyDescent="0.3">
      <c r="B55" s="3">
        <v>7</v>
      </c>
      <c r="C55" s="17"/>
      <c r="D55" s="1" t="s">
        <v>7</v>
      </c>
      <c r="E55" s="4">
        <f t="shared" ref="E55:F55" si="14">+E33*90.15%</f>
        <v>217688235.63683167</v>
      </c>
      <c r="F55" s="4">
        <f t="shared" si="14"/>
        <v>326532353.45524746</v>
      </c>
      <c r="G55" s="2">
        <f t="shared" si="6"/>
        <v>544220589.09207916</v>
      </c>
      <c r="H55" s="5">
        <f t="shared" si="7"/>
        <v>32653235.345524747</v>
      </c>
      <c r="I55" s="6">
        <f t="shared" si="8"/>
        <v>577000000</v>
      </c>
      <c r="J55" s="15">
        <f t="shared" si="9"/>
        <v>0.90156250000000004</v>
      </c>
    </row>
    <row r="56" spans="2:10" x14ac:dyDescent="0.3">
      <c r="B56" s="3">
        <v>8</v>
      </c>
      <c r="C56" s="17"/>
      <c r="D56" s="1" t="s">
        <v>8</v>
      </c>
      <c r="E56" s="4">
        <f t="shared" ref="E56:F56" si="15">+E34*90.15%</f>
        <v>101654414.62307094</v>
      </c>
      <c r="F56" s="4">
        <f t="shared" si="15"/>
        <v>152481621.93460637</v>
      </c>
      <c r="G56" s="2">
        <f t="shared" si="6"/>
        <v>254136036.55767733</v>
      </c>
      <c r="H56" s="5">
        <f t="shared" si="7"/>
        <v>15248162.193460638</v>
      </c>
      <c r="I56" s="6">
        <f t="shared" si="8"/>
        <v>270000000</v>
      </c>
      <c r="J56" s="15">
        <f t="shared" si="9"/>
        <v>0.90301003344481601</v>
      </c>
    </row>
    <row r="57" spans="2:10" x14ac:dyDescent="0.3">
      <c r="B57" s="3">
        <v>9</v>
      </c>
      <c r="C57" s="17"/>
      <c r="D57" s="1" t="s">
        <v>9</v>
      </c>
      <c r="E57" s="4">
        <f t="shared" ref="E57:F57" si="16">+E35*90.15%</f>
        <v>127417517.73972346</v>
      </c>
      <c r="F57" s="4">
        <f t="shared" si="16"/>
        <v>191126276.60958523</v>
      </c>
      <c r="G57" s="2">
        <f t="shared" si="6"/>
        <v>318543794.34930867</v>
      </c>
      <c r="H57" s="5">
        <f t="shared" si="7"/>
        <v>19112627.660958525</v>
      </c>
      <c r="I57" s="6">
        <f t="shared" si="8"/>
        <v>338000000</v>
      </c>
      <c r="J57" s="15">
        <f t="shared" si="9"/>
        <v>0.90133333333333332</v>
      </c>
    </row>
    <row r="58" spans="2:10" x14ac:dyDescent="0.3">
      <c r="B58" s="3">
        <v>10</v>
      </c>
      <c r="C58" s="17"/>
      <c r="D58" s="1" t="s">
        <v>10</v>
      </c>
      <c r="E58" s="4">
        <f t="shared" ref="E58:F58" si="17">+E36*90.15%</f>
        <v>127217803.76207499</v>
      </c>
      <c r="F58" s="4">
        <f t="shared" si="17"/>
        <v>190826705.64311254</v>
      </c>
      <c r="G58" s="2">
        <f t="shared" si="6"/>
        <v>318044509.40518755</v>
      </c>
      <c r="H58" s="5">
        <f t="shared" si="7"/>
        <v>19082670.564311255</v>
      </c>
      <c r="I58" s="6">
        <f t="shared" si="8"/>
        <v>338000000</v>
      </c>
      <c r="J58" s="15">
        <f t="shared" si="9"/>
        <v>0.90374331550802134</v>
      </c>
    </row>
    <row r="59" spans="2:10" x14ac:dyDescent="0.3">
      <c r="B59" s="3">
        <v>11</v>
      </c>
      <c r="C59" s="17"/>
      <c r="D59" s="1" t="s">
        <v>11</v>
      </c>
      <c r="E59" s="4">
        <f t="shared" ref="E59:F59" si="18">+E37*90.15%</f>
        <v>143194921.97395256</v>
      </c>
      <c r="F59" s="4">
        <f t="shared" si="18"/>
        <v>214792382.9609288</v>
      </c>
      <c r="G59" s="2">
        <f t="shared" si="6"/>
        <v>357987304.93488133</v>
      </c>
      <c r="H59" s="5">
        <f t="shared" si="7"/>
        <v>21479238.296092883</v>
      </c>
      <c r="I59" s="6">
        <f t="shared" si="8"/>
        <v>380000000</v>
      </c>
      <c r="J59" s="15">
        <f t="shared" si="9"/>
        <v>0.90261282660332542</v>
      </c>
    </row>
    <row r="60" spans="2:10" x14ac:dyDescent="0.3">
      <c r="B60" s="3">
        <v>12</v>
      </c>
      <c r="C60" s="17"/>
      <c r="D60" s="1" t="s">
        <v>12</v>
      </c>
      <c r="E60" s="4">
        <f t="shared" ref="E60:F60" si="19">+E38*90.15%</f>
        <v>172552876.6882776</v>
      </c>
      <c r="F60" s="4">
        <f t="shared" si="19"/>
        <v>258829315.03241634</v>
      </c>
      <c r="G60" s="2">
        <f t="shared" si="6"/>
        <v>431382191.72069395</v>
      </c>
      <c r="H60" s="5">
        <f t="shared" si="7"/>
        <v>25882931.503241636</v>
      </c>
      <c r="I60" s="6">
        <f t="shared" si="8"/>
        <v>458000000</v>
      </c>
      <c r="J60" s="15">
        <f t="shared" si="9"/>
        <v>0.90157480314960625</v>
      </c>
    </row>
    <row r="61" spans="2:10" x14ac:dyDescent="0.3">
      <c r="B61" s="3">
        <v>13</v>
      </c>
      <c r="C61" s="17"/>
      <c r="D61" s="1" t="s">
        <v>13</v>
      </c>
      <c r="E61" s="4">
        <f t="shared" ref="E61:F61" si="20">+E39*90.15%</f>
        <v>195719698.09550002</v>
      </c>
      <c r="F61" s="4">
        <f t="shared" si="20"/>
        <v>293579547.14325005</v>
      </c>
      <c r="G61" s="2">
        <f t="shared" si="6"/>
        <v>489299245.2387501</v>
      </c>
      <c r="H61" s="5">
        <f t="shared" si="7"/>
        <v>29357954.714325007</v>
      </c>
      <c r="I61" s="6">
        <f t="shared" si="8"/>
        <v>519000000</v>
      </c>
      <c r="J61" s="15">
        <f t="shared" si="9"/>
        <v>0.90104166666666663</v>
      </c>
    </row>
    <row r="62" spans="2:10" x14ac:dyDescent="0.3">
      <c r="B62" s="3">
        <v>14</v>
      </c>
      <c r="C62" s="17"/>
      <c r="D62" s="1" t="s">
        <v>14</v>
      </c>
      <c r="E62" s="4">
        <f t="shared" ref="E62:F62" si="21">+E40*90.15%</f>
        <v>143394635.95160103</v>
      </c>
      <c r="F62" s="4">
        <f t="shared" si="21"/>
        <v>215091953.92740154</v>
      </c>
      <c r="G62" s="2">
        <f t="shared" si="6"/>
        <v>358486589.87900257</v>
      </c>
      <c r="H62" s="5">
        <f t="shared" si="7"/>
        <v>21509195.392740157</v>
      </c>
      <c r="I62" s="6">
        <f t="shared" si="8"/>
        <v>380000000</v>
      </c>
      <c r="J62" s="15">
        <f t="shared" si="9"/>
        <v>0.90047393364928907</v>
      </c>
    </row>
    <row r="63" spans="2:10" x14ac:dyDescent="0.3">
      <c r="B63" s="3">
        <v>15</v>
      </c>
      <c r="C63" s="17"/>
      <c r="D63" s="1" t="s">
        <v>15</v>
      </c>
      <c r="E63" s="4">
        <f t="shared" ref="E63:F63" si="22">+E41*90.15%</f>
        <v>161368893.93996328</v>
      </c>
      <c r="F63" s="4">
        <f t="shared" si="22"/>
        <v>242053340.90994489</v>
      </c>
      <c r="G63" s="2">
        <f t="shared" si="6"/>
        <v>403422234.84990817</v>
      </c>
      <c r="H63" s="5">
        <f t="shared" si="7"/>
        <v>24205334.090994492</v>
      </c>
      <c r="I63" s="6">
        <f t="shared" si="8"/>
        <v>428000000</v>
      </c>
      <c r="J63" s="15">
        <f t="shared" si="9"/>
        <v>0.90105263157894733</v>
      </c>
    </row>
    <row r="64" spans="2:10" x14ac:dyDescent="0.3">
      <c r="B64" s="3">
        <v>16</v>
      </c>
      <c r="C64" s="17"/>
      <c r="D64" s="1" t="s">
        <v>16</v>
      </c>
      <c r="E64" s="4">
        <f t="shared" ref="E64:F64" si="23">+E42*90.15%</f>
        <v>118430388.74554235</v>
      </c>
      <c r="F64" s="4">
        <f t="shared" si="23"/>
        <v>177645583.11831355</v>
      </c>
      <c r="G64" s="2">
        <f t="shared" si="6"/>
        <v>296075971.8638559</v>
      </c>
      <c r="H64" s="5">
        <f t="shared" si="7"/>
        <v>17764558.311831355</v>
      </c>
      <c r="I64" s="6">
        <f t="shared" si="8"/>
        <v>314000000</v>
      </c>
      <c r="J64" s="15">
        <f t="shared" si="9"/>
        <v>0.89971346704871058</v>
      </c>
    </row>
    <row r="65" spans="2:10" ht="17.25" thickBot="1" x14ac:dyDescent="0.35">
      <c r="B65" s="18" t="s">
        <v>23</v>
      </c>
      <c r="C65" s="19"/>
      <c r="D65" s="19"/>
      <c r="E65" s="7">
        <f>SUM(E49:E64)</f>
        <v>2377594903.9050283</v>
      </c>
      <c r="F65" s="7">
        <f>SUM(F49:F64)</f>
        <v>3566392355.857542</v>
      </c>
      <c r="G65" s="7">
        <f>SUM(G49:G64)</f>
        <v>5943987259.7625704</v>
      </c>
      <c r="H65" s="7">
        <f>SUM(H49:H64)</f>
        <v>356639235.58575422</v>
      </c>
      <c r="I65" s="8">
        <f>SUM(I49:I64)</f>
        <v>6309000000</v>
      </c>
      <c r="J65" s="15">
        <f t="shared" si="9"/>
        <v>0.90180102915951976</v>
      </c>
    </row>
    <row r="66" spans="2:10" hidden="1" x14ac:dyDescent="0.3">
      <c r="E66" s="12">
        <f>+E65/E43</f>
        <v>0.90150000000000019</v>
      </c>
      <c r="F66" s="12">
        <f>+F65/F43</f>
        <v>0.90149999999999986</v>
      </c>
      <c r="G66" s="12">
        <f>+G65/G43</f>
        <v>0.90150000000000019</v>
      </c>
      <c r="H66" s="12">
        <f>+H65/H43</f>
        <v>0.90149999999999997</v>
      </c>
      <c r="I66" s="12">
        <f>+I65/I43</f>
        <v>0.90180102915951976</v>
      </c>
      <c r="J66" s="16"/>
    </row>
  </sheetData>
  <mergeCells count="30">
    <mergeCell ref="C49:C64"/>
    <mergeCell ref="B65:D65"/>
    <mergeCell ref="C27:C42"/>
    <mergeCell ref="B43:D43"/>
    <mergeCell ref="G25:G26"/>
    <mergeCell ref="B46:I46"/>
    <mergeCell ref="B47:B48"/>
    <mergeCell ref="C47:D48"/>
    <mergeCell ref="E47:E48"/>
    <mergeCell ref="F47:F48"/>
    <mergeCell ref="G47:G48"/>
    <mergeCell ref="H47:H48"/>
    <mergeCell ref="I47:I48"/>
    <mergeCell ref="B24:I24"/>
    <mergeCell ref="B25:B26"/>
    <mergeCell ref="C25:D26"/>
    <mergeCell ref="E25:E26"/>
    <mergeCell ref="F25:F26"/>
    <mergeCell ref="H25:H26"/>
    <mergeCell ref="I25:I26"/>
    <mergeCell ref="C5:C20"/>
    <mergeCell ref="B21:D21"/>
    <mergeCell ref="B2:I2"/>
    <mergeCell ref="B3:B4"/>
    <mergeCell ref="C3:D4"/>
    <mergeCell ref="E3:E4"/>
    <mergeCell ref="F3:F4"/>
    <mergeCell ref="G3:G4"/>
    <mergeCell ref="H3:H4"/>
    <mergeCell ref="I3:I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공매가격산정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2024-05-03T07:17:20Z</dcterms:modified>
</cp:coreProperties>
</file>