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1본부3팀-공용\4.진행사업\3.담보신탁\11.서신신협\담보신탁(나주시 다시면 탑클래스 공동주택-6+3개호실)(서신, 함열)\★공매\서신신협\4. 4차 공매\2. 공매진행\"/>
    </mc:Choice>
  </mc:AlternateContent>
  <xr:revisionPtr revIDLastSave="0" documentId="13_ncr:1_{690EA49D-D8C8-4405-A98C-D3E64EECA94A}" xr6:coauthVersionLast="36" xr6:coauthVersionMax="36" xr10:uidLastSave="{00000000-0000-0000-0000-000000000000}"/>
  <bookViews>
    <workbookView xWindow="0" yWindow="0" windowWidth="28800" windowHeight="9735" xr2:uid="{00000000-000D-0000-FFFF-FFFF00000000}"/>
  </bookViews>
  <sheets>
    <sheet name="Sheet1" sheetId="1" r:id="rId1"/>
  </sheets>
  <definedNames>
    <definedName name="_xlnm._FilterDatabase" localSheetId="0" hidden="1">Sheet1!$A$6:$L$7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3" i="1" l="1"/>
  <c r="N31" i="1"/>
  <c r="N19" i="1"/>
  <c r="N7" i="1"/>
  <c r="N3" i="1" l="1"/>
  <c r="D47" i="1"/>
  <c r="D48" i="1" s="1"/>
  <c r="D49" i="1" s="1"/>
  <c r="E47" i="1" l="1"/>
  <c r="E35" i="1"/>
  <c r="D35" i="1"/>
  <c r="E23" i="1"/>
  <c r="D23" i="1"/>
  <c r="E11" i="1"/>
  <c r="D11" i="1"/>
  <c r="E48" i="1" l="1"/>
  <c r="E49" i="1" s="1"/>
  <c r="D50" i="1"/>
  <c r="D51" i="1" s="1"/>
  <c r="D52" i="1" s="1"/>
  <c r="F43" i="1"/>
  <c r="F47" i="1" s="1"/>
  <c r="I47" i="1" s="1"/>
  <c r="E36" i="1"/>
  <c r="E37" i="1" s="1"/>
  <c r="D36" i="1"/>
  <c r="D37" i="1" s="1"/>
  <c r="D38" i="1" s="1"/>
  <c r="D39" i="1" s="1"/>
  <c r="D40" i="1" s="1"/>
  <c r="F31" i="1"/>
  <c r="F35" i="1" s="1"/>
  <c r="E24" i="1"/>
  <c r="D24" i="1"/>
  <c r="D25" i="1" s="1"/>
  <c r="D26" i="1" s="1"/>
  <c r="D27" i="1" s="1"/>
  <c r="D28" i="1" s="1"/>
  <c r="F19" i="1"/>
  <c r="F23" i="1" s="1"/>
  <c r="I23" i="1" s="1"/>
  <c r="F36" i="1" l="1"/>
  <c r="I35" i="1"/>
  <c r="F24" i="1"/>
  <c r="I24" i="1" s="1"/>
  <c r="J19" i="1" s="1"/>
  <c r="I19" i="1"/>
  <c r="F48" i="1"/>
  <c r="I48" i="1" s="1"/>
  <c r="I31" i="1"/>
  <c r="I43" i="1"/>
  <c r="E50" i="1"/>
  <c r="E51" i="1" s="1"/>
  <c r="E52" i="1" s="1"/>
  <c r="E38" i="1"/>
  <c r="E39" i="1" s="1"/>
  <c r="E40" i="1" s="1"/>
  <c r="E25" i="1"/>
  <c r="F25" i="1"/>
  <c r="I25" i="1" s="1"/>
  <c r="F7" i="1"/>
  <c r="F11" i="1" s="1"/>
  <c r="I11" i="1" s="1"/>
  <c r="F37" i="1" l="1"/>
  <c r="I36" i="1"/>
  <c r="J31" i="1" s="1"/>
  <c r="F49" i="1"/>
  <c r="I49" i="1" s="1"/>
  <c r="J43" i="1"/>
  <c r="F26" i="1"/>
  <c r="K19" i="1"/>
  <c r="E26" i="1"/>
  <c r="E27" i="1" s="1"/>
  <c r="E28" i="1" s="1"/>
  <c r="I37" i="1" l="1"/>
  <c r="K31" i="1" s="1"/>
  <c r="F38" i="1"/>
  <c r="F27" i="1"/>
  <c r="I26" i="1"/>
  <c r="F50" i="1"/>
  <c r="K43" i="1"/>
  <c r="D12" i="1"/>
  <c r="D13" i="1" s="1"/>
  <c r="D14" i="1" s="1"/>
  <c r="D15" i="1" s="1"/>
  <c r="D16" i="1" s="1"/>
  <c r="E12" i="1"/>
  <c r="F12" i="1"/>
  <c r="I12" i="1" s="1"/>
  <c r="J7" i="1" s="1"/>
  <c r="J3" i="1" s="1"/>
  <c r="I27" i="1" l="1"/>
  <c r="M19" i="1" s="1"/>
  <c r="F28" i="1"/>
  <c r="I28" i="1" s="1"/>
  <c r="I50" i="1"/>
  <c r="L43" i="1" s="1"/>
  <c r="F51" i="1"/>
  <c r="F39" i="1"/>
  <c r="I38" i="1"/>
  <c r="L31" i="1" s="1"/>
  <c r="L19" i="1"/>
  <c r="E13" i="1"/>
  <c r="F13" i="1"/>
  <c r="I13" i="1" s="1"/>
  <c r="K7" i="1" s="1"/>
  <c r="K3" i="1" s="1"/>
  <c r="I7" i="1"/>
  <c r="I3" i="1" s="1"/>
  <c r="I39" i="1" l="1"/>
  <c r="M31" i="1" s="1"/>
  <c r="F40" i="1"/>
  <c r="I40" i="1" s="1"/>
  <c r="I51" i="1"/>
  <c r="M43" i="1" s="1"/>
  <c r="F52" i="1"/>
  <c r="I52" i="1" s="1"/>
  <c r="E14" i="1"/>
  <c r="E15" i="1" s="1"/>
  <c r="E16" i="1" s="1"/>
  <c r="F14" i="1"/>
  <c r="I14" i="1" l="1"/>
  <c r="L7" i="1" s="1"/>
  <c r="L3" i="1" s="1"/>
  <c r="F15" i="1"/>
  <c r="I15" i="1" l="1"/>
  <c r="M7" i="1" s="1"/>
  <c r="M3" i="1" s="1"/>
  <c r="F16" i="1"/>
  <c r="I16" i="1" s="1"/>
</calcChain>
</file>

<file path=xl/sharedStrings.xml><?xml version="1.0" encoding="utf-8"?>
<sst xmlns="http://schemas.openxmlformats.org/spreadsheetml/2006/main" count="113" uniqueCount="29">
  <si>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</si>
  <si>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</si>
  <si>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</si>
  <si>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</si>
  <si>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</si>
  <si>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</si>
  <si>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</si>
  <si>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</si>
  <si>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</si>
  <si>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</si>
  <si>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</si>
  <si>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공매가격(2차)</t>
    <phoneticPr fontId="2" type="noConversion"/>
  </si>
  <si>
    <t>공매가격(3차)</t>
  </si>
  <si>
    <t>공매가격(4차)</t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</si>
  <si>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</si>
  <si>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</si>
  <si>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</si>
  <si>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공매가격(1차)</t>
    <phoneticPr fontId="2" type="noConversion"/>
  </si>
  <si>
    <t>감정평가 금액((주)감정평가법인 삼일)</t>
    <phoneticPr fontId="2" type="noConversion"/>
  </si>
  <si>
    <t>다시탑클래스 103호</t>
    <phoneticPr fontId="2" type="noConversion"/>
  </si>
  <si>
    <t>다시탑클래스 202호</t>
    <phoneticPr fontId="2" type="noConversion"/>
  </si>
  <si>
    <t>다시탑클래스 303호</t>
    <phoneticPr fontId="2" type="noConversion"/>
  </si>
  <si>
    <t>다시탑클래스 503호</t>
    <phoneticPr fontId="2" type="noConversion"/>
  </si>
  <si>
    <t>국민주택규모 미만 -&gt; 부가가치세 없음</t>
    <phoneticPr fontId="2" type="noConversion"/>
  </si>
  <si>
    <t>공매가격(5차)</t>
    <phoneticPr fontId="2" type="noConversion"/>
  </si>
  <si>
    <t>5차</t>
    <phoneticPr fontId="2" type="noConversion"/>
  </si>
  <si>
    <t>일괄매각</t>
    <phoneticPr fontId="2" type="noConversion"/>
  </si>
  <si>
    <t>6차</t>
  </si>
  <si>
    <t>공매가격(6차)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</si>
</sst>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41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3" xfId="1" applyNumberFormat="1" applyFont="1" applyFill="1" applyBorder="1" applyAlignment="1">
      <alignment horizontal="right" vertical="center"/>
    </xf>
    <xf numFmtId="41" fontId="0" fillId="0" borderId="4" xfId="0" applyNumberFormat="1" applyBorder="1" applyAlignment="1">
      <alignment horizontal="right" vertical="center"/>
    </xf>
    <xf numFmtId="41" fontId="0" fillId="0" borderId="3" xfId="0" applyNumberFormat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41" fontId="0" fillId="0" borderId="3" xfId="1" applyFont="1" applyBorder="1" applyAlignment="1">
      <alignment horizontal="right" vertical="center"/>
    </xf>
    <xf numFmtId="41" fontId="0" fillId="0" borderId="5" xfId="1" applyFont="1" applyBorder="1" applyAlignment="1">
      <alignment horizontal="right" vertical="center"/>
    </xf>
    <xf numFmtId="41" fontId="0" fillId="0" borderId="6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  <xf numFmtId="176" fontId="0" fillId="0" borderId="5" xfId="0" applyNumberFormat="1" applyBorder="1" applyAlignment="1">
      <alignment horizontal="center" vertical="center"/>
    </xf>
    <xf numFmtId="41" fontId="0" fillId="0" borderId="8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left" vertical="center"/>
    </xf>
    <xf numFmtId="176" fontId="0" fillId="0" borderId="3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41" fontId="0" fillId="0" borderId="10" xfId="1" applyFont="1" applyBorder="1">
      <alignment vertical="center"/>
    </xf>
    <xf numFmtId="41" fontId="0" fillId="0" borderId="11" xfId="1" applyFont="1" applyBorder="1">
      <alignment vertical="center"/>
    </xf>
    <xf numFmtId="41" fontId="0" fillId="0" borderId="12" xfId="1" applyFont="1" applyBorder="1">
      <alignment vertical="center"/>
    </xf>
    <xf numFmtId="0" fontId="0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76" fontId="3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41" fontId="0" fillId="0" borderId="3" xfId="0" applyNumberFormat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 wrapText="1"/>
    </xf>
    <xf numFmtId="176" fontId="0" fillId="3" borderId="2" xfId="0" applyNumberFormat="1" applyFill="1" applyBorder="1" applyAlignment="1">
      <alignment horizontal="center" vertical="center"/>
    </xf>
    <xf numFmtId="176" fontId="0" fillId="3" borderId="9" xfId="0" applyNumberFormat="1" applyFill="1" applyBorder="1" applyAlignment="1">
      <alignment horizontal="center" vertical="center"/>
    </xf>
    <xf numFmtId="41" fontId="0" fillId="3" borderId="10" xfId="1" applyFont="1" applyFill="1" applyBorder="1">
      <alignment vertical="center"/>
    </xf>
    <xf numFmtId="41" fontId="0" fillId="3" borderId="11" xfId="1" applyFont="1" applyFill="1" applyBorder="1">
      <alignment vertical="center"/>
    </xf>
    <xf numFmtId="41" fontId="0" fillId="3" borderId="12" xfId="1" applyFont="1" applyFill="1" applyBorder="1">
      <alignment vertical="center"/>
    </xf>
    <xf numFmtId="176" fontId="0" fillId="0" borderId="3" xfId="0" applyNumberFormat="1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2"/>
  <sheetViews>
    <sheetView tabSelected="1" zoomScale="85" zoomScaleNormal="85" workbookViewId="0">
      <selection activeCell="L13" sqref="L13"/>
    </sheetView>
  </sheetViews>
  <sheetFormatPr defaultRowHeight="16.5" x14ac:dyDescent="0.3"/>
  <cols>
    <col min="1" max="1" width="5.125" customWidth="1"/>
    <col min="2" max="2" width="9" customWidth="1"/>
    <col min="3" max="3" width="21.375" customWidth="1"/>
    <col min="4" max="4" width="13.125" bestFit="1" customWidth="1"/>
    <col min="5" max="6" width="15" bestFit="1" customWidth="1"/>
    <col min="7" max="7" width="14.25" bestFit="1" customWidth="1"/>
    <col min="8" max="8" width="14.25" customWidth="1"/>
    <col min="9" max="9" width="18.125" bestFit="1" customWidth="1"/>
    <col min="10" max="13" width="15.875" bestFit="1" customWidth="1"/>
    <col min="14" max="14" width="17.5" customWidth="1"/>
  </cols>
  <sheetData>
    <row r="1" spans="1:15" ht="17.25" thickBot="1" x14ac:dyDescent="0.35">
      <c r="I1" t="s">
        <v>26</v>
      </c>
    </row>
    <row r="2" spans="1:15" ht="17.25" x14ac:dyDescent="0.3">
      <c r="A2" s="24" t="s">
        <v>18</v>
      </c>
      <c r="B2" s="25"/>
      <c r="C2" s="25"/>
      <c r="D2" s="25"/>
      <c r="E2" s="25"/>
      <c r="F2" s="25"/>
      <c r="G2" s="25"/>
      <c r="H2" s="25"/>
      <c r="I2" s="29" t="s">
        <v>17</v>
      </c>
      <c r="J2" s="30" t="s">
        <v>11</v>
      </c>
      <c r="K2" s="30" t="s">
        <v>12</v>
      </c>
      <c r="L2" s="30" t="s">
        <v>13</v>
      </c>
      <c r="M2" s="30" t="s">
        <v>24</v>
      </c>
      <c r="N2" s="31" t="s">
        <v>28</v>
      </c>
    </row>
    <row r="3" spans="1:15" ht="18" thickBot="1" x14ac:dyDescent="0.35">
      <c r="A3" s="24"/>
      <c r="B3" s="25"/>
      <c r="C3" s="25"/>
      <c r="D3" s="25"/>
      <c r="E3" s="25"/>
      <c r="F3" s="25"/>
      <c r="G3" s="25"/>
      <c r="H3" s="25"/>
      <c r="I3" s="32">
        <f>I7+I19+I31+I43</f>
        <v>563000000</v>
      </c>
      <c r="J3" s="33">
        <f t="shared" ref="J3:M3" si="0">J7+J19+J31+J43</f>
        <v>508000000</v>
      </c>
      <c r="K3" s="33">
        <f t="shared" si="0"/>
        <v>458000000</v>
      </c>
      <c r="L3" s="33">
        <f t="shared" si="0"/>
        <v>411000000</v>
      </c>
      <c r="M3" s="33">
        <f t="shared" si="0"/>
        <v>371000000</v>
      </c>
      <c r="N3" s="34">
        <f t="shared" ref="N3" si="1">N7+N19+N31+N43</f>
        <v>335000000</v>
      </c>
    </row>
    <row r="4" spans="1:15" ht="17.25" x14ac:dyDescent="0.3">
      <c r="A4" s="24"/>
      <c r="B4" s="25"/>
      <c r="C4" s="25"/>
      <c r="D4" s="25"/>
      <c r="E4" s="25"/>
      <c r="F4" s="25"/>
      <c r="G4" s="25"/>
      <c r="H4" s="25"/>
      <c r="I4" s="25"/>
      <c r="J4" s="26"/>
      <c r="K4" s="27"/>
      <c r="L4" s="27"/>
      <c r="M4" s="27"/>
    </row>
    <row r="5" spans="1:15" ht="18" thickBot="1" x14ac:dyDescent="0.35">
      <c r="A5" s="24"/>
      <c r="B5" s="25"/>
      <c r="C5" s="25"/>
      <c r="D5" s="25"/>
      <c r="E5" s="25"/>
      <c r="F5" s="25"/>
      <c r="G5" s="25"/>
      <c r="H5" s="25"/>
      <c r="I5" s="25"/>
      <c r="J5" s="26"/>
      <c r="K5" s="27"/>
      <c r="L5" s="27"/>
      <c r="M5" s="27"/>
    </row>
    <row r="6" spans="1:15" x14ac:dyDescent="0.3">
      <c r="A6" s="8" t="s">
        <v>0</v>
      </c>
      <c r="B6" s="36" t="s">
        <v>14</v>
      </c>
      <c r="C6" s="36"/>
      <c r="D6" s="19" t="s">
        <v>2</v>
      </c>
      <c r="E6" s="19" t="s">
        <v>3</v>
      </c>
      <c r="F6" s="19" t="s">
        <v>1</v>
      </c>
      <c r="G6" s="28" t="s">
        <v>4</v>
      </c>
      <c r="H6" s="1" t="s">
        <v>15</v>
      </c>
      <c r="I6" s="10" t="s">
        <v>17</v>
      </c>
      <c r="J6" s="11" t="s">
        <v>11</v>
      </c>
      <c r="K6" s="11" t="s">
        <v>12</v>
      </c>
      <c r="L6" s="11" t="s">
        <v>13</v>
      </c>
      <c r="M6" s="11" t="s">
        <v>24</v>
      </c>
      <c r="N6" s="20" t="s">
        <v>28</v>
      </c>
      <c r="O6" s="18" t="s">
        <v>23</v>
      </c>
    </row>
    <row r="7" spans="1:15" ht="17.25" thickBot="1" x14ac:dyDescent="0.35">
      <c r="A7" s="8">
        <v>1</v>
      </c>
      <c r="B7" s="35" t="s">
        <v>19</v>
      </c>
      <c r="C7" s="35"/>
      <c r="D7" s="4">
        <v>22000000</v>
      </c>
      <c r="E7" s="4">
        <v>115000000</v>
      </c>
      <c r="F7" s="4">
        <f>SUM(D7:E7)</f>
        <v>137000000</v>
      </c>
      <c r="G7" s="6">
        <v>0</v>
      </c>
      <c r="H7" s="5">
        <v>0</v>
      </c>
      <c r="I7" s="21">
        <f>I11</f>
        <v>137000000</v>
      </c>
      <c r="J7" s="22">
        <f>I12</f>
        <v>124000000</v>
      </c>
      <c r="K7" s="22">
        <f>I13</f>
        <v>111000000</v>
      </c>
      <c r="L7" s="22">
        <f>I14</f>
        <v>100000000</v>
      </c>
      <c r="M7" s="22">
        <f>I15</f>
        <v>90000000</v>
      </c>
      <c r="N7" s="23">
        <f>I16</f>
        <v>81000000</v>
      </c>
    </row>
    <row r="10" spans="1:15" x14ac:dyDescent="0.3">
      <c r="D10" s="3" t="s">
        <v>2</v>
      </c>
      <c r="E10" s="3" t="s">
        <v>3</v>
      </c>
      <c r="F10" s="3" t="s">
        <v>6</v>
      </c>
      <c r="G10" s="3" t="s">
        <v>4</v>
      </c>
      <c r="H10" s="3" t="s">
        <v>16</v>
      </c>
      <c r="I10" s="3" t="s">
        <v>7</v>
      </c>
    </row>
    <row r="11" spans="1:15" x14ac:dyDescent="0.3">
      <c r="C11" s="2" t="s">
        <v>5</v>
      </c>
      <c r="D11" s="4">
        <f>D7</f>
        <v>22000000</v>
      </c>
      <c r="E11" s="4">
        <f t="shared" ref="E11:F11" si="2">E7</f>
        <v>115000000</v>
      </c>
      <c r="F11" s="4">
        <f t="shared" si="2"/>
        <v>137000000</v>
      </c>
      <c r="G11" s="4"/>
      <c r="H11" s="4"/>
      <c r="I11" s="7">
        <f>ROUNDUP(F11+G11,-6)</f>
        <v>137000000</v>
      </c>
    </row>
    <row r="12" spans="1:15" x14ac:dyDescent="0.3">
      <c r="C12" s="2" t="s">
        <v>8</v>
      </c>
      <c r="D12" s="13">
        <f>D11*0.9</f>
        <v>19800000</v>
      </c>
      <c r="E12" s="13">
        <f>E11*0.9</f>
        <v>103500000</v>
      </c>
      <c r="F12" s="13">
        <f t="shared" ref="F12:F16" si="3">F11*0.9</f>
        <v>123300000</v>
      </c>
      <c r="G12" s="5"/>
      <c r="H12" s="15"/>
      <c r="I12" s="7">
        <f t="shared" ref="I12:I15" si="4">ROUNDUP(F12+G12,-6)</f>
        <v>124000000</v>
      </c>
    </row>
    <row r="13" spans="1:15" x14ac:dyDescent="0.3">
      <c r="C13" s="2" t="s">
        <v>9</v>
      </c>
      <c r="D13" s="12">
        <f t="shared" ref="D13:D16" si="5">D12*0.9</f>
        <v>17820000</v>
      </c>
      <c r="E13" s="12">
        <f t="shared" ref="E13:E16" si="6">E12*0.9</f>
        <v>93150000</v>
      </c>
      <c r="F13" s="12">
        <f t="shared" si="3"/>
        <v>110970000</v>
      </c>
      <c r="G13" s="5"/>
      <c r="H13" s="15"/>
      <c r="I13" s="7">
        <f t="shared" si="4"/>
        <v>111000000</v>
      </c>
    </row>
    <row r="14" spans="1:15" x14ac:dyDescent="0.3">
      <c r="C14" s="2" t="s">
        <v>10</v>
      </c>
      <c r="D14" s="12">
        <f t="shared" si="5"/>
        <v>16038000</v>
      </c>
      <c r="E14" s="12">
        <f t="shared" si="6"/>
        <v>83835000</v>
      </c>
      <c r="F14" s="12">
        <f t="shared" si="3"/>
        <v>99873000</v>
      </c>
      <c r="G14" s="5"/>
      <c r="H14" s="15"/>
      <c r="I14" s="7">
        <f t="shared" si="4"/>
        <v>100000000</v>
      </c>
    </row>
    <row r="15" spans="1:15" x14ac:dyDescent="0.3">
      <c r="C15" s="2" t="s">
        <v>25</v>
      </c>
      <c r="D15" s="12">
        <f t="shared" si="5"/>
        <v>14434200</v>
      </c>
      <c r="E15" s="12">
        <f t="shared" si="6"/>
        <v>75451500</v>
      </c>
      <c r="F15" s="12">
        <f t="shared" si="3"/>
        <v>89885700</v>
      </c>
      <c r="G15" s="5"/>
      <c r="H15" s="15"/>
      <c r="I15" s="7">
        <f t="shared" si="4"/>
        <v>90000000</v>
      </c>
    </row>
    <row r="16" spans="1:15" x14ac:dyDescent="0.3">
      <c r="C16" s="2" t="s">
        <v>27</v>
      </c>
      <c r="D16" s="12">
        <f t="shared" si="5"/>
        <v>12990780</v>
      </c>
      <c r="E16" s="12">
        <f t="shared" si="6"/>
        <v>67906350</v>
      </c>
      <c r="F16" s="12">
        <f t="shared" si="3"/>
        <v>80897130</v>
      </c>
      <c r="G16" s="5"/>
      <c r="H16" s="15"/>
      <c r="I16" s="7">
        <f t="shared" ref="I16" si="7">ROUNDUP(F16+G16,-6)</f>
        <v>81000000</v>
      </c>
    </row>
    <row r="17" spans="1:14" ht="17.25" thickBot="1" x14ac:dyDescent="0.35"/>
    <row r="18" spans="1:14" x14ac:dyDescent="0.3">
      <c r="A18" s="9" t="s">
        <v>0</v>
      </c>
      <c r="B18" s="36" t="s">
        <v>14</v>
      </c>
      <c r="C18" s="36"/>
      <c r="D18" s="16" t="s">
        <v>2</v>
      </c>
      <c r="E18" s="16" t="s">
        <v>3</v>
      </c>
      <c r="F18" s="16" t="s">
        <v>1</v>
      </c>
      <c r="G18" s="17" t="s">
        <v>4</v>
      </c>
      <c r="H18" s="14" t="s">
        <v>15</v>
      </c>
      <c r="I18" s="10" t="s">
        <v>17</v>
      </c>
      <c r="J18" s="11" t="s">
        <v>11</v>
      </c>
      <c r="K18" s="11" t="s">
        <v>12</v>
      </c>
      <c r="L18" s="11" t="s">
        <v>13</v>
      </c>
      <c r="M18" s="11" t="s">
        <v>24</v>
      </c>
      <c r="N18" s="20" t="s">
        <v>28</v>
      </c>
    </row>
    <row r="19" spans="1:14" ht="17.25" thickBot="1" x14ac:dyDescent="0.35">
      <c r="A19" s="8">
        <v>3</v>
      </c>
      <c r="B19" s="35" t="s">
        <v>20</v>
      </c>
      <c r="C19" s="35"/>
      <c r="D19" s="4">
        <v>22000000</v>
      </c>
      <c r="E19" s="4">
        <v>119000000</v>
      </c>
      <c r="F19" s="4">
        <f>SUM(D19:E19)</f>
        <v>141000000</v>
      </c>
      <c r="G19" s="5">
        <v>0</v>
      </c>
      <c r="H19" s="15">
        <v>0</v>
      </c>
      <c r="I19" s="21">
        <f>I23</f>
        <v>141000000</v>
      </c>
      <c r="J19" s="22">
        <f>I24</f>
        <v>127000000</v>
      </c>
      <c r="K19" s="22">
        <f>I25</f>
        <v>115000000</v>
      </c>
      <c r="L19" s="22">
        <f>I26</f>
        <v>103000000</v>
      </c>
      <c r="M19" s="22">
        <f>I27</f>
        <v>93000000</v>
      </c>
      <c r="N19" s="23">
        <f>I28</f>
        <v>84000000</v>
      </c>
    </row>
    <row r="22" spans="1:14" x14ac:dyDescent="0.3">
      <c r="D22" s="3" t="s">
        <v>2</v>
      </c>
      <c r="E22" s="3" t="s">
        <v>3</v>
      </c>
      <c r="F22" s="3" t="s">
        <v>6</v>
      </c>
      <c r="G22" s="3" t="s">
        <v>4</v>
      </c>
      <c r="H22" s="3" t="s">
        <v>15</v>
      </c>
      <c r="I22" s="3" t="s">
        <v>7</v>
      </c>
    </row>
    <row r="23" spans="1:14" x14ac:dyDescent="0.3">
      <c r="C23" s="2" t="s">
        <v>5</v>
      </c>
      <c r="D23" s="4">
        <f>D19</f>
        <v>22000000</v>
      </c>
      <c r="E23" s="4">
        <f t="shared" ref="E23:F23" si="8">E19</f>
        <v>119000000</v>
      </c>
      <c r="F23" s="4">
        <f t="shared" si="8"/>
        <v>141000000</v>
      </c>
      <c r="G23" s="4"/>
      <c r="H23" s="4"/>
      <c r="I23" s="7">
        <f>ROUNDUP(F23+G23,-6)</f>
        <v>141000000</v>
      </c>
    </row>
    <row r="24" spans="1:14" x14ac:dyDescent="0.3">
      <c r="C24" s="2" t="s">
        <v>8</v>
      </c>
      <c r="D24" s="13">
        <f>D23*0.9</f>
        <v>19800000</v>
      </c>
      <c r="E24" s="13">
        <f>E23*0.9</f>
        <v>107100000</v>
      </c>
      <c r="F24" s="13">
        <f t="shared" ref="F24:F28" si="9">F23*0.9</f>
        <v>126900000</v>
      </c>
      <c r="G24" s="5"/>
      <c r="H24" s="6"/>
      <c r="I24" s="7">
        <f t="shared" ref="I24:I27" si="10">ROUNDUP(F24+G24,-6)</f>
        <v>127000000</v>
      </c>
    </row>
    <row r="25" spans="1:14" x14ac:dyDescent="0.3">
      <c r="C25" s="2" t="s">
        <v>9</v>
      </c>
      <c r="D25" s="12">
        <f t="shared" ref="D25:E28" si="11">D24*0.9</f>
        <v>17820000</v>
      </c>
      <c r="E25" s="12">
        <f t="shared" si="11"/>
        <v>96390000</v>
      </c>
      <c r="F25" s="12">
        <f t="shared" si="9"/>
        <v>114210000</v>
      </c>
      <c r="G25" s="5"/>
      <c r="H25" s="6"/>
      <c r="I25" s="7">
        <f t="shared" si="10"/>
        <v>115000000</v>
      </c>
    </row>
    <row r="26" spans="1:14" x14ac:dyDescent="0.3">
      <c r="C26" s="2" t="s">
        <v>10</v>
      </c>
      <c r="D26" s="12">
        <f t="shared" si="11"/>
        <v>16038000</v>
      </c>
      <c r="E26" s="12">
        <f t="shared" si="11"/>
        <v>86751000</v>
      </c>
      <c r="F26" s="12">
        <f t="shared" si="9"/>
        <v>102789000</v>
      </c>
      <c r="G26" s="5"/>
      <c r="H26" s="6"/>
      <c r="I26" s="7">
        <f t="shared" si="10"/>
        <v>103000000</v>
      </c>
    </row>
    <row r="27" spans="1:14" x14ac:dyDescent="0.3">
      <c r="C27" s="2" t="s">
        <v>25</v>
      </c>
      <c r="D27" s="12">
        <f t="shared" si="11"/>
        <v>14434200</v>
      </c>
      <c r="E27" s="12">
        <f t="shared" si="11"/>
        <v>78075900</v>
      </c>
      <c r="F27" s="12">
        <f t="shared" si="9"/>
        <v>92510100</v>
      </c>
      <c r="G27" s="5"/>
      <c r="H27" s="15"/>
      <c r="I27" s="7">
        <f t="shared" si="10"/>
        <v>93000000</v>
      </c>
    </row>
    <row r="28" spans="1:14" x14ac:dyDescent="0.3">
      <c r="C28" s="2" t="s">
        <v>27</v>
      </c>
      <c r="D28" s="12">
        <f t="shared" si="11"/>
        <v>12990780</v>
      </c>
      <c r="E28" s="12">
        <f t="shared" si="11"/>
        <v>70268310</v>
      </c>
      <c r="F28" s="12">
        <f t="shared" si="9"/>
        <v>83259090</v>
      </c>
      <c r="G28" s="5"/>
      <c r="H28" s="15"/>
      <c r="I28" s="7">
        <f t="shared" ref="I28" si="12">ROUNDUP(F28+G28,-6)</f>
        <v>84000000</v>
      </c>
    </row>
    <row r="29" spans="1:14" ht="17.25" thickBot="1" x14ac:dyDescent="0.35"/>
    <row r="30" spans="1:14" x14ac:dyDescent="0.3">
      <c r="A30" s="9" t="s">
        <v>0</v>
      </c>
      <c r="B30" s="36" t="s">
        <v>14</v>
      </c>
      <c r="C30" s="36"/>
      <c r="D30" s="16" t="s">
        <v>2</v>
      </c>
      <c r="E30" s="16" t="s">
        <v>3</v>
      </c>
      <c r="F30" s="16" t="s">
        <v>1</v>
      </c>
      <c r="G30" s="17" t="s">
        <v>4</v>
      </c>
      <c r="H30" s="14" t="s">
        <v>15</v>
      </c>
      <c r="I30" s="10" t="s">
        <v>17</v>
      </c>
      <c r="J30" s="11" t="s">
        <v>11</v>
      </c>
      <c r="K30" s="11" t="s">
        <v>12</v>
      </c>
      <c r="L30" s="11" t="s">
        <v>13</v>
      </c>
      <c r="M30" s="11" t="s">
        <v>24</v>
      </c>
      <c r="N30" s="20" t="s">
        <v>28</v>
      </c>
    </row>
    <row r="31" spans="1:14" ht="17.25" thickBot="1" x14ac:dyDescent="0.35">
      <c r="A31" s="8">
        <v>3</v>
      </c>
      <c r="B31" s="35" t="s">
        <v>21</v>
      </c>
      <c r="C31" s="35"/>
      <c r="D31" s="4">
        <v>22000000</v>
      </c>
      <c r="E31" s="4">
        <v>119000000</v>
      </c>
      <c r="F31" s="4">
        <f>SUM(D31:E31)</f>
        <v>141000000</v>
      </c>
      <c r="G31" s="5">
        <v>0</v>
      </c>
      <c r="H31" s="15">
        <v>0</v>
      </c>
      <c r="I31" s="21">
        <f>I35</f>
        <v>141000000</v>
      </c>
      <c r="J31" s="22">
        <f>I36</f>
        <v>127000000</v>
      </c>
      <c r="K31" s="22">
        <f>I37</f>
        <v>115000000</v>
      </c>
      <c r="L31" s="22">
        <f>I38</f>
        <v>103000000</v>
      </c>
      <c r="M31" s="22">
        <f>I39</f>
        <v>93000000</v>
      </c>
      <c r="N31" s="23">
        <f>I40</f>
        <v>84000000</v>
      </c>
    </row>
    <row r="34" spans="1:14" x14ac:dyDescent="0.3">
      <c r="D34" s="3" t="s">
        <v>2</v>
      </c>
      <c r="E34" s="3" t="s">
        <v>3</v>
      </c>
      <c r="F34" s="3" t="s">
        <v>6</v>
      </c>
      <c r="G34" s="3" t="s">
        <v>4</v>
      </c>
      <c r="H34" s="3" t="s">
        <v>15</v>
      </c>
      <c r="I34" s="3" t="s">
        <v>7</v>
      </c>
    </row>
    <row r="35" spans="1:14" x14ac:dyDescent="0.3">
      <c r="C35" s="2" t="s">
        <v>5</v>
      </c>
      <c r="D35" s="4">
        <f>D31</f>
        <v>22000000</v>
      </c>
      <c r="E35" s="4">
        <f t="shared" ref="E35:F35" si="13">E31</f>
        <v>119000000</v>
      </c>
      <c r="F35" s="4">
        <f t="shared" si="13"/>
        <v>141000000</v>
      </c>
      <c r="G35" s="4"/>
      <c r="H35" s="4"/>
      <c r="I35" s="7">
        <f>ROUNDUP(F35+G35,-6)</f>
        <v>141000000</v>
      </c>
    </row>
    <row r="36" spans="1:14" x14ac:dyDescent="0.3">
      <c r="C36" s="2" t="s">
        <v>8</v>
      </c>
      <c r="D36" s="13">
        <f>D35*0.9</f>
        <v>19800000</v>
      </c>
      <c r="E36" s="13">
        <f>E35*0.9</f>
        <v>107100000</v>
      </c>
      <c r="F36" s="13">
        <f t="shared" ref="F36:F40" si="14">F35*0.9</f>
        <v>126900000</v>
      </c>
      <c r="G36" s="5"/>
      <c r="H36" s="6"/>
      <c r="I36" s="7">
        <f t="shared" ref="I36:I39" si="15">ROUNDUP(F36+G36,-6)</f>
        <v>127000000</v>
      </c>
    </row>
    <row r="37" spans="1:14" x14ac:dyDescent="0.3">
      <c r="C37" s="2" t="s">
        <v>9</v>
      </c>
      <c r="D37" s="12">
        <f t="shared" ref="D37:E40" si="16">D36*0.9</f>
        <v>17820000</v>
      </c>
      <c r="E37" s="12">
        <f t="shared" si="16"/>
        <v>96390000</v>
      </c>
      <c r="F37" s="12">
        <f t="shared" si="14"/>
        <v>114210000</v>
      </c>
      <c r="G37" s="5"/>
      <c r="H37" s="6"/>
      <c r="I37" s="7">
        <f t="shared" si="15"/>
        <v>115000000</v>
      </c>
    </row>
    <row r="38" spans="1:14" x14ac:dyDescent="0.3">
      <c r="C38" s="2" t="s">
        <v>10</v>
      </c>
      <c r="D38" s="12">
        <f t="shared" si="16"/>
        <v>16038000</v>
      </c>
      <c r="E38" s="12">
        <f t="shared" si="16"/>
        <v>86751000</v>
      </c>
      <c r="F38" s="12">
        <f t="shared" si="14"/>
        <v>102789000</v>
      </c>
      <c r="G38" s="5"/>
      <c r="H38" s="6"/>
      <c r="I38" s="7">
        <f t="shared" si="15"/>
        <v>103000000</v>
      </c>
    </row>
    <row r="39" spans="1:14" x14ac:dyDescent="0.3">
      <c r="C39" s="2" t="s">
        <v>25</v>
      </c>
      <c r="D39" s="12">
        <f t="shared" si="16"/>
        <v>14434200</v>
      </c>
      <c r="E39" s="12">
        <f t="shared" si="16"/>
        <v>78075900</v>
      </c>
      <c r="F39" s="12">
        <f t="shared" si="14"/>
        <v>92510100</v>
      </c>
      <c r="G39" s="5"/>
      <c r="H39" s="15"/>
      <c r="I39" s="7">
        <f t="shared" si="15"/>
        <v>93000000</v>
      </c>
    </row>
    <row r="40" spans="1:14" x14ac:dyDescent="0.3">
      <c r="C40" s="2" t="s">
        <v>27</v>
      </c>
      <c r="D40" s="12">
        <f t="shared" si="16"/>
        <v>12990780</v>
      </c>
      <c r="E40" s="12">
        <f t="shared" si="16"/>
        <v>70268310</v>
      </c>
      <c r="F40" s="12">
        <f t="shared" si="14"/>
        <v>83259090</v>
      </c>
      <c r="G40" s="5"/>
      <c r="H40" s="15"/>
      <c r="I40" s="7">
        <f t="shared" ref="I40" si="17">ROUNDUP(F40+G40,-6)</f>
        <v>84000000</v>
      </c>
    </row>
    <row r="41" spans="1:14" ht="17.25" thickBot="1" x14ac:dyDescent="0.35"/>
    <row r="42" spans="1:14" x14ac:dyDescent="0.3">
      <c r="A42" s="9" t="s">
        <v>0</v>
      </c>
      <c r="B42" s="36" t="s">
        <v>14</v>
      </c>
      <c r="C42" s="36"/>
      <c r="D42" s="16" t="s">
        <v>2</v>
      </c>
      <c r="E42" s="16" t="s">
        <v>3</v>
      </c>
      <c r="F42" s="16" t="s">
        <v>1</v>
      </c>
      <c r="G42" s="17" t="s">
        <v>4</v>
      </c>
      <c r="H42" s="14" t="s">
        <v>15</v>
      </c>
      <c r="I42" s="10" t="s">
        <v>17</v>
      </c>
      <c r="J42" s="11" t="s">
        <v>11</v>
      </c>
      <c r="K42" s="11" t="s">
        <v>12</v>
      </c>
      <c r="L42" s="11" t="s">
        <v>13</v>
      </c>
      <c r="M42" s="11" t="s">
        <v>24</v>
      </c>
      <c r="N42" s="20" t="s">
        <v>28</v>
      </c>
    </row>
    <row r="43" spans="1:14" ht="17.25" thickBot="1" x14ac:dyDescent="0.35">
      <c r="A43" s="8">
        <v>4</v>
      </c>
      <c r="B43" s="35" t="s">
        <v>22</v>
      </c>
      <c r="C43" s="35"/>
      <c r="D43" s="4">
        <v>23000000</v>
      </c>
      <c r="E43" s="4">
        <v>121000000</v>
      </c>
      <c r="F43" s="4">
        <f>SUM(D43:E43)</f>
        <v>144000000</v>
      </c>
      <c r="G43" s="5">
        <v>0</v>
      </c>
      <c r="H43" s="15">
        <v>0</v>
      </c>
      <c r="I43" s="21">
        <f>I47</f>
        <v>144000000</v>
      </c>
      <c r="J43" s="22">
        <f>I48</f>
        <v>130000000</v>
      </c>
      <c r="K43" s="22">
        <f>I49</f>
        <v>117000000</v>
      </c>
      <c r="L43" s="22">
        <f>I50</f>
        <v>105000000</v>
      </c>
      <c r="M43" s="22">
        <f>I51</f>
        <v>95000000</v>
      </c>
      <c r="N43" s="23">
        <f>I52</f>
        <v>86000000</v>
      </c>
    </row>
    <row r="46" spans="1:14" x14ac:dyDescent="0.3">
      <c r="D46" s="3" t="s">
        <v>2</v>
      </c>
      <c r="E46" s="3" t="s">
        <v>3</v>
      </c>
      <c r="F46" s="3" t="s">
        <v>6</v>
      </c>
      <c r="G46" s="3" t="s">
        <v>4</v>
      </c>
      <c r="H46" s="3" t="s">
        <v>15</v>
      </c>
      <c r="I46" s="3" t="s">
        <v>7</v>
      </c>
    </row>
    <row r="47" spans="1:14" x14ac:dyDescent="0.3">
      <c r="C47" s="2" t="s">
        <v>5</v>
      </c>
      <c r="D47" s="4">
        <f>D43</f>
        <v>23000000</v>
      </c>
      <c r="E47" s="4">
        <f t="shared" ref="E47:F47" si="18">E43</f>
        <v>121000000</v>
      </c>
      <c r="F47" s="4">
        <f t="shared" si="18"/>
        <v>144000000</v>
      </c>
      <c r="G47" s="4"/>
      <c r="H47" s="4"/>
      <c r="I47" s="7">
        <f>ROUNDUP(F47+G47,-6)</f>
        <v>144000000</v>
      </c>
    </row>
    <row r="48" spans="1:14" x14ac:dyDescent="0.3">
      <c r="C48" s="2" t="s">
        <v>8</v>
      </c>
      <c r="D48" s="13">
        <f>D47*0.9</f>
        <v>20700000</v>
      </c>
      <c r="E48" s="13">
        <f>E47*0.9</f>
        <v>108900000</v>
      </c>
      <c r="F48" s="13">
        <f t="shared" ref="F48:F52" si="19">F47*0.9</f>
        <v>129600000</v>
      </c>
      <c r="G48" s="5"/>
      <c r="H48" s="6"/>
      <c r="I48" s="7">
        <f t="shared" ref="I48:I51" si="20">ROUNDUP(F48+G48,-6)</f>
        <v>130000000</v>
      </c>
    </row>
    <row r="49" spans="3:9" x14ac:dyDescent="0.3">
      <c r="C49" s="2" t="s">
        <v>9</v>
      </c>
      <c r="D49" s="12">
        <f>D48*0.9</f>
        <v>18630000</v>
      </c>
      <c r="E49" s="12">
        <f t="shared" ref="D49:E51" si="21">E48*0.9</f>
        <v>98010000</v>
      </c>
      <c r="F49" s="12">
        <f t="shared" si="19"/>
        <v>116640000</v>
      </c>
      <c r="G49" s="5"/>
      <c r="H49" s="6"/>
      <c r="I49" s="7">
        <f t="shared" si="20"/>
        <v>117000000</v>
      </c>
    </row>
    <row r="50" spans="3:9" x14ac:dyDescent="0.3">
      <c r="C50" s="2" t="s">
        <v>10</v>
      </c>
      <c r="D50" s="12">
        <f t="shared" si="21"/>
        <v>16767000</v>
      </c>
      <c r="E50" s="12">
        <f t="shared" si="21"/>
        <v>88209000</v>
      </c>
      <c r="F50" s="12">
        <f t="shared" si="19"/>
        <v>104976000</v>
      </c>
      <c r="G50" s="5"/>
      <c r="H50" s="6"/>
      <c r="I50" s="7">
        <f t="shared" si="20"/>
        <v>105000000</v>
      </c>
    </row>
    <row r="51" spans="3:9" x14ac:dyDescent="0.3">
      <c r="C51" s="2" t="s">
        <v>25</v>
      </c>
      <c r="D51" s="12">
        <f t="shared" si="21"/>
        <v>15090300</v>
      </c>
      <c r="E51" s="12">
        <f t="shared" si="21"/>
        <v>79388100</v>
      </c>
      <c r="F51" s="12">
        <f t="shared" si="19"/>
        <v>94478400</v>
      </c>
      <c r="G51" s="5"/>
      <c r="H51" s="15"/>
      <c r="I51" s="7">
        <f t="shared" si="20"/>
        <v>95000000</v>
      </c>
    </row>
    <row r="52" spans="3:9" x14ac:dyDescent="0.3">
      <c r="C52" s="2" t="s">
        <v>27</v>
      </c>
      <c r="D52" s="12">
        <f t="shared" ref="D52:E52" si="22">D51*0.9</f>
        <v>13581270</v>
      </c>
      <c r="E52" s="12">
        <f t="shared" si="22"/>
        <v>71449290</v>
      </c>
      <c r="F52" s="12">
        <f t="shared" si="19"/>
        <v>85030560</v>
      </c>
      <c r="G52" s="5"/>
      <c r="H52" s="15"/>
      <c r="I52" s="7">
        <f t="shared" ref="I52" si="23">ROUNDUP(F52+G52,-6)</f>
        <v>86000000</v>
      </c>
    </row>
  </sheetData>
  <autoFilter ref="A6:L7" xr:uid="{00000000-0009-0000-0000-000000000000}">
    <filterColumn colId="1" showButton="0"/>
  </autoFilter>
  <mergeCells count="8">
    <mergeCell ref="B6:C6"/>
    <mergeCell ref="B7:C7"/>
    <mergeCell ref="B18:C18"/>
    <mergeCell ref="B19:C19"/>
    <mergeCell ref="B30:C30"/>
    <mergeCell ref="B31:C31"/>
    <mergeCell ref="B42:C42"/>
    <mergeCell ref="B43:C4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2024-05-21T01:59:16Z</dcterms:modified>
</cp:coreProperties>
</file>