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9228597C-FB55-4CC5-A8C3-B09BA996B8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공매 (2024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3" l="1"/>
  <c r="K7" i="3"/>
  <c r="K8" i="3"/>
  <c r="K9" i="3"/>
  <c r="K10" i="3"/>
  <c r="K5" i="3"/>
  <c r="H6" i="3"/>
  <c r="H5" i="3"/>
  <c r="H24" i="3" s="1"/>
  <c r="E29" i="3" s="1"/>
  <c r="E35" i="3" s="1"/>
  <c r="E41" i="3" s="1"/>
  <c r="E47" i="3" s="1"/>
  <c r="E53" i="3" s="1"/>
  <c r="E59" i="3" s="1"/>
  <c r="E65" i="3" s="1"/>
  <c r="E24" i="3"/>
  <c r="E36" i="3" l="1"/>
  <c r="F36" i="3" s="1"/>
  <c r="E30" i="3"/>
  <c r="F30" i="3" s="1"/>
  <c r="E42" i="3" l="1"/>
  <c r="F42" i="3" s="1"/>
  <c r="E48" i="3" l="1"/>
  <c r="F48" i="3" s="1"/>
  <c r="E54" i="3" l="1"/>
  <c r="F54" i="3" s="1"/>
  <c r="E60" i="3" l="1"/>
  <c r="F60" i="3" s="1"/>
  <c r="E66" i="3"/>
  <c r="F66" i="3" s="1"/>
</calcChain>
</file>

<file path=xl/sharedStrings.xml><?xml version="1.0" encoding="utf-8"?>
<sst xmlns="http://schemas.openxmlformats.org/spreadsheetml/2006/main" count="70" uniqueCount="38">
  <si>
    <t>주소지</t>
    <phoneticPr fontId="3" type="noConversion"/>
  </si>
  <si>
    <t>순번</t>
    <phoneticPr fontId="3" type="noConversion"/>
  </si>
  <si>
    <t>토지가액</t>
    <phoneticPr fontId="3" type="noConversion"/>
  </si>
  <si>
    <t>합계</t>
    <phoneticPr fontId="3" type="noConversion"/>
  </si>
  <si>
    <t>합계</t>
    <phoneticPr fontId="3" type="noConversion"/>
  </si>
  <si>
    <t>토지가액</t>
    <phoneticPr fontId="3" type="noConversion"/>
  </si>
  <si>
    <t>1회차</t>
    <phoneticPr fontId="3" type="noConversion"/>
  </si>
  <si>
    <t>2회차</t>
    <phoneticPr fontId="3" type="noConversion"/>
  </si>
  <si>
    <t>3회차</t>
    <phoneticPr fontId="3" type="noConversion"/>
  </si>
  <si>
    <t>대일평가법인</t>
    <phoneticPr fontId="3" type="noConversion"/>
  </si>
  <si>
    <t>울산광역시 남구 신정동</t>
    <phoneticPr fontId="3" type="noConversion"/>
  </si>
  <si>
    <t>1238-1</t>
    <phoneticPr fontId="3" type="noConversion"/>
  </si>
  <si>
    <t>1238-2</t>
    <phoneticPr fontId="3" type="noConversion"/>
  </si>
  <si>
    <t>1238-3</t>
    <phoneticPr fontId="3" type="noConversion"/>
  </si>
  <si>
    <t>1238-4</t>
    <phoneticPr fontId="3" type="noConversion"/>
  </si>
  <si>
    <t>1238-6</t>
    <phoneticPr fontId="3" type="noConversion"/>
  </si>
  <si>
    <t>1238-8</t>
    <phoneticPr fontId="3" type="noConversion"/>
  </si>
  <si>
    <t>1238-9</t>
    <phoneticPr fontId="3" type="noConversion"/>
  </si>
  <si>
    <t>1238-10</t>
    <phoneticPr fontId="3" type="noConversion"/>
  </si>
  <si>
    <t>1240-3</t>
    <phoneticPr fontId="3" type="noConversion"/>
  </si>
  <si>
    <t>1241-3</t>
    <phoneticPr fontId="3" type="noConversion"/>
  </si>
  <si>
    <t>1241-7</t>
    <phoneticPr fontId="3" type="noConversion"/>
  </si>
  <si>
    <t>1241-8</t>
    <phoneticPr fontId="3" type="noConversion"/>
  </si>
  <si>
    <t>1243-14</t>
    <phoneticPr fontId="3" type="noConversion"/>
  </si>
  <si>
    <t>1243-16</t>
    <phoneticPr fontId="3" type="noConversion"/>
  </si>
  <si>
    <t>1243-21</t>
    <phoneticPr fontId="3" type="noConversion"/>
  </si>
  <si>
    <t>1229-4</t>
    <phoneticPr fontId="3" type="noConversion"/>
  </si>
  <si>
    <t>1238-12</t>
    <phoneticPr fontId="3" type="noConversion"/>
  </si>
  <si>
    <t>1238-13</t>
    <phoneticPr fontId="3" type="noConversion"/>
  </si>
  <si>
    <t>1243-6</t>
    <phoneticPr fontId="3" type="noConversion"/>
  </si>
  <si>
    <t>토지면적</t>
    <phoneticPr fontId="3" type="noConversion"/>
  </si>
  <si>
    <t>단가</t>
    <phoneticPr fontId="3" type="noConversion"/>
  </si>
  <si>
    <t>면적</t>
    <phoneticPr fontId="3" type="noConversion"/>
  </si>
  <si>
    <t>울산광역시 남구 신정동 1238-1 외 18필지</t>
    <phoneticPr fontId="3" type="noConversion"/>
  </si>
  <si>
    <t>4회차</t>
    <phoneticPr fontId="3" type="noConversion"/>
  </si>
  <si>
    <t>5회차</t>
    <phoneticPr fontId="3" type="noConversion"/>
  </si>
  <si>
    <t>6회차</t>
    <phoneticPr fontId="3" type="noConversion"/>
  </si>
  <si>
    <t>7회차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</si>
</sst>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.00_-;\-* #,##0.00_-;_-* &quot;-&quot;_-;_-@_-"/>
  </numFmts>
  <fonts count="2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1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8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1" applyNumberFormat="0" applyFont="0" applyAlignment="0" applyProtection="0">
      <alignment vertical="center"/>
    </xf>
  </cellStyleXfs>
  <cellXfs count="18">
    <xf numFmtId="0" fontId="0" fillId="0" borderId="0" xfId="0"/>
    <xf numFmtId="41" fontId="0" fillId="0" borderId="1" xfId="1" applyFont="1" applyBorder="1" applyAlignment="1"/>
    <xf numFmtId="41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77" fontId="0" fillId="0" borderId="1" xfId="1" applyNumberFormat="1" applyFont="1" applyBorder="1" applyAlignment="1"/>
    <xf numFmtId="41" fontId="0" fillId="0" borderId="1" xfId="1" applyFont="1" applyBorder="1" applyAlignment="1">
      <alignment horizontal="center"/>
    </xf>
    <xf numFmtId="41" fontId="0" fillId="0" borderId="1" xfId="1" applyFont="1" applyBorder="1" applyAlignment="1">
      <alignment horizontal="center" vertical="center"/>
    </xf>
    <xf numFmtId="17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1" fontId="0" fillId="0" borderId="0" xfId="0" applyNumberFormat="1"/>
    <xf numFmtId="41" fontId="0" fillId="0" borderId="0" xfId="1" applyFont="1" applyAlignment="1"/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66"/>
  <sheetViews>
    <sheetView tabSelected="1" topLeftCell="A37" zoomScale="85" zoomScaleNormal="85" workbookViewId="0">
      <selection activeCell="I27" sqref="I27"/>
    </sheetView>
  </sheetViews>
  <sheetFormatPr defaultRowHeight="16.5" x14ac:dyDescent="0.3"/>
  <cols>
    <col min="2" max="2" width="9.875" customWidth="1"/>
    <col min="3" max="3" width="35" bestFit="1" customWidth="1"/>
    <col min="4" max="4" width="8.5" bestFit="1" customWidth="1"/>
    <col min="5" max="5" width="17.375" bestFit="1" customWidth="1"/>
    <col min="6" max="7" width="17.375" customWidth="1"/>
    <col min="8" max="9" width="16.625" bestFit="1" customWidth="1"/>
    <col min="10" max="10" width="21.375" style="17" bestFit="1" customWidth="1"/>
    <col min="11" max="11" width="16.625" bestFit="1" customWidth="1"/>
    <col min="12" max="12" width="14.625" bestFit="1" customWidth="1"/>
    <col min="13" max="13" width="13" bestFit="1" customWidth="1"/>
    <col min="14" max="14" width="15.625" bestFit="1" customWidth="1"/>
    <col min="15" max="15" width="16.625" bestFit="1" customWidth="1"/>
    <col min="16" max="16" width="15.375" bestFit="1" customWidth="1"/>
    <col min="17" max="17" width="15.375" customWidth="1"/>
    <col min="18" max="18" width="13.625" bestFit="1" customWidth="1"/>
    <col min="19" max="19" width="16.625" bestFit="1" customWidth="1"/>
    <col min="20" max="20" width="12.125" bestFit="1" customWidth="1"/>
  </cols>
  <sheetData>
    <row r="3" spans="2:11" x14ac:dyDescent="0.3">
      <c r="B3" s="15" t="s">
        <v>1</v>
      </c>
      <c r="C3" s="15" t="s">
        <v>0</v>
      </c>
      <c r="D3" s="15"/>
      <c r="E3" s="13" t="s">
        <v>9</v>
      </c>
      <c r="F3" s="13"/>
      <c r="G3" s="13"/>
      <c r="H3" s="13"/>
    </row>
    <row r="4" spans="2:11" x14ac:dyDescent="0.3">
      <c r="B4" s="15"/>
      <c r="C4" s="15"/>
      <c r="D4" s="15"/>
      <c r="E4" s="5" t="s">
        <v>30</v>
      </c>
      <c r="F4" s="8" t="s">
        <v>32</v>
      </c>
      <c r="G4" s="5" t="s">
        <v>31</v>
      </c>
      <c r="H4" s="5" t="s">
        <v>2</v>
      </c>
      <c r="J4" s="17">
        <v>80242000000</v>
      </c>
    </row>
    <row r="5" spans="2:11" x14ac:dyDescent="0.3">
      <c r="B5" s="3">
        <v>1</v>
      </c>
      <c r="C5" s="15" t="s">
        <v>10</v>
      </c>
      <c r="D5" s="4" t="s">
        <v>11</v>
      </c>
      <c r="E5" s="6">
        <v>184.5</v>
      </c>
      <c r="F5" s="6">
        <v>4533.33</v>
      </c>
      <c r="G5" s="1">
        <v>17300000</v>
      </c>
      <c r="H5" s="1">
        <f>+F5*G5</f>
        <v>78426609000</v>
      </c>
      <c r="J5" s="17">
        <v>73020000000</v>
      </c>
      <c r="K5">
        <f>J5/J4</f>
        <v>0.90999725829366163</v>
      </c>
    </row>
    <row r="6" spans="2:11" x14ac:dyDescent="0.3">
      <c r="B6" s="3">
        <v>2</v>
      </c>
      <c r="C6" s="15"/>
      <c r="D6" s="4" t="s">
        <v>12</v>
      </c>
      <c r="E6" s="6">
        <v>391.6</v>
      </c>
      <c r="F6" s="6">
        <v>316.67</v>
      </c>
      <c r="G6" s="1">
        <v>5730000</v>
      </c>
      <c r="H6" s="1">
        <f>+F6*G6</f>
        <v>1814519100</v>
      </c>
      <c r="J6" s="17">
        <v>66448000000</v>
      </c>
      <c r="K6">
        <f t="shared" ref="K6:K10" si="0">J6/J5</f>
        <v>0.90999726102437684</v>
      </c>
    </row>
    <row r="7" spans="2:11" x14ac:dyDescent="0.3">
      <c r="B7" s="3">
        <v>3</v>
      </c>
      <c r="C7" s="15"/>
      <c r="D7" s="4" t="s">
        <v>13</v>
      </c>
      <c r="E7" s="6">
        <v>614.29999999999995</v>
      </c>
      <c r="F7" s="1"/>
      <c r="G7" s="1"/>
      <c r="H7" s="1"/>
      <c r="J7" s="17">
        <v>60468000000</v>
      </c>
      <c r="K7">
        <f t="shared" si="0"/>
        <v>0.91000481579581027</v>
      </c>
    </row>
    <row r="8" spans="2:11" x14ac:dyDescent="0.3">
      <c r="B8" s="3">
        <v>4</v>
      </c>
      <c r="C8" s="15"/>
      <c r="D8" s="4" t="s">
        <v>14</v>
      </c>
      <c r="E8" s="6">
        <v>236.5</v>
      </c>
      <c r="F8" s="1"/>
      <c r="G8" s="1"/>
      <c r="H8" s="1"/>
      <c r="J8" s="17">
        <v>55026000000</v>
      </c>
      <c r="K8">
        <f t="shared" si="0"/>
        <v>0.91000198452073822</v>
      </c>
    </row>
    <row r="9" spans="2:11" x14ac:dyDescent="0.3">
      <c r="B9" s="3">
        <v>5</v>
      </c>
      <c r="C9" s="15"/>
      <c r="D9" s="4" t="s">
        <v>15</v>
      </c>
      <c r="E9" s="6">
        <v>846</v>
      </c>
      <c r="F9" s="1"/>
      <c r="G9" s="1"/>
      <c r="H9" s="1"/>
      <c r="J9" s="17">
        <v>50074000000</v>
      </c>
      <c r="K9">
        <f t="shared" si="0"/>
        <v>0.91000617889724855</v>
      </c>
    </row>
    <row r="10" spans="2:11" x14ac:dyDescent="0.3">
      <c r="B10" s="3">
        <v>6</v>
      </c>
      <c r="C10" s="15"/>
      <c r="D10" s="4" t="s">
        <v>16</v>
      </c>
      <c r="E10" s="6">
        <v>261.10000000000002</v>
      </c>
      <c r="F10" s="1"/>
      <c r="G10" s="1"/>
      <c r="H10" s="1"/>
      <c r="J10" s="17">
        <v>45567000000</v>
      </c>
      <c r="K10">
        <f t="shared" si="0"/>
        <v>0.90999321004912725</v>
      </c>
    </row>
    <row r="11" spans="2:11" x14ac:dyDescent="0.3">
      <c r="B11" s="3">
        <v>7</v>
      </c>
      <c r="C11" s="15"/>
      <c r="D11" s="4" t="s">
        <v>17</v>
      </c>
      <c r="E11" s="6">
        <v>330.8</v>
      </c>
      <c r="F11" s="1"/>
      <c r="G11" s="1"/>
      <c r="H11" s="1"/>
    </row>
    <row r="12" spans="2:11" x14ac:dyDescent="0.3">
      <c r="B12" s="3">
        <v>8</v>
      </c>
      <c r="C12" s="15"/>
      <c r="D12" s="4" t="s">
        <v>18</v>
      </c>
      <c r="E12" s="6">
        <v>419.6</v>
      </c>
      <c r="F12" s="1"/>
      <c r="G12" s="1"/>
      <c r="H12" s="1"/>
    </row>
    <row r="13" spans="2:11" x14ac:dyDescent="0.3">
      <c r="B13" s="3">
        <v>9</v>
      </c>
      <c r="C13" s="15"/>
      <c r="D13" s="4" t="s">
        <v>19</v>
      </c>
      <c r="E13" s="6">
        <v>301</v>
      </c>
      <c r="F13" s="1"/>
      <c r="G13" s="1"/>
      <c r="H13" s="1"/>
    </row>
    <row r="14" spans="2:11" x14ac:dyDescent="0.3">
      <c r="B14" s="3">
        <v>10</v>
      </c>
      <c r="C14" s="15"/>
      <c r="D14" s="4" t="s">
        <v>20</v>
      </c>
      <c r="E14" s="6">
        <v>200</v>
      </c>
      <c r="F14" s="1"/>
      <c r="G14" s="1"/>
      <c r="H14" s="1"/>
    </row>
    <row r="15" spans="2:11" x14ac:dyDescent="0.3">
      <c r="B15" s="3">
        <v>11</v>
      </c>
      <c r="C15" s="15"/>
      <c r="D15" s="4" t="s">
        <v>21</v>
      </c>
      <c r="E15" s="6">
        <v>244</v>
      </c>
      <c r="F15" s="1"/>
      <c r="G15" s="1"/>
      <c r="H15" s="1"/>
    </row>
    <row r="16" spans="2:11" x14ac:dyDescent="0.3">
      <c r="B16" s="3">
        <v>12</v>
      </c>
      <c r="C16" s="15"/>
      <c r="D16" s="4" t="s">
        <v>22</v>
      </c>
      <c r="E16" s="6">
        <v>201</v>
      </c>
      <c r="F16" s="1"/>
      <c r="G16" s="1"/>
      <c r="H16" s="1"/>
    </row>
    <row r="17" spans="2:8" x14ac:dyDescent="0.3">
      <c r="B17" s="3">
        <v>13</v>
      </c>
      <c r="C17" s="15"/>
      <c r="D17" s="4" t="s">
        <v>23</v>
      </c>
      <c r="E17" s="6">
        <v>236</v>
      </c>
      <c r="F17" s="1"/>
      <c r="G17" s="1"/>
      <c r="H17" s="1"/>
    </row>
    <row r="18" spans="2:8" x14ac:dyDescent="0.3">
      <c r="B18" s="3">
        <v>14</v>
      </c>
      <c r="C18" s="15"/>
      <c r="D18" s="4" t="s">
        <v>24</v>
      </c>
      <c r="E18" s="6">
        <v>182</v>
      </c>
      <c r="F18" s="1"/>
      <c r="G18" s="1"/>
      <c r="H18" s="1"/>
    </row>
    <row r="19" spans="2:8" x14ac:dyDescent="0.3">
      <c r="B19" s="3">
        <v>15</v>
      </c>
      <c r="C19" s="15"/>
      <c r="D19" s="4" t="s">
        <v>25</v>
      </c>
      <c r="E19" s="6">
        <v>180</v>
      </c>
      <c r="F19" s="1"/>
      <c r="G19" s="1"/>
      <c r="H19" s="1"/>
    </row>
    <row r="20" spans="2:8" x14ac:dyDescent="0.3">
      <c r="B20" s="3">
        <v>16</v>
      </c>
      <c r="C20" s="15"/>
      <c r="D20" s="4" t="s">
        <v>26</v>
      </c>
      <c r="E20" s="6">
        <v>4</v>
      </c>
      <c r="F20" s="1"/>
      <c r="G20" s="1"/>
      <c r="H20" s="1"/>
    </row>
    <row r="21" spans="2:8" x14ac:dyDescent="0.3">
      <c r="B21" s="3">
        <v>17</v>
      </c>
      <c r="C21" s="15"/>
      <c r="D21" s="4" t="s">
        <v>27</v>
      </c>
      <c r="E21" s="6">
        <v>4.7</v>
      </c>
      <c r="F21" s="1"/>
      <c r="G21" s="1"/>
      <c r="H21" s="1"/>
    </row>
    <row r="22" spans="2:8" x14ac:dyDescent="0.3">
      <c r="B22" s="3">
        <v>18</v>
      </c>
      <c r="C22" s="15"/>
      <c r="D22" s="4" t="s">
        <v>28</v>
      </c>
      <c r="E22" s="6">
        <v>9.9</v>
      </c>
      <c r="F22" s="1"/>
      <c r="G22" s="1"/>
      <c r="H22" s="1"/>
    </row>
    <row r="23" spans="2:8" x14ac:dyDescent="0.3">
      <c r="B23" s="3">
        <v>19</v>
      </c>
      <c r="C23" s="15"/>
      <c r="D23" s="4" t="s">
        <v>29</v>
      </c>
      <c r="E23" s="6">
        <v>3</v>
      </c>
      <c r="F23" s="1"/>
      <c r="G23" s="1"/>
      <c r="H23" s="1"/>
    </row>
    <row r="24" spans="2:8" x14ac:dyDescent="0.3">
      <c r="B24" s="13" t="s">
        <v>4</v>
      </c>
      <c r="C24" s="13"/>
      <c r="D24" s="13"/>
      <c r="E24" s="9">
        <f>+SUM(E5:E23)</f>
        <v>4849.9999999999991</v>
      </c>
      <c r="F24" s="1"/>
      <c r="G24" s="2"/>
      <c r="H24" s="2">
        <f>+SUM(H5:H23)</f>
        <v>80241128100</v>
      </c>
    </row>
    <row r="27" spans="2:8" x14ac:dyDescent="0.3">
      <c r="B27" s="15" t="s">
        <v>1</v>
      </c>
      <c r="C27" s="15" t="s">
        <v>0</v>
      </c>
      <c r="D27" s="11"/>
      <c r="E27" s="10" t="s">
        <v>6</v>
      </c>
    </row>
    <row r="28" spans="2:8" x14ac:dyDescent="0.3">
      <c r="B28" s="15"/>
      <c r="C28" s="15"/>
      <c r="D28" s="11"/>
      <c r="E28" s="3" t="s">
        <v>5</v>
      </c>
    </row>
    <row r="29" spans="2:8" x14ac:dyDescent="0.3">
      <c r="B29" s="3">
        <v>1</v>
      </c>
      <c r="C29" s="11" t="s">
        <v>33</v>
      </c>
      <c r="D29" s="12"/>
      <c r="E29" s="7">
        <f>+H24</f>
        <v>80241128100</v>
      </c>
    </row>
    <row r="30" spans="2:8" x14ac:dyDescent="0.3">
      <c r="B30" s="13" t="s">
        <v>4</v>
      </c>
      <c r="C30" s="13"/>
      <c r="D30" s="14"/>
      <c r="E30" s="7">
        <f>SUM(E29:E29)</f>
        <v>80241128100</v>
      </c>
      <c r="F30" s="16">
        <f>ROUNDUP(E30,-6)</f>
        <v>80242000000</v>
      </c>
    </row>
    <row r="31" spans="2:8" x14ac:dyDescent="0.3">
      <c r="F31" s="16"/>
    </row>
    <row r="32" spans="2:8" x14ac:dyDescent="0.3">
      <c r="F32" s="16"/>
    </row>
    <row r="33" spans="2:6" x14ac:dyDescent="0.3">
      <c r="B33" s="15" t="s">
        <v>1</v>
      </c>
      <c r="C33" s="15" t="s">
        <v>0</v>
      </c>
      <c r="D33" s="11"/>
      <c r="E33" s="10" t="s">
        <v>7</v>
      </c>
      <c r="F33" s="16"/>
    </row>
    <row r="34" spans="2:6" x14ac:dyDescent="0.3">
      <c r="B34" s="15"/>
      <c r="C34" s="15"/>
      <c r="D34" s="11"/>
      <c r="E34" s="3" t="s">
        <v>2</v>
      </c>
      <c r="F34" s="16"/>
    </row>
    <row r="35" spans="2:6" x14ac:dyDescent="0.3">
      <c r="B35" s="3">
        <v>1</v>
      </c>
      <c r="C35" s="11" t="s">
        <v>33</v>
      </c>
      <c r="D35" s="12"/>
      <c r="E35" s="7">
        <f>ROUNDDOWN(+E29*91%,0)</f>
        <v>73019426571</v>
      </c>
      <c r="F35" s="16"/>
    </row>
    <row r="36" spans="2:6" x14ac:dyDescent="0.3">
      <c r="B36" s="13" t="s">
        <v>3</v>
      </c>
      <c r="C36" s="13"/>
      <c r="D36" s="14"/>
      <c r="E36" s="7">
        <f>SUM(E35:E35)</f>
        <v>73019426571</v>
      </c>
      <c r="F36" s="16">
        <f t="shared" ref="F36:F66" si="1">ROUNDUP(E36,-6)</f>
        <v>73020000000</v>
      </c>
    </row>
    <row r="37" spans="2:6" x14ac:dyDescent="0.3">
      <c r="F37" s="16"/>
    </row>
    <row r="38" spans="2:6" x14ac:dyDescent="0.3">
      <c r="F38" s="16"/>
    </row>
    <row r="39" spans="2:6" x14ac:dyDescent="0.3">
      <c r="B39" s="15" t="s">
        <v>1</v>
      </c>
      <c r="C39" s="15" t="s">
        <v>0</v>
      </c>
      <c r="D39" s="11"/>
      <c r="E39" s="10" t="s">
        <v>8</v>
      </c>
      <c r="F39" s="16"/>
    </row>
    <row r="40" spans="2:6" x14ac:dyDescent="0.3">
      <c r="B40" s="15"/>
      <c r="C40" s="15"/>
      <c r="D40" s="11"/>
      <c r="E40" s="3" t="s">
        <v>2</v>
      </c>
      <c r="F40" s="16"/>
    </row>
    <row r="41" spans="2:6" x14ac:dyDescent="0.3">
      <c r="B41" s="3">
        <v>1</v>
      </c>
      <c r="C41" s="11" t="s">
        <v>33</v>
      </c>
      <c r="D41" s="12"/>
      <c r="E41" s="7">
        <f>ROUNDDOWN(+E35*91%,0)</f>
        <v>66447678179</v>
      </c>
      <c r="F41" s="16"/>
    </row>
    <row r="42" spans="2:6" x14ac:dyDescent="0.3">
      <c r="B42" s="13" t="s">
        <v>3</v>
      </c>
      <c r="C42" s="13"/>
      <c r="D42" s="14"/>
      <c r="E42" s="7">
        <f>SUM(E41:E41)</f>
        <v>66447678179</v>
      </c>
      <c r="F42" s="16">
        <f t="shared" si="1"/>
        <v>66448000000</v>
      </c>
    </row>
    <row r="43" spans="2:6" x14ac:dyDescent="0.3">
      <c r="F43" s="16"/>
    </row>
    <row r="44" spans="2:6" x14ac:dyDescent="0.3">
      <c r="F44" s="16"/>
    </row>
    <row r="45" spans="2:6" x14ac:dyDescent="0.3">
      <c r="B45" s="15" t="s">
        <v>1</v>
      </c>
      <c r="C45" s="15" t="s">
        <v>0</v>
      </c>
      <c r="D45" s="11"/>
      <c r="E45" s="10" t="s">
        <v>34</v>
      </c>
      <c r="F45" s="16"/>
    </row>
    <row r="46" spans="2:6" x14ac:dyDescent="0.3">
      <c r="B46" s="15"/>
      <c r="C46" s="15"/>
      <c r="D46" s="11"/>
      <c r="E46" s="3" t="s">
        <v>2</v>
      </c>
      <c r="F46" s="16"/>
    </row>
    <row r="47" spans="2:6" x14ac:dyDescent="0.3">
      <c r="B47" s="3">
        <v>1</v>
      </c>
      <c r="C47" s="11" t="s">
        <v>33</v>
      </c>
      <c r="D47" s="12"/>
      <c r="E47" s="7">
        <f>ROUNDDOWN(+E41*91%,0)</f>
        <v>60467387142</v>
      </c>
      <c r="F47" s="16"/>
    </row>
    <row r="48" spans="2:6" x14ac:dyDescent="0.3">
      <c r="B48" s="13" t="s">
        <v>3</v>
      </c>
      <c r="C48" s="13"/>
      <c r="D48" s="14"/>
      <c r="E48" s="7">
        <f>SUM(E47:E47)</f>
        <v>60467387142</v>
      </c>
      <c r="F48" s="16">
        <f t="shared" si="1"/>
        <v>60468000000</v>
      </c>
    </row>
    <row r="49" spans="2:6" x14ac:dyDescent="0.3">
      <c r="F49" s="16"/>
    </row>
    <row r="50" spans="2:6" x14ac:dyDescent="0.3">
      <c r="F50" s="16"/>
    </row>
    <row r="51" spans="2:6" x14ac:dyDescent="0.3">
      <c r="B51" s="15" t="s">
        <v>1</v>
      </c>
      <c r="C51" s="15" t="s">
        <v>0</v>
      </c>
      <c r="D51" s="11"/>
      <c r="E51" s="10" t="s">
        <v>35</v>
      </c>
      <c r="F51" s="16"/>
    </row>
    <row r="52" spans="2:6" x14ac:dyDescent="0.3">
      <c r="B52" s="15"/>
      <c r="C52" s="15"/>
      <c r="D52" s="11"/>
      <c r="E52" s="3" t="s">
        <v>2</v>
      </c>
      <c r="F52" s="16"/>
    </row>
    <row r="53" spans="2:6" x14ac:dyDescent="0.3">
      <c r="B53" s="3">
        <v>1</v>
      </c>
      <c r="C53" s="11" t="s">
        <v>33</v>
      </c>
      <c r="D53" s="12"/>
      <c r="E53" s="7">
        <f>ROUNDDOWN(+E47*91%,0)</f>
        <v>55025322299</v>
      </c>
      <c r="F53" s="16"/>
    </row>
    <row r="54" spans="2:6" x14ac:dyDescent="0.3">
      <c r="B54" s="13" t="s">
        <v>3</v>
      </c>
      <c r="C54" s="13"/>
      <c r="D54" s="14"/>
      <c r="E54" s="7">
        <f>SUM(E53:E53)</f>
        <v>55025322299</v>
      </c>
      <c r="F54" s="16">
        <f t="shared" si="1"/>
        <v>55026000000</v>
      </c>
    </row>
    <row r="55" spans="2:6" x14ac:dyDescent="0.3">
      <c r="F55" s="16"/>
    </row>
    <row r="56" spans="2:6" x14ac:dyDescent="0.3">
      <c r="F56" s="16"/>
    </row>
    <row r="57" spans="2:6" x14ac:dyDescent="0.3">
      <c r="B57" s="15" t="s">
        <v>1</v>
      </c>
      <c r="C57" s="15" t="s">
        <v>0</v>
      </c>
      <c r="D57" s="11"/>
      <c r="E57" s="10" t="s">
        <v>36</v>
      </c>
      <c r="F57" s="16"/>
    </row>
    <row r="58" spans="2:6" x14ac:dyDescent="0.3">
      <c r="B58" s="15"/>
      <c r="C58" s="15"/>
      <c r="D58" s="11"/>
      <c r="E58" s="3" t="s">
        <v>2</v>
      </c>
      <c r="F58" s="16"/>
    </row>
    <row r="59" spans="2:6" x14ac:dyDescent="0.3">
      <c r="B59" s="3">
        <v>1</v>
      </c>
      <c r="C59" s="11" t="s">
        <v>33</v>
      </c>
      <c r="D59" s="12"/>
      <c r="E59" s="7">
        <f>ROUNDDOWN(+E53*91%,0)</f>
        <v>50073043292</v>
      </c>
      <c r="F59" s="16"/>
    </row>
    <row r="60" spans="2:6" x14ac:dyDescent="0.3">
      <c r="B60" s="13" t="s">
        <v>3</v>
      </c>
      <c r="C60" s="13"/>
      <c r="D60" s="14"/>
      <c r="E60" s="7">
        <f>SUM(E59:E59)</f>
        <v>50073043292</v>
      </c>
      <c r="F60" s="16">
        <f t="shared" si="1"/>
        <v>50074000000</v>
      </c>
    </row>
    <row r="61" spans="2:6" x14ac:dyDescent="0.3">
      <c r="F61" s="16"/>
    </row>
    <row r="62" spans="2:6" x14ac:dyDescent="0.3">
      <c r="F62" s="16"/>
    </row>
    <row r="63" spans="2:6" x14ac:dyDescent="0.3">
      <c r="B63" s="15" t="s">
        <v>1</v>
      </c>
      <c r="C63" s="15" t="s">
        <v>0</v>
      </c>
      <c r="D63" s="11"/>
      <c r="E63" s="10" t="s">
        <v>37</v>
      </c>
      <c r="F63" s="16"/>
    </row>
    <row r="64" spans="2:6" x14ac:dyDescent="0.3">
      <c r="B64" s="15"/>
      <c r="C64" s="15"/>
      <c r="D64" s="11"/>
      <c r="E64" s="3" t="s">
        <v>2</v>
      </c>
      <c r="F64" s="16"/>
    </row>
    <row r="65" spans="2:6" x14ac:dyDescent="0.3">
      <c r="B65" s="3">
        <v>1</v>
      </c>
      <c r="C65" s="11" t="s">
        <v>33</v>
      </c>
      <c r="D65" s="12"/>
      <c r="E65" s="7">
        <f>ROUNDDOWN(+E59*91%,0)</f>
        <v>45566469395</v>
      </c>
      <c r="F65" s="16"/>
    </row>
    <row r="66" spans="2:6" x14ac:dyDescent="0.3">
      <c r="B66" s="13" t="s">
        <v>3</v>
      </c>
      <c r="C66" s="13"/>
      <c r="D66" s="14"/>
      <c r="E66" s="7">
        <f>SUM(E65:E65)</f>
        <v>45566469395</v>
      </c>
      <c r="F66" s="16">
        <f t="shared" si="1"/>
        <v>45567000000</v>
      </c>
    </row>
  </sheetData>
  <mergeCells count="33">
    <mergeCell ref="C65:D65"/>
    <mergeCell ref="B66:D66"/>
    <mergeCell ref="B60:D60"/>
    <mergeCell ref="B63:B64"/>
    <mergeCell ref="C63:D64"/>
    <mergeCell ref="B54:D54"/>
    <mergeCell ref="B57:B58"/>
    <mergeCell ref="C57:D58"/>
    <mergeCell ref="C59:D59"/>
    <mergeCell ref="B39:B40"/>
    <mergeCell ref="C39:D40"/>
    <mergeCell ref="C41:D41"/>
    <mergeCell ref="B42:D42"/>
    <mergeCell ref="B45:B46"/>
    <mergeCell ref="C45:D46"/>
    <mergeCell ref="E3:H3"/>
    <mergeCell ref="C29:D29"/>
    <mergeCell ref="C35:D35"/>
    <mergeCell ref="B36:D36"/>
    <mergeCell ref="B33:B34"/>
    <mergeCell ref="C33:D34"/>
    <mergeCell ref="C5:C23"/>
    <mergeCell ref="B30:D30"/>
    <mergeCell ref="B3:B4"/>
    <mergeCell ref="C3:D4"/>
    <mergeCell ref="B24:D24"/>
    <mergeCell ref="B27:B28"/>
    <mergeCell ref="C27:D28"/>
    <mergeCell ref="C47:D47"/>
    <mergeCell ref="B48:D48"/>
    <mergeCell ref="B51:B52"/>
    <mergeCell ref="C51:D52"/>
    <mergeCell ref="C53:D5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 (2024)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2025-02-09T07:15:03Z</dcterms:modified>
</cp:coreProperties>
</file>