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현재_통합_문서" defaultThemeVersion="153222"/>
  <mc:AlternateContent xmlns:mc="http://schemas.openxmlformats.org/markup-compatibility/2006">
    <mc:Choice Requires="x15">
      <x15ac:absPath xmlns:x15ac="http://schemas.microsoft.com/office/spreadsheetml/2010/11/ac" url="U:\01. 추진 사업\01. 대한제4호_화성기산_SK건설\100. 각종 보고\05. 투자보고서\2021_1분기(6기_1분기)\최종\"/>
    </mc:Choice>
  </mc:AlternateContent>
  <bookViews>
    <workbookView xWindow="0" yWindow="0" windowWidth="28800" windowHeight="12390" tabRatio="817" activeTab="13"/>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'1부.Ⅰ.3.2)'!$A$1:$AL$20</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'2부.Ⅰ.2'!$A$1:$AF$23</definedName>
    <definedName name="_xlnm.Print_Area" localSheetId="15">'2부.Ⅰ.3'!$A$1:$AO$16</definedName>
    <definedName name="_xlnm.Print_Area" localSheetId="16">'2부.Ⅰ.4'!$A$1:$AF$19</definedName>
    <definedName name="_xlnm.Print_Area" localSheetId="17">'2부.Ⅱ'!$A$1:$AK$34</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'3부.Ⅱ.3'!$A$1:$AO$12</definedName>
    <definedName name="_xlnm.Print_Area" localSheetId="23">'3부.Ⅱ.4'!$A$1:$AI$12</definedName>
    <definedName name="_xlnm.Print_Area" localSheetId="24">'3부.Ⅲ'!$A$1:$AK$19</definedName>
    <definedName name="_xlnm.Print_Area" localSheetId="25">'3부.Ⅳ.1'!$A$1:$O$39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definedName>
    <definedName name="_xlnm.Print_Area" localSheetId="33">'5부.Ⅳ'!$B$1:$AL$3</definedName>
    <definedName name="_xlnm.Print_Area" localSheetId="34">'5부.Ⅴ'!$B$1:$AK$3</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62913" iterate="1" iterateCount="50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8" i="25" l="1"/>
  <c r="N6" i="11" l="1"/>
  <c r="N5" i="11"/>
  <c r="T9" i="11"/>
  <c r="AA6" i="11"/>
  <c r="AA5" i="11"/>
  <c r="W13" i="8"/>
  <c r="W12" i="8"/>
  <c r="W11" i="8"/>
  <c r="W10" i="8"/>
  <c r="W9" i="8"/>
  <c r="AC7" i="8"/>
  <c r="AC8" i="8" s="1"/>
  <c r="AC9" i="8" s="1"/>
  <c r="AC10" i="8" s="1"/>
  <c r="AC11" i="8" s="1"/>
  <c r="AC12" i="8" s="1"/>
  <c r="AC13" i="8" s="1"/>
  <c r="AF7" i="29" l="1"/>
  <c r="AF12" i="29"/>
  <c r="AF11" i="29"/>
  <c r="O13" i="21" l="1"/>
  <c r="K9" i="28" l="1"/>
  <c r="K10" i="28"/>
  <c r="K11"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K8" i="28"/>
  <c r="W7" i="15" l="1"/>
  <c r="AA6" i="33" l="1"/>
  <c r="S6" i="33"/>
  <c r="O4" i="37" s="1"/>
  <c r="AI11" i="30"/>
  <c r="AG11" i="30"/>
  <c r="AC11" i="30"/>
  <c r="AA11" i="30"/>
  <c r="W11" i="30"/>
  <c r="U11" i="30"/>
  <c r="AH11" i="30"/>
  <c r="AB11" i="30"/>
  <c r="V11" i="30"/>
  <c r="Q5" i="30"/>
  <c r="Q11" i="30" s="1"/>
  <c r="O5" i="30"/>
  <c r="O11" i="30" s="1"/>
  <c r="O4" i="34" l="1"/>
  <c r="O4" i="36"/>
  <c r="V9" i="33"/>
  <c r="O4" i="43"/>
  <c r="Q6" i="33"/>
  <c r="Q7" i="33" s="1"/>
  <c r="M5" i="36" s="1"/>
  <c r="M4" i="36" l="1"/>
  <c r="T7" i="36" s="1"/>
  <c r="S9" i="33"/>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U68" i="43" s="1"/>
  <c r="AG60" i="43"/>
  <c r="U60" i="43"/>
  <c r="AG52" i="43"/>
  <c r="AG51" i="43" s="1"/>
  <c r="U52" i="43"/>
  <c r="AG24" i="43"/>
  <c r="AG9" i="43" s="1"/>
  <c r="U24" i="43"/>
  <c r="U51" i="43" l="1"/>
  <c r="AG68" i="43"/>
  <c r="U9" i="43"/>
  <c r="AG81" i="43"/>
  <c r="AG83" i="43" s="1"/>
  <c r="AG85" i="43" s="1"/>
  <c r="U81" i="43" l="1"/>
  <c r="U83" i="43" s="1"/>
  <c r="U85" i="43" s="1"/>
  <c r="G6" i="37"/>
  <c r="AF6" i="30"/>
  <c r="Z6" i="30"/>
  <c r="T6" i="30"/>
  <c r="N15" i="30" l="1"/>
  <c r="P14" i="4"/>
  <c r="AI15" i="37"/>
  <c r="AI14" i="37"/>
  <c r="AI13" i="37"/>
  <c r="AI12" i="37"/>
  <c r="AI11" i="37"/>
  <c r="AI10" i="37"/>
  <c r="AI9" i="37"/>
  <c r="AI8" i="37"/>
  <c r="V5" i="37"/>
  <c r="U10" i="36" l="1"/>
  <c r="G6" i="36"/>
  <c r="V5" i="36"/>
  <c r="AA20" i="36"/>
  <c r="AG16" i="36" s="1"/>
  <c r="O20" i="36"/>
  <c r="AG10" i="36"/>
  <c r="U16" i="36" l="1"/>
  <c r="U27" i="36"/>
  <c r="AG27" i="36"/>
  <c r="G6" i="34" l="1"/>
  <c r="AC5" i="43"/>
  <c r="AC4" i="34"/>
  <c r="AC4" i="43" s="1"/>
  <c r="V4" i="43"/>
  <c r="AG74" i="34"/>
  <c r="AA74" i="34"/>
  <c r="U74" i="34"/>
  <c r="O74" i="34"/>
  <c r="AG60" i="34"/>
  <c r="AA60" i="34"/>
  <c r="U60" i="34"/>
  <c r="O60" i="34"/>
  <c r="AG49" i="34"/>
  <c r="AA49" i="34"/>
  <c r="U49" i="34"/>
  <c r="O49" i="34"/>
  <c r="AG48" i="34"/>
  <c r="AA48" i="34"/>
  <c r="G8" i="33"/>
  <c r="AG100" i="33"/>
  <c r="U100" i="33"/>
  <c r="AG81" i="33"/>
  <c r="U81" i="33"/>
  <c r="AA71" i="33"/>
  <c r="AA60" i="33"/>
  <c r="AA46" i="33"/>
  <c r="O46" i="33"/>
  <c r="AA40" i="33"/>
  <c r="O40" i="33"/>
  <c r="AA26" i="33"/>
  <c r="AG12" i="33" s="1"/>
  <c r="O26" i="33"/>
  <c r="U12" i="33" s="1"/>
  <c r="AI9" i="33"/>
  <c r="W9" i="33"/>
  <c r="AG71" i="34" l="1"/>
  <c r="AG73" i="34" s="1"/>
  <c r="AG78" i="34" s="1"/>
  <c r="AA71" i="34"/>
  <c r="AA73" i="34" s="1"/>
  <c r="AA78" i="34" s="1"/>
  <c r="AG36" i="33"/>
  <c r="AG79" i="33" s="1"/>
  <c r="U36" i="33"/>
  <c r="U79" i="33" s="1"/>
  <c r="P13" i="4" s="1"/>
  <c r="M4" i="34"/>
  <c r="M4" i="43"/>
  <c r="T7" i="43" s="1"/>
  <c r="AC4" i="37"/>
  <c r="AC4" i="36"/>
  <c r="V4" i="37"/>
  <c r="V4" i="36"/>
  <c r="AC5" i="37"/>
  <c r="AC5" i="36"/>
  <c r="U48" i="34"/>
  <c r="U71" i="34" s="1"/>
  <c r="U73" i="34" s="1"/>
  <c r="O48" i="34"/>
  <c r="O71" i="34" s="1"/>
  <c r="O73" i="34" s="1"/>
  <c r="O78" i="34" s="1"/>
  <c r="U110" i="33"/>
  <c r="U129" i="33" s="1"/>
  <c r="AG110" i="33"/>
  <c r="AG129" i="33" s="1"/>
  <c r="T7" i="34" l="1"/>
  <c r="O5" i="34"/>
  <c r="U78" i="34"/>
  <c r="N12" i="30"/>
  <c r="N6" i="30" s="1"/>
  <c r="M4" i="37"/>
  <c r="P15" i="4"/>
  <c r="AE9" i="33"/>
  <c r="M5" i="43"/>
  <c r="AF7" i="43" s="1"/>
  <c r="AF7" i="36"/>
  <c r="M5" i="34"/>
  <c r="P5" i="30"/>
  <c r="P11" i="30" s="1"/>
  <c r="O14" i="27"/>
  <c r="W12" i="27" s="1"/>
  <c r="AF16" i="29"/>
  <c r="X23" i="22"/>
  <c r="D23" i="22"/>
  <c r="O14" i="21"/>
  <c r="O12" i="21"/>
  <c r="O10" i="21"/>
  <c r="O11"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AA46" i="12" s="1"/>
  <c r="U45" i="12"/>
  <c r="O45" i="12"/>
  <c r="I45" i="12"/>
  <c r="AA42" i="12"/>
  <c r="AA43" i="12" s="1"/>
  <c r="U42" i="12"/>
  <c r="O42" i="12"/>
  <c r="I42" i="12"/>
  <c r="AD40" i="12"/>
  <c r="X40" i="12"/>
  <c r="R40" i="12"/>
  <c r="AA31" i="12"/>
  <c r="U31" i="12"/>
  <c r="O31" i="12"/>
  <c r="I31" i="12"/>
  <c r="AD28" i="12"/>
  <c r="X28" i="12"/>
  <c r="R28" i="12"/>
  <c r="AA17" i="12"/>
  <c r="U17" i="12"/>
  <c r="O17" i="12"/>
  <c r="AA13" i="12"/>
  <c r="AA14" i="12" s="1"/>
  <c r="U13" i="12"/>
  <c r="U14" i="12" s="1"/>
  <c r="O13" i="12"/>
  <c r="O14" i="12" s="1"/>
  <c r="I13" i="12"/>
  <c r="I14" i="12" s="1"/>
  <c r="AC3" i="11"/>
  <c r="J9" i="11"/>
  <c r="N8" i="11"/>
  <c r="N7" i="11"/>
  <c r="AP3" i="10"/>
  <c r="AM5" i="9"/>
  <c r="AL16" i="9"/>
  <c r="AL14" i="9"/>
  <c r="AL12" i="9"/>
  <c r="AL10" i="9"/>
  <c r="AL8" i="9"/>
  <c r="AE7" i="7"/>
  <c r="U12" i="4"/>
  <c r="P11" i="4"/>
  <c r="P9" i="4"/>
  <c r="AA18" i="12" l="1"/>
  <c r="O43" i="12"/>
  <c r="O18" i="12"/>
  <c r="O46" i="12"/>
  <c r="U43" i="12"/>
  <c r="U46" i="12"/>
  <c r="U18" i="12"/>
  <c r="I43" i="12"/>
  <c r="I46" i="12"/>
  <c r="AD9" i="13"/>
  <c r="W11" i="21"/>
  <c r="I17" i="12"/>
  <c r="I18" i="12" s="1"/>
  <c r="N9" i="11"/>
  <c r="AA7" i="11"/>
  <c r="L28" i="12"/>
  <c r="W10" i="21" l="1"/>
  <c r="W8" i="21"/>
  <c r="W12" i="21"/>
  <c r="W7" i="21"/>
  <c r="W9" i="21"/>
  <c r="W15" i="21"/>
  <c r="W14" i="21"/>
  <c r="W13" i="21"/>
  <c r="AA8" i="11"/>
  <c r="W10" i="27" l="1"/>
  <c r="W7" i="27"/>
  <c r="W13" i="27"/>
  <c r="W16" i="21"/>
  <c r="AA9" i="11"/>
  <c r="W14" i="27" l="1"/>
  <c r="AK9" i="4"/>
  <c r="AF9" i="4"/>
  <c r="AB9" i="4"/>
  <c r="AA9" i="4"/>
</calcChain>
</file>

<file path=xl/sharedStrings.xml><?xml version="1.0" encoding="utf-8"?>
<sst xmlns="http://schemas.openxmlformats.org/spreadsheetml/2006/main" count="1523" uniqueCount="1177">
  <si>
    <t>투  자  보  고  서</t>
    <phoneticPr fontId="2" type="noConversion"/>
  </si>
  <si>
    <t>부터</t>
    <phoneticPr fontId="2" type="noConversion"/>
  </si>
  <si>
    <t>까지</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</si>
  <si>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</si>
  <si>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</si>
  <si>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</si>
  <si>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</si>
  <si>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</si>
  <si>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</si>
  <si>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</si>
  <si>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</si>
  <si>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</si>
  <si>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</si>
  <si>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</si>
  <si>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</si>
  <si>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</si>
  <si>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</si>
  <si>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</si>
  <si>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</si>
  <si>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</si>
  <si>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</si>
  <si>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</si>
  <si>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</si>
  <si>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</si>
  <si>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</si>
  <si>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</si>
  <si>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</si>
  <si>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</si>
  <si>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</si>
  <si>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</si>
  <si>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</si>
  <si>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</si>
  <si>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</si>
  <si>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</si>
  <si>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</si>
  <si>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</si>
  <si>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</si>
  <si>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회사의 연혁</t>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</si>
  <si>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</si>
  <si>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</si>
  <si>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</si>
  <si>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</si>
  <si>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</si>
  <si>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</si>
  <si>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</si>
  <si>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</si>
  <si>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</si>
  <si>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</si>
  <si>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</si>
  <si>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</si>
  <si>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</si>
  <si>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</si>
  <si>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</si>
  <si>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</si>
  <si>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</si>
  <si>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</si>
  <si>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</si>
  <si>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3. 주식 및 자본에 관한 사항</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</si>
  <si>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</si>
  <si>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</si>
  <si>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</si>
  <si>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</si>
  <si>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</si>
  <si>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</si>
  <si>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</si>
  <si>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</si>
  <si>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</si>
  <si>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</si>
  <si>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</si>
  <si>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</si>
  <si>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</si>
  <si>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</si>
  <si>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</si>
  <si>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</si>
  <si>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</si>
  <si>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</si>
  <si>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</si>
  <si>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</si>
  <si>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</si>
  <si>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</si>
  <si>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</si>
  <si>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</si>
  <si>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</si>
  <si>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</si>
  <si>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</si>
  <si>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</si>
  <si>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</si>
  <si>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</si>
  <si>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</si>
  <si>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</si>
  <si>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</si>
  <si>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</si>
  <si>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</si>
  <si>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</si>
  <si>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</si>
  <si>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</si>
  <si>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</si>
  <si>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</si>
  <si>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</si>
  <si>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</si>
  <si>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</si>
  <si>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</si>
  <si>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</si>
  <si>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</si>
  <si>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</si>
  <si>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</si>
  <si>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</si>
  <si>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</si>
  <si>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</si>
  <si>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</si>
  <si>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</si>
  <si>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</si>
  <si>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</si>
  <si>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</si>
  <si>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</si>
  <si>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</si>
  <si>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</si>
  <si>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</si>
  <si>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</si>
  <si>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</si>
  <si>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</si>
  <si>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</si>
  <si>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</si>
  <si>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</si>
  <si>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</si>
  <si>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</si>
  <si>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</si>
  <si>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</si>
  <si>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</si>
  <si>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</si>
  <si>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</si>
  <si>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</si>
  <si>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</si>
  <si>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</si>
  <si>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</si>
  <si>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</si>
  <si>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</si>
  <si>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</si>
  <si>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</si>
  <si>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</si>
  <si>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</si>
  <si>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</si>
  <si>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</si>
  <si>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</si>
  <si>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</si>
  <si>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</si>
  <si>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</si>
  <si>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</si>
  <si>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</si>
  <si>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</si>
  <si>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</si>
  <si>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</si>
  <si>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</si>
  <si>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</si>
  <si>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</si>
  <si>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</si>
  <si>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</si>
  <si>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</si>
  <si>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</si>
  <si>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</si>
  <si>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</si>
  <si>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</si>
  <si>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</si>
  <si>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</si>
  <si>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</si>
  <si>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</si>
  <si>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</si>
  <si>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</si>
  <si>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</si>
  <si>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</si>
  <si>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</si>
  <si>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</si>
  <si>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</si>
  <si>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</si>
  <si>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</si>
  <si>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</si>
  <si>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</si>
  <si>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</si>
  <si>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</si>
  <si>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</si>
  <si>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</si>
  <si>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</si>
  <si>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</si>
  <si>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</si>
  <si>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</si>
  <si>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</si>
  <si>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</si>
  <si>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</si>
  <si>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</si>
  <si>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</si>
  <si>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</si>
  <si>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</si>
  <si>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</si>
  <si>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</si>
  <si>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</si>
  <si>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</si>
  <si>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</si>
  <si>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</si>
  <si>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</si>
  <si>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</si>
  <si>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</si>
  <si>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</si>
  <si>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</si>
  <si>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</si>
  <si>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</si>
  <si>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</si>
  <si>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</si>
  <si>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</si>
  <si>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</si>
  <si>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</si>
  <si>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</si>
  <si>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</si>
  <si>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</si>
  <si>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</si>
  <si>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</si>
  <si>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</si>
  <si>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</si>
  <si>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</si>
  <si>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</si>
  <si>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</si>
  <si>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</si>
  <si>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</si>
  <si>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</si>
  <si>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</si>
  <si>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</si>
  <si>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</si>
  <si>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</si>
  <si>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</si>
  <si>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</si>
  <si>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</si>
  <si>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</si>
  <si>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</si>
  <si>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</si>
  <si>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</si>
  <si>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</si>
  <si>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</si>
  <si>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</si>
  <si>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</si>
  <si>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</si>
  <si>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</si>
  <si>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</si>
  <si>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</si>
  <si>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부동산관련
유가증권</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</si>
  <si>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</si>
  <si>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</si>
  <si>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</si>
  <si>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</si>
  <si>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</si>
  <si>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</si>
  <si>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</si>
  <si>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</si>
  <si>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</si>
  <si>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</si>
  <si>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</si>
  <si>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</si>
  <si>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유가증권</t>
    <phoneticPr fontId="2" type="noConversion"/>
  </si>
  <si>
    <t>파생상품자산</t>
    <phoneticPr fontId="2" type="noConversion"/>
  </si>
  <si>
    <t>비고</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</si>
  <si>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</si>
  <si>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</si>
  <si>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</si>
  <si>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</si>
  <si>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</si>
  <si>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</si>
  <si>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</si>
  <si>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</si>
  <si>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</si>
  <si>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Ⅱ. 총자산의 변경내역</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</si>
  <si>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</si>
  <si>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</si>
  <si>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</si>
  <si>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</si>
  <si>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</si>
  <si>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</si>
  <si>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</si>
  <si>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</si>
  <si>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</si>
  <si>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</si>
  <si>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</si>
  <si>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</si>
  <si>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</si>
  <si>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</si>
  <si>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</si>
  <si>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</si>
  <si>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</si>
  <si>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</si>
  <si>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</si>
  <si>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</si>
  <si>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</si>
  <si>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</si>
  <si>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</si>
  <si>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</si>
  <si>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</si>
  <si>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부동산(지상권·임차권 등 부동산사용에 관한 권리도 포함)</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</si>
  <si>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</si>
  <si>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</si>
  <si>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</si>
  <si>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</si>
  <si>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</si>
  <si>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</si>
  <si>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</si>
  <si>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</si>
  <si>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</si>
  <si>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</si>
  <si>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</si>
  <si>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</si>
  <si>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</si>
  <si>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</si>
  <si>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</si>
  <si>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</si>
  <si>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</si>
  <si>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</si>
  <si>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</si>
  <si>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</si>
  <si>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</si>
  <si>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</si>
  <si>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</si>
  <si>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</si>
  <si>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</si>
  <si>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</si>
  <si>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</si>
  <si>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</si>
  <si>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</si>
  <si>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</si>
  <si>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</si>
  <si>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</si>
  <si>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</si>
  <si>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</si>
  <si>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</si>
  <si>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</si>
  <si>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</si>
  <si>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</si>
  <si>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</si>
  <si>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</si>
  <si>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</si>
  <si>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</si>
  <si>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</si>
  <si>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</si>
  <si>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</si>
  <si>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</si>
  <si>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</si>
  <si>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</si>
  <si>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</si>
  <si>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</si>
  <si>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</si>
  <si>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</si>
  <si>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</si>
  <si>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</si>
  <si>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</si>
  <si>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</si>
  <si>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</si>
  <si>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</si>
  <si>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</si>
  <si>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</si>
  <si>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</si>
  <si>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</si>
  <si>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</si>
  <si>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</si>
  <si>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</si>
  <si>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</si>
  <si>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</si>
  <si>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</si>
  <si>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</si>
  <si>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</si>
  <si>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</si>
  <si>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</si>
  <si>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</si>
  <si>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</si>
  <si>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</si>
  <si>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</si>
  <si>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</si>
  <si>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</si>
  <si>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</si>
  <si>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</si>
  <si>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</si>
  <si>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</si>
  <si>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</si>
  <si>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</si>
  <si>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</si>
  <si>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</si>
  <si>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</si>
  <si>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</si>
  <si>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</si>
  <si>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</si>
  <si>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</si>
  <si>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</si>
  <si>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</si>
  <si>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</si>
  <si>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</si>
  <si>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</si>
  <si>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</si>
  <si>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</si>
  <si>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</si>
  <si>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Ⅴ. 자기자본수익률</t>
    <phoneticPr fontId="2" type="noConversion"/>
  </si>
  <si>
    <t>당해회사수익률</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</si>
  <si>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</si>
  <si>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</si>
  <si>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</si>
  <si>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</si>
  <si>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</si>
  <si>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</si>
  <si>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</si>
  <si>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</si>
  <si>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</si>
  <si>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</si>
  <si>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</si>
  <si>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</si>
  <si>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</si>
  <si>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</si>
  <si>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</si>
  <si>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</si>
  <si>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</si>
  <si>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</si>
  <si>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</si>
  <si>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</si>
  <si>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</si>
  <si>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</si>
  <si>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</si>
  <si>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</si>
  <si>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</si>
  <si>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</si>
  <si>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</si>
  <si>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</si>
  <si>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</si>
  <si>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</si>
  <si>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</si>
  <si>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</si>
  <si>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</si>
  <si>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</si>
  <si>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</si>
  <si>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</si>
  <si>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</si>
  <si>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</si>
  <si>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</si>
  <si>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</si>
  <si>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</si>
  <si>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</si>
  <si>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</si>
  <si>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</si>
  <si>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</si>
  <si>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</si>
  <si>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</si>
  <si>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</si>
  <si>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</si>
  <si>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</si>
  <si>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</si>
  <si>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</si>
  <si>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</si>
  <si>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</si>
  <si>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</si>
  <si>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</si>
  <si>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</si>
  <si>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</si>
  <si>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</si>
  <si>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</si>
  <si>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</si>
  <si>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</si>
  <si>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</si>
  <si>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</si>
  <si>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</si>
  <si>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</si>
  <si>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</si>
  <si>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</si>
  <si>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</si>
  <si>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</si>
  <si>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</si>
  <si>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</si>
  <si>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</si>
  <si>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</si>
  <si>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</si>
  <si>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</si>
  <si>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</si>
  <si>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</si>
  <si>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</si>
  <si>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</si>
  <si>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</si>
  <si>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</si>
  <si>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</si>
  <si>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</si>
  <si>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</si>
  <si>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</si>
  <si>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</si>
  <si>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</si>
  <si>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</si>
  <si>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</si>
  <si>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</si>
  <si>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</si>
  <si>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</si>
  <si>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</si>
  <si>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</si>
  <si>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</si>
  <si>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</si>
  <si>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</si>
  <si>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</si>
  <si>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</si>
  <si>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</si>
  <si>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</si>
  <si>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</si>
  <si>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</si>
  <si>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</si>
  <si>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</si>
  <si>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</si>
  <si>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</si>
  <si>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</si>
  <si>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</si>
  <si>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</si>
  <si>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</si>
  <si>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</si>
  <si>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</si>
  <si>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</si>
  <si>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</si>
  <si>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</si>
  <si>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</si>
  <si>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</si>
  <si>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</si>
  <si>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</si>
  <si>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</si>
  <si>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</si>
  <si>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</si>
  <si>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</si>
  <si>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</si>
  <si>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</si>
  <si>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</si>
  <si>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</si>
  <si>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</si>
  <si>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</si>
  <si>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</si>
  <si>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</si>
  <si>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</si>
  <si>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</si>
  <si>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</si>
  <si>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</si>
  <si>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</si>
  <si>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</si>
  <si>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</si>
  <si>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</si>
  <si>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</si>
  <si>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</si>
  <si>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</si>
  <si>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</si>
  <si>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</si>
  <si>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</si>
  <si>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</si>
  <si>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</si>
  <si>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</si>
  <si>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</si>
  <si>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</si>
  <si>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</si>
  <si>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</si>
  <si>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</si>
  <si>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</si>
  <si>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</si>
  <si>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</si>
  <si>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</si>
  <si>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</si>
  <si>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</si>
  <si>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</si>
  <si>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</si>
  <si>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</si>
  <si>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</si>
  <si>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</si>
  <si>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</si>
  <si>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</si>
  <si>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</si>
  <si>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</si>
  <si>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</si>
  <si>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</si>
  <si>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</si>
  <si>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</si>
  <si>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</si>
  <si>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</si>
  <si>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</si>
  <si>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</si>
  <si>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</si>
  <si>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</si>
  <si>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</si>
  <si>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</si>
  <si>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</si>
  <si>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</si>
  <si>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</si>
  <si>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</si>
  <si>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</si>
  <si>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</si>
  <si>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</si>
  <si>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</si>
  <si>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</si>
  <si>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</si>
  <si>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</si>
  <si>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</si>
  <si>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</si>
  <si>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</si>
  <si>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</si>
  <si>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</si>
  <si>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</si>
  <si>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</si>
  <si>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</si>
  <si>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</si>
  <si>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</si>
  <si>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</si>
  <si>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</si>
  <si>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</si>
  <si>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</si>
  <si>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</si>
  <si>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</si>
  <si>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</si>
  <si>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</si>
  <si>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</si>
  <si>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</si>
  <si>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</si>
  <si>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</si>
  <si>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</si>
  <si>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</si>
  <si>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</si>
  <si>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</si>
  <si>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</si>
  <si>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</si>
  <si>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</si>
  <si>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</si>
  <si>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</si>
  <si>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</si>
  <si>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</si>
  <si>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</si>
  <si>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</si>
  <si>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</si>
  <si>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</si>
  <si>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</si>
  <si>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</si>
  <si>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</si>
  <si>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</si>
  <si>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</si>
  <si>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</si>
  <si>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</si>
  <si>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</si>
  <si>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</si>
  <si>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</si>
  <si>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</si>
  <si>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</si>
  <si>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</si>
  <si>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</si>
  <si>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</si>
  <si>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</si>
  <si>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</si>
  <si>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</si>
  <si>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</si>
  <si>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</si>
  <si>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</si>
  <si>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</si>
  <si>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</si>
  <si>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</si>
  <si>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</si>
  <si>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</si>
  <si>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</si>
  <si>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</si>
  <si>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</si>
  <si>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</si>
  <si>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</si>
  <si>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</si>
  <si>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</si>
  <si>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</si>
  <si>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시작일</t>
  </si>
  <si>
    <t>종료일</t>
  </si>
  <si>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</si>
  <si>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</si>
  <si>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</si>
  <si>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</si>
  <si>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</si>
  <si>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</si>
  <si>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</si>
  <si>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</si>
  <si>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</si>
  <si>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</si>
  <si>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</si>
  <si>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</si>
  <si>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</si>
  <si>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</si>
  <si>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</si>
  <si>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</si>
  <si>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</si>
  <si>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</si>
  <si>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</si>
  <si>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</si>
  <si>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</si>
  <si>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</si>
  <si>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</si>
  <si>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</si>
  <si>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</si>
  <si>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</si>
  <si>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</si>
  <si>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</si>
  <si>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</si>
  <si>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</si>
  <si>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</si>
  <si>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</si>
  <si>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</si>
  <si>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</si>
  <si>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</si>
  <si>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</si>
  <si>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</si>
  <si>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</si>
  <si>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</si>
  <si>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</si>
  <si>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</si>
  <si>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</si>
  <si>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</si>
  <si>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</si>
  <si>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</si>
  <si>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</si>
  <si>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</si>
  <si>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</si>
  <si>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</si>
  <si>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</si>
  <si>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</si>
  <si>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</si>
  <si>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</si>
  <si>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</si>
  <si>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</si>
  <si>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</si>
  <si>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</si>
  <si>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</si>
  <si>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</si>
  <si>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</si>
  <si>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</si>
  <si>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</si>
  <si>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</si>
  <si>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</si>
  <si>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</si>
  <si>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</si>
  <si>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</si>
  <si>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</si>
  <si>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</si>
  <si>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</si>
  <si>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</si>
  <si>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</si>
  <si>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</si>
  <si>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</si>
  <si>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</si>
  <si>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</si>
  <si>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</si>
  <si>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</si>
  <si>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</si>
  <si>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</si>
  <si>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</si>
  <si>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</si>
  <si>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</si>
  <si>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</si>
  <si>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</si>
  <si>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</si>
  <si>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</si>
  <si>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</si>
  <si>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</si>
  <si>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</si>
  <si>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</si>
  <si>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</si>
  <si>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</si>
  <si>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</si>
  <si>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</si>
  <si>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</si>
  <si>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</si>
  <si>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</si>
  <si>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</si>
  <si>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</si>
  <si>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</si>
  <si>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</si>
  <si>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</si>
  <si>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</si>
  <si>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</si>
  <si>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</si>
  <si>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</si>
  <si>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</si>
  <si>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</si>
  <si>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</si>
  <si>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</si>
  <si>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</si>
  <si>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</si>
  <si>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</si>
  <si>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</si>
  <si>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</si>
  <si>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</si>
  <si>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</si>
  <si>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</si>
  <si>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</si>
  <si>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</si>
  <si>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</si>
  <si>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</si>
  <si>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</si>
  <si>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</si>
  <si>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</si>
  <si>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</si>
  <si>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</si>
  <si>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</si>
  <si>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</si>
  <si>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</si>
  <si>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</si>
  <si>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</si>
  <si>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</si>
  <si>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</si>
  <si>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</si>
  <si>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</si>
  <si>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</si>
  <si>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</si>
  <si>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</si>
  <si>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</si>
  <si>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</si>
  <si>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</si>
  <si>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</si>
  <si>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</si>
  <si>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</si>
  <si>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</si>
  <si>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0000.00.00</t>
    <phoneticPr fontId="2" type="noConversion"/>
  </si>
  <si>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</si>
  <si>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</si>
  <si>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</si>
  <si>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</si>
  <si>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</si>
  <si>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</si>
  <si>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</si>
  <si>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</si>
  <si>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</si>
  <si>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</si>
  <si>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</si>
  <si>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</si>
  <si>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</si>
  <si>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</si>
  <si>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</si>
  <si>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</si>
  <si>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</si>
  <si>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</si>
  <si>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</si>
  <si>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</si>
  <si>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</si>
  <si>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</si>
  <si>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</si>
  <si>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</si>
  <si>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</si>
  <si>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</si>
  <si>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</si>
  <si>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</si>
  <si>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</si>
  <si>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</si>
  <si>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</si>
  <si>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</si>
  <si>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</si>
  <si>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</si>
  <si>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</si>
  <si>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</si>
  <si>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</si>
  <si>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</si>
  <si>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</si>
  <si>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</si>
  <si>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</si>
  <si>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</si>
  <si>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</si>
  <si>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</si>
  <si>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</si>
  <si>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</si>
  <si>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</si>
  <si>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</si>
  <si>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</si>
  <si>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</si>
  <si>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</si>
  <si>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</si>
  <si>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</si>
  <si>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</si>
  <si>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</si>
  <si>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내부감사인의 감사(검토) 의견</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</si>
  <si>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</si>
  <si>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제 6 부 중요한 소송등 진행 현황</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</si>
  <si>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</si>
  <si>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</si>
  <si>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</si>
  <si>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</si>
  <si>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</si>
  <si>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</si>
  <si>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</si>
  <si>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</si>
  <si>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Ⅰ. 제재현황</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</si>
  <si>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</si>
  <si>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</si>
  <si>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</si>
  <si>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</si>
  <si>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</si>
  <si>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</si>
  <si>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</si>
  <si>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</si>
  <si>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</si>
  <si>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</si>
  <si>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</si>
  <si>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</si>
  <si>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</si>
  <si>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</si>
  <si>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</si>
  <si>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</si>
  <si>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</si>
  <si>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</si>
  <si>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</si>
  <si>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</si>
  <si>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</si>
  <si>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</si>
  <si>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</si>
  <si>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</si>
  <si>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</si>
  <si>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</si>
  <si>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</si>
  <si>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</si>
  <si>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</si>
  <si>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</si>
  <si>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</si>
  <si>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</si>
  <si>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</si>
  <si>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</si>
  <si>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</si>
  <si>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</si>
  <si>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</si>
  <si>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</si>
  <si>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</si>
  <si>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</si>
  <si>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</si>
  <si>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</si>
  <si>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</si>
  <si>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</si>
  <si>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</si>
  <si>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</si>
  <si>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</si>
  <si>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</si>
  <si>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</si>
  <si>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</si>
  <si>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</si>
  <si>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</si>
  <si>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</si>
  <si>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</si>
  <si>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</si>
  <si>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</si>
  <si>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</si>
  <si>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</si>
  <si>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</si>
  <si>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</si>
  <si>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</si>
  <si>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</si>
  <si>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</si>
  <si>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</si>
  <si>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</si>
  <si>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</si>
  <si>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</si>
  <si>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</si>
  <si>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</si>
  <si>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</si>
  <si>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</si>
  <si>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</si>
  <si>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</si>
  <si>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</si>
  <si>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</si>
  <si>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</si>
  <si>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</si>
  <si>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</si>
  <si>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</si>
  <si>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</si>
  <si>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</si>
  <si>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</si>
  <si>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</si>
  <si>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</si>
  <si>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</si>
  <si>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</si>
  <si>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</si>
  <si>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</si>
  <si>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</si>
  <si>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</si>
  <si>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</si>
  <si>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</si>
  <si>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</si>
  <si>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</si>
  <si>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</si>
  <si>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</si>
  <si>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</si>
  <si>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</si>
  <si>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</si>
  <si>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</si>
  <si>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</si>
  <si>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</si>
  <si>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</si>
  <si>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</si>
  <si>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</si>
  <si>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</si>
  <si>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</si>
  <si>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</si>
  <si>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</si>
  <si>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</si>
  <si>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</si>
  <si>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</si>
  <si>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</si>
  <si>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</si>
  <si>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</si>
  <si>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</si>
  <si>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</si>
  <si>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</si>
  <si>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</si>
  <si>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</si>
  <si>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</si>
  <si>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</si>
  <si>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</si>
  <si>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</si>
  <si>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</si>
  <si>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</si>
  <si>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</si>
  <si>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</si>
  <si>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</si>
  <si>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</si>
  <si>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</si>
  <si>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</si>
  <si>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</si>
  <si>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</si>
  <si>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</si>
  <si>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</si>
  <si>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</si>
  <si>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</si>
  <si>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</si>
  <si>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</si>
  <si>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</si>
  <si>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</si>
  <si>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</si>
  <si>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</si>
  <si>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</si>
  <si>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</si>
  <si>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</si>
  <si>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</si>
  <si>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</si>
  <si>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</si>
  <si>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</si>
  <si>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</si>
  <si>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</si>
  <si>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</si>
  <si>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</si>
  <si>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</si>
  <si>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</si>
  <si>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</si>
  <si>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</si>
  <si>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</si>
  <si>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</si>
  <si>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</si>
  <si>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</si>
  <si>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</si>
  <si>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</si>
  <si>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</si>
  <si>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 제</t>
  </si>
  <si>
    <t>분기 )</t>
  </si>
  <si>
    <t>전분기</t>
    <phoneticPr fontId="2" type="noConversion"/>
  </si>
  <si>
    <t>당분기</t>
    <phoneticPr fontId="2" type="noConversion"/>
  </si>
  <si>
    <t>전분기예치금</t>
    <phoneticPr fontId="2" type="noConversion"/>
  </si>
  <si>
    <t>당분기예치금</t>
    <phoneticPr fontId="2" type="noConversion"/>
  </si>
  <si>
    <t>당해 분기말
현재 가액</t>
    <phoneticPr fontId="2" type="noConversion"/>
  </si>
  <si>
    <t>2. 당분기동안의 부동산관련 유가증권 거래내역</t>
    <phoneticPr fontId="2" type="noConversion"/>
  </si>
  <si>
    <t>- 당분기동안에 거래된 부동산관련 유가증권의 거래내역, 거래에 따른 이익현황, 거래비용 
   등을 간략하게 기재</t>
    <phoneticPr fontId="2" type="noConversion"/>
  </si>
  <si>
    <t>전분기예치금</t>
    <phoneticPr fontId="2" type="noConversion"/>
  </si>
  <si>
    <t>당분기예치금</t>
    <phoneticPr fontId="2" type="noConversion"/>
  </si>
  <si>
    <t>전분기예치금
발생 수익</t>
    <phoneticPr fontId="2" type="noConversion"/>
  </si>
  <si>
    <t>당분기예치금
발생 수익</t>
    <phoneticPr fontId="2" type="noConversion"/>
  </si>
  <si>
    <t>제</t>
    <phoneticPr fontId="2" type="noConversion"/>
  </si>
  <si>
    <t>분기</t>
    <phoneticPr fontId="2" type="noConversion"/>
  </si>
  <si>
    <t>분</t>
    <phoneticPr fontId="2" type="noConversion"/>
  </si>
  <si>
    <t>기</t>
    <phoneticPr fontId="2" type="noConversion"/>
  </si>
  <si>
    <t>제</t>
    <phoneticPr fontId="2" type="noConversion"/>
  </si>
  <si>
    <t>분</t>
    <phoneticPr fontId="2" type="noConversion"/>
  </si>
  <si>
    <t>기</t>
    <phoneticPr fontId="2" type="noConversion"/>
  </si>
  <si>
    <t>분</t>
    <phoneticPr fontId="2" type="noConversion"/>
  </si>
  <si>
    <t>분</t>
    <phoneticPr fontId="2" type="noConversion"/>
  </si>
  <si>
    <t>분기누적순이익</t>
    <phoneticPr fontId="2" type="noConversion"/>
  </si>
  <si>
    <t>분기누적개월수</t>
    <phoneticPr fontId="2" type="noConversion"/>
  </si>
  <si>
    <t>분기말납입자본금</t>
    <phoneticPr fontId="2" type="noConversion"/>
  </si>
  <si>
    <r>
      <t xml:space="preserve">※ 수익률은 회계적 자기자본이익률(Return on Equity)로서 연단위로 환산하며 다음과 같이 
    계산함
    </t>
    </r>
    <r>
      <rPr>
        <sz val="10"/>
        <color theme="1"/>
        <rFont val="함초롬바탕"/>
        <family val="1"/>
        <charset val="129"/>
      </rPr>
      <t>1사분기수익률={1+(당분기순이익/[(연기초납입자본금+분기말납입자본금)/2])}^4 -1
      2사분기수익률={1+(당반기순이익/[(연기초납입자본금+분기말납입자본금)/2])}^2 -1
      3사분기수익률={1+(1분기부터 3분기까지의 순이익/[(연기초납입자본금+분기말납입자본금)/2])}^4/3 -1
      4사분기수익률=(당기순이익/[(연기초납입자본금+분기말납입자본금)/2])</t>
    </r>
    <r>
      <rPr>
        <sz val="11"/>
        <color theme="1"/>
        <rFont val="함초롬바탕"/>
        <family val="1"/>
        <charset val="129"/>
      </rPr>
      <t xml:space="preserve">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r>
    <phoneticPr fontId="2" type="noConversion"/>
  </si>
  <si>
    <t>이익잉여금처분계산서는 결산기 작성대상으로 분기에는 작성하지 않습니다.</t>
    <phoneticPr fontId="2" type="noConversion"/>
  </si>
  <si>
    <t>현금흐름표는 결산기 작성대상으로 분기에는 작성하지 않습니다.</t>
    <phoneticPr fontId="2" type="noConversion"/>
  </si>
  <si>
    <t>분기</t>
    <phoneticPr fontId="2" type="noConversion"/>
  </si>
  <si>
    <t>자본변동표는 결산기 작성대상으로 분기에는 작성하지 않습니다.</t>
    <phoneticPr fontId="2" type="noConversion"/>
  </si>
  <si>
    <t>4. 주주현황</t>
    <phoneticPr fontId="2" type="noConversion"/>
  </si>
  <si>
    <t>2. 분기말 현재 부동산 관련 유가증권 현황</t>
    <phoneticPr fontId="2" type="noConversion"/>
  </si>
  <si>
    <t>3. 현금(금융기관 예치내역 포함) 현황</t>
    <phoneticPr fontId="2" type="noConversion"/>
  </si>
  <si>
    <t>4. 분기말 기타 자산 현황</t>
    <phoneticPr fontId="2" type="noConversion"/>
  </si>
  <si>
    <t>1. 당분기동안의 부동산 매입·매각</t>
    <phoneticPr fontId="2" type="noConversion"/>
  </si>
  <si>
    <t>3. 현금(금융기관 예치내역 포함)</t>
    <phoneticPr fontId="2" type="noConversion"/>
  </si>
  <si>
    <t>2. 당분기에 추진중인 부동산개발사업 현황</t>
    <phoneticPr fontId="2" type="noConversion"/>
  </si>
  <si>
    <t>기타자산</t>
    <phoneticPr fontId="2" type="noConversion"/>
  </si>
  <si>
    <t>합계</t>
    <phoneticPr fontId="2" type="noConversion"/>
  </si>
  <si>
    <t>기타</t>
    <phoneticPr fontId="2" type="noConversion"/>
  </si>
  <si>
    <t>분기초납입자본금</t>
    <phoneticPr fontId="2" type="noConversion"/>
  </si>
  <si>
    <t>2021.01.01</t>
  </si>
  <si>
    <t>2021.03.31</t>
  </si>
  <si>
    <t>2021.05.17</t>
  </si>
  <si>
    <t>대한제4호뉴스테이위탁관리부동산투자회사</t>
  </si>
  <si>
    <t>유찬종</t>
  </si>
  <si>
    <t>서울특별시 강남구 영동대로 517, 26층(삼성동, 아셈타워)</t>
  </si>
  <si>
    <t>02-528-0521</t>
  </si>
  <si>
    <t>http://www.reitpia.com/</t>
  </si>
  <si>
    <t>대한토지신탁(주)</t>
  </si>
  <si>
    <t>대리</t>
  </si>
  <si>
    <t>정종선</t>
  </si>
  <si>
    <t>2016.02.18</t>
  </si>
  <si>
    <t>신한아이타스</t>
  </si>
  <si>
    <t>NH농협증권(주)</t>
  </si>
  <si>
    <t>해산사유_x000D_
① 주주총회의 해산결의_x000D_
② 합병_x000D_
③ 파산_x000D_
④ 법원의 해산 명령 또는 해산 판결_x000D_
⑤ 국토교통부장관의 영업인가의 취소_x000D_
⑥ 부투법 제3조부터 제7조까지의 규정을 위반하여 영업인가가 거부된 경우_x000D_
⑦ 설립 후 1년 6개월 이내에 영업인가를 받지 못한 경우</t>
  </si>
  <si>
    <t>2016.02.16 : 발기인총회 개최_x000D_
2016.02.18 : 회사설립(총 자본금 : 5억원)_x000D_
2016.07.15 : 자산관리위탁계약체결(대한토지신탁)_x000D_
                   자산보관위탁계약체결(NH투자증권)_x000D_
                   사무관리위탁계약체결(신한아이타스)_x000D_
2016.08.31 : 국토교통부 영업인가_x000D_
2016.09.22 : 1차 유상증자(총 자본금 : 109억원)_x000D_
2016.12.10 : 무상감자(보통주75,000주)_x000D_
2017.01.13 : 2차 유상증자(보통주 23,200주 , 우선주 36,800주)_x000D_
2019.01.22 : 신동탄 SK VIEW PARK 3차 부동산 취득_x000D_
2019.01.30 : 3차 유상증자(보통주 1,343,300주, 우선주 2,128,200주)</t>
  </si>
  <si>
    <t>2020.12.31</t>
  </si>
  <si>
    <t>최대주주</t>
  </si>
  <si>
    <t>최대주주</t>
    <phoneticPr fontId="2" type="noConversion"/>
  </si>
  <si>
    <t>주요주주</t>
    <phoneticPr fontId="2" type="noConversion"/>
  </si>
  <si>
    <t>소액주주 - 기관</t>
    <phoneticPr fontId="2" type="noConversion"/>
  </si>
  <si>
    <t>소액주주 - 개인</t>
    <phoneticPr fontId="2" type="noConversion"/>
  </si>
  <si>
    <t>2020.01.01</t>
  </si>
  <si>
    <t>2020.03.31</t>
  </si>
  <si>
    <t>더블트리에셋</t>
  </si>
  <si>
    <t>110111-5594571</t>
  </si>
  <si>
    <t>해당사항 없음</t>
  </si>
  <si>
    <t>대표이사</t>
  </si>
  <si>
    <t>1959.12.25</t>
  </si>
  <si>
    <t>前 SK건설</t>
  </si>
  <si>
    <t>기타비상무이사</t>
  </si>
  <si>
    <t>이강준</t>
  </si>
  <si>
    <t>1961.01.23</t>
  </si>
  <si>
    <t>前 한국토지주택공사</t>
  </si>
  <si>
    <t>현도관</t>
  </si>
  <si>
    <t>1961.03.15</t>
  </si>
  <si>
    <t>감사</t>
  </si>
  <si>
    <t>박우표</t>
  </si>
  <si>
    <t>1969.09.16</t>
  </si>
  <si>
    <t>삼우회계법인</t>
  </si>
  <si>
    <t>기명</t>
  </si>
  <si>
    <t>보통주</t>
  </si>
  <si>
    <t>우선주</t>
  </si>
  <si>
    <t>설립자본</t>
  </si>
  <si>
    <t>2016.09.22</t>
  </si>
  <si>
    <t>증자</t>
  </si>
  <si>
    <t>2017.01.13</t>
  </si>
  <si>
    <t>뉴스테이허브제1호위탁관리부동산투자회사</t>
  </si>
  <si>
    <t>내국인</t>
  </si>
  <si>
    <t>대한민국</t>
  </si>
  <si>
    <t>기관</t>
  </si>
  <si>
    <t>SK건설</t>
  </si>
  <si>
    <t>배당가능이익_x000D_
회사가 이익을 배당할 때에는 상법 제462조에도 불구하고 부투법 시행령 제32조가 정하는 바에 따라 해당 영업연도의 감가상각비 상당액을 초과배당할 수 있습니다._x000D_
? 배당정책_x000D_
회사는 매 영업연도 이익배당 한도의 100분의 90이상을 주주총회 또는 정관 제59조 3항에 따른 이사회 결의에 따라 현금으로 배당 계획입니다. 이 경우 상법 제458조에 따른 이익준비금은 적립하지 아니합니다. _x000D_
? 배당금 지급시기 및 결정방법_x000D_
당해 회사의 회계연도는 매년 1월 1일 개시하여 12월 31일에 종료할 계획입니다. 단, 설립 회계연도는 당해 회사의 설립등기일에 개시하고, 최초로 도래하는 12월 31일에 종료할 계획입니다. 배당금은 정기주주총회 또는 이사회의 결의로 승인을 받아 매 영업연도 종료일 현재 주주명부에 기재된 주주 또는 등록된 질권자에게 지급하되, 지급방법 및 시기는 이사회에서 결정합니다. 배당금은 배당금 승인을 한 주주총회 또는 이사회에서 달리 결정되지 않는 한 정기주주총회 또는 이사회의 승인일로부터 1개월 이내에 지급할 계획입니다.</t>
  </si>
  <si>
    <t>SK뷰파크 3차</t>
  </si>
  <si>
    <t>2019.01.18</t>
  </si>
  <si>
    <t>2019.01.22</t>
  </si>
  <si>
    <t>선급비용</t>
  </si>
  <si>
    <t>미수금</t>
  </si>
  <si>
    <t>SK뷰파크 3차</t>
    <phoneticPr fontId="2" type="noConversion"/>
  </si>
  <si>
    <t>신한아이타스(주)</t>
  </si>
  <si>
    <t>적정</t>
  </si>
  <si>
    <t>해당사항 없음</t>
    <phoneticPr fontId="2" type="noConversion"/>
  </si>
  <si>
    <t>종류주</t>
  </si>
  <si>
    <t>2016.12.10</t>
    <phoneticPr fontId="2" type="noConversion"/>
  </si>
  <si>
    <t>감자</t>
    <phoneticPr fontId="2" type="noConversion"/>
  </si>
  <si>
    <t>2017.01.13</t>
    <phoneticPr fontId="2" type="noConversion"/>
  </si>
  <si>
    <t>증자</t>
    <phoneticPr fontId="2" type="noConversion"/>
  </si>
  <si>
    <t>2019.01.302019.01.30</t>
    <phoneticPr fontId="2" type="noConversion"/>
  </si>
  <si>
    <t>2019.01.30</t>
    <phoneticPr fontId="2" type="noConversion"/>
  </si>
  <si>
    <t>제25호</t>
  </si>
  <si>
    <t>우선주</t>
    <phoneticPr fontId="2" type="noConversion"/>
  </si>
  <si>
    <t>일반</t>
  </si>
  <si>
    <t>주택</t>
  </si>
  <si>
    <t>경기도 화성시 기산동 150번지</t>
    <phoneticPr fontId="2" type="noConversion"/>
  </si>
  <si>
    <t>MMDA</t>
    <phoneticPr fontId="2" type="noConversion"/>
  </si>
  <si>
    <t>국민은행</t>
    <phoneticPr fontId="2" type="noConversion"/>
  </si>
  <si>
    <t>변동금리</t>
    <phoneticPr fontId="2" type="noConversion"/>
  </si>
  <si>
    <t>기업은행</t>
    <phoneticPr fontId="2" type="noConversion"/>
  </si>
  <si>
    <t>우리은행</t>
    <phoneticPr fontId="2" type="noConversion"/>
  </si>
  <si>
    <t>하나은행</t>
    <phoneticPr fontId="2" type="noConversion"/>
  </si>
  <si>
    <t>기타</t>
    <phoneticPr fontId="2" type="noConversion"/>
  </si>
  <si>
    <t>대한토지신탁(주)</t>
    <phoneticPr fontId="2" type="noConversion"/>
  </si>
  <si>
    <t>매입수수료: 710,000천원</t>
  </si>
  <si>
    <t>운용기간: 연간 240,000천원</t>
  </si>
  <si>
    <t>1. 건설기간 : 연간 37,000천원_x000D_
2. 운용기간 : 연간 85,000천원</t>
  </si>
  <si>
    <t>NH투자증권(주)</t>
  </si>
  <si>
    <t>1. 건설기간 : 연간 30,000천원_x000D_
2. 운용기간 : 연간 30,000천원</t>
  </si>
  <si>
    <t>자이에스앤디㈜</t>
    <phoneticPr fontId="2" type="noConversion"/>
  </si>
  <si>
    <t>월 812,700원</t>
  </si>
  <si>
    <t>㈜메이트플러스</t>
    <phoneticPr fontId="2" type="noConversion"/>
  </si>
  <si>
    <t>주택임대 위.수탁 관리: 29,187,300원_x000D_
상가임대 위.수탁 관리: 400,000원_x000D_
상가 임차인모집: 2,844,000원</t>
  </si>
  <si>
    <t>MMDA</t>
    <phoneticPr fontId="2" type="noConversion"/>
  </si>
  <si>
    <t>선급비용 당기 비용 대체</t>
    <phoneticPr fontId="2" type="noConversion"/>
  </si>
  <si>
    <t>주석10. 특수관계자와의 거래 참고</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</si>
</sst>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9">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_-* #,##0.0_-;\-* #,##0.0_-;_-* &quot;-&quot;_-;_-@_-"/>
    <numFmt numFmtId="190" formatCode="_-* #,##0.00_-;\-* #,##0.00_-;_-* &quot;-&quot;_-;_-@_-"/>
    <numFmt numFmtId="191" formatCode="_ * #,##0_ ;_ * \-#,##0_ ;_ * &quot;-&quot;_ ;_ @_ "/>
    <numFmt numFmtId="192" formatCode="#."/>
    <numFmt numFmtId="193" formatCode="#,##0.0_);[Red]\(#,##0.0\)"/>
    <numFmt numFmtId="194" formatCode="_-[$€-2]* #,##0.00_-;\-[$€-2]* #,##0.00_-;_-[$€-2]* &quot;-&quot;??_-"/>
    <numFmt numFmtId="195" formatCode="_ &quot;₩&quot;* #,##0_ ;_ &quot;₩&quot;* \-#,##0_ ;_ &quot;₩&quot;* &quot;-&quot;_ ;_ @_ "/>
    <numFmt numFmtId="196" formatCode="_ &quot;₩&quot;* #,##0.00_ ;_ &quot;₩&quot;* \-#,##0.00_ ;_ &quot;₩&quot;* &quot;-&quot;??_ ;_ @_ "/>
    <numFmt numFmtId="197" formatCode="_ &quot;₩&quot;* #,##0.00_ ;_ &quot;₩&quot;* &quot;₩&quot;&quot;₩&quot;&quot;₩&quot;&quot;₩&quot;\-#,##0.00_ ;_ &quot;₩&quot;* &quot;-&quot;??_ ;_ @_ "/>
    <numFmt numFmtId="198" formatCode="0.000%"/>
    <numFmt numFmtId="199" formatCode="0.000"/>
    <numFmt numFmtId="200" formatCode="_-* #,##0.000_-;\-* #,##0.000_-;_-* &quot;-&quot;_-;_-@_-"/>
    <numFmt numFmtId="201" formatCode="_ * #,##0.0000_ ;_ * \-#,##0.0000_ ;_ * &quot;-&quot;_ ;_ @_ "/>
    <numFmt numFmtId="202" formatCode="#,##0;&quot;△&quot;#,##0"/>
    <numFmt numFmtId="203" formatCode="&quot;111-&quot;@"/>
    <numFmt numFmtId="204" formatCode="&quot;(&quot;0&quot;)&quot;"/>
    <numFmt numFmtId="205" formatCode="\$#.00"/>
    <numFmt numFmtId="206" formatCode="&quot;Rp&quot;#,##0.0;[Red]\(&quot;Rp&quot;#,##0.0\)"/>
    <numFmt numFmtId="207" formatCode="&quot;Rp&quot;#,##0.00;[Red]\(&quot;Rp&quot;#,##0.00\)"/>
    <numFmt numFmtId="208" formatCode="&quot;₩&quot;#,##0.00;&quot;₩&quot;\-#,##0.00"/>
    <numFmt numFmtId="209" formatCode="_(&quot;$&quot;* #,##0.00_);_(&quot;$&quot;* \(#,##0.00\);_(&quot;$&quot;* &quot;-&quot;??_);_(@_)"/>
    <numFmt numFmtId="210" formatCode="m\o\n\th\ d\,\ yyyy"/>
    <numFmt numFmtId="211" formatCode="mmm\-d\-yy"/>
    <numFmt numFmtId="212" formatCode="mmm\-d\-yyyy"/>
    <numFmt numFmtId="213" formatCode="m/d/yyyy\ \ h:mm\ AM/PM"/>
    <numFmt numFmtId="214" formatCode="&quot;$&quot;#,##0.00_);\(&quot;$&quot;#,##0.00\)"/>
    <numFmt numFmtId="215" formatCode="#.00"/>
    <numFmt numFmtId="216" formatCode="###0_);\(###0\)"/>
    <numFmt numFmtId="217" formatCode="_(&quot;$&quot;* #,##0_);_(&quot;$&quot;* \(#,##0\);_(&quot;$&quot;* &quot;-&quot;_);_(@_)"/>
    <numFmt numFmtId="218" formatCode="0.0%;[Red]\(0.0%\)"/>
    <numFmt numFmtId="219" formatCode="mm/yyyy"/>
    <numFmt numFmtId="220" formatCode="_-&quot;$&quot;\ * #,##0_-;\-&quot;$&quot;\ * #,##0_-;_-&quot;$&quot;\ * &quot;-&quot;_-;_-@_-"/>
    <numFmt numFmtId="221" formatCode="_-&quot;$&quot;\ * #,##0.00_-;\-&quot;$&quot;\ * #,##0.00_-;_-&quot;$&quot;\ * &quot;-&quot;??_-;_-@_-"/>
    <numFmt numFmtId="222" formatCode="#,##0.0_);[Red]\(#,##0.0\);&quot;N/A &quot;"/>
    <numFmt numFmtId="223" formatCode="mmm&quot;-&quot;yy"/>
    <numFmt numFmtId="224" formatCode="#,##0.000_);[Red]\(#,##0.000\)"/>
    <numFmt numFmtId="225" formatCode="#,##0.0_)\ \ ;[Red]\(#,##0.0\)\ \ "/>
    <numFmt numFmtId="226" formatCode="#,##0;&quot;(&quot;&quot;-&quot;&quot;)&quot;#,##0"/>
    <numFmt numFmtId="227" formatCode="&quot;SFr.&quot;#,##0;[Red]&quot;SFr.&quot;\-#,##0"/>
    <numFmt numFmtId="228" formatCode="0.0%&quot;NetPPE/sales&quot;"/>
    <numFmt numFmtId="229" formatCode="0.0%&quot;NWI/Sls&quot;"/>
    <numFmt numFmtId="230" formatCode="[&lt;=9999999]###\-####;\(###\)\ ###\-####"/>
    <numFmt numFmtId="231" formatCode="0.0%;\(0.0%\)"/>
    <numFmt numFmtId="232" formatCode="%#.00"/>
    <numFmt numFmtId="233" formatCode="0%;[Red]\(0%\)"/>
    <numFmt numFmtId="234" formatCode="0.0%&quot;Sales&quot;"/>
    <numFmt numFmtId="235" formatCode="#,##0&quot;£&quot;_);[Red]\(#,##0&quot;£&quot;\)"/>
    <numFmt numFmtId="236" formatCode="&quot;TFCF: &quot;#,##0_);[Red]&quot;No! &quot;\(#,##0\)"/>
    <numFmt numFmtId="237" formatCode="&quot;₩&quot;#,##0;&quot;₩&quot;&quot;₩&quot;&quot;₩&quot;&quot;₩&quot;\-#,##0"/>
    <numFmt numFmtId="238" formatCode="yyyy\.mm\.dd"/>
    <numFmt numFmtId="239" formatCode="#,##0;[Red]&quot;-&quot;#,##0"/>
    <numFmt numFmtId="240" formatCode="_ * #,##0.00_ ;_ * \-#,##0.00_ ;_ * &quot;-&quot;??_ ;_ @_ "/>
    <numFmt numFmtId="241" formatCode="&quot;₩&quot;#,##0;[Red]&quot;₩&quot;&quot;₩&quot;&quot;₩&quot;&quot;₩&quot;\-#,##0"/>
    <numFmt numFmtId="242" formatCode="&quot;₩&quot;#,##0;[Red]&quot;₩&quot;\-#,##0"/>
    <numFmt numFmtId="243" formatCode="_-* #,##0.00_-;&quot;₩&quot;&quot;₩&quot;\-* #,##0.00_-;_-* &quot;-&quot;??_-;_-@_-"/>
    <numFmt numFmtId="244" formatCode="_-&quot;$&quot;* #,##0_-;\-&quot;$&quot;* #,##0_-;_-&quot;$&quot;* &quot;-&quot;_-;_-@_-"/>
    <numFmt numFmtId="245" formatCode="_-&quot;$&quot;* #,##0.00_-;\-&quot;$&quot;* #,##0.00_-;_-&quot;$&quot;* &quot;-&quot;??_-;_-@_-"/>
    <numFmt numFmtId="246" formatCode="_-&quot;₩&quot;* #,##0.00_-;&quot;₩&quot;&quot;₩&quot;\-&quot;₩&quot;* #,##0.00_-;_-&quot;₩&quot;* &quot;-&quot;??_-;_-@_-"/>
    <numFmt numFmtId="247" formatCode="&quot;₩&quot;#,##0.00;&quot;₩&quot;&quot;₩&quot;&quot;₩&quot;&quot;₩&quot;\-#,##0.00"/>
    <numFmt numFmtId="248" formatCode="&quot;113-&quot;@"/>
    <numFmt numFmtId="249" formatCode="_ &quot;₩&quot;* #,##0_ ;_ &quot;₩&quot;* &quot;₩&quot;\!\-#,##0_ ;_ &quot;₩&quot;* &quot;-&quot;_ ;_ @_ "/>
    <numFmt numFmtId="250" formatCode="_ &quot;$&quot;* #,##0_ ;_ &quot;$&quot;* &quot;$&quot;\!\-#,##0_ ;_ &quot;$&quot;* &quot;-&quot;_ ;_ @_ "/>
    <numFmt numFmtId="251" formatCode="_ &quot;$&quot;* #,##0_ ;_ &quot;$&quot;* \-#,##0_ ;_ &quot;$&quot;* &quot;-&quot;_ ;_ @_ "/>
    <numFmt numFmtId="252" formatCode="_-&quot;₩&quot;* #,##0_-;&quot;₩&quot;&quot;₩&quot;&quot;₩&quot;&quot;₩&quot;&quot;₩&quot;&quot;₩&quot;&quot;₩&quot;&quot;₩&quot;&quot;₩&quot;&quot;₩&quot;\-&quot;₩&quot;* #,##0_-;_-&quot;₩&quot;* &quot;-&quot;_-;_-@_-"/>
    <numFmt numFmtId="253" formatCode="_(&quot;RM&quot;* #,##0_);_(&quot;RM&quot;* &quot;₩&quot;\!\(#,##0&quot;₩&quot;\!\);_(&quot;RM&quot;* &quot;-&quot;_);_(@_)"/>
    <numFmt numFmtId="254" formatCode="_(&quot;RM&quot;* #,##0_);_(&quot;RM&quot;* &quot;₩&quot;&quot;₩&quot;\!\!\(#,##0&quot;₩&quot;&quot;₩&quot;\!\!\);_(&quot;RM&quot;* &quot;-&quot;_);_(@_)"/>
    <numFmt numFmtId="255" formatCode="&quot;₩&quot;#,##0.00;[Red]&quot;₩&quot;\-#,##0.00"/>
    <numFmt numFmtId="256" formatCode="&quot;₩&quot;#,##0.00;[Red]&quot;₩&quot;&quot;₩&quot;\!\-#,##0.00"/>
    <numFmt numFmtId="257" formatCode="_ &quot;₩&quot;* #,##0_ ;_ &quot;₩&quot;* &quot;₩&quot;&quot;₩&quot;\!\!\-#,##0_ ;_ &quot;₩&quot;* &quot;-&quot;_ ;_ @_ "/>
    <numFmt numFmtId="258" formatCode="_-&quot;₩&quot;* #,##0.00_-;&quot;₩&quot;&quot;₩&quot;&quot;₩&quot;&quot;₩&quot;&quot;₩&quot;&quot;₩&quot;&quot;₩&quot;&quot;₩&quot;&quot;₩&quot;&quot;₩&quot;\-&quot;₩&quot;* #,##0.00_-;_-&quot;₩&quot;* &quot;-&quot;??_-;_-@_-"/>
    <numFmt numFmtId="259" formatCode="_(&quot;RM&quot;* #,##0.00_);_(&quot;RM&quot;* &quot;₩&quot;\!\(#,##0.00&quot;₩&quot;\!\);_(&quot;RM&quot;* &quot;-&quot;??_);_(@_)"/>
    <numFmt numFmtId="260" formatCode="_-* #,##0.0_-;&quot;₩&quot;\!\-* #,##0.0_-;_-* &quot;-&quot;_-;_-@_-"/>
    <numFmt numFmtId="261" formatCode="_(&quot;RM&quot;* #,##0.00_);_(&quot;RM&quot;* &quot;₩&quot;&quot;₩&quot;\!\!\(#,##0.00&quot;₩&quot;&quot;₩&quot;\!\!\);_(&quot;RM&quot;* &quot;-&quot;??_);_(@_)"/>
    <numFmt numFmtId="262" formatCode="&quot;₩&quot;\!\$#,##0.00_);&quot;₩&quot;\!\(&quot;₩&quot;\!\$#,##0.00&quot;₩&quot;\!\)"/>
    <numFmt numFmtId="263" formatCode="_-* #,##0.00_-;&quot;₩&quot;\!\-* #,##0.00_-;_-* &quot;-&quot;_-;_-@_-"/>
    <numFmt numFmtId="264" formatCode="&quot;₩&quot;&quot;₩&quot;\!\!\$#,##0.00_);&quot;₩&quot;&quot;₩&quot;\!\!\(&quot;₩&quot;&quot;₩&quot;\!\!\$#,##0.00&quot;₩&quot;&quot;₩&quot;\!\!\)"/>
    <numFmt numFmtId="265" formatCode="_-* #,##0_-;&quot;₩&quot;&quot;₩&quot;&quot;₩&quot;&quot;₩&quot;&quot;₩&quot;&quot;₩&quot;&quot;₩&quot;&quot;₩&quot;&quot;₩&quot;&quot;₩&quot;\-* #,##0_-;_-* &quot;-&quot;_-;_-@_-"/>
    <numFmt numFmtId="266" formatCode="_ * #,##0_ ;_ * &quot;₩&quot;\!\-#,##0_ ;_ * &quot;-&quot;_ ;_ @_ "/>
    <numFmt numFmtId="267" formatCode="_ * #,##0_ ;_ * &quot;₩&quot;&quot;₩&quot;\!\!\-#,##0_ ;_ * &quot;-&quot;_ ;_ @_ "/>
    <numFmt numFmtId="268" formatCode="_-* #,##0.00_-;&quot;₩&quot;&quot;₩&quot;&quot;₩&quot;&quot;₩&quot;&quot;₩&quot;&quot;₩&quot;&quot;₩&quot;&quot;₩&quot;&quot;₩&quot;&quot;₩&quot;\-* #,##0.00_-;_-* &quot;-&quot;??_-;_-@_-"/>
    <numFmt numFmtId="269" formatCode="_ * #,##0.00_ ;_ * &quot;₩&quot;\!\-#,##0.00_ ;_ * &quot;-&quot;??_ ;_ @_ "/>
    <numFmt numFmtId="270" formatCode="_ * #,##0.00_ ;_ * \-#,##0.00_ ;_ * &quot;-&quot;_ ;_ @_ "/>
    <numFmt numFmtId="271" formatCode="_ * #,##0.00_ ;_ * &quot;₩&quot;\!\-#,##0.00_ ;_ * &quot;-&quot;_ ;_ @_ "/>
    <numFmt numFmtId="272" formatCode="_ * #,##0.00_ ;_ * &quot;₩&quot;&quot;₩&quot;\!\!\-#,##0.00_ ;_ * &quot;-&quot;??_ ;_ @_ "/>
    <numFmt numFmtId="273" formatCode="_-&quot;₩&quot;* #,##0.00_-;&quot;₩&quot;&quot;₩&quot;&quot;₩&quot;&quot;₩&quot;&quot;₩&quot;&quot;₩&quot;\-&quot;₩&quot;* #,##0.00_-;_-&quot;₩&quot;* &quot;-&quot;??_-;_-@_-"/>
    <numFmt numFmtId="274" formatCode="_-* #,##0.00_-;&quot;₩&quot;&quot;₩&quot;&quot;₩&quot;&quot;₩&quot;&quot;₩&quot;&quot;₩&quot;\-* #,##0.00_-;_-* &quot;-&quot;??_-;_-@_-"/>
    <numFmt numFmtId="275" formatCode="&quot;₩&quot;#,##0;&quot;₩&quot;&quot;₩&quot;&quot;₩&quot;&quot;₩&quot;&quot;₩&quot;&quot;₩&quot;&quot;₩&quot;&quot;₩&quot;\-#,##0"/>
    <numFmt numFmtId="276" formatCode="&quot;₩&quot;#,##0;[Red]&quot;₩&quot;&quot;₩&quot;&quot;₩&quot;&quot;₩&quot;&quot;₩&quot;&quot;₩&quot;&quot;₩&quot;&quot;₩&quot;\-#,##0"/>
    <numFmt numFmtId="277" formatCode="_-* #,##0_-;&quot;₩&quot;&quot;₩&quot;&quot;₩&quot;&quot;₩&quot;&quot;₩&quot;&quot;₩&quot;\-* #,##0_-;_-* &quot;-&quot;_-;_-@_-"/>
    <numFmt numFmtId="278" formatCode="&quot;₩&quot;#,##0.00;&quot;₩&quot;&quot;₩&quot;&quot;₩&quot;&quot;₩&quot;&quot;₩&quot;&quot;₩&quot;&quot;₩&quot;&quot;₩&quot;\-#,##0.00"/>
    <numFmt numFmtId="279" formatCode="#,##0.0_);\(#,##0.0\)"/>
    <numFmt numFmtId="280" formatCode="_(* #,##0.00_);_(* \(#,##0.00\)"/>
    <numFmt numFmtId="281" formatCode="d\.m\.yy"/>
    <numFmt numFmtId="282" formatCode="_(&quot;£*&quot;\ #,##0.00_);_(&quot;£*&quot;\ \(#,##0.00\);_(&quot;£*&quot;\ &quot;-&quot;??_);_(@_)"/>
    <numFmt numFmtId="283" formatCode="_(&quot;´*&quot;\ #,##0.00_);_(&quot;´*&quot;\ \(#,##0.00\);_(&quot;´*&quot;\ &quot;-&quot;??_);_(@_)"/>
    <numFmt numFmtId="284" formatCode="#,##0&quot; &quot;;[Red]#,##0&quot; &quot;;[Red]\O\K&quot;       &quot;"/>
    <numFmt numFmtId="285" formatCode="_(\B\t* #,##0.00_);_(\B\t* \(#,##0.00\);_(\B\t* &quot;-&quot;??_);_(@_)"/>
    <numFmt numFmtId="286" formatCode="_(\R\p* #,##0.00_);_(\R\p* \(#,##0.00\);_(\R\p* &quot;-&quot;??_);_(@_)"/>
    <numFmt numFmtId="287" formatCode="0.00000000000"/>
    <numFmt numFmtId="288" formatCode="0.000000000"/>
    <numFmt numFmtId="289" formatCode="&quot;₩&quot;#,##0.00\ ;\(&quot;₩&quot;#,##0.00\)"/>
    <numFmt numFmtId="290" formatCode="&quot;₩&quot;#,##0;&quot;₩&quot;\-#,##0"/>
    <numFmt numFmtId="291" formatCode="#,##0;[Red]&quot;△&quot;#,##0"/>
    <numFmt numFmtId="292" formatCode="#,##0.0;\-#,##0.0"/>
    <numFmt numFmtId="293" formatCode="0.00000000"/>
    <numFmt numFmtId="294" formatCode="&quot;₩&quot;#,##0.00;&quot;₩&quot;&quot;₩&quot;&quot;₩&quot;\-#,##0.00"/>
    <numFmt numFmtId="295" formatCode="0%_);\(0%\)"/>
    <numFmt numFmtId="296" formatCode="_(* #,##0.00%;_(* \(#,##0.00%\)"/>
    <numFmt numFmtId="297" formatCode="_-* #,##0_-;&quot;₩&quot;&quot;₩&quot;&quot;₩&quot;&quot;₩&quot;&quot;₩&quot;&quot;₩&quot;&quot;₩&quot;\-* #,##0_-;_-* &quot;-&quot;_-;_-@_-"/>
    <numFmt numFmtId="298" formatCode="_ * #,##0.00_ ;_ * &quot;$&quot;\!\-#,##0.00_ ;_ * &quot;-&quot;??_ ;_ @_ "/>
    <numFmt numFmtId="299" formatCode="&quot;$&quot;0,000"/>
    <numFmt numFmtId="300" formatCode="_ * #,##0_ ;_ * &quot;₩&quot;&quot;₩&quot;&quot;₩&quot;&quot;₩&quot;&quot;₩&quot;&quot;₩&quot;&quot;₩&quot;\-#,##0_ ;_ * &quot;-&quot;_ ;_ @_ "/>
    <numFmt numFmtId="301" formatCode="#,##0\ &quot;DM&quot;;[Red]\-#,##0\ &quot;DM&quot;"/>
    <numFmt numFmtId="302" formatCode="_ &quot;$&quot;* #,##0.00_ ;_ &quot;$&quot;* \-#,##0.00_ ;_ &quot;$&quot;* &quot;-&quot;??_ ;_ @_ "/>
    <numFmt numFmtId="303" formatCode="#,##0&quot;포&quot;"/>
    <numFmt numFmtId="304" formatCode="\(#,##0\)"/>
    <numFmt numFmtId="305" formatCode="&quot;₩&quot;#,##0_);&quot;₩&quot;&quot;₩&quot;\(&quot;₩&quot;#,##0&quot;₩&quot;&quot;₩&quot;\)"/>
    <numFmt numFmtId="306" formatCode="&quot;$&quot;#,##0_);\(&quot;$&quot;#,##0\)"/>
    <numFmt numFmtId="307" formatCode="#,##0&quot;Vial&quot;"/>
    <numFmt numFmtId="308" formatCode="#,##0.00\ ;[Red]\-#,##0.00\ "/>
    <numFmt numFmtId="309" formatCode="\(&quot;₩&quot;#,##0\)&quot;원&quot;&quot;整&quot;;[Red]\-#,##0"/>
    <numFmt numFmtId="310" formatCode="#,##0&quot;㎖&quot;"/>
    <numFmt numFmtId="311" formatCode="#,##0&quot;앰플&quot;"/>
    <numFmt numFmtId="312" formatCode="#,##0&quot;g&quot;"/>
    <numFmt numFmtId="313" formatCode="&quot;PG1130&quot;@&quot;01&quot;"/>
    <numFmt numFmtId="314" formatCode="&quot;₩&quot;#,##0;[Red]&quot;₩&quot;\!\-&quot;₩&quot;#,##0"/>
    <numFmt numFmtId="315" formatCode="mm&quot;월&quot;\ dd&quot;일&quot;"/>
    <numFmt numFmtId="316" formatCode="#0&quot;일&quot;"/>
    <numFmt numFmtId="317" formatCode="#,##0&quot;정&quot;"/>
    <numFmt numFmtId="318" formatCode="#,##0&quot;매&quot;"/>
    <numFmt numFmtId="319" formatCode="&quot;#&quot;##0"/>
    <numFmt numFmtId="320" formatCode="#,##0;[Red]\-#,##0;\-"/>
    <numFmt numFmtId="321" formatCode="[Blue]#,##0.00;[Red]\-#,##0.00"/>
    <numFmt numFmtId="322" formatCode="#,##0&quot;캅셀&quot;"/>
    <numFmt numFmtId="323" formatCode="_ * #,##0_ ;_ * &quot;₩&quot;&quot;₩&quot;&quot;₩&quot;&quot;₩&quot;&quot;₩&quot;&quot;₩&quot;\-#,##0_ ;_ * &quot;-&quot;_ ;_ @_ "/>
    <numFmt numFmtId="324" formatCode="&quot;₩&quot;#,##0.00;[Red]&quot;₩&quot;&quot;₩&quot;&quot;₩&quot;&quot;₩&quot;&quot;₩&quot;&quot;₩&quot;&quot;₩&quot;\-#,##0.00"/>
    <numFmt numFmtId="325" formatCode="_ * #,##0.00_ ;_ * &quot;₩&quot;\-#,##0.00_ ;_ * &quot;-&quot;??_ ;_ @_ "/>
    <numFmt numFmtId="326" formatCode="_(* #,##0_);_(* &quot;₩&quot;&quot;₩&quot;&quot;₩&quot;&quot;₩&quot;&quot;₩&quot;&quot;₩&quot;\(#,##0&quot;₩&quot;&quot;₩&quot;&quot;₩&quot;&quot;₩&quot;&quot;₩&quot;&quot;₩&quot;\);_(* &quot;-&quot;_);_(@_)"/>
    <numFmt numFmtId="327" formatCode="_(* #,##0.00_);_(* &quot;₩&quot;&quot;₩&quot;&quot;₩&quot;&quot;₩&quot;&quot;₩&quot;&quot;₩&quot;\(#,##0.00&quot;₩&quot;&quot;₩&quot;&quot;₩&quot;&quot;₩&quot;&quot;₩&quot;&quot;₩&quot;\);_(* &quot;-&quot;??_);_(@_)"/>
    <numFmt numFmtId="328" formatCode="#,##0.0"/>
    <numFmt numFmtId="329" formatCode="#,##0,,"/>
  </numFmts>
  <fonts count="230">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sz val="11"/>
      <name val="바탕"/>
      <family val="1"/>
      <charset val="129"/>
    </font>
    <font>
      <sz val="11"/>
      <name val="굴림체"/>
      <family val="3"/>
      <charset val="129"/>
    </font>
    <font>
      <sz val="10"/>
      <name val="굴림체"/>
      <family val="3"/>
      <charset val="129"/>
    </font>
    <font>
      <b/>
      <sz val="11"/>
      <name val="굴림체"/>
      <family val="3"/>
      <charset val="129"/>
    </font>
    <font>
      <sz val="12"/>
      <name val="굴림체"/>
      <family val="3"/>
      <charset val="129"/>
    </font>
    <font>
      <sz val="10"/>
      <name val="돋움"/>
      <family val="3"/>
      <charset val="129"/>
    </font>
    <font>
      <sz val="10"/>
      <name val="Arial"/>
      <family val="2"/>
    </font>
    <font>
      <b/>
      <sz val="12"/>
      <name val="Arial"/>
      <family val="2"/>
    </font>
    <font>
      <sz val="11"/>
      <name val="바탕체"/>
      <family val="1"/>
      <charset val="129"/>
    </font>
    <font>
      <sz val="10"/>
      <name val="바탕체"/>
      <family val="1"/>
      <charset val="129"/>
    </font>
    <font>
      <sz val="12"/>
      <name val="¹UAAA¼"/>
      <family val="3"/>
      <charset val="129"/>
    </font>
    <font>
      <b/>
      <sz val="11"/>
      <color indexed="10"/>
      <name val="굴림체"/>
      <family val="3"/>
      <charset val="129"/>
    </font>
    <font>
      <sz val="11"/>
      <color indexed="10"/>
      <name val="굴림체"/>
      <family val="3"/>
      <charset val="129"/>
    </font>
    <font>
      <sz val="8"/>
      <name val="Times New Roman"/>
      <family val="1"/>
    </font>
    <font>
      <sz val="8"/>
      <name val="Tms Rmn"/>
      <family val="1"/>
    </font>
    <font>
      <sz val="10"/>
      <name val="MS Sans Serif"/>
      <family val="2"/>
    </font>
    <font>
      <sz val="10"/>
      <name val="명조"/>
      <family val="3"/>
      <charset val="129"/>
    </font>
    <font>
      <sz val="10"/>
      <name val="Times New Roman"/>
      <family val="1"/>
    </font>
    <font>
      <sz val="8"/>
      <name val="Arial"/>
      <family val="2"/>
    </font>
    <font>
      <sz val="7"/>
      <name val="Small Fonts"/>
      <family val="2"/>
    </font>
    <font>
      <sz val="12"/>
      <name val="Helv"/>
      <family val="2"/>
    </font>
    <font>
      <b/>
      <sz val="10"/>
      <name val="Helv"/>
      <family val="2"/>
    </font>
    <font>
      <b/>
      <sz val="12"/>
      <name val="Helv"/>
      <family val="2"/>
    </font>
    <font>
      <b/>
      <sz val="11"/>
      <name val="Helv"/>
      <family val="2"/>
    </font>
    <font>
      <sz val="10"/>
      <color indexed="12"/>
      <name val="굴림체"/>
      <family val="3"/>
      <charset val="129"/>
    </font>
    <font>
      <sz val="12"/>
      <name val="돋움체"/>
      <family val="3"/>
      <charset val="129"/>
    </font>
    <font>
      <sz val="12"/>
      <name val="¹????¼"/>
      <family val="1"/>
      <charset val="129"/>
    </font>
    <font>
      <sz val="11"/>
      <name val="돋움체"/>
      <family val="3"/>
      <charset val="129"/>
    </font>
    <font>
      <sz val="10"/>
      <color indexed="22"/>
      <name val="Modern"/>
      <family val="3"/>
      <charset val="255"/>
    </font>
    <font>
      <sz val="12"/>
      <name val="Times New Roman"/>
      <family val="1"/>
    </font>
    <font>
      <sz val="11"/>
      <name val="µ¸¿ò"/>
      <family val="3"/>
      <charset val="129"/>
    </font>
    <font>
      <sz val="12"/>
      <name val="¾©"/>
      <family val="1"/>
      <charset val="129"/>
    </font>
    <font>
      <sz val="11"/>
      <color indexed="8"/>
      <name val="맑은 고딕"/>
      <family val="3"/>
      <charset val="129"/>
    </font>
    <font>
      <sz val="11"/>
      <color indexed="9"/>
      <name val="맑은 고딕"/>
      <family val="3"/>
      <charset val="129"/>
    </font>
    <font>
      <sz val="9"/>
      <name val="Tahoma"/>
      <family val="2"/>
    </font>
    <font>
      <sz val="12"/>
      <name val="¨ÏoUAAA¡§u"/>
      <family val="1"/>
      <charset val="129"/>
    </font>
    <font>
      <sz val="12"/>
      <name val="¥ì¢¬¢¯oA¨ù"/>
      <family val="3"/>
      <charset val="129"/>
    </font>
    <font>
      <sz val="12"/>
      <name val="ⓒoUAAA¨u"/>
      <family val="1"/>
      <charset val="129"/>
    </font>
    <font>
      <sz val="12"/>
      <name val="©öUAAA¨ù"/>
      <family val="1"/>
      <charset val="129"/>
    </font>
    <font>
      <sz val="12"/>
      <name val="¹ÙÅÁÃ¼"/>
      <family val="3"/>
      <charset val="129"/>
    </font>
    <font>
      <sz val="11"/>
      <name val="μ¸¿o"/>
      <family val="3"/>
      <charset val="129"/>
    </font>
    <font>
      <sz val="12"/>
      <name val="μ¸¿oA¼"/>
      <family val="3"/>
      <charset val="129"/>
    </font>
    <font>
      <sz val="12"/>
      <name val="µ¸¿òÃ¼"/>
      <family val="3"/>
      <charset val="129"/>
    </font>
    <font>
      <sz val="12"/>
      <name val="±¼¸²Ã¼"/>
      <family val="3"/>
      <charset val="129"/>
    </font>
    <font>
      <sz val="10"/>
      <name val="μ¸¿oA¼"/>
      <family val="3"/>
      <charset val="129"/>
    </font>
    <font>
      <sz val="12"/>
      <name val="Tms Rmn"/>
      <family val="1"/>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2"/>
      <name val="±¼¸²A¼"/>
      <family val="3"/>
      <charset val="129"/>
    </font>
    <font>
      <sz val="10"/>
      <name val="¹ÙÅÁÃ¼"/>
      <family val="3"/>
      <charset val="129"/>
    </font>
    <font>
      <sz val="10"/>
      <name val="¹UAAA¼"/>
      <family val="3"/>
      <charset val="129"/>
    </font>
    <font>
      <sz val="10"/>
      <name val="µ¸¿òÃ¼"/>
      <family val="3"/>
      <charset val="129"/>
    </font>
    <font>
      <sz val="10"/>
      <name val="±¼¸²A¼"/>
      <family val="3"/>
      <charset val="129"/>
    </font>
    <font>
      <u/>
      <sz val="10"/>
      <color indexed="12"/>
      <name val="Arial"/>
      <family val="2"/>
    </font>
    <font>
      <b/>
      <sz val="9"/>
      <name val="Tahoma"/>
      <family val="2"/>
    </font>
    <font>
      <sz val="1"/>
      <color indexed="8"/>
      <name val="Courier"/>
      <family val="3"/>
    </font>
    <font>
      <sz val="10"/>
      <name val="MS Serif"/>
      <family val="1"/>
    </font>
    <font>
      <b/>
      <sz val="8"/>
      <name val="Arial"/>
      <family val="2"/>
    </font>
    <font>
      <sz val="8"/>
      <color indexed="12"/>
      <name val="Arial"/>
      <family val="2"/>
    </font>
    <font>
      <sz val="1"/>
      <color indexed="16"/>
      <name val="Courier"/>
      <family val="3"/>
    </font>
    <font>
      <sz val="9"/>
      <name val="Arial"/>
      <family val="2"/>
    </font>
    <font>
      <sz val="10"/>
      <color indexed="16"/>
      <name val="MS Serif"/>
      <family val="1"/>
    </font>
    <font>
      <b/>
      <sz val="1"/>
      <color indexed="23"/>
      <name val="Courier"/>
      <family val="3"/>
    </font>
    <font>
      <b/>
      <sz val="1"/>
      <color indexed="8"/>
      <name val="Courier"/>
      <family val="3"/>
    </font>
    <font>
      <b/>
      <sz val="10"/>
      <name val="Tahoma"/>
      <family val="2"/>
    </font>
    <font>
      <u/>
      <sz val="12"/>
      <name val="Tahoma"/>
      <family val="2"/>
    </font>
    <font>
      <i/>
      <u/>
      <sz val="11"/>
      <name val="Tahoma"/>
      <family val="2"/>
    </font>
    <font>
      <u/>
      <sz val="11"/>
      <name val="Tahoma"/>
      <family val="2"/>
    </font>
    <font>
      <i/>
      <u/>
      <sz val="10"/>
      <name val="Tahoma"/>
      <family val="2"/>
    </font>
    <font>
      <u/>
      <sz val="10"/>
      <name val="Tahoma"/>
      <family val="2"/>
    </font>
    <font>
      <i/>
      <u/>
      <sz val="9"/>
      <name val="Tahoma"/>
      <family val="2"/>
    </font>
    <font>
      <u/>
      <sz val="9"/>
      <name val="Tahoma"/>
      <family val="2"/>
    </font>
    <font>
      <b/>
      <sz val="18"/>
      <name val="Arial"/>
      <family val="2"/>
    </font>
    <font>
      <u/>
      <sz val="10"/>
      <color indexed="12"/>
      <name val="MS Sans Serif"/>
      <family val="2"/>
    </font>
    <font>
      <sz val="8"/>
      <color indexed="39"/>
      <name val="Arial"/>
      <family val="2"/>
    </font>
    <font>
      <sz val="10"/>
      <name val="Geneva"/>
      <family val="2"/>
    </font>
    <font>
      <sz val="6"/>
      <name val="Arial"/>
      <family val="2"/>
    </font>
    <font>
      <sz val="8"/>
      <color indexed="10"/>
      <name val="Arial"/>
      <family val="2"/>
    </font>
    <font>
      <b/>
      <u/>
      <sz val="10"/>
      <name val="Tahoma"/>
      <family val="2"/>
    </font>
    <font>
      <sz val="7"/>
      <name val="Arial"/>
      <family val="2"/>
    </font>
    <font>
      <b/>
      <i/>
      <sz val="14"/>
      <name val="Times New Roman"/>
      <family val="1"/>
    </font>
    <font>
      <b/>
      <u/>
      <sz val="13"/>
      <name val="굴림체"/>
      <family val="3"/>
      <charset val="129"/>
    </font>
    <font>
      <b/>
      <sz val="11"/>
      <name val="Tahoma"/>
      <family val="2"/>
    </font>
    <font>
      <sz val="12"/>
      <name val="Tahoma"/>
      <family val="2"/>
    </font>
    <font>
      <i/>
      <sz val="11"/>
      <name val="Tahoma"/>
      <family val="2"/>
    </font>
    <font>
      <sz val="11"/>
      <name val="Tahoma"/>
      <family val="2"/>
    </font>
    <font>
      <i/>
      <sz val="10"/>
      <name val="Tahoma"/>
      <family val="2"/>
    </font>
    <font>
      <sz val="10"/>
      <name val="Tahoma"/>
      <family val="2"/>
    </font>
    <font>
      <i/>
      <sz val="9"/>
      <name val="Tahoma"/>
      <family val="2"/>
    </font>
    <font>
      <sz val="8"/>
      <color indexed="9"/>
      <name val="Arial"/>
      <family val="2"/>
    </font>
    <font>
      <u/>
      <sz val="10"/>
      <color indexed="36"/>
      <name val="Arial"/>
      <family val="2"/>
    </font>
    <font>
      <u/>
      <sz val="10"/>
      <color indexed="12"/>
      <name val="ＭＳ ゴシック"/>
      <family val="3"/>
      <charset val="255"/>
    </font>
    <font>
      <sz val="11"/>
      <color indexed="10"/>
      <name val="맑은 고딕"/>
      <family val="3"/>
      <charset val="129"/>
    </font>
    <font>
      <b/>
      <sz val="11"/>
      <color indexed="52"/>
      <name val="맑은 고딕"/>
      <family val="3"/>
      <charset val="129"/>
    </font>
    <font>
      <sz val="11"/>
      <color indexed="20"/>
      <name val="맑은 고딕"/>
      <family val="3"/>
      <charset val="129"/>
    </font>
    <font>
      <sz val="14"/>
      <name val="뼥?ⓒ"/>
      <family val="3"/>
      <charset val="129"/>
    </font>
    <font>
      <sz val="8"/>
      <name val="MS Sans Serif"/>
      <family val="2"/>
    </font>
    <font>
      <sz val="11"/>
      <color indexed="60"/>
      <name val="맑은 고딕"/>
      <family val="3"/>
      <charset val="129"/>
    </font>
    <font>
      <i/>
      <sz val="11"/>
      <color indexed="23"/>
      <name val="맑은 고딕"/>
      <family val="3"/>
      <charset val="129"/>
    </font>
    <font>
      <b/>
      <sz val="11"/>
      <color indexed="9"/>
      <name val="맑은 고딕"/>
      <family val="3"/>
      <charset val="129"/>
    </font>
    <font>
      <b/>
      <sz val="12"/>
      <color indexed="16"/>
      <name val="굴림체"/>
      <family val="3"/>
      <charset val="129"/>
    </font>
    <font>
      <sz val="11"/>
      <color indexed="52"/>
      <name val="맑은 고딕"/>
      <family val="3"/>
      <charset val="129"/>
    </font>
    <font>
      <sz val="10"/>
      <name val="Helv"/>
      <family val="2"/>
    </font>
    <font>
      <b/>
      <sz val="11"/>
      <color indexed="8"/>
      <name val="맑은 고딕"/>
      <family val="3"/>
      <charset val="129"/>
    </font>
    <font>
      <sz val="11"/>
      <color indexed="62"/>
      <name val="맑은 고딕"/>
      <family val="3"/>
      <charset val="129"/>
    </font>
    <font>
      <sz val="12"/>
      <name val="명조"/>
      <family val="3"/>
      <charset val="129"/>
    </font>
    <font>
      <sz val="10"/>
      <color indexed="24"/>
      <name val="MS Sans Serif"/>
      <family val="2"/>
    </font>
    <font>
      <b/>
      <sz val="15"/>
      <color indexed="56"/>
      <name val="맑은 고딕"/>
      <family val="3"/>
      <charset val="129"/>
    </font>
    <font>
      <sz val="18"/>
      <name val="돋움체"/>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b/>
      <sz val="16"/>
      <name val="돋움체"/>
      <family val="3"/>
      <charset val="129"/>
    </font>
    <font>
      <sz val="11"/>
      <color indexed="17"/>
      <name val="맑은 고딕"/>
      <family val="3"/>
      <charset val="129"/>
    </font>
    <font>
      <b/>
      <sz val="11"/>
      <color indexed="63"/>
      <name val="맑은 고딕"/>
      <family val="3"/>
      <charset val="129"/>
    </font>
    <font>
      <sz val="11"/>
      <name val="ＭＳ Ｐゴシック"/>
      <family val="2"/>
      <charset val="128"/>
    </font>
    <font>
      <sz val="12"/>
      <color indexed="24"/>
      <name val="바탕체"/>
      <family val="1"/>
      <charset val="129"/>
    </font>
    <font>
      <u/>
      <sz val="12"/>
      <color indexed="36"/>
      <name val="ＭＳ ゴシック"/>
      <family val="3"/>
      <charset val="255"/>
    </font>
    <font>
      <sz val="11"/>
      <color theme="1"/>
      <name val="맑은 고딕"/>
      <family val="3"/>
      <charset val="129"/>
      <scheme val="minor"/>
    </font>
    <font>
      <sz val="10"/>
      <color indexed="8"/>
      <name val="맑은 고딕"/>
      <family val="3"/>
      <charset val="129"/>
    </font>
    <font>
      <sz val="10"/>
      <name val="ＭＳ Ｐゴシック"/>
      <family val="3"/>
      <charset val="255"/>
    </font>
    <font>
      <i/>
      <sz val="12"/>
      <name val="바탕체"/>
      <family val="1"/>
      <charset val="129"/>
    </font>
    <font>
      <sz val="12"/>
      <name val="톝꾄ⁿ?"/>
      <family val="3"/>
      <charset val="129"/>
    </font>
    <font>
      <sz val="10"/>
      <name val="Courier"/>
      <family val="3"/>
    </font>
    <font>
      <sz val="12"/>
      <color indexed="24"/>
      <name val="¹UAAA¼"/>
      <family val="1"/>
      <charset val="129"/>
    </font>
    <font>
      <b/>
      <sz val="18"/>
      <color indexed="24"/>
      <name val="¹UAAA¼"/>
      <family val="1"/>
      <charset val="129"/>
    </font>
    <font>
      <b/>
      <sz val="15"/>
      <color indexed="24"/>
      <name val="¹UAAA¼"/>
      <family val="1"/>
      <charset val="129"/>
    </font>
    <font>
      <sz val="1"/>
      <color indexed="18"/>
      <name val="Courier"/>
      <family val="3"/>
    </font>
    <font>
      <b/>
      <sz val="12"/>
      <name val="돋움체"/>
      <family val="3"/>
      <charset val="129"/>
    </font>
    <font>
      <sz val="7"/>
      <name val="바탕체"/>
      <family val="1"/>
      <charset val="129"/>
    </font>
    <font>
      <sz val="12"/>
      <name val="Arial"/>
      <family val="2"/>
    </font>
    <font>
      <sz val="11"/>
      <name val="￠R¨u¡§u¡E¡þ¨I¡AA¡§u"/>
      <family val="3"/>
      <charset val="129"/>
    </font>
    <font>
      <sz val="11"/>
      <color indexed="9"/>
      <name val="돋움"/>
      <family val="3"/>
      <charset val="129"/>
    </font>
    <font>
      <sz val="11"/>
      <color indexed="8"/>
      <name val="돋움"/>
      <family val="3"/>
      <charset val="129"/>
    </font>
    <font>
      <sz val="12"/>
      <name val="¨IoUAAA¡§u"/>
      <family val="1"/>
      <charset val="129"/>
    </font>
    <font>
      <sz val="8"/>
      <name val="¹UAAA¼"/>
      <family val="1"/>
      <charset val="129"/>
    </font>
    <font>
      <sz val="10"/>
      <name val="¹UAAA¼"/>
      <family val="1"/>
      <charset val="129"/>
    </font>
    <font>
      <sz val="10"/>
      <name val="¹ÙÅÁÃ¼"/>
      <family val="1"/>
      <charset val="129"/>
    </font>
    <font>
      <sz val="11"/>
      <name val="±¼¸²A¼"/>
      <family val="3"/>
      <charset val="129"/>
    </font>
    <font>
      <sz val="11"/>
      <name val="±¼¸²Ã¼"/>
      <family val="3"/>
      <charset val="129"/>
    </font>
    <font>
      <sz val="11"/>
      <name val="¹UAAA¼"/>
      <family val="1"/>
      <charset val="129"/>
    </font>
    <font>
      <sz val="11"/>
      <name val="¹ÙÅÁÃ¼"/>
      <family val="1"/>
      <charset val="129"/>
    </font>
    <font>
      <sz val="11"/>
      <color indexed="9"/>
      <name val="굴림체"/>
      <family val="3"/>
      <charset val="129"/>
    </font>
    <font>
      <sz val="10"/>
      <color indexed="8"/>
      <name val="ARIAL"/>
      <family val="2"/>
    </font>
    <font>
      <b/>
      <sz val="11"/>
      <color indexed="8"/>
      <name val="굴림체"/>
      <family val="3"/>
      <charset val="129"/>
    </font>
    <font>
      <u/>
      <sz val="10"/>
      <color indexed="14"/>
      <name val="MS Sans Serif"/>
      <family val="2"/>
    </font>
    <font>
      <sz val="11"/>
      <color indexed="17"/>
      <name val="굴림체"/>
      <family val="3"/>
      <charset val="129"/>
    </font>
    <font>
      <b/>
      <sz val="10"/>
      <name val="Arial"/>
      <family val="2"/>
    </font>
    <font>
      <b/>
      <i/>
      <sz val="22"/>
      <name val="Times New Roman"/>
      <family val="1"/>
    </font>
    <font>
      <b/>
      <sz val="16"/>
      <name val="Times New Roman"/>
      <family val="1"/>
    </font>
    <font>
      <sz val="11"/>
      <color indexed="18"/>
      <name val="굴림체"/>
      <family val="3"/>
      <charset val="129"/>
    </font>
    <font>
      <sz val="11"/>
      <color indexed="8"/>
      <name val="Times New Roman"/>
      <family val="1"/>
    </font>
    <font>
      <sz val="11"/>
      <color indexed="19"/>
      <name val="굴림체"/>
      <family val="3"/>
      <charset val="129"/>
    </font>
    <font>
      <sz val="12"/>
      <name val="Courier New"/>
      <family val="3"/>
    </font>
    <font>
      <b/>
      <sz val="11"/>
      <color indexed="9"/>
      <name val="굴림체"/>
      <family val="3"/>
      <charset val="129"/>
    </font>
    <font>
      <b/>
      <i/>
      <sz val="11"/>
      <color indexed="8"/>
      <name val="Times New Roman"/>
      <family val="1"/>
    </font>
    <font>
      <b/>
      <sz val="11"/>
      <color indexed="16"/>
      <name val="Times New Roman"/>
      <family val="1"/>
    </font>
    <font>
      <b/>
      <sz val="22"/>
      <color indexed="8"/>
      <name val="Times New Roman"/>
      <family val="1"/>
    </font>
    <font>
      <b/>
      <sz val="10"/>
      <name val="MS Sans Serif"/>
      <family val="2"/>
    </font>
    <font>
      <sz val="12"/>
      <color indexed="8"/>
      <name val="Arial"/>
      <family val="2"/>
    </font>
    <font>
      <b/>
      <sz val="12"/>
      <color indexed="8"/>
      <name val="Arial"/>
      <family val="2"/>
    </font>
    <font>
      <b/>
      <sz val="18"/>
      <color indexed="8"/>
      <name val="굴림체"/>
      <family val="3"/>
      <charset val="129"/>
    </font>
    <font>
      <b/>
      <sz val="10"/>
      <color indexed="10"/>
      <name val="Arial"/>
      <family val="2"/>
    </font>
    <font>
      <b/>
      <sz val="10"/>
      <name val="돋움체"/>
      <family val="3"/>
      <charset val="129"/>
    </font>
    <font>
      <u/>
      <sz val="12"/>
      <color indexed="36"/>
      <name val="바탕체"/>
      <family val="1"/>
      <charset val="129"/>
    </font>
    <font>
      <sz val="12"/>
      <name val="뼻뮝"/>
      <family val="1"/>
      <charset val="129"/>
    </font>
    <font>
      <sz val="8"/>
      <name val="돋움체"/>
      <family val="3"/>
      <charset val="129"/>
    </font>
    <font>
      <sz val="10"/>
      <color theme="1"/>
      <name val="맑은 고딕"/>
      <family val="3"/>
      <charset val="129"/>
      <scheme val="minor"/>
    </font>
    <font>
      <u/>
      <sz val="8.25"/>
      <color indexed="36"/>
      <name val="돋움"/>
      <family val="3"/>
      <charset val="129"/>
    </font>
    <font>
      <sz val="12"/>
      <name val="新細明體"/>
      <family val="1"/>
    </font>
    <font>
      <u val="double"/>
      <sz val="14"/>
      <name val="HY견고딕"/>
      <family val="1"/>
      <charset val="129"/>
    </font>
    <font>
      <sz val="12"/>
      <name val="HY견고딕"/>
      <family val="1"/>
      <charset val="129"/>
    </font>
    <font>
      <u val="double"/>
      <sz val="18"/>
      <name val="HY견고딕"/>
      <family val="1"/>
      <charset val="129"/>
    </font>
    <font>
      <u/>
      <sz val="10"/>
      <color indexed="12"/>
      <name val="Courier"/>
      <family val="3"/>
    </font>
    <font>
      <sz val="14"/>
      <name val="돋움체"/>
      <family val="3"/>
      <charset val="129"/>
    </font>
    <font>
      <b/>
      <sz val="11"/>
      <name val="돋움체"/>
      <family val="3"/>
      <charset val="129"/>
    </font>
    <font>
      <sz val="10"/>
      <color indexed="8"/>
      <name val="돋움"/>
      <family val="3"/>
      <charset val="129"/>
    </font>
    <font>
      <sz val="10"/>
      <name val="굴림"/>
      <family val="3"/>
      <charset val="129"/>
    </font>
    <font>
      <sz val="12"/>
      <color indexed="8"/>
      <name val="굴림"/>
      <family val="3"/>
      <charset val="129"/>
    </font>
    <font>
      <sz val="11"/>
      <color indexed="8"/>
      <name val="굴림체"/>
      <family val="3"/>
      <charset val="129"/>
    </font>
    <font>
      <sz val="10"/>
      <color theme="1"/>
      <name val="맑은 고딕"/>
      <family val="2"/>
      <charset val="129"/>
      <scheme val="minor"/>
    </font>
    <font>
      <sz val="9"/>
      <color indexed="8"/>
      <name val="굴림체"/>
      <family val="3"/>
      <charset val="129"/>
    </font>
    <font>
      <b/>
      <sz val="12"/>
      <name val="Times New Roman"/>
      <family val="1"/>
    </font>
    <font>
      <sz val="12"/>
      <name val="¹UAAA¼"/>
      <family val="1"/>
      <charset val="129"/>
    </font>
    <font>
      <sz val="11"/>
      <color indexed="53"/>
      <name val="맑은 고딕"/>
      <family val="3"/>
      <charset val="129"/>
    </font>
    <font>
      <b/>
      <sz val="18"/>
      <color indexed="62"/>
      <name val="맑은 고딕"/>
      <family val="3"/>
      <charset val="129"/>
    </font>
    <font>
      <b/>
      <sz val="15"/>
      <color indexed="62"/>
      <name val="맑은 고딕"/>
      <family val="3"/>
      <charset val="129"/>
    </font>
    <font>
      <b/>
      <sz val="13"/>
      <color indexed="62"/>
      <name val="맑은 고딕"/>
      <family val="3"/>
      <charset val="129"/>
    </font>
    <font>
      <b/>
      <sz val="11"/>
      <color indexed="62"/>
      <name val="맑은 고딕"/>
      <family val="3"/>
      <charset val="129"/>
    </font>
    <font>
      <sz val="12"/>
      <color indexed="22"/>
      <name val="바탕체"/>
      <family val="1"/>
      <charset val="129"/>
    </font>
    <font>
      <b/>
      <sz val="18"/>
      <color indexed="22"/>
      <name val="바탕체"/>
      <family val="1"/>
      <charset val="129"/>
    </font>
    <font>
      <b/>
      <sz val="15"/>
      <color indexed="22"/>
      <name val="바탕체"/>
      <family val="1"/>
      <charset val="129"/>
    </font>
    <font>
      <i/>
      <sz val="1"/>
      <color indexed="8"/>
      <name val="Courier"/>
      <family val="3"/>
    </font>
    <font>
      <b/>
      <sz val="8"/>
      <color indexed="8"/>
      <name val="Helv"/>
      <family val="2"/>
    </font>
    <font>
      <b/>
      <sz val="14"/>
      <color theme="1"/>
      <name val="함초롬바탕"/>
      <family val="1"/>
      <charset val="129"/>
    </font>
    <font>
      <b/>
      <sz val="13"/>
      <color theme="1"/>
      <name val="함초롬바탕"/>
      <family val="1"/>
      <charset val="129"/>
    </font>
    <font>
      <b/>
      <sz val="12"/>
      <color theme="1"/>
      <name val="함초롬바탕"/>
      <family val="1"/>
      <charset val="129"/>
    </font>
  </fonts>
  <fills count="56">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2"/>
        <bgColor indexed="64"/>
      </patternFill>
    </fill>
    <fill>
      <patternFill patternType="solid">
        <fgColor indexed="13"/>
        <bgColor indexed="64"/>
      </patternFill>
    </fill>
    <fill>
      <patternFill patternType="solid">
        <fgColor indexed="44"/>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11"/>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9"/>
        <bgColor indexed="9"/>
      </patternFill>
    </fill>
    <fill>
      <patternFill patternType="lightUp">
        <fgColor indexed="9"/>
        <bgColor indexed="27"/>
      </patternFill>
    </fill>
    <fill>
      <patternFill patternType="lightUp">
        <fgColor indexed="9"/>
        <bgColor indexed="26"/>
      </patternFill>
    </fill>
    <fill>
      <patternFill patternType="solid">
        <fgColor indexed="27"/>
        <bgColor indexed="64"/>
      </patternFill>
    </fill>
    <fill>
      <patternFill patternType="solid">
        <fgColor indexed="13"/>
      </patternFill>
    </fill>
    <fill>
      <patternFill patternType="solid">
        <fgColor indexed="43"/>
        <bgColor indexed="43"/>
      </patternFill>
    </fill>
    <fill>
      <patternFill patternType="solid">
        <fgColor indexed="8"/>
        <bgColor indexed="8"/>
      </patternFill>
    </fill>
    <fill>
      <patternFill patternType="solid">
        <fgColor indexed="54"/>
        <bgColor indexed="64"/>
      </patternFill>
    </fill>
    <fill>
      <patternFill patternType="solid">
        <fgColor indexed="8"/>
      </patternFill>
    </fill>
    <fill>
      <patternFill patternType="solid">
        <fgColor indexed="54"/>
      </patternFill>
    </fill>
  </fills>
  <borders count="206">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
      <left/>
      <right/>
      <top/>
      <bottom style="hair">
        <color indexed="64"/>
      </bottom>
      <diagonal/>
    </border>
    <border>
      <left/>
      <right/>
      <top style="medium">
        <color indexed="64"/>
      </top>
      <bottom style="medium">
        <color indexed="64"/>
      </bottom>
      <diagonal/>
    </border>
    <border>
      <left/>
      <right/>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right style="medium">
        <color indexed="64"/>
      </right>
      <top/>
      <bottom/>
      <diagonal/>
    </border>
    <border>
      <left/>
      <right/>
      <top style="medium">
        <color indexed="64"/>
      </top>
      <bottom/>
      <diagonal/>
    </border>
    <border>
      <left/>
      <right style="hair">
        <color indexed="64"/>
      </right>
      <top/>
      <bottom style="hair">
        <color indexed="64"/>
      </bottom>
      <diagonal/>
    </border>
    <border>
      <left/>
      <right/>
      <top/>
      <bottom style="hair">
        <color indexed="22"/>
      </bottom>
      <diagonal/>
    </border>
    <border>
      <left/>
      <right/>
      <top style="thin">
        <color indexed="64"/>
      </top>
      <bottom style="hair">
        <color indexed="22"/>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right/>
      <top style="double">
        <color indexed="64"/>
      </top>
      <bottom/>
      <diagonal/>
    </border>
    <border>
      <left style="thin">
        <color indexed="64"/>
      </left>
      <right/>
      <top/>
      <bottom style="medium">
        <color indexed="64"/>
      </bottom>
      <diagonal/>
    </border>
    <border>
      <left style="thin">
        <color indexed="62"/>
      </left>
      <right style="thin">
        <color indexed="62"/>
      </right>
      <top style="thin">
        <color indexed="62"/>
      </top>
      <bottom style="thin">
        <color indexed="62"/>
      </bottom>
      <diagonal/>
    </border>
    <border>
      <left/>
      <right/>
      <top/>
      <bottom style="medium">
        <color indexed="31"/>
      </bottom>
      <diagonal/>
    </border>
    <border>
      <left/>
      <right/>
      <top/>
      <bottom style="thick">
        <color indexed="64"/>
      </bottom>
      <diagonal/>
    </border>
    <border>
      <left style="thin">
        <color indexed="31"/>
      </left>
      <right style="thin">
        <color indexed="62"/>
      </right>
      <top style="thin">
        <color indexed="31"/>
      </top>
      <bottom style="thin">
        <color indexed="62"/>
      </bottom>
      <diagonal/>
    </border>
    <border>
      <left style="double">
        <color indexed="11"/>
      </left>
      <right style="double">
        <color indexed="11"/>
      </right>
      <top style="double">
        <color indexed="11"/>
      </top>
      <bottom style="double">
        <color indexed="11"/>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medium">
        <color indexed="64"/>
      </left>
      <right style="thin">
        <color indexed="64"/>
      </right>
      <top/>
      <bottom style="medium">
        <color indexed="64"/>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23"/>
      </left>
      <right style="thin">
        <color indexed="23"/>
      </right>
      <top style="thin">
        <color indexed="23"/>
      </top>
      <bottom style="thin">
        <color indexed="23"/>
      </bottom>
      <diagonal/>
    </border>
    <border>
      <left/>
      <right/>
      <top style="thin">
        <color indexed="49"/>
      </top>
      <bottom style="double">
        <color indexed="49"/>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right/>
      <top style="thin">
        <color indexed="49"/>
      </top>
      <bottom style="double">
        <color indexed="49"/>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2"/>
      </left>
      <right style="thin">
        <color indexed="62"/>
      </right>
      <top style="thin">
        <color indexed="62"/>
      </top>
      <bottom style="thin">
        <color indexed="62"/>
      </bottom>
      <diagonal/>
    </border>
    <border>
      <left style="thin">
        <color indexed="30"/>
      </left>
      <right style="thin">
        <color indexed="30"/>
      </right>
      <top style="thin">
        <color indexed="30"/>
      </top>
      <bottom style="thin">
        <color indexed="30"/>
      </bottom>
      <diagonal/>
    </border>
    <border>
      <left style="thin">
        <color indexed="48"/>
      </left>
      <right style="thin">
        <color indexed="48"/>
      </right>
      <top style="thin">
        <color indexed="48"/>
      </top>
      <bottom style="thin">
        <color indexed="48"/>
      </bottom>
      <diagonal/>
    </border>
    <border>
      <left style="thin">
        <color indexed="64"/>
      </left>
      <right/>
      <top style="thin">
        <color indexed="64"/>
      </top>
      <bottom/>
      <diagonal/>
    </border>
    <border>
      <left/>
      <right/>
      <top style="thin">
        <color indexed="64"/>
      </top>
      <bottom/>
      <diagonal/>
    </border>
    <border>
      <left/>
      <right/>
      <top style="thin">
        <color indexed="49"/>
      </top>
      <bottom style="double">
        <color indexed="49"/>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indexed="64"/>
      </right>
      <top style="thin">
        <color indexed="64"/>
      </top>
      <bottom/>
      <diagonal/>
    </border>
  </borders>
  <cellStyleXfs count="28402">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xf numFmtId="0" fontId="36" fillId="0" borderId="0"/>
    <xf numFmtId="0" fontId="43" fillId="0" borderId="0"/>
    <xf numFmtId="0" fontId="18" fillId="0" borderId="0"/>
    <xf numFmtId="0" fontId="18" fillId="0" borderId="0"/>
    <xf numFmtId="0" fontId="18" fillId="0" borderId="0"/>
    <xf numFmtId="0" fontId="18" fillId="0" borderId="0"/>
    <xf numFmtId="0" fontId="18" fillId="0" borderId="0"/>
    <xf numFmtId="0" fontId="36" fillId="0" borderId="0"/>
    <xf numFmtId="0" fontId="43" fillId="0" borderId="0"/>
    <xf numFmtId="202" fontId="36" fillId="0" borderId="24">
      <alignment horizontal="right" vertical="center" shrinkToFit="1"/>
    </xf>
    <xf numFmtId="9"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41" fontId="19" fillId="0" borderId="0" applyFont="0" applyFill="0" applyBorder="0" applyAlignment="0" applyProtection="0"/>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4" fillId="0" borderId="0">
      <protection locked="0"/>
    </xf>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36"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5" fillId="0" borderId="0"/>
    <xf numFmtId="0" fontId="47" fillId="0" borderId="0"/>
    <xf numFmtId="0" fontId="36" fillId="0" borderId="0"/>
    <xf numFmtId="0" fontId="44" fillId="0" borderId="0">
      <protection locked="0"/>
    </xf>
    <xf numFmtId="0" fontId="46" fillId="0" borderId="33"/>
    <xf numFmtId="0" fontId="18" fillId="0" borderId="0"/>
    <xf numFmtId="0" fontId="19" fillId="0" borderId="0" applyFont="0" applyFill="0" applyBorder="0" applyAlignment="0" applyProtection="0"/>
    <xf numFmtId="0" fontId="18" fillId="0" borderId="0" applyFont="0" applyFill="0" applyBorder="0" applyAlignment="0" applyProtection="0"/>
    <xf numFmtId="42" fontId="19" fillId="0" borderId="0" applyFont="0" applyFill="0" applyBorder="0" applyAlignment="0" applyProtection="0"/>
    <xf numFmtId="195" fontId="40" fillId="0" borderId="0" applyFont="0" applyFill="0" applyBorder="0" applyAlignment="0" applyProtection="0"/>
    <xf numFmtId="196" fontId="40" fillId="0" borderId="0" applyFont="0" applyFill="0" applyBorder="0" applyAlignment="0" applyProtection="0"/>
    <xf numFmtId="0" fontId="45" fillId="0" borderId="0"/>
    <xf numFmtId="191" fontId="40" fillId="0" borderId="0" applyFont="0" applyFill="0" applyBorder="0" applyAlignment="0" applyProtection="0"/>
    <xf numFmtId="0" fontId="40" fillId="0" borderId="0" applyFont="0" applyFill="0" applyBorder="0" applyAlignment="0" applyProtection="0"/>
    <xf numFmtId="0" fontId="19" fillId="0" borderId="0" applyFill="0" applyBorder="0" applyAlignment="0"/>
    <xf numFmtId="0" fontId="51" fillId="0" borderId="0"/>
    <xf numFmtId="0" fontId="47" fillId="0" borderId="0"/>
    <xf numFmtId="197" fontId="19" fillId="0" borderId="0"/>
    <xf numFmtId="0" fontId="19" fillId="0" borderId="0"/>
    <xf numFmtId="0" fontId="19" fillId="0" borderId="0"/>
    <xf numFmtId="194" fontId="19" fillId="0" borderId="0" applyFont="0" applyFill="0" applyBorder="0" applyAlignment="0" applyProtection="0"/>
    <xf numFmtId="38" fontId="48" fillId="5" borderId="0" applyNumberFormat="0" applyBorder="0" applyAlignment="0" applyProtection="0"/>
    <xf numFmtId="0" fontId="52" fillId="0" borderId="0">
      <alignment horizontal="left"/>
    </xf>
    <xf numFmtId="0" fontId="37" fillId="0" borderId="34" applyNumberFormat="0" applyAlignment="0" applyProtection="0">
      <alignment horizontal="left" vertical="center"/>
    </xf>
    <xf numFmtId="0" fontId="37" fillId="0" borderId="2">
      <alignment horizontal="left" vertical="center"/>
    </xf>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53" fillId="0" borderId="35"/>
    <xf numFmtId="37" fontId="49" fillId="0" borderId="0"/>
    <xf numFmtId="0" fontId="36" fillId="0" borderId="0"/>
    <xf numFmtId="0" fontId="18"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50" fillId="0" borderId="0"/>
    <xf numFmtId="0" fontId="36" fillId="0" borderId="0"/>
    <xf numFmtId="10" fontId="36" fillId="0" borderId="0" applyFont="0" applyFill="0" applyBorder="0" applyAlignment="0" applyProtection="0"/>
    <xf numFmtId="0" fontId="53" fillId="0" borderId="0"/>
    <xf numFmtId="41" fontId="19" fillId="0" borderId="0" applyFont="0" applyFill="0" applyBorder="0" applyAlignment="0" applyProtection="0"/>
    <xf numFmtId="3" fontId="55" fillId="0" borderId="24"/>
    <xf numFmtId="0" fontId="19" fillId="0" borderId="0" applyFont="0" applyFill="0" applyBorder="0" applyAlignment="0" applyProtection="0"/>
    <xf numFmtId="0" fontId="56" fillId="0" borderId="0" applyFont="0" applyFill="0" applyBorder="0" applyAlignment="0" applyProtection="0"/>
    <xf numFmtId="0" fontId="56" fillId="0" borderId="0" applyFont="0" applyFill="0" applyBorder="0" applyAlignment="0" applyProtection="0"/>
    <xf numFmtId="0" fontId="56" fillId="0" borderId="0"/>
    <xf numFmtId="0" fontId="19" fillId="0" borderId="0" applyFont="0" applyFill="0" applyBorder="0" applyAlignment="0" applyProtection="0"/>
    <xf numFmtId="0" fontId="56" fillId="0" borderId="0" applyFont="0" applyFill="0" applyBorder="0" applyAlignment="0" applyProtection="0"/>
    <xf numFmtId="0" fontId="18" fillId="0" borderId="0" applyFont="0" applyFill="0" applyBorder="0" applyAlignment="0" applyProtection="0"/>
    <xf numFmtId="0" fontId="36" fillId="0" borderId="0"/>
    <xf numFmtId="0" fontId="55" fillId="0" borderId="0"/>
    <xf numFmtId="0" fontId="34" fillId="0" borderId="0"/>
    <xf numFmtId="0" fontId="18" fillId="0" borderId="0"/>
    <xf numFmtId="0" fontId="57" fillId="0" borderId="0"/>
    <xf numFmtId="0" fontId="58" fillId="0" borderId="0" applyProtection="0"/>
    <xf numFmtId="0" fontId="32" fillId="0" borderId="0" applyFont="0" applyFill="0" applyBorder="0" applyAlignment="0" applyProtection="0"/>
    <xf numFmtId="0" fontId="58" fillId="0" borderId="0" applyProtection="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47"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18" fillId="0" borderId="0"/>
    <xf numFmtId="0" fontId="18" fillId="0" borderId="0"/>
    <xf numFmtId="0" fontId="18" fillId="0" borderId="0"/>
    <xf numFmtId="0" fontId="18" fillId="0" borderId="0"/>
    <xf numFmtId="0" fontId="32" fillId="0" borderId="0" applyFont="0" applyFill="0" applyBorder="0" applyAlignment="0" applyProtection="0"/>
    <xf numFmtId="0" fontId="47" fillId="0" borderId="0"/>
    <xf numFmtId="0" fontId="36" fillId="0" borderId="0"/>
    <xf numFmtId="0" fontId="45" fillId="0" borderId="0"/>
    <xf numFmtId="0" fontId="45" fillId="0" borderId="0"/>
    <xf numFmtId="0" fontId="36" fillId="0" borderId="0"/>
    <xf numFmtId="0" fontId="58" fillId="0" borderId="0" applyProtection="0"/>
    <xf numFmtId="0" fontId="47" fillId="0" borderId="0"/>
    <xf numFmtId="0" fontId="45" fillId="0" borderId="0"/>
    <xf numFmtId="0" fontId="36" fillId="0" borderId="0"/>
    <xf numFmtId="0" fontId="58" fillId="0" borderId="0" applyProtection="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6" fillId="0" borderId="0" applyFont="0" applyFill="0" applyBorder="0" applyAlignment="0" applyProtection="0"/>
    <xf numFmtId="0" fontId="36" fillId="0" borderId="0"/>
    <xf numFmtId="0" fontId="45" fillId="0" borderId="0"/>
    <xf numFmtId="0" fontId="47" fillId="0" borderId="0"/>
    <xf numFmtId="0" fontId="36" fillId="0" borderId="0"/>
    <xf numFmtId="0" fontId="45" fillId="0" borderId="0"/>
    <xf numFmtId="0" fontId="18" fillId="0" borderId="0" applyFont="0" applyFill="0" applyBorder="0" applyAlignment="0" applyProtection="0"/>
    <xf numFmtId="0" fontId="36"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32" fillId="0" borderId="0" applyFont="0" applyFill="0" applyBorder="0" applyAlignment="0" applyProtection="0"/>
    <xf numFmtId="0" fontId="36" fillId="0" borderId="0"/>
    <xf numFmtId="0" fontId="45" fillId="0" borderId="0"/>
    <xf numFmtId="0" fontId="47" fillId="0" borderId="0"/>
    <xf numFmtId="0" fontId="45" fillId="0" borderId="0"/>
    <xf numFmtId="0" fontId="36" fillId="0" borderId="0"/>
    <xf numFmtId="0" fontId="36" fillId="0" borderId="0"/>
    <xf numFmtId="0" fontId="36" fillId="0" borderId="0"/>
    <xf numFmtId="0" fontId="45" fillId="0" borderId="0"/>
    <xf numFmtId="0" fontId="45" fillId="0" borderId="0"/>
    <xf numFmtId="0" fontId="36" fillId="0" borderId="0"/>
    <xf numFmtId="0" fontId="45" fillId="0" borderId="0"/>
    <xf numFmtId="0" fontId="36" fillId="0" borderId="0"/>
    <xf numFmtId="0" fontId="45" fillId="0" borderId="0"/>
    <xf numFmtId="0" fontId="36" fillId="0" borderId="0"/>
    <xf numFmtId="0" fontId="45" fillId="0" borderId="0"/>
    <xf numFmtId="0" fontId="47" fillId="0" borderId="0"/>
    <xf numFmtId="0" fontId="36" fillId="0" borderId="0"/>
    <xf numFmtId="0" fontId="36" fillId="0" borderId="0"/>
    <xf numFmtId="0" fontId="45" fillId="0" borderId="0"/>
    <xf numFmtId="0" fontId="32" fillId="0" borderId="0" applyFont="0" applyFill="0" applyBorder="0" applyAlignment="0" applyProtection="0"/>
    <xf numFmtId="0" fontId="32"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59" fillId="0" borderId="0"/>
    <xf numFmtId="203" fontId="40" fillId="0" borderId="0"/>
    <xf numFmtId="204" fontId="40" fillId="0" borderId="0"/>
    <xf numFmtId="0" fontId="61" fillId="0" borderId="0"/>
    <xf numFmtId="3" fontId="55" fillId="0" borderId="24"/>
    <xf numFmtId="3" fontId="55" fillId="0" borderId="24"/>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1"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2"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3"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5"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6"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8"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9"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4"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17"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2" fillId="20"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21"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8"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19"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0" fontId="63" fillId="24" borderId="0" applyNumberFormat="0" applyBorder="0" applyAlignment="0" applyProtection="0">
      <alignment vertical="center"/>
    </xf>
    <xf numFmtId="14" fontId="64" fillId="0" borderId="0"/>
    <xf numFmtId="14" fontId="36" fillId="0" borderId="0" applyBorder="0"/>
    <xf numFmtId="14" fontId="36" fillId="0" borderId="0" applyBorder="0"/>
    <xf numFmtId="0" fontId="65"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2"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4"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66" fillId="0" borderId="0" applyFont="0" applyFill="0" applyBorder="0" applyAlignment="0" applyProtection="0"/>
    <xf numFmtId="0" fontId="66" fillId="0" borderId="0" applyFont="0" applyFill="0" applyBorder="0" applyAlignment="0" applyProtection="0"/>
    <xf numFmtId="0" fontId="65" fillId="0" borderId="0" applyFont="0" applyFill="0" applyBorder="0" applyAlignment="0" applyProtection="0"/>
    <xf numFmtId="0" fontId="65" fillId="0" borderId="0" applyFont="0" applyFill="0" applyBorder="0" applyAlignment="0" applyProtection="0"/>
    <xf numFmtId="0" fontId="69" fillId="0" borderId="0" applyFont="0" applyFill="0" applyBorder="0" applyAlignment="0" applyProtection="0"/>
    <xf numFmtId="0" fontId="7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41" fontId="40"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43"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0" fontId="72" fillId="0" borderId="0" applyFont="0" applyFill="0" applyBorder="0" applyAlignment="0" applyProtection="0"/>
    <xf numFmtId="0" fontId="34" fillId="0" borderId="0" applyFont="0" applyFill="0" applyBorder="0" applyAlignment="0" applyProtection="0"/>
    <xf numFmtId="0" fontId="75" fillId="0" borderId="0" applyNumberFormat="0" applyFill="0" applyBorder="0" applyAlignment="0" applyProtection="0"/>
    <xf numFmtId="0" fontId="76" fillId="0" borderId="0"/>
    <xf numFmtId="0" fontId="67" fillId="0" borderId="0"/>
    <xf numFmtId="0" fontId="68" fillId="0" borderId="0"/>
    <xf numFmtId="0" fontId="67" fillId="0" borderId="0"/>
    <xf numFmtId="0" fontId="68" fillId="0" borderId="0"/>
    <xf numFmtId="0" fontId="67" fillId="0" borderId="0"/>
    <xf numFmtId="0" fontId="68" fillId="0" borderId="0"/>
    <xf numFmtId="0" fontId="67" fillId="0" borderId="0"/>
    <xf numFmtId="0" fontId="68" fillId="0" borderId="0"/>
    <xf numFmtId="0" fontId="77" fillId="0" borderId="0"/>
    <xf numFmtId="0" fontId="78" fillId="0" borderId="0"/>
    <xf numFmtId="0" fontId="79" fillId="0" borderId="0"/>
    <xf numFmtId="0" fontId="80" fillId="0" borderId="0"/>
    <xf numFmtId="0" fontId="81" fillId="0" borderId="0"/>
    <xf numFmtId="0" fontId="76" fillId="0" borderId="0"/>
    <xf numFmtId="0" fontId="76" fillId="0" borderId="0"/>
    <xf numFmtId="0" fontId="80" fillId="0" borderId="0"/>
    <xf numFmtId="0" fontId="40" fillId="0" borderId="0"/>
    <xf numFmtId="0" fontId="69" fillId="0" borderId="0"/>
    <xf numFmtId="0" fontId="40" fillId="0" borderId="0"/>
    <xf numFmtId="0" fontId="82" fillId="0" borderId="0"/>
    <xf numFmtId="0" fontId="83" fillId="0" borderId="0"/>
    <xf numFmtId="0" fontId="84" fillId="0" borderId="0"/>
    <xf numFmtId="37" fontId="40" fillId="0" borderId="0"/>
    <xf numFmtId="0" fontId="69" fillId="0" borderId="0"/>
    <xf numFmtId="0" fontId="40" fillId="0" borderId="0"/>
    <xf numFmtId="0" fontId="36" fillId="0" borderId="0"/>
    <xf numFmtId="0" fontId="76" fillId="0" borderId="0" applyNumberFormat="0"/>
    <xf numFmtId="0" fontId="76" fillId="0" borderId="0" applyNumberFormat="0"/>
    <xf numFmtId="0" fontId="71" fillId="0" borderId="0"/>
    <xf numFmtId="0" fontId="69" fillId="0" borderId="0"/>
    <xf numFmtId="0" fontId="40" fillId="0" borderId="0"/>
    <xf numFmtId="0" fontId="69" fillId="0" borderId="0"/>
    <xf numFmtId="0" fontId="40" fillId="0" borderId="0"/>
    <xf numFmtId="0" fontId="69" fillId="0" borderId="0"/>
    <xf numFmtId="0" fontId="70" fillId="0" borderId="0"/>
    <xf numFmtId="0" fontId="69" fillId="0" borderId="0"/>
    <xf numFmtId="0" fontId="40" fillId="0" borderId="0"/>
    <xf numFmtId="0" fontId="69" fillId="0" borderId="0"/>
    <xf numFmtId="0" fontId="72" fillId="0" borderId="0"/>
    <xf numFmtId="0" fontId="40" fillId="0" borderId="0"/>
    <xf numFmtId="0" fontId="69" fillId="0" borderId="0"/>
    <xf numFmtId="0" fontId="40" fillId="0" borderId="0"/>
    <xf numFmtId="0" fontId="69" fillId="0" borderId="0"/>
    <xf numFmtId="0" fontId="85" fillId="0" borderId="0"/>
    <xf numFmtId="0" fontId="80" fillId="0" borderId="0"/>
    <xf numFmtId="0" fontId="85" fillId="0" borderId="0"/>
    <xf numFmtId="0" fontId="80" fillId="0" borderId="0"/>
    <xf numFmtId="0" fontId="40" fillId="0" borderId="0"/>
    <xf numFmtId="0" fontId="69" fillId="0" borderId="0"/>
    <xf numFmtId="0" fontId="86" fillId="0" borderId="0" applyNumberFormat="0" applyFill="0" applyBorder="0" applyAlignment="0" applyProtection="0">
      <alignment vertical="top"/>
      <protection locked="0"/>
    </xf>
    <xf numFmtId="0" fontId="87" fillId="10" borderId="0" applyNumberFormat="0">
      <alignment horizontal="center"/>
    </xf>
    <xf numFmtId="4" fontId="88" fillId="0" borderId="0">
      <protection locked="0"/>
    </xf>
    <xf numFmtId="3" fontId="36" fillId="0" borderId="0" applyFont="0" applyFill="0" applyBorder="0" applyAlignment="0" applyProtection="0"/>
    <xf numFmtId="0" fontId="89" fillId="0" borderId="0" applyNumberFormat="0" applyAlignment="0">
      <alignment horizontal="left"/>
    </xf>
    <xf numFmtId="0" fontId="32" fillId="0" borderId="0" applyFont="0" applyFill="0" applyBorder="0" applyAlignment="0" applyProtection="0"/>
    <xf numFmtId="205" fontId="88" fillId="0" borderId="0">
      <protection locked="0"/>
    </xf>
    <xf numFmtId="206" fontId="48" fillId="0" borderId="0" applyFont="0" applyFill="0" applyBorder="0" applyAlignment="0"/>
    <xf numFmtId="207" fontId="48" fillId="0" borderId="0"/>
    <xf numFmtId="208" fontId="19" fillId="0" borderId="0" applyFont="0" applyFill="0" applyBorder="0" applyAlignment="0" applyProtection="0"/>
    <xf numFmtId="39" fontId="64" fillId="0" borderId="0">
      <alignment horizontal="right"/>
    </xf>
    <xf numFmtId="209" fontId="36" fillId="0" borderId="0" applyBorder="0">
      <alignment horizontal="right"/>
    </xf>
    <xf numFmtId="209" fontId="36" fillId="0" borderId="0" applyBorder="0">
      <alignment horizontal="right"/>
    </xf>
    <xf numFmtId="210" fontId="88" fillId="0" borderId="0">
      <protection locked="0"/>
    </xf>
    <xf numFmtId="15" fontId="90" fillId="0" borderId="0" applyFill="0" applyBorder="0" applyAlignment="0"/>
    <xf numFmtId="211" fontId="90" fillId="6" borderId="0" applyFont="0" applyFill="0" applyBorder="0" applyAlignment="0" applyProtection="0"/>
    <xf numFmtId="212" fontId="91" fillId="6" borderId="15" applyFont="0" applyFill="0" applyBorder="0" applyAlignment="0" applyProtection="0"/>
    <xf numFmtId="211" fontId="48" fillId="6" borderId="0" applyFont="0" applyFill="0" applyBorder="0" applyAlignment="0" applyProtection="0"/>
    <xf numFmtId="17" fontId="90" fillId="0" borderId="0" applyFill="0" applyBorder="0">
      <alignment horizontal="right"/>
    </xf>
    <xf numFmtId="213" fontId="93" fillId="0" borderId="0" applyFill="0" applyProtection="0">
      <alignment vertical="center"/>
    </xf>
    <xf numFmtId="214" fontId="48" fillId="0" borderId="0"/>
    <xf numFmtId="0" fontId="94" fillId="0" borderId="0" applyNumberFormat="0" applyAlignment="0">
      <alignment horizontal="left"/>
    </xf>
    <xf numFmtId="0" fontId="36" fillId="0" borderId="41" applyNumberFormat="0" applyFont="0" applyFill="0" applyAlignment="0" applyProtection="0"/>
    <xf numFmtId="178" fontId="64" fillId="0" borderId="0" applyBorder="0"/>
    <xf numFmtId="0" fontId="88" fillId="0" borderId="0">
      <protection locked="0"/>
    </xf>
    <xf numFmtId="0" fontId="95" fillId="0" borderId="0">
      <protection locked="0"/>
    </xf>
    <xf numFmtId="0" fontId="88" fillId="0" borderId="0">
      <protection locked="0"/>
    </xf>
    <xf numFmtId="0" fontId="96" fillId="0" borderId="0">
      <protection locked="0"/>
    </xf>
    <xf numFmtId="0" fontId="88" fillId="0" borderId="0">
      <protection locked="0"/>
    </xf>
    <xf numFmtId="0" fontId="88" fillId="0" borderId="0">
      <protection locked="0"/>
    </xf>
    <xf numFmtId="0" fontId="88" fillId="0" borderId="0">
      <protection locked="0"/>
    </xf>
    <xf numFmtId="215" fontId="88" fillId="0" borderId="0">
      <protection locked="0"/>
    </xf>
    <xf numFmtId="216" fontId="36" fillId="6" borderId="0" applyFont="0" applyFill="0" applyBorder="0" applyAlignment="0"/>
    <xf numFmtId="192" fontId="92" fillId="0" borderId="0">
      <protection locked="0"/>
    </xf>
    <xf numFmtId="0" fontId="97" fillId="0" borderId="0">
      <alignment horizontal="left"/>
    </xf>
    <xf numFmtId="0" fontId="98" fillId="0" borderId="0" applyNumberFormat="0" applyFill="0" applyBorder="0" applyAlignment="0" applyProtection="0">
      <alignment horizontal="left"/>
    </xf>
    <xf numFmtId="0" fontId="99" fillId="0" borderId="0" applyNumberFormat="0" applyFill="0" applyBorder="0" applyAlignment="0" applyProtection="0">
      <alignment horizontal="left"/>
    </xf>
    <xf numFmtId="0" fontId="100" fillId="0" borderId="0" applyNumberFormat="0" applyFill="0" applyBorder="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Alignment="0" applyProtection="0">
      <alignment horizontal="left"/>
    </xf>
    <xf numFmtId="0" fontId="101" fillId="0" borderId="0" applyNumberFormat="0" applyFill="0" applyBorder="0" applyAlignment="0" applyProtection="0">
      <alignment horizontal="left"/>
    </xf>
    <xf numFmtId="0" fontId="102" fillId="0" borderId="0" applyNumberFormat="0" applyFill="0" applyBorder="0" applyAlignment="0" applyProtection="0">
      <alignment horizontal="left"/>
    </xf>
    <xf numFmtId="0" fontId="103" fillId="0" borderId="0" applyNumberFormat="0" applyFill="0" applyBorder="0" applyAlignment="0" applyProtection="0">
      <alignment horizontal="left"/>
    </xf>
    <xf numFmtId="0" fontId="104" fillId="0" borderId="0" applyNumberFormat="0" applyFill="0" applyBorder="0" applyAlignment="0" applyProtection="0">
      <alignment horizontal="left"/>
    </xf>
    <xf numFmtId="0" fontId="105" fillId="0" borderId="0" applyNumberFormat="0" applyFill="0" applyBorder="0" applyAlignment="0" applyProtection="0"/>
    <xf numFmtId="0" fontId="37" fillId="0" borderId="0" applyNumberFormat="0" applyFill="0" applyBorder="0" applyAlignment="0" applyProtection="0"/>
    <xf numFmtId="192" fontId="96" fillId="0" borderId="0">
      <protection locked="0"/>
    </xf>
    <xf numFmtId="192" fontId="96" fillId="0" borderId="0">
      <protection locked="0"/>
    </xf>
    <xf numFmtId="0" fontId="36" fillId="10" borderId="38" applyNumberFormat="0" applyFont="0" applyBorder="0" applyAlignment="0" applyProtection="0"/>
    <xf numFmtId="37" fontId="64" fillId="0" borderId="0" applyBorder="0"/>
    <xf numFmtId="217" fontId="36" fillId="0" borderId="0" applyBorder="0"/>
    <xf numFmtId="217" fontId="36" fillId="0" borderId="0" applyBorder="0"/>
    <xf numFmtId="207" fontId="48" fillId="6" borderId="0" applyFont="0" applyBorder="0" applyAlignment="0" applyProtection="0">
      <protection locked="0"/>
    </xf>
    <xf numFmtId="15" fontId="48" fillId="6" borderId="0" applyFont="0" applyBorder="0" applyAlignment="0" applyProtection="0">
      <protection locked="0"/>
    </xf>
    <xf numFmtId="216" fontId="48" fillId="6" borderId="0" applyFont="0" applyBorder="0" applyAlignment="0">
      <protection locked="0"/>
    </xf>
    <xf numFmtId="38" fontId="48" fillId="6" borderId="0">
      <protection locked="0"/>
    </xf>
    <xf numFmtId="218" fontId="48" fillId="6" borderId="0" applyFont="0" applyBorder="0" applyAlignment="0">
      <protection locked="0"/>
    </xf>
    <xf numFmtId="10" fontId="48" fillId="6" borderId="0">
      <protection locked="0"/>
    </xf>
    <xf numFmtId="193" fontId="107" fillId="6" borderId="0" applyNumberFormat="0" applyBorder="0" applyAlignment="0">
      <protection locked="0"/>
    </xf>
    <xf numFmtId="0" fontId="47" fillId="0" borderId="0" applyNumberFormat="0" applyFont="0" applyFill="0" applyBorder="0" applyProtection="0">
      <alignment horizontal="left" vertical="center"/>
    </xf>
    <xf numFmtId="219" fontId="64" fillId="0" borderId="0"/>
    <xf numFmtId="219" fontId="36" fillId="0" borderId="0" applyBorder="0"/>
    <xf numFmtId="41" fontId="36" fillId="0" borderId="0" applyFont="0" applyFill="0" applyBorder="0" applyAlignment="0" applyProtection="0"/>
    <xf numFmtId="43" fontId="36" fillId="0" borderId="0" applyFont="0" applyFill="0" applyBorder="0" applyAlignment="0" applyProtection="0"/>
    <xf numFmtId="220" fontId="36" fillId="0" borderId="0" applyFont="0" applyFill="0" applyBorder="0" applyAlignment="0" applyProtection="0"/>
    <xf numFmtId="221" fontId="36" fillId="0" borderId="0" applyFont="0" applyFill="0" applyBorder="0" applyAlignment="0" applyProtection="0"/>
    <xf numFmtId="0" fontId="108" fillId="0" borderId="0" applyFont="0" applyFill="0" applyBorder="0" applyAlignment="0" applyProtection="0"/>
    <xf numFmtId="0" fontId="108" fillId="0" borderId="0" applyFont="0" applyFill="0" applyBorder="0" applyAlignment="0" applyProtection="0"/>
    <xf numFmtId="222" fontId="48" fillId="5" borderId="0" applyFont="0" applyBorder="0" applyAlignment="0" applyProtection="0">
      <alignment horizontal="right"/>
      <protection hidden="1"/>
    </xf>
    <xf numFmtId="3" fontId="109" fillId="0" borderId="0" applyFill="0" applyBorder="0" applyAlignment="0" applyProtection="0"/>
    <xf numFmtId="223" fontId="19" fillId="0" borderId="0"/>
    <xf numFmtId="223" fontId="19" fillId="0" borderId="0"/>
    <xf numFmtId="223" fontId="19" fillId="0" borderId="0"/>
    <xf numFmtId="0" fontId="50" fillId="0" borderId="0"/>
    <xf numFmtId="38" fontId="48" fillId="0" borderId="0" applyFont="0" applyFill="0" applyBorder="0" applyAlignment="0"/>
    <xf numFmtId="193" fontId="36" fillId="0" borderId="0" applyFont="0" applyFill="0" applyBorder="0" applyAlignment="0"/>
    <xf numFmtId="40" fontId="48" fillId="0" borderId="0" applyFont="0" applyFill="0" applyBorder="0" applyAlignment="0"/>
    <xf numFmtId="224" fontId="48" fillId="0" borderId="0" applyFont="0" applyFill="0" applyBorder="0" applyAlignment="0"/>
    <xf numFmtId="193" fontId="90" fillId="0" borderId="0" applyNumberFormat="0" applyFill="0" applyBorder="0" applyAlignment="0" applyProtection="0"/>
    <xf numFmtId="225" fontId="48" fillId="0" borderId="0" applyFont="0" applyFill="0" applyBorder="0" applyAlignment="0" applyProtection="0"/>
    <xf numFmtId="226" fontId="47" fillId="0" borderId="0" applyFont="0" applyFill="0" applyBorder="0" applyAlignment="0" applyProtection="0">
      <alignment horizontal="centerContinuous"/>
    </xf>
    <xf numFmtId="37" fontId="47" fillId="0" borderId="0" applyFont="0" applyFill="0" applyBorder="0" applyAlignment="0" applyProtection="0">
      <alignment horizontal="centerContinuous"/>
    </xf>
    <xf numFmtId="201" fontId="18" fillId="0" borderId="0" applyFont="0" applyFill="0" applyBorder="0" applyAlignment="0" applyProtection="0">
      <alignment horizontal="centerContinuous"/>
    </xf>
    <xf numFmtId="199" fontId="18" fillId="0" borderId="0" applyFont="0" applyFill="0" applyBorder="0" applyAlignment="0" applyProtection="0">
      <alignment horizontal="centerContinuous"/>
    </xf>
    <xf numFmtId="227" fontId="19" fillId="0" borderId="0"/>
    <xf numFmtId="228" fontId="48" fillId="0" borderId="0" applyFont="0" applyFill="0" applyBorder="0" applyAlignment="0" applyProtection="0"/>
    <xf numFmtId="229" fontId="48" fillId="0" borderId="0" applyFont="0" applyFill="0" applyBorder="0" applyAlignment="0" applyProtection="0"/>
    <xf numFmtId="0" fontId="36" fillId="0" borderId="41" applyNumberFormat="0" applyFont="0" applyFill="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42" applyNumberFormat="0" applyFont="0" applyFill="0" applyAlignment="0" applyProtection="0"/>
    <xf numFmtId="0" fontId="36" fillId="0" borderId="43" applyNumberFormat="0" applyFont="0" applyFill="0" applyAlignment="0" applyProtection="0"/>
    <xf numFmtId="230" fontId="64" fillId="0" borderId="35" applyBorder="0"/>
    <xf numFmtId="231" fontId="48" fillId="0" borderId="0"/>
    <xf numFmtId="232" fontId="88" fillId="0" borderId="0">
      <protection locked="0"/>
    </xf>
    <xf numFmtId="233" fontId="36" fillId="0" borderId="0" applyFont="0" applyFill="0" applyBorder="0" applyAlignment="0"/>
    <xf numFmtId="218" fontId="48" fillId="0" borderId="0" applyFont="0" applyFill="0" applyBorder="0" applyAlignment="0"/>
    <xf numFmtId="234" fontId="48" fillId="0" borderId="0" applyFont="0" applyFill="0" applyBorder="0" applyAlignment="0" applyProtection="0"/>
    <xf numFmtId="0" fontId="31" fillId="0" borderId="0" applyFont="0" applyFill="0" applyBorder="0" applyAlignment="0" applyProtection="0"/>
    <xf numFmtId="193" fontId="110" fillId="0" borderId="0" applyNumberFormat="0" applyFill="0" applyBorder="0" applyAlignment="0" applyProtection="0">
      <alignment horizontal="left"/>
    </xf>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235" fontId="36" fillId="0" borderId="0" applyNumberFormat="0" applyFill="0" applyBorder="0" applyAlignment="0" applyProtection="0">
      <alignment horizontal="left"/>
    </xf>
    <xf numFmtId="0" fontId="36" fillId="10" borderId="0" applyNumberFormat="0" applyBorder="0" applyProtection="0">
      <alignment horizontal="center"/>
    </xf>
    <xf numFmtId="193" fontId="48" fillId="8" borderId="0" applyNumberFormat="0" applyFont="0" applyBorder="0" applyAlignment="0">
      <protection hidden="1"/>
    </xf>
    <xf numFmtId="0" fontId="111" fillId="0" borderId="0">
      <alignment horizontal="left"/>
    </xf>
    <xf numFmtId="0" fontId="87" fillId="0" borderId="0">
      <alignment horizontal="left"/>
    </xf>
    <xf numFmtId="49" fontId="64" fillId="0" borderId="0"/>
    <xf numFmtId="0" fontId="36" fillId="0" borderId="0" applyBorder="0"/>
    <xf numFmtId="0" fontId="36" fillId="0" borderId="0" applyBorder="0"/>
    <xf numFmtId="193" fontId="36" fillId="25" borderId="0" applyNumberFormat="0" applyFont="0" applyBorder="0" applyAlignment="0" applyProtection="0"/>
    <xf numFmtId="236" fontId="112" fillId="0" borderId="0" applyFill="0" applyBorder="0" applyAlignment="0" applyProtection="0">
      <alignment horizontal="right"/>
    </xf>
    <xf numFmtId="18" fontId="64" fillId="0" borderId="0" applyFill="0" applyProtection="0">
      <alignment horizontal="center"/>
    </xf>
    <xf numFmtId="0" fontId="113" fillId="0" borderId="0">
      <alignment wrapText="1"/>
    </xf>
    <xf numFmtId="0" fontId="114" fillId="0" borderId="0" applyFill="0" applyBorder="0" applyProtection="0">
      <alignment horizontal="centerContinuous" vertical="center"/>
    </xf>
    <xf numFmtId="0" fontId="34" fillId="7" borderId="0" applyFill="0" applyBorder="0" applyProtection="0">
      <alignment horizontal="center" vertical="center"/>
    </xf>
    <xf numFmtId="0" fontId="115" fillId="0" borderId="0">
      <alignment horizontal="center"/>
    </xf>
    <xf numFmtId="0" fontId="97" fillId="0" borderId="0">
      <alignment horizontal="center"/>
    </xf>
    <xf numFmtId="192" fontId="88" fillId="0" borderId="43">
      <protection locked="0"/>
    </xf>
    <xf numFmtId="0" fontId="116" fillId="0" borderId="0" applyNumberFormat="0" applyFill="0" applyBorder="0" applyAlignment="0" applyProtection="0">
      <alignment horizontal="left"/>
    </xf>
    <xf numFmtId="0" fontId="117" fillId="0" borderId="0" applyNumberFormat="0" applyFill="0" applyBorder="0" applyAlignment="0" applyProtection="0">
      <alignment horizontal="left"/>
    </xf>
    <xf numFmtId="0" fontId="118"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19" fillId="0" borderId="0" applyNumberFormat="0" applyFill="0" applyBorder="0" applyAlignment="0" applyProtection="0">
      <alignment horizontal="left"/>
    </xf>
    <xf numFmtId="0" fontId="120" fillId="0" borderId="0" applyNumberFormat="0" applyFill="0" applyBorder="0" applyAlignment="0" applyProtection="0">
      <alignment horizontal="left"/>
    </xf>
    <xf numFmtId="0" fontId="121" fillId="0" borderId="0">
      <alignment horizontal="left"/>
    </xf>
    <xf numFmtId="0" fontId="64" fillId="0" borderId="0" applyNumberFormat="0" applyFill="0" applyBorder="0" applyAlignment="0" applyProtection="0">
      <alignment horizontal="left"/>
    </xf>
    <xf numFmtId="0" fontId="36" fillId="10" borderId="0" applyNumberFormat="0" applyFont="0" applyBorder="0" applyAlignment="0" applyProtection="0"/>
    <xf numFmtId="0" fontId="36" fillId="0" borderId="35" applyNumberFormat="0" applyFont="0" applyFill="0" applyAlignment="0" applyProtection="0"/>
    <xf numFmtId="193" fontId="122" fillId="0" borderId="0" applyNumberFormat="0" applyFill="0" applyBorder="0" applyAlignment="0" applyProtection="0"/>
    <xf numFmtId="0" fontId="108" fillId="0" borderId="0" applyNumberFormat="0" applyFont="0" applyFill="0" applyBorder="0" applyProtection="0">
      <alignment horizontal="center" vertical="center" wrapText="1"/>
    </xf>
    <xf numFmtId="0" fontId="123" fillId="0" borderId="0" applyNumberFormat="0" applyFill="0" applyBorder="0" applyAlignment="0" applyProtection="0">
      <alignment vertical="top"/>
      <protection locked="0"/>
    </xf>
    <xf numFmtId="0" fontId="124" fillId="0" borderId="0" applyNumberFormat="0" applyFill="0" applyBorder="0" applyAlignment="0" applyProtection="0">
      <alignment vertical="top"/>
      <protection locked="0"/>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6"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7"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8"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2"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3"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0" fontId="63" fillId="29" borderId="0" applyNumberFormat="0" applyBorder="0" applyAlignment="0" applyProtection="0">
      <alignment vertical="center"/>
    </xf>
    <xf numFmtId="204" fontId="18" fillId="0" borderId="0"/>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5" fillId="0" borderId="0" applyNumberFormat="0" applyFill="0" applyBorder="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0" fontId="126" fillId="30" borderId="44" applyNumberFormat="0" applyAlignment="0" applyProtection="0">
      <alignment vertical="center"/>
    </xf>
    <xf numFmtId="237" fontId="18" fillId="0" borderId="0">
      <protection locked="0"/>
    </xf>
    <xf numFmtId="0" fontId="96" fillId="0" borderId="0">
      <protection locked="0"/>
    </xf>
    <xf numFmtId="0" fontId="96" fillId="0" borderId="0">
      <protection locked="0"/>
    </xf>
    <xf numFmtId="203" fontId="18" fillId="0" borderId="0"/>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0" fontId="127" fillId="12" borderId="0" applyNumberFormat="0" applyBorder="0" applyAlignment="0" applyProtection="0">
      <alignment vertical="center"/>
    </xf>
    <xf numFmtId="238" fontId="18" fillId="0" borderId="0" applyFont="0" applyFill="0" applyBorder="0" applyAlignment="0" applyProtection="0">
      <alignment vertical="center"/>
    </xf>
    <xf numFmtId="3" fontId="45" fillId="0" borderId="37">
      <alignment horizontal="center"/>
    </xf>
    <xf numFmtId="0" fontId="88" fillId="0" borderId="0">
      <protection locked="0"/>
    </xf>
    <xf numFmtId="40" fontId="128" fillId="0" borderId="0" applyFont="0" applyFill="0" applyBorder="0" applyAlignment="0" applyProtection="0"/>
    <xf numFmtId="38" fontId="128" fillId="0" borderId="0" applyFont="0" applyFill="0" applyBorder="0" applyAlignment="0" applyProtection="0"/>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28" fillId="0" borderId="0" applyFont="0" applyFill="0" applyBorder="0" applyAlignment="0" applyProtection="0"/>
    <xf numFmtId="0" fontId="128" fillId="0" borderId="0" applyFont="0" applyFill="0" applyBorder="0" applyAlignment="0" applyProtection="0"/>
    <xf numFmtId="9" fontId="31" fillId="7" borderId="0" applyFill="0" applyBorder="0" applyProtection="0">
      <alignment horizontal="right"/>
    </xf>
    <xf numFmtId="10" fontId="31" fillId="0" borderId="0" applyFill="0" applyBorder="0" applyProtection="0">
      <alignment horizontal="right"/>
    </xf>
    <xf numFmtId="9" fontId="129" fillId="0" borderId="0" applyFont="0" applyFill="0" applyBorder="0" applyAlignment="0" applyProtection="0">
      <alignment vertical="top" wrapText="1"/>
      <protection locked="0"/>
    </xf>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30" fillId="32" borderId="0" applyNumberFormat="0" applyBorder="0" applyAlignment="0" applyProtection="0">
      <alignment vertical="center"/>
    </xf>
    <xf numFmtId="0" fontId="18" fillId="0" borderId="0"/>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1" fillId="0" borderId="0" applyNumberFormat="0" applyFill="0" applyBorder="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0" fontId="132" fillId="33" borderId="46" applyNumberFormat="0" applyAlignment="0" applyProtection="0">
      <alignment vertical="center"/>
    </xf>
    <xf numFmtId="239" fontId="133" fillId="0" borderId="0">
      <alignment vertical="center"/>
    </xf>
    <xf numFmtId="41" fontId="38" fillId="0" borderId="0" applyFont="0" applyFill="0" applyBorder="0" applyAlignment="0" applyProtection="0"/>
    <xf numFmtId="41" fontId="19" fillId="0" borderId="0" applyFont="0" applyFill="0" applyBorder="0" applyAlignment="0" applyProtection="0">
      <alignment vertical="center"/>
    </xf>
    <xf numFmtId="41" fontId="129" fillId="0" borderId="0" applyFont="0" applyFill="0" applyBorder="0" applyAlignment="0" applyProtection="0">
      <alignment vertical="top" wrapText="1"/>
      <protection locked="0"/>
    </xf>
    <xf numFmtId="41" fontId="19" fillId="0" borderId="0" applyFont="0" applyFill="0" applyBorder="0" applyAlignment="0" applyProtection="0"/>
    <xf numFmtId="191" fontId="18"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240" fontId="18" fillId="0" borderId="0" applyFont="0" applyFill="0" applyBorder="0" applyAlignment="0" applyProtection="0"/>
    <xf numFmtId="41" fontId="62" fillId="0" borderId="0" applyFont="0" applyFill="0" applyBorder="0" applyAlignment="0" applyProtection="0">
      <alignment vertical="center"/>
    </xf>
    <xf numFmtId="41" fontId="62" fillId="0" borderId="0" applyFont="0" applyFill="0" applyBorder="0" applyAlignment="0" applyProtection="0">
      <alignment vertical="center"/>
    </xf>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4" fillId="0" borderId="47" applyNumberFormat="0" applyFill="0" applyAlignment="0" applyProtection="0">
      <alignment vertical="center"/>
    </xf>
    <xf numFmtId="0" fontId="135" fillId="0" borderId="0"/>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54" fillId="0" borderId="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0" fontId="137" fillId="16" borderId="44" applyNumberFormat="0" applyAlignment="0" applyProtection="0">
      <alignment vertical="center"/>
    </xf>
    <xf numFmtId="4" fontId="88" fillId="0" borderId="0">
      <protection locked="0"/>
    </xf>
    <xf numFmtId="0" fontId="138" fillId="0" borderId="0"/>
    <xf numFmtId="0" fontId="138" fillId="0" borderId="0"/>
    <xf numFmtId="4" fontId="139" fillId="0" borderId="0" applyFont="0" applyFill="0" applyBorder="0" applyAlignment="0" applyProtection="0"/>
    <xf numFmtId="241" fontId="18" fillId="0" borderId="0">
      <protection locked="0"/>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40" fillId="0" borderId="49" applyNumberFormat="0" applyFill="0" applyAlignment="0" applyProtection="0">
      <alignment vertical="center"/>
    </xf>
    <xf numFmtId="0" fontId="18" fillId="0" borderId="0">
      <alignment vertical="center"/>
    </xf>
    <xf numFmtId="0" fontId="141" fillId="0" borderId="0">
      <alignment horizontal="centerContinuous"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2" fillId="0" borderId="50"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3"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44" fillId="0" borderId="0" applyNumberFormat="0" applyFill="0" applyBorder="0" applyAlignment="0" applyProtection="0">
      <alignment vertical="center"/>
    </xf>
    <xf numFmtId="0" fontId="18" fillId="0" borderId="24">
      <alignment horizontal="distributed" vertical="center" justifyLastLine="1"/>
    </xf>
    <xf numFmtId="0" fontId="18" fillId="0" borderId="15">
      <alignment horizontal="distributed" vertical="top" justifyLastLine="1"/>
    </xf>
    <xf numFmtId="0" fontId="18" fillId="0" borderId="25">
      <alignment horizontal="distributed" justifyLastLine="1"/>
    </xf>
    <xf numFmtId="191" fontId="145" fillId="0" borderId="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6" fillId="13" borderId="0" applyNumberFormat="0" applyBorder="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242" fontId="19" fillId="7" borderId="0" applyFill="0" applyBorder="0" applyProtection="0">
      <alignment horizontal="right"/>
    </xf>
    <xf numFmtId="191" fontId="55" fillId="0" borderId="3" applyFont="0" applyFill="0" applyBorder="0" applyAlignment="0" applyProtection="0">
      <alignment vertical="center"/>
    </xf>
    <xf numFmtId="209" fontId="47"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242" fontId="148" fillId="0" borderId="0" applyFont="0" applyFill="0" applyBorder="0" applyAlignment="0" applyProtection="0"/>
    <xf numFmtId="243" fontId="18" fillId="0" borderId="0">
      <protection locked="0"/>
    </xf>
    <xf numFmtId="0" fontId="138" fillId="0" borderId="0"/>
    <xf numFmtId="10" fontId="149" fillId="0" borderId="0" applyFont="0" applyFill="0" applyBorder="0" applyAlignment="0" applyProtection="0"/>
    <xf numFmtId="0" fontId="55" fillId="0" borderId="25">
      <alignment horizontal="distributed" justifyLastLine="1"/>
    </xf>
    <xf numFmtId="0" fontId="55" fillId="0" borderId="53">
      <alignment horizontal="distributed" vertical="center" justifyLastLine="1"/>
    </xf>
    <xf numFmtId="0" fontId="55" fillId="0" borderId="54">
      <alignment horizontal="distributed" vertical="top" justifyLastLine="1"/>
    </xf>
    <xf numFmtId="0" fontId="150" fillId="0" borderId="0" applyNumberFormat="0" applyFill="0" applyBorder="0" applyAlignment="0" applyProtection="0">
      <alignment vertical="top"/>
      <protection locked="0"/>
    </xf>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1" fillId="0" borderId="0">
      <alignment vertical="center"/>
    </xf>
    <xf numFmtId="0" fontId="151"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xf numFmtId="0" fontId="3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19" fillId="0" borderId="0"/>
    <xf numFmtId="0" fontId="19" fillId="0" borderId="0">
      <alignment vertical="center"/>
    </xf>
    <xf numFmtId="0" fontId="15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62"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9" fillId="0" borderId="0">
      <alignment vertical="center"/>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53" fillId="0" borderId="0"/>
    <xf numFmtId="0" fontId="88" fillId="0" borderId="55">
      <protection locked="0"/>
    </xf>
    <xf numFmtId="43" fontId="47" fillId="0" borderId="0" applyFont="0" applyFill="0" applyBorder="0" applyAlignment="0" applyProtection="0"/>
    <xf numFmtId="38" fontId="148" fillId="0" borderId="0" applyFont="0" applyFill="0" applyBorder="0" applyAlignment="0" applyProtection="0"/>
    <xf numFmtId="246" fontId="18" fillId="0" borderId="0">
      <protection locked="0"/>
    </xf>
    <xf numFmtId="247" fontId="18" fillId="0" borderId="0">
      <protection locked="0"/>
    </xf>
    <xf numFmtId="0" fontId="36" fillId="0" borderId="0"/>
    <xf numFmtId="0" fontId="36" fillId="0" borderId="0"/>
    <xf numFmtId="0" fontId="36" fillId="0" borderId="0"/>
    <xf numFmtId="0" fontId="36" fillId="0" borderId="0"/>
    <xf numFmtId="44" fontId="55" fillId="0" borderId="0" applyFont="0" applyFill="0" applyBorder="0" applyAlignment="0" applyProtection="0"/>
    <xf numFmtId="24" fontId="45" fillId="0" borderId="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185" fontId="19" fillId="0" borderId="0" applyNumberFormat="0" applyFont="0" applyFill="0" applyBorder="0" applyAlignment="0" applyProtection="0"/>
    <xf numFmtId="248" fontId="19" fillId="0" borderId="0" applyNumberFormat="0" applyFont="0" applyFill="0" applyBorder="0" applyAlignment="0" applyProtection="0"/>
    <xf numFmtId="248" fontId="19" fillId="0" borderId="0" applyNumberFormat="0" applyFont="0" applyFill="0" applyBorder="0" applyAlignment="0" applyProtection="0"/>
    <xf numFmtId="0" fontId="18" fillId="0" borderId="0"/>
    <xf numFmtId="0" fontId="18" fillId="0" borderId="0"/>
    <xf numFmtId="0" fontId="154" fillId="0" borderId="0" applyNumberFormat="0" applyFill="0" applyBorder="0" applyAlignment="0" applyProtection="0"/>
    <xf numFmtId="0" fontId="36" fillId="0" borderId="0" applyFont="0" applyFill="0" applyBorder="0" applyAlignment="0" applyProtection="0"/>
    <xf numFmtId="0" fontId="34" fillId="0" borderId="0"/>
    <xf numFmtId="0" fontId="155" fillId="0" borderId="0"/>
    <xf numFmtId="37" fontId="156" fillId="0" borderId="0"/>
    <xf numFmtId="0" fontId="155"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8" fillId="0" borderId="0"/>
    <xf numFmtId="0" fontId="18" fillId="0" borderId="0"/>
    <xf numFmtId="0" fontId="18"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18" fillId="0" borderId="0"/>
    <xf numFmtId="0" fontId="36" fillId="0" borderId="0"/>
    <xf numFmtId="0" fontId="18" fillId="0" borderId="0"/>
    <xf numFmtId="0" fontId="18" fillId="0" borderId="0"/>
    <xf numFmtId="0" fontId="18" fillId="0" borderId="0"/>
    <xf numFmtId="0" fontId="36" fillId="0" borderId="0"/>
    <xf numFmtId="0" fontId="135" fillId="0" borderId="0"/>
    <xf numFmtId="0" fontId="135" fillId="0" borderId="0"/>
    <xf numFmtId="0" fontId="135" fillId="0" borderId="0"/>
    <xf numFmtId="0" fontId="135" fillId="0" borderId="0"/>
    <xf numFmtId="0" fontId="47" fillId="0" borderId="0"/>
    <xf numFmtId="0" fontId="18" fillId="0" borderId="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0" fontId="138" fillId="0" borderId="0" applyFont="0" applyFill="0" applyBorder="0" applyAlignment="0" applyProtection="0"/>
    <xf numFmtId="0" fontId="47" fillId="0" borderId="0"/>
    <xf numFmtId="0" fontId="32" fillId="0" borderId="0" applyFont="0" applyFill="0" applyBorder="0" applyAlignment="0" applyProtection="0"/>
    <xf numFmtId="0" fontId="32" fillId="0" borderId="0" applyFont="0" applyFill="0" applyBorder="0" applyAlignment="0" applyProtection="0"/>
    <xf numFmtId="0" fontId="36" fillId="0" borderId="0"/>
    <xf numFmtId="0" fontId="19" fillId="0" borderId="0" applyFont="0" applyFill="0" applyBorder="0" applyAlignment="0" applyProtection="0"/>
    <xf numFmtId="0" fontId="19" fillId="0" borderId="0" applyFont="0" applyFill="0" applyBorder="0" applyAlignment="0" applyProtection="0"/>
    <xf numFmtId="0" fontId="36" fillId="0" borderId="0"/>
    <xf numFmtId="0" fontId="55"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195" fontId="19" fillId="0" borderId="0" applyFont="0" applyFill="0" applyBorder="0" applyAlignment="0" applyProtection="0"/>
    <xf numFmtId="195"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0" fontId="19" fillId="0" borderId="0" applyFont="0" applyFill="0" applyBorder="0" applyAlignment="0" applyProtection="0"/>
    <xf numFmtId="0" fontId="19" fillId="0" borderId="0" applyFont="0" applyFill="0" applyBorder="0" applyAlignment="0" applyProtection="0"/>
    <xf numFmtId="0" fontId="18" fillId="0" borderId="0"/>
    <xf numFmtId="0" fontId="36" fillId="0" borderId="0"/>
    <xf numFmtId="0" fontId="36" fillId="0" borderId="0"/>
    <xf numFmtId="0" fontId="157" fillId="0" borderId="0" applyFont="0" applyFill="0" applyBorder="0" applyAlignment="0" applyProtection="0"/>
    <xf numFmtId="0" fontId="34" fillId="0" borderId="0"/>
    <xf numFmtId="2" fontId="157" fillId="0" borderId="0" applyFont="0" applyFill="0" applyBorder="0" applyAlignment="0" applyProtection="0"/>
    <xf numFmtId="0" fontId="158" fillId="0" borderId="0" applyNumberFormat="0" applyFill="0" applyBorder="0" applyAlignment="0" applyProtection="0"/>
    <xf numFmtId="0" fontId="159" fillId="0" borderId="0" applyNumberFormat="0" applyFill="0" applyBorder="0" applyAlignment="0" applyProtection="0"/>
    <xf numFmtId="192" fontId="160" fillId="0" borderId="0">
      <protection locked="0"/>
    </xf>
    <xf numFmtId="192" fontId="160" fillId="0" borderId="0">
      <protection locked="0"/>
    </xf>
    <xf numFmtId="192" fontId="160" fillId="0" borderId="0">
      <protection locked="0"/>
    </xf>
    <xf numFmtId="192" fontId="160" fillId="0" borderId="0">
      <protection locked="0"/>
    </xf>
    <xf numFmtId="192" fontId="160" fillId="0" borderId="0">
      <protection locked="0"/>
    </xf>
    <xf numFmtId="1" fontId="39" fillId="0" borderId="15">
      <alignment horizontal="center" vertical="center"/>
    </xf>
    <xf numFmtId="0" fontId="19" fillId="0" borderId="0"/>
    <xf numFmtId="0" fontId="19" fillId="0" borderId="0"/>
    <xf numFmtId="49" fontId="161" fillId="0" borderId="11" applyBorder="0">
      <alignment vertical="center"/>
    </xf>
    <xf numFmtId="4" fontId="162" fillId="0" borderId="56">
      <alignment vertical="center"/>
    </xf>
    <xf numFmtId="192" fontId="160" fillId="0" borderId="0">
      <protection locked="0"/>
    </xf>
    <xf numFmtId="9" fontId="40" fillId="0" borderId="0" applyFont="0" applyFill="0" applyBorder="0" applyAlignment="0" applyProtection="0"/>
    <xf numFmtId="192" fontId="160" fillId="0" borderId="0">
      <protection locked="0"/>
    </xf>
    <xf numFmtId="0" fontId="55" fillId="0" borderId="0" applyFont="0" applyFill="0" applyBorder="0" applyAlignment="0" applyProtection="0"/>
    <xf numFmtId="0" fontId="138" fillId="0" borderId="0" applyFont="0" applyFill="0" applyBorder="0" applyAlignment="0" applyProtection="0"/>
    <xf numFmtId="0" fontId="18" fillId="0" borderId="0"/>
    <xf numFmtId="0" fontId="157" fillId="0" borderId="0" applyFont="0" applyFill="0" applyBorder="0" applyAlignment="0" applyProtection="0"/>
    <xf numFmtId="9" fontId="69" fillId="0" borderId="0">
      <protection locked="0"/>
    </xf>
    <xf numFmtId="0" fontId="18" fillId="0" borderId="0" applyFont="0" applyFill="0" applyBorder="0" applyAlignment="0" applyProtection="0"/>
    <xf numFmtId="0" fontId="163" fillId="0" borderId="0"/>
    <xf numFmtId="191" fontId="164" fillId="0" borderId="0" applyFont="0" applyFill="0" applyBorder="0" applyAlignment="0" applyProtection="0"/>
    <xf numFmtId="240" fontId="164" fillId="0" borderId="0" applyFont="0" applyFill="0" applyBorder="0" applyAlignment="0" applyProtection="0"/>
    <xf numFmtId="191" fontId="67" fillId="0" borderId="0" applyFont="0" applyFill="0" applyBorder="0" applyAlignment="0" applyProtection="0"/>
    <xf numFmtId="240" fontId="67" fillId="0" borderId="0" applyFont="0" applyFill="0" applyBorder="0" applyAlignment="0" applyProtection="0"/>
    <xf numFmtId="3" fontId="39" fillId="0" borderId="0"/>
    <xf numFmtId="0" fontId="165" fillId="34" borderId="0" applyNumberFormat="0" applyBorder="0" applyAlignment="0" applyProtection="0"/>
    <xf numFmtId="0" fontId="166" fillId="35"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37" borderId="0" applyNumberFormat="0" applyBorder="0" applyAlignment="0" applyProtection="0"/>
    <xf numFmtId="0" fontId="166" fillId="38" borderId="0" applyNumberFormat="0" applyBorder="0" applyAlignment="0" applyProtection="0"/>
    <xf numFmtId="0" fontId="166" fillId="39" borderId="0" applyNumberFormat="0" applyBorder="0" applyAlignment="0" applyProtection="0"/>
    <xf numFmtId="0" fontId="165" fillId="40" borderId="0" applyNumberFormat="0" applyBorder="0" applyAlignment="0" applyProtection="0"/>
    <xf numFmtId="0" fontId="165" fillId="40" borderId="0" applyNumberFormat="0" applyBorder="0" applyAlignment="0" applyProtection="0"/>
    <xf numFmtId="0" fontId="166" fillId="38" borderId="0" applyNumberFormat="0" applyBorder="0" applyAlignment="0" applyProtection="0"/>
    <xf numFmtId="0" fontId="166" fillId="41" borderId="0" applyNumberFormat="0" applyBorder="0" applyAlignment="0" applyProtection="0"/>
    <xf numFmtId="0" fontId="165" fillId="39" borderId="0" applyNumberFormat="0" applyBorder="0" applyAlignment="0" applyProtection="0"/>
    <xf numFmtId="0" fontId="165" fillId="34" borderId="0" applyNumberFormat="0" applyBorder="0" applyAlignment="0" applyProtection="0"/>
    <xf numFmtId="0" fontId="166" fillId="35" borderId="0" applyNumberFormat="0" applyBorder="0" applyAlignment="0" applyProtection="0"/>
    <xf numFmtId="0" fontId="166" fillId="39" borderId="0" applyNumberFormat="0" applyBorder="0" applyAlignment="0" applyProtection="0"/>
    <xf numFmtId="0" fontId="165" fillId="39" borderId="0" applyNumberFormat="0" applyBorder="0" applyAlignment="0" applyProtection="0"/>
    <xf numFmtId="0" fontId="165" fillId="42" borderId="0" applyNumberFormat="0" applyBorder="0" applyAlignment="0" applyProtection="0"/>
    <xf numFmtId="0" fontId="166" fillId="43" borderId="0" applyNumberFormat="0" applyBorder="0" applyAlignment="0" applyProtection="0"/>
    <xf numFmtId="0" fontId="166" fillId="35" borderId="0" applyNumberFormat="0" applyBorder="0" applyAlignment="0" applyProtection="0"/>
    <xf numFmtId="0" fontId="165" fillId="36" borderId="0" applyNumberFormat="0" applyBorder="0" applyAlignment="0" applyProtection="0"/>
    <xf numFmtId="0" fontId="165" fillId="44" borderId="0" applyNumberFormat="0" applyBorder="0" applyAlignment="0" applyProtection="0"/>
    <xf numFmtId="0" fontId="166" fillId="38" borderId="0" applyNumberFormat="0" applyBorder="0" applyAlignment="0" applyProtection="0"/>
    <xf numFmtId="0" fontId="166" fillId="45" borderId="0" applyNumberFormat="0" applyBorder="0" applyAlignment="0" applyProtection="0"/>
    <xf numFmtId="0" fontId="165" fillId="45" borderId="0" applyNumberFormat="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195" fontId="40" fillId="0" borderId="0" applyFont="0" applyFill="0" applyBorder="0" applyAlignment="0" applyProtection="0"/>
    <xf numFmtId="0" fontId="69" fillId="0" borderId="0" applyFont="0" applyFill="0" applyBorder="0" applyAlignment="0" applyProtection="0"/>
    <xf numFmtId="0" fontId="40" fillId="0" borderId="0" applyFont="0" applyFill="0" applyBorder="0" applyAlignment="0" applyProtection="0"/>
    <xf numFmtId="195" fontId="69" fillId="0" borderId="0" applyFont="0" applyFill="0" applyBorder="0" applyAlignment="0" applyProtection="0"/>
    <xf numFmtId="252" fontId="36" fillId="0" borderId="0" applyFont="0" applyFill="0" applyBorder="0" applyAlignment="0" applyProtection="0"/>
    <xf numFmtId="0" fontId="40" fillId="0" borderId="0" applyFont="0" applyFill="0" applyBorder="0" applyAlignment="0" applyProtection="0"/>
    <xf numFmtId="249" fontId="60"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3" fontId="36" fillId="0" borderId="0" applyFont="0" applyFill="0" applyBorder="0" applyAlignment="0" applyProtection="0"/>
    <xf numFmtId="253"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254"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198" fontId="36"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49" fontId="40" fillId="0" borderId="0" applyFont="0" applyFill="0" applyBorder="0" applyAlignment="0" applyProtection="0"/>
    <xf numFmtId="249"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7" fontId="40" fillId="0" borderId="0" applyFont="0" applyFill="0" applyBorder="0" applyAlignment="0" applyProtection="0"/>
    <xf numFmtId="257" fontId="69"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5" fontId="36" fillId="0" borderId="0" applyFont="0" applyFill="0" applyBorder="0" applyAlignment="0" applyProtection="0"/>
    <xf numFmtId="255"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256" fontId="36" fillId="0" borderId="0" applyFont="0" applyFill="0" applyBorder="0" applyAlignment="0" applyProtection="0"/>
    <xf numFmtId="0" fontId="70" fillId="0" borderId="0" applyFont="0" applyFill="0" applyBorder="0" applyAlignment="0" applyProtection="0"/>
    <xf numFmtId="196"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196" fontId="69" fillId="0" borderId="0" applyFont="0" applyFill="0" applyBorder="0" applyAlignment="0" applyProtection="0"/>
    <xf numFmtId="258" fontId="36" fillId="0" borderId="0" applyFont="0" applyFill="0" applyBorder="0" applyAlignment="0" applyProtection="0"/>
    <xf numFmtId="0" fontId="40" fillId="0" borderId="0" applyFont="0" applyFill="0" applyBorder="0" applyAlignment="0" applyProtection="0"/>
    <xf numFmtId="0" fontId="60"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59" fontId="36" fillId="0" borderId="0" applyFont="0" applyFill="0" applyBorder="0" applyAlignment="0" applyProtection="0"/>
    <xf numFmtId="259"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261"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189" fontId="36" fillId="0" borderId="0" applyFont="0" applyFill="0" applyBorder="0" applyAlignment="0" applyProtection="0"/>
    <xf numFmtId="189"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0" fontId="36"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0" fontId="40" fillId="0" borderId="0" applyFont="0" applyFill="0" applyBorder="0" applyAlignment="0" applyProtection="0"/>
    <xf numFmtId="0" fontId="6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0" fontId="36" fillId="0" borderId="0" applyFont="0" applyFill="0" applyBorder="0" applyAlignment="0" applyProtection="0"/>
    <xf numFmtId="190"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263" fontId="36" fillId="0" borderId="0" applyFont="0" applyFill="0" applyBorder="0" applyAlignment="0" applyProtection="0"/>
    <xf numFmtId="195" fontId="67" fillId="0" borderId="0" applyFont="0" applyFill="0" applyBorder="0" applyAlignment="0" applyProtection="0"/>
    <xf numFmtId="196" fontId="67" fillId="0" borderId="0" applyFont="0" applyFill="0" applyBorder="0" applyAlignment="0" applyProtection="0"/>
    <xf numFmtId="195" fontId="164" fillId="0" borderId="0" applyFont="0" applyFill="0" applyBorder="0" applyAlignment="0" applyProtection="0"/>
    <xf numFmtId="196" fontId="164" fillId="0" borderId="0" applyFont="0" applyFill="0" applyBorder="0" applyAlignment="0" applyProtection="0"/>
    <xf numFmtId="10" fontId="157" fillId="0" borderId="0" applyFont="0" applyFill="0" applyBorder="0" applyAlignment="0" applyProtection="0"/>
    <xf numFmtId="192" fontId="160" fillId="0" borderId="0">
      <protection locked="0"/>
    </xf>
    <xf numFmtId="192" fontId="160" fillId="0" borderId="0">
      <protection locked="0"/>
    </xf>
    <xf numFmtId="0" fontId="70" fillId="0" borderId="0" applyFont="0" applyFill="0" applyBorder="0" applyAlignment="0" applyProtection="0"/>
    <xf numFmtId="200" fontId="60" fillId="0" borderId="0" applyFont="0" applyFill="0" applyBorder="0" applyAlignment="0" applyProtection="0"/>
    <xf numFmtId="191" fontId="40" fillId="0" borderId="0" applyFont="0" applyFill="0" applyBorder="0" applyAlignment="0" applyProtection="0"/>
    <xf numFmtId="0" fontId="69" fillId="0" borderId="0" applyFont="0" applyFill="0" applyBorder="0" applyAlignment="0" applyProtection="0"/>
    <xf numFmtId="0" fontId="70" fillId="0" borderId="0" applyFont="0" applyFill="0" applyBorder="0" applyAlignment="0" applyProtection="0"/>
    <xf numFmtId="0" fontId="40" fillId="0" borderId="0" applyFont="0" applyFill="0" applyBorder="0" applyAlignment="0" applyProtection="0"/>
    <xf numFmtId="265" fontId="36" fillId="0" borderId="0" applyFont="0" applyFill="0" applyBorder="0" applyAlignment="0" applyProtection="0"/>
    <xf numFmtId="0" fontId="40" fillId="0" borderId="0" applyFont="0" applyFill="0" applyBorder="0" applyAlignment="0" applyProtection="0"/>
    <xf numFmtId="266" fontId="60"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6" fontId="40" fillId="0" borderId="0" applyFont="0" applyFill="0" applyBorder="0" applyAlignment="0" applyProtection="0"/>
    <xf numFmtId="266"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267" fontId="40" fillId="0" borderId="0" applyFont="0" applyFill="0" applyBorder="0" applyAlignment="0" applyProtection="0"/>
    <xf numFmtId="267" fontId="69"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191" fontId="36" fillId="0" borderId="0" applyFont="0" applyFill="0" applyBorder="0" applyAlignment="0" applyProtection="0"/>
    <xf numFmtId="191"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266" fontId="36" fillId="0" borderId="0" applyFont="0" applyFill="0" applyBorder="0" applyAlignment="0" applyProtection="0"/>
    <xf numFmtId="0" fontId="70" fillId="0" borderId="0" applyFont="0" applyFill="0" applyBorder="0" applyAlignment="0" applyProtection="0"/>
    <xf numFmtId="192" fontId="160" fillId="0" borderId="0">
      <protection locked="0"/>
    </xf>
    <xf numFmtId="240" fontId="40" fillId="0" borderId="0" applyFont="0" applyFill="0" applyBorder="0" applyAlignment="0" applyProtection="0"/>
    <xf numFmtId="192" fontId="160" fillId="0" borderId="0">
      <protection locked="0"/>
    </xf>
    <xf numFmtId="0" fontId="40" fillId="0" borderId="0" applyFont="0" applyFill="0" applyBorder="0" applyAlignment="0" applyProtection="0"/>
    <xf numFmtId="240" fontId="69" fillId="0" borderId="0" applyFont="0" applyFill="0" applyBorder="0" applyAlignment="0" applyProtection="0"/>
    <xf numFmtId="268" fontId="36" fillId="0" borderId="0" applyFont="0" applyFill="0" applyBorder="0" applyAlignment="0" applyProtection="0"/>
    <xf numFmtId="0" fontId="40" fillId="0" borderId="0" applyFont="0" applyFill="0" applyBorder="0" applyAlignment="0" applyProtection="0"/>
    <xf numFmtId="269" fontId="60"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69" fontId="40" fillId="0" borderId="0" applyFont="0" applyFill="0" applyBorder="0" applyAlignment="0" applyProtection="0"/>
    <xf numFmtId="269"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2" fontId="40" fillId="0" borderId="0" applyFont="0" applyFill="0" applyBorder="0" applyAlignment="0" applyProtection="0"/>
    <xf numFmtId="272" fontId="69"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0" fontId="36" fillId="0" borderId="0" applyFont="0" applyFill="0" applyBorder="0" applyAlignment="0" applyProtection="0"/>
    <xf numFmtId="270"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271" fontId="36" fillId="0" borderId="0" applyFont="0" applyFill="0" applyBorder="0" applyAlignment="0" applyProtection="0"/>
    <xf numFmtId="4" fontId="157" fillId="0" borderId="0" applyFont="0" applyFill="0" applyBorder="0" applyAlignment="0" applyProtection="0"/>
    <xf numFmtId="3" fontId="157" fillId="0" borderId="0" applyFont="0" applyFill="0" applyBorder="0" applyAlignment="0" applyProtection="0"/>
    <xf numFmtId="0" fontId="42" fillId="46" borderId="0" applyNumberFormat="0" applyBorder="0" applyAlignment="0" applyProtection="0"/>
    <xf numFmtId="0" fontId="67" fillId="0" borderId="0"/>
    <xf numFmtId="0" fontId="167" fillId="0" borderId="0"/>
    <xf numFmtId="192" fontId="160" fillId="0" borderId="0">
      <protection locked="0"/>
    </xf>
    <xf numFmtId="0" fontId="168" fillId="0" borderId="0"/>
    <xf numFmtId="0" fontId="169" fillId="0" borderId="0"/>
    <xf numFmtId="0" fontId="170" fillId="0" borderId="0"/>
    <xf numFmtId="0" fontId="73" fillId="0" borderId="0"/>
    <xf numFmtId="0" fontId="40" fillId="0" borderId="0"/>
    <xf numFmtId="37" fontId="40" fillId="0" borderId="0" applyFill="0" applyBorder="0"/>
    <xf numFmtId="192" fontId="160" fillId="0" borderId="0">
      <protection locked="0"/>
    </xf>
    <xf numFmtId="0" fontId="40" fillId="0" borderId="0"/>
    <xf numFmtId="0" fontId="171" fillId="0" borderId="0"/>
    <xf numFmtId="0" fontId="172" fillId="0" borderId="0"/>
    <xf numFmtId="0" fontId="81" fillId="0" borderId="0"/>
    <xf numFmtId="0" fontId="73" fillId="0" borderId="0"/>
    <xf numFmtId="0" fontId="70" fillId="0" borderId="0"/>
    <xf numFmtId="0" fontId="60" fillId="0" borderId="0"/>
    <xf numFmtId="0" fontId="173" fillId="0" borderId="0"/>
    <xf numFmtId="0" fontId="174"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0" fillId="0" borderId="0"/>
    <xf numFmtId="0" fontId="69" fillId="0" borderId="0"/>
    <xf numFmtId="0" fontId="40" fillId="0" borderId="0"/>
    <xf numFmtId="0" fontId="69" fillId="0" borderId="0"/>
    <xf numFmtId="0" fontId="19" fillId="0" borderId="0" applyFill="0" applyBorder="0" applyAlignment="0"/>
    <xf numFmtId="273" fontId="19" fillId="0" borderId="0" applyFill="0" applyBorder="0" applyAlignment="0"/>
    <xf numFmtId="273" fontId="19" fillId="0" borderId="0" applyFill="0" applyBorder="0" applyAlignment="0"/>
    <xf numFmtId="274" fontId="19" fillId="0" borderId="0" applyFill="0" applyBorder="0" applyAlignment="0"/>
    <xf numFmtId="274" fontId="19" fillId="0" borderId="0" applyFill="0" applyBorder="0" applyAlignment="0"/>
    <xf numFmtId="275" fontId="19" fillId="0" borderId="0" applyFill="0" applyBorder="0" applyAlignment="0"/>
    <xf numFmtId="275" fontId="19" fillId="0" borderId="0" applyFill="0" applyBorder="0" applyAlignment="0"/>
    <xf numFmtId="276" fontId="19" fillId="0" borderId="0" applyFill="0" applyBorder="0" applyAlignment="0"/>
    <xf numFmtId="276"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175" fillId="17" borderId="57" applyNumberFormat="0" applyAlignment="0" applyProtection="0"/>
    <xf numFmtId="0" fontId="41" fillId="0" borderId="0" applyNumberFormat="0" applyFill="0" applyBorder="0" applyAlignment="0" applyProtection="0"/>
    <xf numFmtId="0" fontId="157" fillId="0" borderId="55" applyNumberFormat="0" applyFont="0" applyFill="0" applyAlignment="0" applyProtection="0"/>
    <xf numFmtId="0" fontId="90" fillId="0" borderId="25">
      <alignment horizontal="center"/>
    </xf>
    <xf numFmtId="279" fontId="108" fillId="0" borderId="0" applyFont="0" applyFill="0" applyBorder="0" applyAlignment="0"/>
    <xf numFmtId="280" fontId="47" fillId="0" borderId="0" applyFont="0" applyFill="0" applyBorder="0" applyAlignment="0" applyProtection="0"/>
    <xf numFmtId="38" fontId="45" fillId="0" borderId="0" applyFont="0" applyFill="0" applyBorder="0" applyAlignment="0" applyProtection="0"/>
    <xf numFmtId="277" fontId="19" fillId="0" borderId="0" applyFont="0" applyFill="0" applyBorder="0" applyAlignment="0" applyProtection="0"/>
    <xf numFmtId="27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1" fontId="19" fillId="0" borderId="0"/>
    <xf numFmtId="282" fontId="47" fillId="0" borderId="0" applyFont="0" applyFill="0" applyBorder="0" applyAlignment="0" applyProtection="0"/>
    <xf numFmtId="209" fontId="47" fillId="0" borderId="0" applyFont="0" applyFill="0" applyBorder="0" applyAlignment="0" applyProtection="0"/>
    <xf numFmtId="283" fontId="47" fillId="0" borderId="0" applyFont="0" applyFill="0" applyBorder="0" applyAlignment="0"/>
    <xf numFmtId="284" fontId="18" fillId="0" borderId="0" applyFont="0" applyFill="0" applyBorder="0" applyAlignment="0" applyProtection="0"/>
    <xf numFmtId="273" fontId="19" fillId="0" borderId="0" applyFont="0" applyFill="0" applyBorder="0" applyAlignment="0" applyProtection="0"/>
    <xf numFmtId="273"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285" fontId="47" fillId="0" borderId="0" applyFont="0" applyFill="0" applyBorder="0" applyAlignment="0" applyProtection="0"/>
    <xf numFmtId="286" fontId="47" fillId="0" borderId="0" applyFont="0" applyFill="0" applyBorder="0" applyAlignment="0" applyProtection="0"/>
    <xf numFmtId="208" fontId="19" fillId="0" borderId="0" applyFont="0" applyFill="0" applyBorder="0" applyAlignment="0" applyProtection="0"/>
    <xf numFmtId="0" fontId="19" fillId="0" borderId="0"/>
    <xf numFmtId="0" fontId="36" fillId="0" borderId="0"/>
    <xf numFmtId="0" fontId="45" fillId="0" borderId="0"/>
    <xf numFmtId="287" fontId="19" fillId="0" borderId="0"/>
    <xf numFmtId="199"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14" fontId="176" fillId="0" borderId="0" applyFill="0" applyBorder="0" applyAlignment="0"/>
    <xf numFmtId="210" fontId="88" fillId="0" borderId="0">
      <protection locked="0"/>
    </xf>
    <xf numFmtId="38" fontId="45" fillId="0" borderId="0" applyFont="0" applyFill="0" applyBorder="0" applyAlignment="0" applyProtection="0"/>
    <xf numFmtId="40" fontId="45" fillId="0" borderId="0" applyFont="0" applyFill="0" applyBorder="0" applyAlignment="0" applyProtection="0"/>
    <xf numFmtId="0" fontId="19" fillId="0" borderId="0"/>
    <xf numFmtId="288" fontId="19" fillId="0" borderId="0"/>
    <xf numFmtId="289" fontId="157" fillId="0" borderId="0" applyFont="0" applyFill="0" applyBorder="0" applyAlignment="0" applyProtection="0"/>
    <xf numFmtId="290" fontId="157" fillId="0" borderId="0" applyFont="0" applyFill="0" applyBorder="0" applyAlignment="0" applyProtection="0"/>
    <xf numFmtId="0" fontId="177" fillId="47" borderId="0" applyNumberFormat="0" applyBorder="0" applyAlignment="0" applyProtection="0"/>
    <xf numFmtId="0" fontId="177" fillId="48" borderId="0" applyNumberFormat="0" applyBorder="0" applyAlignment="0" applyProtection="0"/>
    <xf numFmtId="0" fontId="177" fillId="48" borderId="0" applyNumberFormat="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194"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178" fillId="0" borderId="0" applyNumberFormat="0" applyFill="0" applyBorder="0" applyAlignment="0" applyProtection="0"/>
    <xf numFmtId="0" fontId="179" fillId="41" borderId="0" applyNumberFormat="0" applyBorder="0" applyAlignment="0" applyProtection="0"/>
    <xf numFmtId="38" fontId="48" fillId="7" borderId="0" applyNumberFormat="0" applyBorder="0" applyAlignment="0" applyProtection="0"/>
    <xf numFmtId="14" fontId="180" fillId="49" borderId="35">
      <alignment horizontal="center" vertical="center" wrapText="1"/>
    </xf>
    <xf numFmtId="0" fontId="177" fillId="0" borderId="58" applyNumberFormat="0" applyFill="0" applyAlignment="0" applyProtection="0"/>
    <xf numFmtId="0" fontId="177" fillId="0" borderId="0" applyNumberFormat="0" applyFill="0" applyBorder="0" applyAlignment="0" applyProtection="0"/>
    <xf numFmtId="14" fontId="180" fillId="49" borderId="35">
      <alignment horizontal="center" vertical="center" wrapText="1"/>
    </xf>
    <xf numFmtId="38" fontId="19" fillId="0" borderId="0">
      <protection locked="0"/>
    </xf>
    <xf numFmtId="38" fontId="19" fillId="0" borderId="0">
      <protection locked="0"/>
    </xf>
    <xf numFmtId="0" fontId="181" fillId="0" borderId="59" applyNumberFormat="0" applyFill="0" applyBorder="0" applyAlignment="0" applyProtection="0">
      <alignment horizontal="left"/>
    </xf>
    <xf numFmtId="0" fontId="106" fillId="0" borderId="0" applyNumberFormat="0" applyFill="0" applyBorder="0" applyAlignment="0" applyProtection="0"/>
    <xf numFmtId="196" fontId="18" fillId="0" borderId="0" applyFont="0" applyFill="0" applyBorder="0" applyAlignment="0" applyProtection="0"/>
    <xf numFmtId="0" fontId="182" fillId="50" borderId="1" applyNumberFormat="0" applyFont="0" applyBorder="0" applyAlignment="0">
      <alignment horizontal="center"/>
      <protection locked="0"/>
    </xf>
    <xf numFmtId="10" fontId="48" fillId="7" borderId="24" applyNumberFormat="0" applyBorder="0" applyAlignment="0" applyProtection="0"/>
    <xf numFmtId="0" fontId="183" fillId="15" borderId="60" applyNumberFormat="0" applyAlignment="0" applyProtection="0"/>
    <xf numFmtId="291" fontId="18" fillId="0" borderId="0">
      <alignment vertical="center"/>
    </xf>
    <xf numFmtId="251" fontId="18" fillId="0" borderId="0" applyFont="0" applyFill="0" applyBorder="0" applyAlignment="0" applyProtection="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31" fillId="51" borderId="61" applyNumberFormat="0" applyFont="0" applyAlignment="0" applyProtection="0"/>
    <xf numFmtId="38" fontId="45" fillId="0" borderId="0" applyFont="0" applyFill="0" applyBorder="0" applyAlignment="0" applyProtection="0"/>
    <xf numFmtId="40" fontId="45" fillId="0" borderId="0" applyFont="0" applyFill="0" applyBorder="0" applyAlignment="0" applyProtection="0"/>
    <xf numFmtId="292" fontId="19" fillId="0" borderId="0" applyFont="0" applyFill="0" applyBorder="0" applyAlignment="0" applyProtection="0"/>
    <xf numFmtId="255" fontId="36" fillId="0" borderId="0" applyFont="0" applyFill="0" applyBorder="0" applyAlignment="0" applyProtection="0"/>
    <xf numFmtId="293" fontId="18" fillId="0" borderId="0"/>
    <xf numFmtId="37" fontId="184" fillId="0" borderId="0"/>
    <xf numFmtId="0" fontId="185" fillId="38" borderId="0" applyNumberFormat="0" applyBorder="0" applyAlignment="0" applyProtection="0"/>
    <xf numFmtId="0" fontId="186" fillId="9" borderId="24" applyNumberFormat="0" applyFont="0" applyBorder="0" applyAlignment="0" applyProtection="0">
      <alignment vertical="center"/>
    </xf>
    <xf numFmtId="223" fontId="19" fillId="0" borderId="0"/>
    <xf numFmtId="223" fontId="19" fillId="0" borderId="0"/>
    <xf numFmtId="223" fontId="19" fillId="0" borderId="0"/>
    <xf numFmtId="294" fontId="36" fillId="0" borderId="0"/>
    <xf numFmtId="0" fontId="36" fillId="0" borderId="0"/>
    <xf numFmtId="0" fontId="19" fillId="0" borderId="0" applyFont="0" applyFill="0" applyBorder="0" applyAlignment="0" applyProtection="0">
      <alignment horizontal="centerContinuous"/>
    </xf>
    <xf numFmtId="0" fontId="31" fillId="38" borderId="45" applyNumberFormat="0" applyFont="0" applyAlignment="0" applyProtection="0"/>
    <xf numFmtId="0" fontId="36" fillId="0" borderId="0"/>
    <xf numFmtId="0" fontId="187" fillId="52" borderId="62" applyNumberFormat="0" applyAlignment="0" applyProtection="0"/>
    <xf numFmtId="40" fontId="184" fillId="7" borderId="0">
      <alignment horizontal="right"/>
    </xf>
    <xf numFmtId="0" fontId="188" fillId="7" borderId="0">
      <alignment horizontal="right"/>
    </xf>
    <xf numFmtId="0" fontId="189" fillId="7" borderId="10"/>
    <xf numFmtId="0" fontId="189" fillId="0" borderId="0" applyBorder="0">
      <alignment horizontal="centerContinuous"/>
    </xf>
    <xf numFmtId="0" fontId="190" fillId="0" borderId="0" applyBorder="0">
      <alignment horizontal="centerContinuous"/>
    </xf>
    <xf numFmtId="0" fontId="187" fillId="52" borderId="62" applyNumberFormat="0" applyAlignment="0" applyProtection="0"/>
    <xf numFmtId="239" fontId="39" fillId="0" borderId="0"/>
    <xf numFmtId="0" fontId="34" fillId="0" borderId="0" applyFont="0" applyFill="0" applyBorder="0" applyAlignment="0" applyProtection="0"/>
    <xf numFmtId="295" fontId="36" fillId="0" borderId="0" applyFont="0" applyFill="0" applyBorder="0" applyAlignment="0" applyProtection="0"/>
    <xf numFmtId="296" fontId="108" fillId="0" borderId="0" applyFont="0" applyFill="0" applyBorder="0" applyAlignment="0">
      <protection locked="0"/>
    </xf>
    <xf numFmtId="276" fontId="19" fillId="0" borderId="0" applyFont="0" applyFill="0" applyBorder="0" applyAlignment="0" applyProtection="0"/>
    <xf numFmtId="297" fontId="19" fillId="0" borderId="0" applyFont="0" applyFill="0" applyBorder="0" applyAlignment="0" applyProtection="0"/>
    <xf numFmtId="297" fontId="19"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1"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38" fontId="19" fillId="0" borderId="0">
      <protection locked="0"/>
    </xf>
    <xf numFmtId="0" fontId="36" fillId="0" borderId="0" applyFont="0" applyFill="0" applyBorder="0" applyAlignment="0" applyProtection="0"/>
    <xf numFmtId="9" fontId="45" fillId="0" borderId="39" applyNumberFormat="0" applyBorder="0"/>
    <xf numFmtId="277" fontId="19" fillId="0" borderId="0" applyFill="0" applyBorder="0" applyAlignment="0"/>
    <xf numFmtId="277" fontId="19" fillId="0" borderId="0" applyFill="0" applyBorder="0" applyAlignment="0"/>
    <xf numFmtId="273" fontId="19" fillId="0" borderId="0" applyFill="0" applyBorder="0" applyAlignment="0"/>
    <xf numFmtId="273" fontId="19" fillId="0" borderId="0" applyFill="0" applyBorder="0" applyAlignment="0"/>
    <xf numFmtId="277" fontId="19" fillId="0" borderId="0" applyFill="0" applyBorder="0" applyAlignment="0"/>
    <xf numFmtId="277" fontId="19" fillId="0" borderId="0" applyFill="0" applyBorder="0" applyAlignment="0"/>
    <xf numFmtId="278" fontId="19" fillId="0" borderId="0" applyFill="0" applyBorder="0" applyAlignment="0"/>
    <xf numFmtId="278" fontId="19" fillId="0" borderId="0" applyFill="0" applyBorder="0" applyAlignment="0"/>
    <xf numFmtId="273" fontId="19" fillId="0" borderId="0" applyFill="0" applyBorder="0" applyAlignment="0"/>
    <xf numFmtId="273" fontId="19" fillId="0" borderId="0" applyFill="0" applyBorder="0" applyAlignment="0"/>
    <xf numFmtId="0" fontId="50" fillId="0" borderId="0"/>
    <xf numFmtId="0" fontId="45" fillId="0" borderId="0" applyNumberFormat="0" applyFont="0" applyFill="0" applyBorder="0" applyAlignment="0" applyProtection="0">
      <alignment horizontal="left"/>
    </xf>
    <xf numFmtId="0" fontId="191" fillId="0" borderId="35">
      <alignment horizontal="center"/>
    </xf>
    <xf numFmtId="0" fontId="18" fillId="0" borderId="0"/>
    <xf numFmtId="0" fontId="18" fillId="0" borderId="0"/>
    <xf numFmtId="298" fontId="18" fillId="0" borderId="0" applyFont="0" applyFill="0" applyBorder="0" applyAlignment="0" applyProtection="0"/>
    <xf numFmtId="0" fontId="39" fillId="0" borderId="0" applyNumberFormat="0" applyBorder="0" applyAlignment="0">
      <alignment horizontal="right"/>
    </xf>
    <xf numFmtId="255" fontId="36" fillId="0" borderId="0" applyFont="0" applyFill="0" applyBorder="0" applyAlignment="0" applyProtection="0"/>
    <xf numFmtId="44" fontId="18" fillId="0" borderId="0" applyFont="0" applyFill="0" applyBorder="0" applyAlignment="0" applyProtection="0"/>
    <xf numFmtId="299" fontId="18" fillId="0" borderId="0" applyBorder="0" applyAlignment="0">
      <alignment horizontal="centerContinuous" vertical="center"/>
    </xf>
    <xf numFmtId="4" fontId="192" fillId="53" borderId="0" applyNumberFormat="0" applyProtection="0">
      <alignment horizontal="left" vertical="center" indent="1"/>
    </xf>
    <xf numFmtId="4" fontId="193" fillId="10" borderId="63" applyNumberFormat="0" applyProtection="0">
      <alignment horizontal="left" vertical="center" indent="1"/>
    </xf>
    <xf numFmtId="251" fontId="34" fillId="0" borderId="0" applyFont="0" applyFill="0" applyBorder="0" applyAlignment="0" applyProtection="0"/>
    <xf numFmtId="0" fontId="194" fillId="0" borderId="0" applyNumberFormat="0" applyFill="0" applyBorder="0" applyAlignment="0" applyProtection="0"/>
    <xf numFmtId="0" fontId="45" fillId="0" borderId="0"/>
    <xf numFmtId="0" fontId="163" fillId="0" borderId="0"/>
    <xf numFmtId="0" fontId="163" fillId="0" borderId="0"/>
    <xf numFmtId="0" fontId="163" fillId="0" borderId="0"/>
    <xf numFmtId="0" fontId="163" fillId="0" borderId="0"/>
    <xf numFmtId="0" fontId="18" fillId="0" borderId="0"/>
    <xf numFmtId="0" fontId="18" fillId="0" borderId="0"/>
    <xf numFmtId="49" fontId="176" fillId="0" borderId="0" applyFill="0" applyBorder="0" applyAlignment="0"/>
    <xf numFmtId="0" fontId="176" fillId="0" borderId="0" applyFill="0" applyBorder="0" applyAlignment="0"/>
    <xf numFmtId="300" fontId="19" fillId="0" borderId="0" applyFill="0" applyBorder="0" applyAlignment="0"/>
    <xf numFmtId="300" fontId="19" fillId="0" borderId="0" applyFill="0" applyBorder="0" applyAlignment="0"/>
    <xf numFmtId="0" fontId="40" fillId="0" borderId="0"/>
    <xf numFmtId="0" fontId="195" fillId="0" borderId="0" applyFill="0" applyBorder="0" applyProtection="0">
      <alignment horizontal="left" vertical="top"/>
    </xf>
    <xf numFmtId="38" fontId="19" fillId="0" borderId="43">
      <protection locked="0"/>
    </xf>
    <xf numFmtId="214" fontId="47" fillId="0" borderId="0" applyFont="0" applyFill="0" applyBorder="0" applyAlignment="0" applyProtection="0"/>
    <xf numFmtId="39" fontId="108" fillId="0" borderId="0" applyFont="0" applyFill="0" applyBorder="0" applyAlignment="0" applyProtection="0"/>
    <xf numFmtId="301" fontId="45" fillId="0" borderId="0" applyFont="0" applyFill="0" applyBorder="0" applyAlignment="0" applyProtection="0"/>
    <xf numFmtId="255" fontId="18" fillId="0" borderId="0" applyFont="0" applyFill="0" applyBorder="0" applyAlignment="0" applyProtection="0"/>
    <xf numFmtId="0" fontId="42" fillId="0" borderId="0" applyNumberFormat="0" applyFill="0" applyBorder="0" applyAlignment="0" applyProtection="0"/>
    <xf numFmtId="302" fontId="18" fillId="0" borderId="0" applyFont="0" applyFill="0" applyBorder="0" applyAlignment="0" applyProtection="0"/>
    <xf numFmtId="0" fontId="34" fillId="0" borderId="0" applyFont="0" applyFill="0" applyBorder="0" applyAlignment="0" applyProtection="0"/>
    <xf numFmtId="0" fontId="34" fillId="0" borderId="0" applyFont="0" applyFill="0" applyBorder="0" applyAlignment="0" applyProtection="0"/>
    <xf numFmtId="3" fontId="38" fillId="0" borderId="0">
      <alignment horizontal="left" wrapText="1"/>
    </xf>
    <xf numFmtId="303" fontId="18" fillId="0" borderId="0"/>
    <xf numFmtId="0" fontId="18" fillId="0" borderId="0"/>
    <xf numFmtId="304" fontId="38" fillId="0" borderId="0">
      <alignment horizontal="right"/>
    </xf>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305" fontId="135" fillId="0" borderId="0"/>
    <xf numFmtId="0" fontId="18" fillId="0" borderId="0"/>
    <xf numFmtId="208" fontId="31" fillId="0" borderId="24">
      <alignment horizontal="right" vertical="center" shrinkToFit="1"/>
    </xf>
    <xf numFmtId="3" fontId="38" fillId="0" borderId="0">
      <alignment horizontal="left"/>
    </xf>
    <xf numFmtId="0" fontId="196" fillId="0" borderId="0" applyFill="0" applyBorder="0" applyProtection="0">
      <alignment vertical="center"/>
    </xf>
    <xf numFmtId="0" fontId="197" fillId="0" borderId="0" applyNumberFormat="0" applyFill="0" applyBorder="0" applyAlignment="0" applyProtection="0">
      <alignment vertical="top"/>
      <protection locked="0"/>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19" fillId="31" borderId="45" applyNumberFormat="0" applyFont="0" applyAlignment="0" applyProtection="0">
      <alignment vertical="center"/>
    </xf>
    <xf numFmtId="0" fontId="62" fillId="31" borderId="45" applyNumberFormat="0" applyFont="0" applyAlignment="0" applyProtection="0">
      <alignment vertical="center"/>
    </xf>
    <xf numFmtId="306" fontId="19" fillId="0" borderId="0">
      <alignment vertical="center"/>
    </xf>
    <xf numFmtId="306" fontId="19" fillId="0" borderId="0">
      <alignment vertical="center"/>
    </xf>
    <xf numFmtId="307" fontId="18" fillId="0" borderId="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62" fillId="0" borderId="0" applyFont="0" applyFill="0" applyBorder="0" applyAlignment="0" applyProtection="0">
      <alignment vertical="center"/>
    </xf>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alignment vertical="center"/>
    </xf>
    <xf numFmtId="0" fontId="198" fillId="0" borderId="0"/>
    <xf numFmtId="37" fontId="39" fillId="0" borderId="8" applyAlignment="0"/>
    <xf numFmtId="195" fontId="19" fillId="0" borderId="0" applyFont="0" applyFill="0" applyBorder="0" applyAlignment="0" applyProtection="0"/>
    <xf numFmtId="0" fontId="33" fillId="0" borderId="0" applyFill="0" applyBorder="0" applyProtection="0">
      <alignment vertical="center"/>
    </xf>
    <xf numFmtId="308" fontId="39" fillId="0" borderId="40" applyFill="0" applyBorder="0" applyAlignment="0" applyProtection="0">
      <alignment vertical="center"/>
    </xf>
    <xf numFmtId="38" fontId="199" fillId="0" borderId="36">
      <alignment vertical="center"/>
    </xf>
    <xf numFmtId="309" fontId="161" fillId="0" borderId="0"/>
    <xf numFmtId="38" fontId="39" fillId="0" borderId="0" applyFont="0" applyFill="0" applyBorder="0" applyProtection="0">
      <alignment vertical="center"/>
    </xf>
    <xf numFmtId="41" fontId="19" fillId="0" borderId="0" applyFont="0" applyFill="0" applyBorder="0" applyAlignment="0" applyProtection="0">
      <alignment vertical="center"/>
    </xf>
    <xf numFmtId="41" fontId="19"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9" fillId="0" borderId="0" applyFont="0" applyFill="0" applyBorder="0" applyAlignment="0" applyProtection="0"/>
    <xf numFmtId="41" fontId="151"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62"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35" fillId="0" borderId="0" applyFont="0" applyFill="0" applyBorder="0" applyAlignment="0" applyProtection="0">
      <alignment vertical="center"/>
    </xf>
    <xf numFmtId="41" fontId="35" fillId="0" borderId="0" applyFont="0" applyFill="0" applyBorder="0" applyAlignment="0" applyProtection="0">
      <alignment vertical="center"/>
    </xf>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41" fontId="200" fillId="0" borderId="0" applyFont="0" applyFill="0" applyBorder="0" applyAlignment="0" applyProtection="0">
      <alignment vertical="center"/>
    </xf>
    <xf numFmtId="41" fontId="200"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19" fillId="0" borderId="0" applyFont="0" applyFill="0" applyBorder="0" applyAlignment="0" applyProtection="0"/>
    <xf numFmtId="41" fontId="19" fillId="0" borderId="0" applyFont="0" applyFill="0" applyBorder="0" applyAlignment="0" applyProtection="0">
      <alignment vertical="center"/>
    </xf>
    <xf numFmtId="41" fontId="62" fillId="0" borderId="0" applyFont="0" applyFill="0" applyBorder="0" applyAlignment="0" applyProtection="0">
      <alignment vertical="center"/>
    </xf>
    <xf numFmtId="0" fontId="32" fillId="0" borderId="0" applyFont="0" applyFill="0" applyBorder="0" applyAlignment="0" applyProtection="0"/>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3" fillId="0" borderId="0"/>
    <xf numFmtId="0" fontId="43" fillId="0" borderId="0"/>
    <xf numFmtId="0" fontId="36" fillId="0" borderId="0"/>
    <xf numFmtId="0" fontId="36" fillId="0" borderId="0"/>
    <xf numFmtId="0" fontId="45" fillId="0" borderId="0"/>
    <xf numFmtId="0" fontId="45" fillId="0" borderId="0"/>
    <xf numFmtId="0" fontId="45" fillId="0" borderId="0"/>
    <xf numFmtId="0" fontId="47" fillId="0" borderId="0"/>
    <xf numFmtId="0" fontId="47" fillId="0" borderId="0"/>
    <xf numFmtId="0" fontId="36" fillId="0" borderId="0"/>
    <xf numFmtId="0" fontId="36"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36" fillId="0" borderId="0"/>
    <xf numFmtId="0" fontId="36" fillId="0" borderId="0"/>
    <xf numFmtId="0" fontId="47" fillId="0" borderId="0"/>
    <xf numFmtId="0" fontId="47" fillId="0" borderId="0"/>
    <xf numFmtId="0" fontId="36" fillId="0" borderId="0"/>
    <xf numFmtId="0" fontId="36" fillId="0" borderId="0"/>
    <xf numFmtId="0" fontId="43" fillId="0" borderId="0"/>
    <xf numFmtId="0" fontId="43" fillId="0" borderId="0"/>
    <xf numFmtId="0" fontId="44" fillId="0" borderId="0">
      <protection locked="0"/>
    </xf>
    <xf numFmtId="0" fontId="44" fillId="0" borderId="0">
      <protection locked="0"/>
    </xf>
    <xf numFmtId="0" fontId="45" fillId="0" borderId="0"/>
    <xf numFmtId="0" fontId="45" fillId="0" borderId="0"/>
    <xf numFmtId="0" fontId="45" fillId="0" borderId="0"/>
    <xf numFmtId="0" fontId="43" fillId="0" borderId="0"/>
    <xf numFmtId="0" fontId="43" fillId="0" borderId="0"/>
    <xf numFmtId="0" fontId="47" fillId="0" borderId="0"/>
    <xf numFmtId="0" fontId="47" fillId="0" borderId="0"/>
    <xf numFmtId="0" fontId="45" fillId="0" borderId="0"/>
    <xf numFmtId="0" fontId="45" fillId="0" borderId="0"/>
    <xf numFmtId="0" fontId="45" fillId="0" borderId="0"/>
    <xf numFmtId="0" fontId="44" fillId="0" borderId="0">
      <protection locked="0"/>
    </xf>
    <xf numFmtId="0" fontId="44" fillId="0" borderId="0">
      <protection locked="0"/>
    </xf>
    <xf numFmtId="0" fontId="43" fillId="0" borderId="0"/>
    <xf numFmtId="0" fontId="43" fillId="0" borderId="0"/>
    <xf numFmtId="0" fontId="36" fillId="0" borderId="0"/>
    <xf numFmtId="0" fontId="36" fillId="0" borderId="0"/>
    <xf numFmtId="0" fontId="48"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18" fillId="0" borderId="0" applyFont="0" applyFill="0" applyBorder="0" applyAlignment="0" applyProtection="0"/>
    <xf numFmtId="0" fontId="44" fillId="0" borderId="0">
      <protection locked="0"/>
    </xf>
    <xf numFmtId="0" fontId="43" fillId="0" borderId="0"/>
    <xf numFmtId="0" fontId="36" fillId="0" borderId="0"/>
    <xf numFmtId="0" fontId="45" fillId="0" borderId="0"/>
    <xf numFmtId="0" fontId="45" fillId="0" borderId="0"/>
    <xf numFmtId="0" fontId="47" fillId="0" borderId="0"/>
    <xf numFmtId="0" fontId="36" fillId="0" borderId="0"/>
    <xf numFmtId="0" fontId="44" fillId="0" borderId="0">
      <protection locked="0"/>
    </xf>
    <xf numFmtId="0" fontId="45" fillId="0" borderId="0"/>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5" fillId="0" borderId="0"/>
    <xf numFmtId="0" fontId="43" fillId="0" borderId="0"/>
    <xf numFmtId="0" fontId="47" fillId="0" borderId="0"/>
    <xf numFmtId="0" fontId="45" fillId="0" borderId="0"/>
    <xf numFmtId="0" fontId="45" fillId="0" borderId="0"/>
    <xf numFmtId="0" fontId="44" fillId="0" borderId="0">
      <protection locked="0"/>
    </xf>
    <xf numFmtId="0" fontId="43" fillId="0" borderId="0"/>
    <xf numFmtId="0" fontId="36" fillId="0" borderId="0"/>
    <xf numFmtId="0" fontId="48" fillId="0" borderId="0"/>
    <xf numFmtId="0" fontId="44" fillId="0" borderId="0">
      <protection locked="0"/>
    </xf>
    <xf numFmtId="0" fontId="48" fillId="0" borderId="0"/>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310" fontId="18" fillId="0" borderId="0"/>
    <xf numFmtId="311" fontId="18" fillId="0" borderId="0"/>
    <xf numFmtId="312" fontId="18" fillId="0" borderId="0"/>
    <xf numFmtId="0" fontId="36" fillId="0" borderId="0"/>
    <xf numFmtId="0" fontId="201" fillId="0" borderId="0" applyNumberFormat="0" applyFill="0" applyBorder="0" applyAlignment="0" applyProtection="0">
      <alignment vertical="top"/>
      <protection locked="0"/>
    </xf>
    <xf numFmtId="313" fontId="18" fillId="0" borderId="0" applyFont="0" applyFill="0" applyBorder="0" applyAlignment="0" applyProtection="0"/>
    <xf numFmtId="314" fontId="19" fillId="0" borderId="0" applyFont="0" applyFill="0" applyBorder="0" applyAlignment="0" applyProtection="0"/>
    <xf numFmtId="314" fontId="19" fillId="0" borderId="0" applyFont="0" applyFill="0" applyBorder="0" applyAlignment="0" applyProtection="0"/>
    <xf numFmtId="0" fontId="18" fillId="0" borderId="0" applyFont="0" applyFill="0" applyBorder="0" applyAlignment="0" applyProtection="0"/>
    <xf numFmtId="0" fontId="202" fillId="0" borderId="0"/>
    <xf numFmtId="315" fontId="18" fillId="0" borderId="0" applyFill="0" applyBorder="0" applyAlignment="0" applyProtection="0"/>
    <xf numFmtId="316" fontId="18" fillId="0" borderId="0">
      <alignment horizontal="center" vertical="center"/>
    </xf>
    <xf numFmtId="0" fontId="203" fillId="0" borderId="0" applyFill="0" applyBorder="0" applyProtection="0">
      <alignment horizontal="centerContinuous" vertical="center"/>
    </xf>
    <xf numFmtId="317" fontId="18" fillId="0" borderId="0"/>
    <xf numFmtId="0" fontId="204" fillId="8" borderId="0" applyBorder="0">
      <alignment horizontal="center" vertical="center"/>
    </xf>
    <xf numFmtId="318" fontId="18" fillId="0" borderId="0"/>
    <xf numFmtId="0" fontId="144" fillId="0" borderId="0" applyNumberFormat="0" applyFill="0" applyBorder="0" applyAlignment="0" applyProtection="0">
      <alignment vertical="center"/>
    </xf>
    <xf numFmtId="306" fontId="19" fillId="0" borderId="0">
      <alignment vertical="center"/>
    </xf>
    <xf numFmtId="306" fontId="19" fillId="0" borderId="0">
      <alignment vertical="center"/>
    </xf>
    <xf numFmtId="306" fontId="19" fillId="0" borderId="0">
      <alignment vertical="center"/>
    </xf>
    <xf numFmtId="319" fontId="18" fillId="0" borderId="24">
      <alignment horizontal="left" vertical="center"/>
    </xf>
    <xf numFmtId="320" fontId="36" fillId="0" borderId="0" applyFill="0" applyBorder="0" applyProtection="0">
      <alignment vertical="center"/>
    </xf>
    <xf numFmtId="321" fontId="55" fillId="0" borderId="0">
      <alignment horizontal="right" vertical="center"/>
    </xf>
    <xf numFmtId="41" fontId="155" fillId="0" borderId="0" applyFont="0" applyFill="0" applyBorder="0" applyAlignment="0" applyProtection="0"/>
    <xf numFmtId="43" fontId="155" fillId="0" borderId="0" applyFont="0" applyFill="0" applyBorder="0" applyAlignment="0" applyProtection="0"/>
    <xf numFmtId="40" fontId="45" fillId="0" borderId="0" applyFont="0" applyFill="0" applyBorder="0" applyAlignment="0" applyProtection="0"/>
    <xf numFmtId="43" fontId="155" fillId="0" borderId="0" applyFont="0" applyFill="0" applyBorder="0" applyAlignment="0" applyProtection="0"/>
    <xf numFmtId="41" fontId="202" fillId="0" borderId="0" applyFont="0" applyFill="0" applyBorder="0" applyAlignment="0" applyProtection="0"/>
    <xf numFmtId="43" fontId="202" fillId="0" borderId="0" applyFont="0" applyFill="0" applyBorder="0" applyAlignment="0" applyProtection="0"/>
    <xf numFmtId="0" fontId="34" fillId="0" borderId="0" applyFont="0" applyFill="0" applyBorder="0" applyAlignment="0" applyProtection="0"/>
    <xf numFmtId="322" fontId="18" fillId="0" borderId="0"/>
    <xf numFmtId="0" fontId="18" fillId="0" borderId="0" applyFont="0" applyFill="0" applyBorder="0" applyAlignment="0" applyProtection="0"/>
    <xf numFmtId="191" fontId="18" fillId="0" borderId="0" applyFont="0" applyFill="0" applyBorder="0" applyAlignment="0" applyProtection="0"/>
    <xf numFmtId="191" fontId="18" fillId="0" borderId="0" applyFont="0" applyFill="0" applyBorder="0" applyAlignment="0" applyProtection="0"/>
    <xf numFmtId="298" fontId="34" fillId="0" borderId="0" applyFont="0" applyFill="0" applyBorder="0" applyAlignment="0" applyProtection="0"/>
    <xf numFmtId="245" fontId="155" fillId="0" borderId="0" applyFont="0" applyFill="0" applyBorder="0" applyAlignment="0" applyProtection="0"/>
    <xf numFmtId="244" fontId="155" fillId="0" borderId="0" applyFont="0" applyFill="0" applyBorder="0" applyAlignment="0" applyProtection="0"/>
    <xf numFmtId="0" fontId="205" fillId="0" borderId="0" applyFill="0" applyBorder="0" applyProtection="0">
      <alignment horizontal="centerContinuous" vertical="center"/>
    </xf>
    <xf numFmtId="0" fontId="206" fillId="0" borderId="0" applyNumberFormat="0" applyFill="0" applyBorder="0" applyAlignment="0" applyProtection="0">
      <alignment vertical="top"/>
      <protection locked="0"/>
    </xf>
    <xf numFmtId="0" fontId="30" fillId="0" borderId="36" applyNumberFormat="0" applyFont="0" applyFill="0" applyAlignment="0" applyProtection="0">
      <alignment vertical="center"/>
    </xf>
    <xf numFmtId="42" fontId="19" fillId="0" borderId="0" applyFont="0" applyFill="0" applyBorder="0" applyAlignment="0" applyProtection="0"/>
    <xf numFmtId="42" fontId="19" fillId="0" borderId="0" applyFont="0" applyFill="0" applyBorder="0" applyAlignment="0" applyProtection="0"/>
    <xf numFmtId="42" fontId="59" fillId="0" borderId="0" applyFont="0" applyFill="0" applyBorder="0" applyAlignment="0" applyProtection="0"/>
    <xf numFmtId="42" fontId="19" fillId="0" borderId="0" applyFont="0" applyFill="0" applyBorder="0" applyAlignment="0" applyProtection="0"/>
    <xf numFmtId="42" fontId="19" fillId="0" borderId="0" applyFont="0" applyFill="0" applyBorder="0" applyAlignment="0" applyProtection="0"/>
    <xf numFmtId="323" fontId="169" fillId="0" borderId="0" applyFill="0" applyBorder="0" applyProtection="0">
      <alignment vertical="center"/>
    </xf>
    <xf numFmtId="324" fontId="169" fillId="0" borderId="0" applyFill="0" applyBorder="0" applyProtection="0">
      <alignment vertical="center"/>
      <protection locked="0"/>
    </xf>
    <xf numFmtId="0" fontId="207" fillId="8" borderId="9" applyBorder="0">
      <alignment horizontal="center" vertical="center"/>
    </xf>
    <xf numFmtId="0" fontId="208" fillId="8" borderId="24">
      <alignment horizontal="center"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51" fillId="0" borderId="0">
      <alignment vertical="center"/>
    </xf>
    <xf numFmtId="0" fontId="209" fillId="0" borderId="0">
      <alignment vertical="center"/>
    </xf>
    <xf numFmtId="0" fontId="19" fillId="0" borderId="0"/>
    <xf numFmtId="0" fontId="32" fillId="0" borderId="0">
      <alignment vertical="center"/>
    </xf>
    <xf numFmtId="0" fontId="151" fillId="0" borderId="0">
      <alignment vertical="center"/>
    </xf>
    <xf numFmtId="0" fontId="32" fillId="0" borderId="0">
      <alignment vertical="center"/>
    </xf>
    <xf numFmtId="0" fontId="19" fillId="0" borderId="0">
      <alignment vertical="center"/>
    </xf>
    <xf numFmtId="0" fontId="210" fillId="0" borderId="0"/>
    <xf numFmtId="0" fontId="211" fillId="0" borderId="0"/>
    <xf numFmtId="0" fontId="19"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00" fillId="0" borderId="0">
      <alignment vertical="center"/>
    </xf>
    <xf numFmtId="0" fontId="200" fillId="0" borderId="0">
      <alignment vertical="center"/>
    </xf>
    <xf numFmtId="0" fontId="212" fillId="0" borderId="0">
      <alignment vertical="center"/>
    </xf>
    <xf numFmtId="0" fontId="213" fillId="0" borderId="0">
      <alignment vertical="center"/>
    </xf>
    <xf numFmtId="0" fontId="214" fillId="0" borderId="0"/>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62" fillId="0" borderId="0">
      <alignment vertical="center"/>
    </xf>
    <xf numFmtId="0" fontId="212"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200" fillId="0" borderId="0">
      <alignment vertical="center"/>
    </xf>
    <xf numFmtId="0" fontId="151"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9" fillId="0" borderId="0">
      <alignment vertical="center"/>
    </xf>
    <xf numFmtId="40" fontId="215" fillId="6" borderId="64" applyBorder="0">
      <alignment vertical="center"/>
    </xf>
    <xf numFmtId="0" fontId="18" fillId="0" borderId="0" applyFont="0" applyFill="0" applyBorder="0" applyAlignment="0" applyProtection="0"/>
    <xf numFmtId="244" fontId="202" fillId="0" borderId="0" applyFont="0" applyFill="0" applyBorder="0" applyAlignment="0" applyProtection="0"/>
    <xf numFmtId="245" fontId="202"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49" fontId="19" fillId="0" borderId="0" applyFont="0" applyFill="0" applyBorder="0" applyAlignment="0" applyProtection="0"/>
    <xf numFmtId="249"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0" fontId="19" fillId="0" borderId="0" applyFont="0" applyFill="0" applyBorder="0" applyAlignment="0" applyProtection="0"/>
    <xf numFmtId="251" fontId="19" fillId="0" borderId="0" applyFont="0" applyFill="0" applyBorder="0" applyAlignment="0" applyProtection="0"/>
    <xf numFmtId="251"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2"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264" fontId="19" fillId="0" borderId="0" applyFont="0" applyFill="0" applyBorder="0" applyAlignment="0" applyProtection="0"/>
    <xf numFmtId="0" fontId="36" fillId="0" borderId="0" applyFont="0" applyFill="0" applyBorder="0" applyAlignment="0" applyProtection="0"/>
    <xf numFmtId="325" fontId="36" fillId="0" borderId="0" applyFont="0" applyFill="0" applyBorder="0" applyAlignment="0" applyProtection="0"/>
    <xf numFmtId="0" fontId="36" fillId="0" borderId="0"/>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0" fontId="16" fillId="0" borderId="0">
      <alignment vertical="center"/>
    </xf>
    <xf numFmtId="0" fontId="36" fillId="0" borderId="0"/>
    <xf numFmtId="0" fontId="16" fillId="0" borderId="0">
      <alignment vertical="center"/>
    </xf>
    <xf numFmtId="0" fontId="16" fillId="0" borderId="0">
      <alignment vertical="center"/>
    </xf>
    <xf numFmtId="41" fontId="16" fillId="0" borderId="0" applyFont="0" applyFill="0" applyBorder="0" applyAlignment="0" applyProtection="0">
      <alignment vertical="center"/>
    </xf>
    <xf numFmtId="9" fontId="19" fillId="0" borderId="0" applyFont="0" applyFill="0" applyBorder="0" applyAlignment="0" applyProtection="0">
      <alignment vertical="center"/>
    </xf>
    <xf numFmtId="199" fontId="216" fillId="0" borderId="0" applyFont="0" applyFill="0" applyBorder="0" applyAlignment="0" applyProtection="0"/>
    <xf numFmtId="0" fontId="69" fillId="0" borderId="0" applyFont="0" applyFill="0" applyBorder="0" applyAlignment="0" applyProtection="0"/>
    <xf numFmtId="0" fontId="19" fillId="0" borderId="0" applyFont="0" applyFill="0" applyBorder="0" applyAlignment="0" applyProtection="0"/>
    <xf numFmtId="198" fontId="216" fillId="0" borderId="0" applyFont="0" applyFill="0" applyBorder="0" applyAlignment="0" applyProtection="0"/>
    <xf numFmtId="0" fontId="69" fillId="0" borderId="0" applyFont="0" applyFill="0" applyBorder="0" applyAlignment="0" applyProtection="0"/>
    <xf numFmtId="0" fontId="216" fillId="0" borderId="0" applyFont="0" applyFill="0" applyBorder="0" applyAlignment="0" applyProtection="0"/>
    <xf numFmtId="326"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327" fontId="18" fillId="0" borderId="0" applyFont="0" applyFill="0" applyBorder="0" applyAlignment="0" applyProtection="0"/>
    <xf numFmtId="0" fontId="60" fillId="0" borderId="0" applyFont="0" applyFill="0" applyBorder="0" applyAlignment="0" applyProtection="0"/>
    <xf numFmtId="0" fontId="21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36" fillId="0" borderId="0" applyFont="0" applyFill="0" applyBorder="0" applyAlignment="0" applyProtection="0"/>
    <xf numFmtId="0" fontId="45" fillId="0" borderId="0" applyNumberFormat="0" applyFont="0" applyBorder="0" applyAlignment="0"/>
    <xf numFmtId="0" fontId="36" fillId="0" borderId="0"/>
    <xf numFmtId="0" fontId="63" fillId="54" borderId="0" applyNumberFormat="0" applyBorder="0" applyAlignment="0" applyProtection="0">
      <alignment vertical="center"/>
    </xf>
    <xf numFmtId="0" fontId="63" fillId="16" borderId="0" applyNumberFormat="0" applyBorder="0" applyAlignment="0" applyProtection="0">
      <alignment vertical="center"/>
    </xf>
    <xf numFmtId="0" fontId="63" fillId="31" borderId="0" applyNumberFormat="0" applyBorder="0" applyAlignment="0" applyProtection="0">
      <alignment vertical="center"/>
    </xf>
    <xf numFmtId="0" fontId="63" fillId="54" borderId="0" applyNumberFormat="0" applyBorder="0" applyAlignment="0" applyProtection="0">
      <alignment vertical="center"/>
    </xf>
    <xf numFmtId="0" fontId="63" fillId="15" borderId="0" applyNumberFormat="0" applyBorder="0" applyAlignment="0" applyProtection="0">
      <alignment vertical="center"/>
    </xf>
    <xf numFmtId="0" fontId="63" fillId="16" borderId="0" applyNumberFormat="0" applyBorder="0" applyAlignment="0" applyProtection="0">
      <alignment vertical="center"/>
    </xf>
    <xf numFmtId="0" fontId="63" fillId="30" borderId="0" applyNumberFormat="0" applyBorder="0" applyAlignment="0" applyProtection="0">
      <alignment vertical="center"/>
    </xf>
    <xf numFmtId="0" fontId="63" fillId="18" borderId="0" applyNumberFormat="0" applyBorder="0" applyAlignment="0" applyProtection="0">
      <alignment vertical="center"/>
    </xf>
    <xf numFmtId="0" fontId="63" fillId="32" borderId="0" applyNumberFormat="0" applyBorder="0" applyAlignment="0" applyProtection="0">
      <alignment vertical="center"/>
    </xf>
    <xf numFmtId="0" fontId="63" fillId="30" borderId="0" applyNumberFormat="0" applyBorder="0" applyAlignment="0" applyProtection="0">
      <alignment vertical="center"/>
    </xf>
    <xf numFmtId="0" fontId="63" fillId="17" borderId="0" applyNumberFormat="0" applyBorder="0" applyAlignment="0" applyProtection="0">
      <alignment vertical="center"/>
    </xf>
    <xf numFmtId="0" fontId="63" fillId="16" borderId="0" applyNumberFormat="0" applyBorder="0" applyAlignment="0" applyProtection="0">
      <alignment vertical="center"/>
    </xf>
    <xf numFmtId="0" fontId="62" fillId="23" borderId="0" applyNumberFormat="0" applyBorder="0" applyAlignment="0" applyProtection="0">
      <alignment vertical="center"/>
    </xf>
    <xf numFmtId="0" fontId="62" fillId="18" borderId="0" applyNumberFormat="0" applyBorder="0" applyAlignment="0" applyProtection="0">
      <alignment vertical="center"/>
    </xf>
    <xf numFmtId="0" fontId="62" fillId="32" borderId="0" applyNumberFormat="0" applyBorder="0" applyAlignment="0" applyProtection="0">
      <alignment vertical="center"/>
    </xf>
    <xf numFmtId="0" fontId="62" fillId="30" borderId="0" applyNumberFormat="0" applyBorder="0" applyAlignment="0" applyProtection="0">
      <alignment vertical="center"/>
    </xf>
    <xf numFmtId="0" fontId="62" fillId="23" borderId="0" applyNumberFormat="0" applyBorder="0" applyAlignment="0" applyProtection="0">
      <alignment vertical="center"/>
    </xf>
    <xf numFmtId="0" fontId="62" fillId="16" borderId="0" applyNumberFormat="0" applyBorder="0" applyAlignment="0" applyProtection="0">
      <alignment vertical="center"/>
    </xf>
    <xf numFmtId="0" fontId="62" fillId="23" borderId="0" applyNumberFormat="0" applyBorder="0" applyAlignment="0" applyProtection="0">
      <alignment vertical="center"/>
    </xf>
    <xf numFmtId="38" fontId="19" fillId="0" borderId="0">
      <protection locked="0"/>
    </xf>
    <xf numFmtId="0" fontId="62" fillId="29" borderId="0" applyNumberFormat="0" applyBorder="0" applyAlignment="0" applyProtection="0">
      <alignment vertical="center"/>
    </xf>
    <xf numFmtId="0" fontId="62" fillId="28" borderId="0" applyNumberFormat="0" applyBorder="0" applyAlignment="0" applyProtection="0">
      <alignment vertical="center"/>
    </xf>
    <xf numFmtId="0" fontId="62" fillId="55" borderId="0" applyNumberFormat="0" applyBorder="0" applyAlignment="0" applyProtection="0">
      <alignment vertical="center"/>
    </xf>
    <xf numFmtId="0" fontId="62" fillId="23" borderId="0" applyNumberFormat="0" applyBorder="0" applyAlignment="0" applyProtection="0">
      <alignment vertical="center"/>
    </xf>
    <xf numFmtId="0" fontId="62" fillId="24" borderId="0" applyNumberFormat="0" applyBorder="0" applyAlignment="0" applyProtection="0">
      <alignment vertical="center"/>
    </xf>
    <xf numFmtId="0" fontId="217" fillId="0" borderId="0" applyNumberFormat="0" applyFill="0" applyBorder="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 fontId="222" fillId="0" borderId="0" applyFont="0" applyFill="0" applyBorder="0" applyAlignment="0" applyProtection="0"/>
    <xf numFmtId="0" fontId="223" fillId="0" borderId="0" applyNumberFormat="0" applyFill="0" applyBorder="0" applyAlignment="0" applyProtection="0"/>
    <xf numFmtId="0" fontId="224" fillId="0" borderId="0" applyNumberFormat="0" applyFill="0" applyBorder="0" applyAlignment="0" applyProtection="0"/>
    <xf numFmtId="202" fontId="36" fillId="0" borderId="24">
      <alignment horizontal="right" vertical="center" shrinkToFit="1"/>
    </xf>
    <xf numFmtId="38" fontId="19" fillId="0" borderId="0">
      <protection locked="0"/>
    </xf>
    <xf numFmtId="0" fontId="222" fillId="0" borderId="0" applyFont="0" applyFill="0" applyBorder="0" applyAlignment="0" applyProtection="0"/>
    <xf numFmtId="38" fontId="19" fillId="0" borderId="0">
      <protection locked="0"/>
    </xf>
    <xf numFmtId="0" fontId="222" fillId="0" borderId="0" applyFont="0" applyFill="0" applyBorder="0" applyAlignment="0" applyProtection="0"/>
    <xf numFmtId="0" fontId="36" fillId="31" borderId="45" applyNumberFormat="0" applyFont="0" applyAlignment="0" applyProtection="0">
      <alignment vertical="center"/>
    </xf>
    <xf numFmtId="38" fontId="19" fillId="0" borderId="0">
      <protection locked="0"/>
    </xf>
    <xf numFmtId="0" fontId="136" fillId="33" borderId="46" applyNumberFormat="0" applyAlignment="0" applyProtection="0">
      <alignment vertical="center"/>
    </xf>
    <xf numFmtId="41" fontId="212" fillId="0" borderId="0" applyFont="0" applyFill="0" applyBorder="0" applyAlignment="0" applyProtection="0">
      <alignment vertical="center"/>
    </xf>
    <xf numFmtId="10" fontId="222" fillId="0" borderId="0" applyFont="0" applyFill="0" applyBorder="0" applyAlignment="0" applyProtection="0"/>
    <xf numFmtId="0" fontId="218" fillId="0" borderId="0" applyNumberFormat="0" applyFill="0" applyBorder="0" applyAlignment="0" applyProtection="0">
      <alignment vertical="center"/>
    </xf>
    <xf numFmtId="4" fontId="222" fillId="0" borderId="0" applyFont="0" applyFill="0" applyBorder="0" applyAlignment="0" applyProtection="0"/>
    <xf numFmtId="0" fontId="48" fillId="0" borderId="0"/>
    <xf numFmtId="10" fontId="222" fillId="0" borderId="0" applyFont="0" applyFill="0" applyBorder="0" applyAlignment="0" applyProtection="0"/>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4" fontId="222" fillId="0" borderId="0" applyFont="0" applyFill="0" applyBorder="0" applyAlignment="0" applyProtection="0"/>
    <xf numFmtId="3" fontId="222" fillId="0" borderId="0" applyFont="0" applyFill="0" applyBorder="0" applyAlignment="0" applyProtection="0"/>
    <xf numFmtId="0" fontId="218" fillId="0" borderId="0" applyNumberFormat="0" applyFill="0" applyBorder="0" applyAlignment="0" applyProtection="0">
      <alignment vertical="center"/>
    </xf>
    <xf numFmtId="0" fontId="219" fillId="0" borderId="67" applyNumberFormat="0" applyFill="0" applyAlignment="0" applyProtection="0">
      <alignment vertical="center"/>
    </xf>
    <xf numFmtId="38" fontId="19" fillId="0" borderId="0">
      <protection locked="0"/>
    </xf>
    <xf numFmtId="0" fontId="220" fillId="0" borderId="50" applyNumberFormat="0" applyFill="0" applyAlignment="0" applyProtection="0">
      <alignment vertical="center"/>
    </xf>
    <xf numFmtId="0" fontId="221" fillId="0" borderId="68" applyNumberFormat="0" applyFill="0" applyAlignment="0" applyProtection="0">
      <alignment vertical="center"/>
    </xf>
    <xf numFmtId="0" fontId="221" fillId="0" borderId="0" applyNumberFormat="0" applyFill="0" applyBorder="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328" fontId="18" fillId="7" borderId="0" applyFill="0" applyBorder="0" applyProtection="0">
      <alignment horizontal="right"/>
    </xf>
    <xf numFmtId="10" fontId="222" fillId="0" borderId="0" applyFont="0" applyFill="0" applyBorder="0" applyAlignment="0" applyProtection="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22" fillId="0" borderId="55" applyNumberFormat="0" applyFont="0" applyFill="0" applyAlignment="0" applyProtection="0"/>
    <xf numFmtId="289" fontId="222" fillId="0" borderId="0" applyFont="0" applyFill="0" applyBorder="0" applyAlignment="0" applyProtection="0"/>
    <xf numFmtId="290" fontId="222" fillId="0" borderId="0" applyFont="0" applyFill="0" applyBorder="0" applyAlignment="0" applyProtection="0"/>
    <xf numFmtId="38" fontId="19" fillId="0" borderId="0">
      <protection locked="0"/>
    </xf>
    <xf numFmtId="38" fontId="19" fillId="0" borderId="0">
      <protection locked="0"/>
    </xf>
    <xf numFmtId="0" fontId="18" fillId="0" borderId="0" applyFont="0" applyFill="0" applyBorder="0" applyAlignment="0" applyProtection="0"/>
    <xf numFmtId="38" fontId="19" fillId="0" borderId="0">
      <protection locked="0"/>
    </xf>
    <xf numFmtId="0" fontId="88" fillId="0" borderId="0">
      <protection locked="0"/>
    </xf>
    <xf numFmtId="0" fontId="225" fillId="0" borderId="0">
      <protection locked="0"/>
    </xf>
    <xf numFmtId="0" fontId="88" fillId="0" borderId="0">
      <protection locked="0"/>
    </xf>
    <xf numFmtId="0" fontId="225" fillId="0" borderId="0">
      <protection locked="0"/>
    </xf>
    <xf numFmtId="38" fontId="19" fillId="0" borderId="0">
      <protection locked="0"/>
    </xf>
    <xf numFmtId="0" fontId="62" fillId="31" borderId="69" applyNumberFormat="0" applyFont="0" applyAlignment="0" applyProtection="0">
      <alignment vertical="center"/>
    </xf>
    <xf numFmtId="0" fontId="44" fillId="0" borderId="0">
      <protection locked="0"/>
    </xf>
    <xf numFmtId="0" fontId="43" fillId="0" borderId="0"/>
    <xf numFmtId="0" fontId="36" fillId="0" borderId="0"/>
    <xf numFmtId="0" fontId="45" fillId="0" borderId="0"/>
    <xf numFmtId="0" fontId="47" fillId="0" borderId="0"/>
    <xf numFmtId="0" fontId="36" fillId="0" borderId="0"/>
    <xf numFmtId="0" fontId="44" fillId="0" borderId="0">
      <protection locked="0"/>
    </xf>
    <xf numFmtId="0" fontId="45" fillId="0" borderId="0"/>
    <xf numFmtId="0" fontId="43" fillId="0" borderId="0"/>
    <xf numFmtId="0" fontId="47" fillId="0" borderId="0"/>
    <xf numFmtId="0" fontId="36" fillId="0" borderId="0"/>
    <xf numFmtId="0" fontId="47" fillId="0" borderId="0"/>
    <xf numFmtId="0" fontId="36" fillId="0" borderId="0"/>
    <xf numFmtId="0" fontId="43" fillId="0" borderId="0"/>
    <xf numFmtId="0" fontId="44" fillId="0" borderId="0">
      <protection locked="0"/>
    </xf>
    <xf numFmtId="0" fontId="45" fillId="0" borderId="0"/>
    <xf numFmtId="0" fontId="43" fillId="0" borderId="0"/>
    <xf numFmtId="0" fontId="47" fillId="0" borderId="0"/>
    <xf numFmtId="0" fontId="45" fillId="0" borderId="0"/>
    <xf numFmtId="0" fontId="44" fillId="0" borderId="0">
      <protection locked="0"/>
    </xf>
    <xf numFmtId="0" fontId="43" fillId="0" borderId="0"/>
    <xf numFmtId="0" fontId="36" fillId="0" borderId="0"/>
    <xf numFmtId="0" fontId="48" fillId="0" borderId="0"/>
    <xf numFmtId="10" fontId="48" fillId="6" borderId="24" applyNumberFormat="0" applyBorder="0" applyAlignment="0" applyProtection="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8" fontId="19" fillId="0" borderId="0">
      <protection locked="0"/>
    </xf>
    <xf numFmtId="40" fontId="226" fillId="0" borderId="0" applyBorder="0">
      <alignment horizontal="right"/>
    </xf>
    <xf numFmtId="0" fontId="44" fillId="0" borderId="0">
      <protection locked="0"/>
    </xf>
    <xf numFmtId="0" fontId="19" fillId="0" borderId="0">
      <alignment vertical="center"/>
    </xf>
    <xf numFmtId="0" fontId="16" fillId="0" borderId="0">
      <alignment vertical="center"/>
    </xf>
    <xf numFmtId="3" fontId="55" fillId="0" borderId="24"/>
    <xf numFmtId="3" fontId="55" fillId="0" borderId="24"/>
    <xf numFmtId="3" fontId="55" fillId="0" borderId="24"/>
    <xf numFmtId="0" fontId="18" fillId="0" borderId="24">
      <alignment horizontal="distributed" vertical="center" justifyLastLine="1"/>
    </xf>
    <xf numFmtId="0" fontId="16" fillId="0" borderId="0">
      <alignment vertical="center"/>
    </xf>
    <xf numFmtId="208" fontId="31" fillId="0" borderId="24">
      <alignment horizontal="right" vertical="center" shrinkToFit="1"/>
    </xf>
    <xf numFmtId="10" fontId="48" fillId="7" borderId="24" applyNumberFormat="0" applyBorder="0" applyAlignment="0" applyProtection="0"/>
    <xf numFmtId="0" fontId="16" fillId="0" borderId="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38" fontId="19" fillId="0" borderId="0">
      <protection locked="0"/>
    </xf>
    <xf numFmtId="38" fontId="19" fillId="0" borderId="0">
      <protection locked="0"/>
    </xf>
    <xf numFmtId="0" fontId="218" fillId="0" borderId="0" applyNumberFormat="0" applyFill="0" applyBorder="0" applyAlignment="0" applyProtection="0">
      <alignment vertical="center"/>
    </xf>
    <xf numFmtId="0" fontId="218" fillId="0" borderId="0" applyNumberFormat="0" applyFill="0" applyBorder="0" applyAlignment="0" applyProtection="0">
      <alignment vertical="center"/>
    </xf>
    <xf numFmtId="0" fontId="16" fillId="0" borderId="0">
      <alignment vertical="center"/>
    </xf>
    <xf numFmtId="38" fontId="19" fillId="0" borderId="0">
      <protection locked="0"/>
    </xf>
    <xf numFmtId="38" fontId="19" fillId="0" borderId="0">
      <protection locked="0"/>
    </xf>
    <xf numFmtId="38" fontId="19" fillId="0" borderId="0">
      <protection locked="0"/>
    </xf>
    <xf numFmtId="319" fontId="18" fillId="0" borderId="24">
      <alignment horizontal="left" vertical="center"/>
    </xf>
    <xf numFmtId="0" fontId="36" fillId="31" borderId="69" applyNumberFormat="0" applyFont="0" applyAlignment="0" applyProtection="0">
      <alignment vertical="center"/>
    </xf>
    <xf numFmtId="0" fontId="208" fillId="8" borderId="24">
      <alignment horizontal="center" vertical="center"/>
    </xf>
    <xf numFmtId="10" fontId="222" fillId="0" borderId="0" applyFont="0" applyFill="0" applyBorder="0" applyAlignment="0" applyProtection="0"/>
    <xf numFmtId="38" fontId="19" fillId="0" borderId="0">
      <protection locked="0"/>
    </xf>
    <xf numFmtId="38" fontId="19" fillId="0" borderId="0">
      <protection locked="0"/>
    </xf>
    <xf numFmtId="38" fontId="19" fillId="0" borderId="0">
      <protection locked="0"/>
    </xf>
    <xf numFmtId="0" fontId="186" fillId="9" borderId="24" applyNumberFormat="0" applyFont="0" applyBorder="0" applyAlignment="0" applyProtection="0">
      <alignment vertical="center"/>
    </xf>
    <xf numFmtId="4" fontId="222" fillId="0" borderId="0" applyFont="0" applyFill="0" applyBorder="0" applyAlignment="0" applyProtection="0"/>
    <xf numFmtId="38" fontId="19" fillId="0" borderId="0">
      <protection locked="0"/>
    </xf>
    <xf numFmtId="0" fontId="31" fillId="38" borderId="69" applyNumberFormat="0" applyFont="0" applyAlignment="0" applyProtection="0"/>
    <xf numFmtId="38" fontId="19" fillId="0" borderId="0">
      <protection locked="0"/>
    </xf>
    <xf numFmtId="4" fontId="222" fillId="0" borderId="0" applyFont="0" applyFill="0" applyBorder="0" applyAlignment="0" applyProtection="0"/>
    <xf numFmtId="0" fontId="132" fillId="0" borderId="66" applyNumberFormat="0" applyFill="0" applyAlignment="0" applyProtection="0">
      <alignment vertical="center"/>
    </xf>
    <xf numFmtId="0" fontId="19" fillId="31" borderId="69" applyNumberFormat="0" applyFont="0" applyAlignment="0" applyProtection="0">
      <alignment vertical="center"/>
    </xf>
    <xf numFmtId="0" fontId="37" fillId="0" borderId="2">
      <alignment horizontal="left" vertical="center"/>
    </xf>
    <xf numFmtId="0" fontId="137" fillId="16" borderId="65" applyNumberFormat="0" applyAlignment="0" applyProtection="0">
      <alignment vertical="center"/>
    </xf>
    <xf numFmtId="10" fontId="48" fillId="6" borderId="77" applyNumberFormat="0" applyBorder="0" applyAlignment="0" applyProtection="0"/>
    <xf numFmtId="0" fontId="147" fillId="30" borderId="52"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319" fontId="18" fillId="0" borderId="77">
      <alignment horizontal="left" vertical="center"/>
    </xf>
    <xf numFmtId="0" fontId="147" fillId="30" borderId="73" applyNumberFormat="0" applyAlignment="0" applyProtection="0">
      <alignment vertical="center"/>
    </xf>
    <xf numFmtId="0" fontId="36" fillId="31" borderId="69" applyNumberFormat="0" applyFont="0" applyAlignment="0" applyProtection="0">
      <alignment vertical="center"/>
    </xf>
    <xf numFmtId="0" fontId="19" fillId="31" borderId="71" applyNumberFormat="0" applyFont="0" applyAlignment="0" applyProtection="0">
      <alignment vertical="center"/>
    </xf>
    <xf numFmtId="3" fontId="55" fillId="0" borderId="77"/>
    <xf numFmtId="0" fontId="19" fillId="31" borderId="69" applyNumberFormat="0" applyFont="0" applyAlignment="0" applyProtection="0">
      <alignment vertical="center"/>
    </xf>
    <xf numFmtId="3" fontId="55" fillId="0" borderId="83"/>
    <xf numFmtId="3" fontId="55" fillId="0" borderId="77"/>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47" fillId="54" borderId="52" applyNumberForma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52"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72" applyNumberFormat="0" applyFill="0" applyAlignment="0" applyProtection="0">
      <alignment vertical="center"/>
    </xf>
    <xf numFmtId="3" fontId="55" fillId="0" borderId="77"/>
    <xf numFmtId="10" fontId="48" fillId="6" borderId="77" applyNumberFormat="0" applyBorder="0" applyAlignment="0" applyProtection="0"/>
    <xf numFmtId="0" fontId="19" fillId="31" borderId="69" applyNumberFormat="0" applyFont="0" applyAlignment="0" applyProtection="0">
      <alignment vertical="center"/>
    </xf>
    <xf numFmtId="0" fontId="147" fillId="54" borderId="52" applyNumberFormat="0" applyAlignment="0" applyProtection="0">
      <alignment vertical="center"/>
    </xf>
    <xf numFmtId="0" fontId="37" fillId="0" borderId="2">
      <alignment horizontal="left" vertical="center"/>
    </xf>
    <xf numFmtId="0" fontId="36" fillId="31" borderId="71" applyNumberFormat="0" applyFon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26" fillId="54" borderId="70" applyNumberFormat="0" applyAlignment="0" applyProtection="0">
      <alignment vertical="center"/>
    </xf>
    <xf numFmtId="208" fontId="31" fillId="0" borderId="83">
      <alignment horizontal="right" vertical="center" shrinkToFit="1"/>
    </xf>
    <xf numFmtId="0" fontId="19" fillId="31" borderId="71"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47" fillId="30" borderId="52" applyNumberFormat="0" applyAlignment="0" applyProtection="0">
      <alignment vertical="center"/>
    </xf>
    <xf numFmtId="0" fontId="137" fillId="16" borderId="65" applyNumberFormat="0" applyAlignment="0" applyProtection="0">
      <alignment vertical="center"/>
    </xf>
    <xf numFmtId="0" fontId="36" fillId="31" borderId="69" applyNumberFormat="0" applyFont="0" applyAlignment="0" applyProtection="0">
      <alignment vertical="center"/>
    </xf>
    <xf numFmtId="0" fontId="36" fillId="31" borderId="69" applyNumberFormat="0" applyFont="0" applyAlignment="0" applyProtection="0">
      <alignment vertical="center"/>
    </xf>
    <xf numFmtId="0" fontId="126" fillId="30" borderId="65" applyNumberFormat="0" applyAlignment="0" applyProtection="0">
      <alignment vertical="center"/>
    </xf>
    <xf numFmtId="0" fontId="19" fillId="31" borderId="71" applyNumberFormat="0" applyFont="0" applyAlignment="0" applyProtection="0">
      <alignment vertical="center"/>
    </xf>
    <xf numFmtId="0" fontId="132" fillId="0" borderId="66" applyNumberFormat="0" applyFill="0" applyAlignment="0" applyProtection="0">
      <alignment vertical="center"/>
    </xf>
    <xf numFmtId="0" fontId="136" fillId="0" borderId="48" applyNumberFormat="0" applyFill="0" applyAlignment="0" applyProtection="0">
      <alignment vertical="center"/>
    </xf>
    <xf numFmtId="0" fontId="147" fillId="30" borderId="52" applyNumberFormat="0" applyAlignment="0" applyProtection="0">
      <alignment vertical="center"/>
    </xf>
    <xf numFmtId="0" fontId="208" fillId="8" borderId="77">
      <alignment horizontal="center" vertical="center"/>
    </xf>
    <xf numFmtId="0" fontId="207" fillId="8" borderId="78" applyBorder="0">
      <alignment horizontal="center" vertical="center"/>
    </xf>
    <xf numFmtId="0" fontId="147" fillId="30" borderId="52" applyNumberFormat="0" applyAlignment="0" applyProtection="0">
      <alignment vertical="center"/>
    </xf>
    <xf numFmtId="0" fontId="147" fillId="30" borderId="52" applyNumberFormat="0" applyAlignment="0" applyProtection="0">
      <alignment vertical="center"/>
    </xf>
    <xf numFmtId="0" fontId="147" fillId="30" borderId="52" applyNumberFormat="0" applyAlignment="0" applyProtection="0">
      <alignment vertical="center"/>
    </xf>
    <xf numFmtId="191" fontId="55" fillId="0" borderId="3" applyFont="0" applyFill="0" applyBorder="0" applyAlignment="0" applyProtection="0">
      <alignment vertical="center"/>
    </xf>
    <xf numFmtId="0" fontId="147" fillId="30" borderId="73" applyNumberFormat="0" applyAlignment="0" applyProtection="0">
      <alignment vertical="center"/>
    </xf>
    <xf numFmtId="0" fontId="18" fillId="0" borderId="83">
      <alignment horizontal="distributed" vertical="center" justifyLastLine="1"/>
    </xf>
    <xf numFmtId="0" fontId="18" fillId="0" borderId="25">
      <alignment horizontal="distributed" justifyLastLine="1"/>
    </xf>
    <xf numFmtId="3" fontId="55" fillId="0" borderId="77"/>
    <xf numFmtId="37" fontId="39" fillId="0" borderId="79" applyAlignment="0"/>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47" fillId="54" borderId="52"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208" fontId="31" fillId="0" borderId="77">
      <alignment horizontal="right" vertical="center" shrinkToFit="1"/>
    </xf>
    <xf numFmtId="0" fontId="126" fillId="30" borderId="65" applyNumberFormat="0" applyAlignment="0" applyProtection="0">
      <alignment vertical="center"/>
    </xf>
    <xf numFmtId="0" fontId="126" fillId="54" borderId="65"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6" fillId="0" borderId="48"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8" fillId="0" borderId="77">
      <alignment horizontal="distributed" vertical="center" justifyLastLine="1"/>
    </xf>
    <xf numFmtId="0" fontId="186" fillId="9" borderId="77" applyNumberFormat="0" applyFont="0" applyBorder="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37" fillId="16" borderId="70" applyNumberFormat="0" applyAlignment="0" applyProtection="0">
      <alignment vertical="center"/>
    </xf>
    <xf numFmtId="0" fontId="132" fillId="0" borderId="84" applyNumberFormat="0" applyFill="0" applyAlignment="0" applyProtection="0">
      <alignment vertical="center"/>
    </xf>
    <xf numFmtId="4" fontId="193" fillId="10" borderId="81" applyNumberFormat="0" applyProtection="0">
      <alignment horizontal="left" vertical="center" indent="1"/>
    </xf>
    <xf numFmtId="0" fontId="207" fillId="8" borderId="78" applyBorder="0">
      <alignment horizontal="center" vertical="center"/>
    </xf>
    <xf numFmtId="0" fontId="187" fillId="52" borderId="80" applyNumberFormat="0" applyAlignment="0" applyProtection="0"/>
    <xf numFmtId="0" fontId="31" fillId="38" borderId="69" applyNumberFormat="0" applyFont="0" applyAlignment="0" applyProtection="0"/>
    <xf numFmtId="37" fontId="39" fillId="0" borderId="79" applyAlignment="0"/>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4" fontId="193" fillId="10" borderId="76" applyNumberFormat="0" applyProtection="0">
      <alignment horizontal="left" vertical="center" indent="1"/>
    </xf>
    <xf numFmtId="0" fontId="175" fillId="17" borderId="74" applyNumberFormat="0" applyAlignment="0" applyProtection="0"/>
    <xf numFmtId="0" fontId="175" fillId="17" borderId="57" applyNumberFormat="0" applyAlignment="0" applyProtection="0"/>
    <xf numFmtId="0" fontId="175" fillId="17" borderId="57" applyNumberFormat="0" applyAlignment="0" applyProtection="0"/>
    <xf numFmtId="0" fontId="175" fillId="17" borderId="74" applyNumberFormat="0" applyAlignment="0" applyProtection="0"/>
    <xf numFmtId="10" fontId="48" fillId="7" borderId="77" applyNumberFormat="0" applyBorder="0" applyAlignment="0" applyProtection="0"/>
    <xf numFmtId="0" fontId="186" fillId="9" borderId="77" applyNumberFormat="0" applyFont="0" applyBorder="0" applyAlignment="0" applyProtection="0">
      <alignment vertical="center"/>
    </xf>
    <xf numFmtId="4" fontId="193" fillId="10" borderId="81" applyNumberFormat="0" applyProtection="0">
      <alignment horizontal="left" vertical="center" indent="1"/>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55" fillId="0" borderId="25">
      <alignment horizontal="distributed" justifyLastLine="1"/>
    </xf>
    <xf numFmtId="0" fontId="147" fillId="30" borderId="73" applyNumberFormat="0" applyAlignment="0" applyProtection="0">
      <alignment vertical="center"/>
    </xf>
    <xf numFmtId="0" fontId="126" fillId="54"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83">
      <alignment horizontal="right" vertical="center" shrinkToFit="1"/>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62"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3" fontId="55" fillId="0" borderId="83"/>
    <xf numFmtId="3" fontId="55" fillId="0" borderId="83"/>
    <xf numFmtId="0" fontId="31" fillId="38" borderId="71" applyNumberFormat="0" applyFont="0" applyAlignment="0" applyProtection="0"/>
    <xf numFmtId="0" fontId="187" fillId="52" borderId="75" applyNumberFormat="0" applyAlignment="0" applyProtection="0"/>
    <xf numFmtId="0" fontId="147" fillId="30" borderId="52" applyNumberFormat="0" applyAlignment="0" applyProtection="0">
      <alignment vertical="center"/>
    </xf>
    <xf numFmtId="0" fontId="147" fillId="30" borderId="52" applyNumberForma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47" fillId="54" borderId="73" applyNumberFormat="0" applyAlignment="0" applyProtection="0">
      <alignment vertical="center"/>
    </xf>
    <xf numFmtId="0" fontId="126" fillId="30" borderId="65"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31" fillId="38" borderId="71" applyNumberFormat="0" applyFont="0" applyAlignment="0" applyProtection="0"/>
    <xf numFmtId="4" fontId="193" fillId="10" borderId="76" applyNumberFormat="0" applyProtection="0">
      <alignment horizontal="left" vertical="center" indent="1"/>
    </xf>
    <xf numFmtId="0" fontId="126" fillId="30" borderId="70" applyNumberFormat="0" applyAlignment="0" applyProtection="0">
      <alignment vertical="center"/>
    </xf>
    <xf numFmtId="0" fontId="132" fillId="0" borderId="66" applyNumberFormat="0" applyFill="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9" fillId="31" borderId="69"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69" applyNumberFormat="0" applyFont="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0" fontId="19" fillId="31" borderId="69" applyNumberFormat="0" applyFont="0" applyAlignment="0" applyProtection="0">
      <alignment vertical="center"/>
    </xf>
    <xf numFmtId="10" fontId="48" fillId="7" borderId="83" applyNumberFormat="0" applyBorder="0" applyAlignment="0" applyProtection="0"/>
    <xf numFmtId="37" fontId="39" fillId="0" borderId="8" applyAlignment="0"/>
    <xf numFmtId="0" fontId="136" fillId="0" borderId="72" applyNumberFormat="0" applyFill="0" applyAlignment="0" applyProtection="0">
      <alignment vertical="center"/>
    </xf>
    <xf numFmtId="0" fontId="126" fillId="30" borderId="65"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0" fontId="137" fillId="16" borderId="65" applyNumberFormat="0" applyAlignment="0" applyProtection="0">
      <alignment vertical="center"/>
    </xf>
    <xf numFmtId="0" fontId="136" fillId="0" borderId="48"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77">
      <alignment horizontal="distributed" vertical="center" justifyLastLine="1"/>
    </xf>
    <xf numFmtId="0" fontId="207" fillId="8" borderId="9" applyBorder="0">
      <alignment horizontal="center" vertical="center"/>
    </xf>
    <xf numFmtId="0" fontId="175" fillId="17" borderId="57" applyNumberFormat="0" applyAlignment="0" applyProtection="0"/>
    <xf numFmtId="0" fontId="187" fillId="52" borderId="80" applyNumberFormat="0" applyAlignment="0" applyProtection="0"/>
    <xf numFmtId="3" fontId="55" fillId="0" borderId="77"/>
    <xf numFmtId="0" fontId="19" fillId="31" borderId="71" applyNumberFormat="0" applyFont="0" applyAlignment="0" applyProtection="0">
      <alignment vertical="center"/>
    </xf>
    <xf numFmtId="10" fontId="48" fillId="6" borderId="83" applyNumberFormat="0" applyBorder="0" applyAlignment="0" applyProtection="0"/>
    <xf numFmtId="0" fontId="187" fillId="52" borderId="75" applyNumberFormat="0" applyAlignment="0" applyProtection="0"/>
    <xf numFmtId="202" fontId="36" fillId="0" borderId="77">
      <alignment horizontal="right" vertical="center" shrinkToFit="1"/>
    </xf>
    <xf numFmtId="191" fontId="55" fillId="0" borderId="82" applyFont="0" applyFill="0" applyBorder="0" applyAlignment="0" applyProtection="0">
      <alignment vertical="center"/>
    </xf>
    <xf numFmtId="10" fontId="48" fillId="7" borderId="77" applyNumberFormat="0" applyBorder="0" applyAlignment="0" applyProtection="0"/>
    <xf numFmtId="0" fontId="62" fillId="31" borderId="69" applyNumberFormat="0" applyFon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0" fontId="126" fillId="30" borderId="65" applyNumberFormat="0" applyAlignment="0" applyProtection="0">
      <alignment vertical="center"/>
    </xf>
    <xf numFmtId="202" fontId="36" fillId="0" borderId="24">
      <alignment horizontal="right" vertical="center" shrinkToFit="1"/>
    </xf>
    <xf numFmtId="0" fontId="31" fillId="38" borderId="69" applyNumberFormat="0" applyFont="0" applyAlignment="0" applyProtection="0"/>
    <xf numFmtId="0" fontId="36" fillId="31" borderId="71" applyNumberFormat="0" applyFont="0" applyAlignment="0" applyProtection="0">
      <alignment vertical="center"/>
    </xf>
    <xf numFmtId="0" fontId="136" fillId="0" borderId="48" applyNumberFormat="0" applyFill="0" applyAlignment="0" applyProtection="0">
      <alignment vertical="center"/>
    </xf>
    <xf numFmtId="0" fontId="147" fillId="54" borderId="73" applyNumberFormat="0" applyAlignment="0" applyProtection="0">
      <alignment vertical="center"/>
    </xf>
    <xf numFmtId="0" fontId="19" fillId="31" borderId="69" applyNumberFormat="0" applyFont="0" applyAlignment="0" applyProtection="0">
      <alignment vertical="center"/>
    </xf>
    <xf numFmtId="0" fontId="137" fillId="16" borderId="65" applyNumberFormat="0" applyAlignment="0" applyProtection="0">
      <alignment vertical="center"/>
    </xf>
    <xf numFmtId="10" fontId="48" fillId="6" borderId="24" applyNumberFormat="0" applyBorder="0" applyAlignment="0" applyProtection="0"/>
    <xf numFmtId="0" fontId="19" fillId="31" borderId="71" applyNumberFormat="0" applyFont="0" applyAlignment="0" applyProtection="0">
      <alignment vertical="center"/>
    </xf>
    <xf numFmtId="3" fontId="55" fillId="0" borderId="24"/>
    <xf numFmtId="3" fontId="55" fillId="0" borderId="24"/>
    <xf numFmtId="3" fontId="55" fillId="0" borderId="24"/>
    <xf numFmtId="0" fontId="18" fillId="0" borderId="24">
      <alignment horizontal="distributed" vertical="center" justifyLastLine="1"/>
    </xf>
    <xf numFmtId="208" fontId="31" fillId="0" borderId="24">
      <alignment horizontal="right" vertical="center" shrinkToFit="1"/>
    </xf>
    <xf numFmtId="10" fontId="48" fillId="7" borderId="24" applyNumberFormat="0" applyBorder="0" applyAlignment="0" applyProtection="0"/>
    <xf numFmtId="319" fontId="18" fillId="0" borderId="77">
      <alignment horizontal="left" vertical="center"/>
    </xf>
    <xf numFmtId="0" fontId="208" fillId="8" borderId="77">
      <alignment horizontal="center" vertical="center"/>
    </xf>
    <xf numFmtId="3" fontId="55" fillId="0" borderId="77"/>
    <xf numFmtId="4" fontId="193" fillId="10" borderId="81" applyNumberFormat="0" applyProtection="0">
      <alignment horizontal="left" vertical="center" indent="1"/>
    </xf>
    <xf numFmtId="0" fontId="19" fillId="31" borderId="71" applyNumberFormat="0" applyFont="0" applyAlignment="0" applyProtection="0">
      <alignment vertical="center"/>
    </xf>
    <xf numFmtId="208" fontId="31" fillId="0" borderId="77">
      <alignment horizontal="right" vertical="center" shrinkToFit="1"/>
    </xf>
    <xf numFmtId="319" fontId="18" fillId="0" borderId="24">
      <alignment horizontal="left" vertical="center"/>
    </xf>
    <xf numFmtId="0" fontId="208" fillId="8" borderId="24">
      <alignment horizontal="center" vertical="center"/>
    </xf>
    <xf numFmtId="0" fontId="186" fillId="9" borderId="24" applyNumberFormat="0" applyFont="0" applyBorder="0" applyAlignment="0" applyProtection="0">
      <alignment vertical="center"/>
    </xf>
    <xf numFmtId="0" fontId="187" fillId="52" borderId="80" applyNumberFormat="0" applyAlignment="0" applyProtection="0"/>
    <xf numFmtId="202" fontId="36" fillId="0" borderId="77">
      <alignment horizontal="right" vertical="center" shrinkToFit="1"/>
    </xf>
    <xf numFmtId="0" fontId="19" fillId="31" borderId="69" applyNumberFormat="0" applyFont="0" applyAlignment="0" applyProtection="0">
      <alignment vertical="center"/>
    </xf>
    <xf numFmtId="0" fontId="36" fillId="31" borderId="69" applyNumberFormat="0" applyFont="0" applyAlignment="0" applyProtection="0">
      <alignment vertical="center"/>
    </xf>
    <xf numFmtId="0" fontId="31" fillId="38" borderId="69" applyNumberFormat="0" applyFont="0" applyAlignment="0" applyProtection="0"/>
    <xf numFmtId="0" fontId="36" fillId="31" borderId="69" applyNumberFormat="0" applyFont="0" applyAlignment="0" applyProtection="0">
      <alignment vertical="center"/>
    </xf>
    <xf numFmtId="0" fontId="31" fillId="38" borderId="69" applyNumberFormat="0" applyFont="0" applyAlignment="0" applyProtection="0"/>
    <xf numFmtId="0" fontId="37" fillId="0" borderId="2">
      <alignment horizontal="left" vertical="center"/>
    </xf>
    <xf numFmtId="319" fontId="18" fillId="0" borderId="83">
      <alignment horizontal="left" vertical="center"/>
    </xf>
    <xf numFmtId="0" fontId="36" fillId="31" borderId="69" applyNumberFormat="0" applyFont="0" applyAlignment="0" applyProtection="0">
      <alignment vertical="center"/>
    </xf>
    <xf numFmtId="0" fontId="208" fillId="8" borderId="83">
      <alignment horizontal="center" vertical="center"/>
    </xf>
    <xf numFmtId="0" fontId="186" fillId="9" borderId="83" applyNumberFormat="0" applyFont="0" applyBorder="0" applyAlignment="0" applyProtection="0">
      <alignment vertical="center"/>
    </xf>
    <xf numFmtId="0" fontId="31" fillId="38" borderId="69"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41" fontId="16" fillId="0" borderId="0" applyFont="0" applyFill="0" applyBorder="0" applyAlignment="0" applyProtection="0">
      <alignment vertical="center"/>
    </xf>
    <xf numFmtId="202" fontId="36" fillId="0" borderId="83">
      <alignment horizontal="right" vertical="center" shrinkToFit="1"/>
    </xf>
    <xf numFmtId="0" fontId="37" fillId="0" borderId="2">
      <alignment horizontal="left" vertical="center"/>
    </xf>
    <xf numFmtId="10" fontId="48" fillId="6" borderId="83" applyNumberFormat="0" applyBorder="0" applyAlignment="0" applyProtection="0"/>
    <xf numFmtId="3" fontId="55" fillId="0" borderId="83"/>
    <xf numFmtId="0" fontId="191" fillId="0" borderId="35">
      <alignment horizontal="center"/>
    </xf>
    <xf numFmtId="3" fontId="55" fillId="0" borderId="83"/>
    <xf numFmtId="3" fontId="55" fillId="0" borderId="83"/>
    <xf numFmtId="0" fontId="36" fillId="0" borderId="35" applyNumberFormat="0" applyFont="0" applyFill="0" applyAlignment="0" applyProtection="0"/>
    <xf numFmtId="0" fontId="18" fillId="0" borderId="83">
      <alignment horizontal="distributed" vertical="center" justifyLastLine="1"/>
    </xf>
    <xf numFmtId="191" fontId="55" fillId="0" borderId="3" applyFont="0" applyFill="0" applyBorder="0" applyAlignment="0" applyProtection="0">
      <alignment vertical="center"/>
    </xf>
    <xf numFmtId="10" fontId="48" fillId="7" borderId="97" applyNumberFormat="0" applyBorder="0" applyAlignment="0" applyProtection="0"/>
    <xf numFmtId="208" fontId="31" fillId="0" borderId="97">
      <alignment horizontal="right" vertical="center" shrinkToFit="1"/>
    </xf>
    <xf numFmtId="0" fontId="18" fillId="0" borderId="97">
      <alignment horizontal="distributed" vertical="center" justifyLastLine="1"/>
    </xf>
    <xf numFmtId="3" fontId="55" fillId="0" borderId="97"/>
    <xf numFmtId="3" fontId="55" fillId="0" borderId="97"/>
    <xf numFmtId="3" fontId="55" fillId="0" borderId="97"/>
    <xf numFmtId="10" fontId="48" fillId="6" borderId="97" applyNumberFormat="0" applyBorder="0" applyAlignment="0" applyProtection="0"/>
    <xf numFmtId="0" fontId="221" fillId="0" borderId="68" applyNumberFormat="0" applyFill="0" applyAlignment="0" applyProtection="0">
      <alignment vertical="center"/>
    </xf>
    <xf numFmtId="202" fontId="36" fillId="0" borderId="97">
      <alignment horizontal="right" vertical="center" shrinkToFit="1"/>
    </xf>
    <xf numFmtId="0" fontId="207" fillId="8" borderId="9" applyBorder="0">
      <alignment horizontal="center" vertical="center"/>
    </xf>
    <xf numFmtId="37" fontId="39" fillId="0" borderId="8" applyAlignment="0"/>
    <xf numFmtId="0" fontId="177" fillId="0" borderId="58" applyNumberFormat="0" applyFill="0" applyAlignment="0" applyProtection="0"/>
    <xf numFmtId="14" fontId="180" fillId="49" borderId="35">
      <alignment horizontal="center" vertical="center" wrapText="1"/>
    </xf>
    <xf numFmtId="10" fontId="48" fillId="7" borderId="83" applyNumberFormat="0" applyBorder="0" applyAlignment="0" applyProtection="0"/>
    <xf numFmtId="0" fontId="186" fillId="9" borderId="83" applyNumberFormat="0" applyFont="0" applyBorder="0" applyAlignment="0" applyProtection="0">
      <alignment vertical="center"/>
    </xf>
    <xf numFmtId="208" fontId="31" fillId="0" borderId="83">
      <alignment horizontal="right" vertical="center" shrinkToFit="1"/>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319" fontId="18" fillId="0" borderId="83">
      <alignment horizontal="left" vertical="center"/>
    </xf>
    <xf numFmtId="0" fontId="208" fillId="8" borderId="83">
      <alignment horizontal="center" vertical="center"/>
    </xf>
    <xf numFmtId="202" fontId="36" fillId="0" borderId="83">
      <alignment horizontal="right" vertical="center" shrinkToFit="1"/>
    </xf>
    <xf numFmtId="230" fontId="64" fillId="0" borderId="35" applyBorder="0"/>
    <xf numFmtId="10" fontId="48" fillId="6" borderId="83" applyNumberFormat="0" applyBorder="0" applyAlignment="0" applyProtection="0"/>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0" fontId="53" fillId="0" borderId="35"/>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32" fillId="0" borderId="84" applyNumberFormat="0" applyFill="0" applyAlignment="0" applyProtection="0">
      <alignment vertical="center"/>
    </xf>
    <xf numFmtId="0" fontId="19" fillId="31" borderId="71" applyNumberFormat="0" applyFont="0" applyAlignment="0" applyProtection="0">
      <alignment vertical="center"/>
    </xf>
    <xf numFmtId="0" fontId="37" fillId="0" borderId="2">
      <alignment horizontal="left" vertical="center"/>
    </xf>
    <xf numFmtId="0" fontId="137" fillId="16" borderId="70" applyNumberFormat="0" applyAlignment="0" applyProtection="0">
      <alignment vertical="center"/>
    </xf>
    <xf numFmtId="10" fontId="48" fillId="6" borderId="83" applyNumberFormat="0" applyBorder="0" applyAlignment="0" applyProtection="0"/>
    <xf numFmtId="0" fontId="147" fillId="30" borderId="73"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319" fontId="18" fillId="0" borderId="83">
      <alignment horizontal="left" vertical="center"/>
    </xf>
    <xf numFmtId="0" fontId="147" fillId="30" borderId="92" applyNumberFormat="0" applyAlignment="0" applyProtection="0">
      <alignment vertical="center"/>
    </xf>
    <xf numFmtId="0" fontId="36" fillId="31" borderId="71" applyNumberFormat="0" applyFont="0" applyAlignment="0" applyProtection="0">
      <alignment vertical="center"/>
    </xf>
    <xf numFmtId="0" fontId="19" fillId="31" borderId="90" applyNumberFormat="0" applyFont="0" applyAlignment="0" applyProtection="0">
      <alignment vertical="center"/>
    </xf>
    <xf numFmtId="3" fontId="55" fillId="0" borderId="83"/>
    <xf numFmtId="0" fontId="19" fillId="31" borderId="71" applyNumberFormat="0" applyFont="0" applyAlignment="0" applyProtection="0">
      <alignment vertical="center"/>
    </xf>
    <xf numFmtId="3" fontId="55" fillId="0" borderId="85"/>
    <xf numFmtId="3" fontId="55" fillId="0" borderId="83"/>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47" fillId="54" borderId="73" applyNumberForma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90" applyNumberFormat="0" applyFon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8" fillId="0" borderId="25">
      <alignment horizontal="distributed" justifyLastLine="1"/>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3" applyFont="0" applyFill="0" applyBorder="0" applyAlignment="0" applyProtection="0">
      <alignment vertical="center"/>
    </xf>
    <xf numFmtId="0" fontId="55" fillId="0" borderId="25">
      <alignment horizontal="distributed" justifyLastLine="1"/>
    </xf>
    <xf numFmtId="0" fontId="136" fillId="0" borderId="91" applyNumberFormat="0" applyFill="0" applyAlignment="0" applyProtection="0">
      <alignment vertical="center"/>
    </xf>
    <xf numFmtId="3" fontId="55" fillId="0" borderId="83"/>
    <xf numFmtId="10" fontId="48" fillId="6" borderId="83" applyNumberFormat="0" applyBorder="0" applyAlignment="0" applyProtection="0"/>
    <xf numFmtId="0" fontId="19" fillId="31" borderId="71" applyNumberFormat="0" applyFont="0" applyAlignment="0" applyProtection="0">
      <alignment vertical="center"/>
    </xf>
    <xf numFmtId="0" fontId="147" fillId="54" borderId="73" applyNumberFormat="0" applyAlignment="0" applyProtection="0">
      <alignment vertical="center"/>
    </xf>
    <xf numFmtId="0" fontId="37" fillId="0" borderId="2">
      <alignment horizontal="left" vertical="center"/>
    </xf>
    <xf numFmtId="0" fontId="36" fillId="31" borderId="90" applyNumberFormat="0" applyFon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26" fillId="54" borderId="89" applyNumberFormat="0" applyAlignment="0" applyProtection="0">
      <alignment vertical="center"/>
    </xf>
    <xf numFmtId="208" fontId="31" fillId="0" borderId="85">
      <alignment horizontal="right" vertical="center" shrinkToFit="1"/>
    </xf>
    <xf numFmtId="0" fontId="19" fillId="31" borderId="90"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47" fillId="30" borderId="73" applyNumberFormat="0" applyAlignment="0" applyProtection="0">
      <alignment vertical="center"/>
    </xf>
    <xf numFmtId="0" fontId="137" fillId="16" borderId="70" applyNumberFormat="0" applyAlignment="0" applyProtection="0">
      <alignment vertical="center"/>
    </xf>
    <xf numFmtId="0" fontId="36" fillId="31" borderId="71" applyNumberFormat="0" applyFont="0" applyAlignment="0" applyProtection="0">
      <alignment vertical="center"/>
    </xf>
    <xf numFmtId="0" fontId="36" fillId="31" borderId="71" applyNumberFormat="0" applyFont="0" applyAlignment="0" applyProtection="0">
      <alignment vertical="center"/>
    </xf>
    <xf numFmtId="0" fontId="126" fillId="30" borderId="70" applyNumberFormat="0" applyAlignment="0" applyProtection="0">
      <alignment vertical="center"/>
    </xf>
    <xf numFmtId="0" fontId="19" fillId="31" borderId="90" applyNumberFormat="0" applyFont="0" applyAlignment="0" applyProtection="0">
      <alignment vertical="center"/>
    </xf>
    <xf numFmtId="0" fontId="132" fillId="0" borderId="84" applyNumberFormat="0" applyFill="0" applyAlignment="0" applyProtection="0">
      <alignment vertical="center"/>
    </xf>
    <xf numFmtId="0" fontId="136" fillId="0" borderId="72" applyNumberFormat="0" applyFill="0" applyAlignment="0" applyProtection="0">
      <alignment vertical="center"/>
    </xf>
    <xf numFmtId="0" fontId="147" fillId="30" borderId="73" applyNumberFormat="0" applyAlignment="0" applyProtection="0">
      <alignment vertical="center"/>
    </xf>
    <xf numFmtId="0" fontId="208" fillId="8" borderId="83">
      <alignment horizontal="center" vertical="center"/>
    </xf>
    <xf numFmtId="0" fontId="207" fillId="8" borderId="78" applyBorder="0">
      <alignment horizontal="center" vertical="center"/>
    </xf>
    <xf numFmtId="0" fontId="147" fillId="30" borderId="73" applyNumberFormat="0" applyAlignment="0" applyProtection="0">
      <alignment vertical="center"/>
    </xf>
    <xf numFmtId="0" fontId="147" fillId="30" borderId="73" applyNumberFormat="0" applyAlignment="0" applyProtection="0">
      <alignment vertical="center"/>
    </xf>
    <xf numFmtId="0" fontId="147" fillId="30" borderId="73" applyNumberFormat="0" applyAlignment="0" applyProtection="0">
      <alignment vertical="center"/>
    </xf>
    <xf numFmtId="191" fontId="55" fillId="0" borderId="86" applyFont="0" applyFill="0" applyBorder="0" applyAlignment="0" applyProtection="0">
      <alignment vertical="center"/>
    </xf>
    <xf numFmtId="0" fontId="147" fillId="30" borderId="92" applyNumberFormat="0" applyAlignment="0" applyProtection="0">
      <alignment vertical="center"/>
    </xf>
    <xf numFmtId="0" fontId="18" fillId="0" borderId="85">
      <alignment horizontal="distributed" vertical="center" justifyLastLine="1"/>
    </xf>
    <xf numFmtId="0" fontId="18" fillId="0" borderId="88">
      <alignment horizontal="distributed" justifyLastLine="1"/>
    </xf>
    <xf numFmtId="3" fontId="55" fillId="0" borderId="83"/>
    <xf numFmtId="37" fontId="39" fillId="0" borderId="79" applyAlignment="0"/>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208" fontId="31" fillId="0" borderId="83">
      <alignment horizontal="right" vertical="center" shrinkToFit="1"/>
    </xf>
    <xf numFmtId="0" fontId="126" fillId="30" borderId="70" applyNumberFormat="0" applyAlignment="0" applyProtection="0">
      <alignment vertical="center"/>
    </xf>
    <xf numFmtId="0" fontId="126" fillId="54" borderId="70"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6" fillId="0" borderId="72"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8" fillId="0" borderId="83">
      <alignment horizontal="distributed" vertical="center" justifyLastLine="1"/>
    </xf>
    <xf numFmtId="0" fontId="186" fillId="9" borderId="83" applyNumberFormat="0" applyFont="0" applyBorder="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37" fillId="16" borderId="89" applyNumberFormat="0" applyAlignment="0" applyProtection="0">
      <alignment vertical="center"/>
    </xf>
    <xf numFmtId="0" fontId="132" fillId="0" borderId="96" applyNumberFormat="0" applyFill="0" applyAlignment="0" applyProtection="0">
      <alignment vertical="center"/>
    </xf>
    <xf numFmtId="4" fontId="193" fillId="10" borderId="76" applyNumberFormat="0" applyProtection="0">
      <alignment horizontal="left" vertical="center" indent="1"/>
    </xf>
    <xf numFmtId="0" fontId="207" fillId="8" borderId="9" applyBorder="0">
      <alignment horizontal="center" vertical="center"/>
    </xf>
    <xf numFmtId="0" fontId="187" fillId="52" borderId="75" applyNumberFormat="0" applyAlignment="0" applyProtection="0"/>
    <xf numFmtId="0" fontId="31" fillId="38" borderId="71" applyNumberFormat="0" applyFont="0" applyAlignment="0" applyProtection="0"/>
    <xf numFmtId="37" fontId="39" fillId="0" borderId="8" applyAlignment="0"/>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4" fontId="193" fillId="10" borderId="95" applyNumberFormat="0" applyProtection="0">
      <alignment horizontal="left" vertical="center" indent="1"/>
    </xf>
    <xf numFmtId="0" fontId="175" fillId="17" borderId="93"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10" fontId="48" fillId="7" borderId="83" applyNumberFormat="0" applyBorder="0" applyAlignment="0" applyProtection="0"/>
    <xf numFmtId="0" fontId="186" fillId="9" borderId="83" applyNumberFormat="0" applyFont="0" applyBorder="0" applyAlignment="0" applyProtection="0">
      <alignment vertical="center"/>
    </xf>
    <xf numFmtId="4" fontId="193" fillId="10" borderId="76" applyNumberFormat="0" applyProtection="0">
      <alignment horizontal="left" vertical="center" indent="1"/>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55" fillId="0" borderId="88">
      <alignment horizontal="distributed" justifyLastLine="1"/>
    </xf>
    <xf numFmtId="0" fontId="147" fillId="30" borderId="92" applyNumberFormat="0" applyAlignment="0" applyProtection="0">
      <alignment vertical="center"/>
    </xf>
    <xf numFmtId="0" fontId="126" fillId="54"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5">
      <alignment horizontal="right" vertical="center" shrinkToFit="1"/>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3" fontId="55" fillId="0" borderId="85"/>
    <xf numFmtId="3" fontId="55" fillId="0" borderId="85"/>
    <xf numFmtId="0" fontId="31" fillId="38" borderId="71" applyNumberFormat="0" applyFont="0" applyAlignment="0" applyProtection="0"/>
    <xf numFmtId="0" fontId="187" fillId="52" borderId="75" applyNumberFormat="0" applyAlignment="0" applyProtection="0"/>
    <xf numFmtId="0" fontId="147" fillId="30" borderId="73" applyNumberFormat="0" applyAlignment="0" applyProtection="0">
      <alignment vertical="center"/>
    </xf>
    <xf numFmtId="0" fontId="147" fillId="30" borderId="73" applyNumberFormat="0" applyAlignment="0" applyProtection="0">
      <alignment vertical="center"/>
    </xf>
    <xf numFmtId="0" fontId="62" fillId="31" borderId="90" applyNumberFormat="0" applyFont="0" applyAlignment="0" applyProtection="0">
      <alignment vertical="center"/>
    </xf>
    <xf numFmtId="0" fontId="19" fillId="31" borderId="71" applyNumberFormat="0" applyFont="0" applyAlignment="0" applyProtection="0">
      <alignment vertical="center"/>
    </xf>
    <xf numFmtId="0" fontId="147" fillId="54" borderId="92" applyNumberFormat="0" applyAlignment="0" applyProtection="0">
      <alignment vertical="center"/>
    </xf>
    <xf numFmtId="0" fontId="126" fillId="30" borderId="70"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6" fillId="0" borderId="91" applyNumberFormat="0" applyFill="0" applyAlignment="0" applyProtection="0">
      <alignment vertical="center"/>
    </xf>
    <xf numFmtId="0" fontId="31" fillId="38" borderId="90" applyNumberFormat="0" applyFont="0" applyAlignment="0" applyProtection="0"/>
    <xf numFmtId="4" fontId="193" fillId="10" borderId="76" applyNumberFormat="0" applyProtection="0">
      <alignment horizontal="left" vertical="center" indent="1"/>
    </xf>
    <xf numFmtId="0" fontId="126" fillId="30" borderId="89" applyNumberFormat="0" applyAlignment="0" applyProtection="0">
      <alignment vertical="center"/>
    </xf>
    <xf numFmtId="0" fontId="132" fillId="0" borderId="84" applyNumberFormat="0" applyFill="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62" fillId="31" borderId="71" applyNumberFormat="0" applyFont="0" applyAlignment="0" applyProtection="0">
      <alignment vertical="center"/>
    </xf>
    <xf numFmtId="0" fontId="19" fillId="31" borderId="71" applyNumberFormat="0" applyFont="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0" fontId="19" fillId="31" borderId="71" applyNumberFormat="0" applyFont="0" applyAlignment="0" applyProtection="0">
      <alignment vertical="center"/>
    </xf>
    <xf numFmtId="10" fontId="48" fillId="7" borderId="85" applyNumberFormat="0" applyBorder="0" applyAlignment="0" applyProtection="0"/>
    <xf numFmtId="37" fontId="39" fillId="0" borderId="79" applyAlignment="0"/>
    <xf numFmtId="0" fontId="136" fillId="0" borderId="91" applyNumberFormat="0" applyFill="0" applyAlignment="0" applyProtection="0">
      <alignment vertical="center"/>
    </xf>
    <xf numFmtId="0" fontId="126" fillId="30" borderId="70"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0" fontId="137" fillId="16" borderId="70" applyNumberFormat="0" applyAlignment="0" applyProtection="0">
      <alignment vertical="center"/>
    </xf>
    <xf numFmtId="0" fontId="136" fillId="0" borderId="72"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55" fillId="0" borderId="25">
      <alignment horizontal="distributed" justifyLastLine="1"/>
    </xf>
    <xf numFmtId="191" fontId="55" fillId="0" borderId="3" applyFont="0" applyFill="0" applyBorder="0" applyAlignment="0" applyProtection="0">
      <alignment vertical="center"/>
    </xf>
    <xf numFmtId="0" fontId="18" fillId="0" borderId="25">
      <alignment horizontal="distributed" justifyLastLine="1"/>
    </xf>
    <xf numFmtId="0" fontId="18" fillId="0" borderId="83">
      <alignment horizontal="distributed" vertical="center" justifyLastLine="1"/>
    </xf>
    <xf numFmtId="0" fontId="207" fillId="8" borderId="78" applyBorder="0">
      <alignment horizontal="center" vertical="center"/>
    </xf>
    <xf numFmtId="0" fontId="175" fillId="17" borderId="74" applyNumberFormat="0" applyAlignment="0" applyProtection="0"/>
    <xf numFmtId="0" fontId="187" fillId="52" borderId="75" applyNumberFormat="0" applyAlignment="0" applyProtection="0"/>
    <xf numFmtId="3" fontId="55" fillId="0" borderId="83"/>
    <xf numFmtId="0" fontId="19" fillId="31" borderId="90" applyNumberFormat="0" applyFont="0" applyAlignment="0" applyProtection="0">
      <alignment vertical="center"/>
    </xf>
    <xf numFmtId="10" fontId="48" fillId="6" borderId="85" applyNumberFormat="0" applyBorder="0" applyAlignment="0" applyProtection="0"/>
    <xf numFmtId="0" fontId="187" fillId="52" borderId="94" applyNumberFormat="0" applyAlignment="0" applyProtection="0"/>
    <xf numFmtId="202" fontId="36" fillId="0" borderId="83">
      <alignment horizontal="right" vertical="center" shrinkToFit="1"/>
    </xf>
    <xf numFmtId="191" fontId="55" fillId="0" borderId="3" applyFont="0" applyFill="0" applyBorder="0" applyAlignment="0" applyProtection="0">
      <alignment vertical="center"/>
    </xf>
    <xf numFmtId="10" fontId="48" fillId="7" borderId="83" applyNumberFormat="0" applyBorder="0" applyAlignment="0" applyProtection="0"/>
    <xf numFmtId="0" fontId="62" fillId="31" borderId="71" applyNumberFormat="0" applyFon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0" fontId="126" fillId="30" borderId="70" applyNumberFormat="0" applyAlignment="0" applyProtection="0">
      <alignment vertical="center"/>
    </xf>
    <xf numFmtId="202" fontId="36" fillId="0" borderId="83">
      <alignment horizontal="right" vertical="center" shrinkToFit="1"/>
    </xf>
    <xf numFmtId="0" fontId="31" fillId="38" borderId="71" applyNumberFormat="0" applyFont="0" applyAlignment="0" applyProtection="0"/>
    <xf numFmtId="0" fontId="36" fillId="31" borderId="71" applyNumberFormat="0" applyFont="0" applyAlignment="0" applyProtection="0">
      <alignment vertical="center"/>
    </xf>
    <xf numFmtId="0" fontId="136" fillId="0" borderId="72" applyNumberFormat="0" applyFill="0" applyAlignment="0" applyProtection="0">
      <alignment vertical="center"/>
    </xf>
    <xf numFmtId="0" fontId="147" fillId="54" borderId="73" applyNumberFormat="0" applyAlignment="0" applyProtection="0">
      <alignment vertical="center"/>
    </xf>
    <xf numFmtId="0" fontId="19" fillId="31" borderId="71" applyNumberFormat="0" applyFont="0" applyAlignment="0" applyProtection="0">
      <alignment vertical="center"/>
    </xf>
    <xf numFmtId="0" fontId="137" fillId="16" borderId="70" applyNumberFormat="0" applyAlignment="0" applyProtection="0">
      <alignment vertical="center"/>
    </xf>
    <xf numFmtId="10" fontId="48" fillId="6" borderId="83" applyNumberFormat="0" applyBorder="0" applyAlignment="0" applyProtection="0"/>
    <xf numFmtId="0" fontId="19" fillId="31" borderId="90" applyNumberFormat="0" applyFont="0" applyAlignment="0" applyProtection="0">
      <alignment vertical="center"/>
    </xf>
    <xf numFmtId="3" fontId="55" fillId="0" borderId="83"/>
    <xf numFmtId="3" fontId="55" fillId="0" borderId="83"/>
    <xf numFmtId="3" fontId="55" fillId="0" borderId="83"/>
    <xf numFmtId="0" fontId="18" fillId="0" borderId="83">
      <alignment horizontal="distributed" vertical="center" justifyLastLine="1"/>
    </xf>
    <xf numFmtId="208" fontId="31" fillId="0" borderId="83">
      <alignment horizontal="right" vertical="center" shrinkToFit="1"/>
    </xf>
    <xf numFmtId="10" fontId="48" fillId="7" borderId="83" applyNumberFormat="0" applyBorder="0" applyAlignment="0" applyProtection="0"/>
    <xf numFmtId="319" fontId="18" fillId="0" borderId="83">
      <alignment horizontal="left" vertical="center"/>
    </xf>
    <xf numFmtId="0" fontId="208" fillId="8" borderId="83">
      <alignment horizontal="center" vertical="center"/>
    </xf>
    <xf numFmtId="3" fontId="55" fillId="0" borderId="83"/>
    <xf numFmtId="4" fontId="193" fillId="10" borderId="76" applyNumberFormat="0" applyProtection="0">
      <alignment horizontal="left" vertical="center" indent="1"/>
    </xf>
    <xf numFmtId="0" fontId="19" fillId="31" borderId="90" applyNumberFormat="0" applyFont="0" applyAlignment="0" applyProtection="0">
      <alignment vertical="center"/>
    </xf>
    <xf numFmtId="208" fontId="31" fillId="0" borderId="83">
      <alignment horizontal="right" vertical="center" shrinkToFit="1"/>
    </xf>
    <xf numFmtId="319" fontId="18" fillId="0" borderId="83">
      <alignment horizontal="left" vertical="center"/>
    </xf>
    <xf numFmtId="0" fontId="208" fillId="8" borderId="83">
      <alignment horizontal="center" vertical="center"/>
    </xf>
    <xf numFmtId="0" fontId="186" fillId="9" borderId="83" applyNumberFormat="0" applyFont="0" applyBorder="0" applyAlignment="0" applyProtection="0">
      <alignment vertical="center"/>
    </xf>
    <xf numFmtId="0" fontId="187" fillId="52" borderId="75" applyNumberFormat="0" applyAlignment="0" applyProtection="0"/>
    <xf numFmtId="202" fontId="36" fillId="0" borderId="83">
      <alignment horizontal="right" vertical="center" shrinkToFit="1"/>
    </xf>
    <xf numFmtId="0" fontId="19" fillId="31" borderId="71" applyNumberFormat="0" applyFont="0" applyAlignment="0" applyProtection="0">
      <alignment vertical="center"/>
    </xf>
    <xf numFmtId="0" fontId="36" fillId="31" borderId="71" applyNumberFormat="0" applyFont="0" applyAlignment="0" applyProtection="0">
      <alignment vertical="center"/>
    </xf>
    <xf numFmtId="0" fontId="31" fillId="38" borderId="71" applyNumberFormat="0" applyFont="0" applyAlignment="0" applyProtection="0"/>
    <xf numFmtId="0" fontId="36" fillId="31" borderId="71" applyNumberFormat="0" applyFont="0" applyAlignment="0" applyProtection="0">
      <alignment vertical="center"/>
    </xf>
    <xf numFmtId="0" fontId="31" fillId="38" borderId="71" applyNumberFormat="0" applyFont="0" applyAlignment="0" applyProtection="0"/>
    <xf numFmtId="0" fontId="37" fillId="0" borderId="87">
      <alignment horizontal="left" vertical="center"/>
    </xf>
    <xf numFmtId="319" fontId="18" fillId="0" borderId="85">
      <alignment horizontal="left" vertical="center"/>
    </xf>
    <xf numFmtId="0" fontId="36" fillId="31" borderId="71" applyNumberFormat="0" applyFont="0" applyAlignment="0" applyProtection="0">
      <alignment vertical="center"/>
    </xf>
    <xf numFmtId="0" fontId="208" fillId="8" borderId="85">
      <alignment horizontal="center" vertical="center"/>
    </xf>
    <xf numFmtId="0" fontId="186" fillId="9" borderId="85" applyNumberFormat="0" applyFont="0" applyBorder="0" applyAlignment="0" applyProtection="0">
      <alignment vertical="center"/>
    </xf>
    <xf numFmtId="0" fontId="31" fillId="38" borderId="71"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319" fontId="18" fillId="0" borderId="97">
      <alignment horizontal="left" vertical="center"/>
    </xf>
    <xf numFmtId="0" fontId="208" fillId="8" borderId="97">
      <alignment horizontal="center" vertical="center"/>
    </xf>
    <xf numFmtId="0" fontId="186" fillId="9" borderId="97" applyNumberFormat="0" applyFont="0" applyBorder="0" applyAlignment="0" applyProtection="0">
      <alignment vertical="center"/>
    </xf>
    <xf numFmtId="0" fontId="132" fillId="0" borderId="96" applyNumberFormat="0" applyFill="0" applyAlignment="0" applyProtection="0">
      <alignment vertical="center"/>
    </xf>
    <xf numFmtId="0" fontId="19" fillId="31" borderId="90" applyNumberFormat="0" applyFont="0" applyAlignment="0" applyProtection="0">
      <alignment vertical="center"/>
    </xf>
    <xf numFmtId="0" fontId="37" fillId="0" borderId="99">
      <alignment horizontal="lef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319" fontId="18" fillId="0" borderId="97">
      <alignment horizontal="left" vertical="center"/>
    </xf>
    <xf numFmtId="0" fontId="147" fillId="30" borderId="104" applyNumberFormat="0" applyAlignment="0" applyProtection="0">
      <alignment vertical="center"/>
    </xf>
    <xf numFmtId="0" fontId="36"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90" applyNumberFormat="0" applyFont="0" applyAlignment="0" applyProtection="0">
      <alignment vertical="center"/>
    </xf>
    <xf numFmtId="3" fontId="55" fillId="0" borderId="97"/>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8" fillId="0" borderId="100">
      <alignment horizontal="distributed" justifyLastLine="1"/>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191" fontId="55" fillId="0" borderId="98" applyFont="0" applyFill="0" applyBorder="0" applyAlignment="0" applyProtection="0">
      <alignment vertical="center"/>
    </xf>
    <xf numFmtId="0" fontId="55" fillId="0" borderId="100">
      <alignment horizontal="distributed" justifyLastLine="1"/>
    </xf>
    <xf numFmtId="0" fontId="136" fillId="0" borderId="103" applyNumberFormat="0" applyFill="0" applyAlignment="0" applyProtection="0">
      <alignment vertical="center"/>
    </xf>
    <xf numFmtId="3" fontId="55" fillId="0" borderId="97"/>
    <xf numFmtId="10" fontId="48" fillId="6" borderId="97" applyNumberFormat="0" applyBorder="0" applyAlignment="0" applyProtection="0"/>
    <xf numFmtId="0" fontId="19" fillId="31" borderId="90" applyNumberFormat="0" applyFont="0" applyAlignment="0" applyProtection="0">
      <alignment vertical="center"/>
    </xf>
    <xf numFmtId="0" fontId="37" fillId="0" borderId="99">
      <alignment horizontal="left" vertical="center"/>
    </xf>
    <xf numFmtId="0" fontId="36" fillId="31" borderId="102" applyNumberFormat="0" applyFon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208" fontId="31" fillId="0" borderId="97">
      <alignment horizontal="right" vertical="center" shrinkToFit="1"/>
    </xf>
    <xf numFmtId="0" fontId="19" fillId="31" borderId="102"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36" fillId="31" borderId="90" applyNumberFormat="0" applyFont="0" applyAlignment="0" applyProtection="0">
      <alignment vertical="center"/>
    </xf>
    <xf numFmtId="0" fontId="36" fillId="31" borderId="90" applyNumberFormat="0" applyFont="0" applyAlignment="0" applyProtection="0">
      <alignment vertical="center"/>
    </xf>
    <xf numFmtId="0" fontId="126" fillId="30" borderId="89" applyNumberFormat="0" applyAlignment="0" applyProtection="0">
      <alignment vertical="center"/>
    </xf>
    <xf numFmtId="0" fontId="19" fillId="31" borderId="102" applyNumberFormat="0" applyFont="0" applyAlignment="0" applyProtection="0">
      <alignment vertical="center"/>
    </xf>
    <xf numFmtId="0" fontId="132" fillId="0" borderId="96" applyNumberFormat="0" applyFill="0" applyAlignment="0" applyProtection="0">
      <alignment vertical="center"/>
    </xf>
    <xf numFmtId="0" fontId="208" fillId="8" borderId="97">
      <alignment horizontal="center" vertical="center"/>
    </xf>
    <xf numFmtId="0" fontId="207" fillId="8" borderId="108" applyBorder="0">
      <alignment horizontal="center" vertical="center"/>
    </xf>
    <xf numFmtId="191" fontId="55" fillId="0" borderId="98" applyFont="0" applyFill="0" applyBorder="0" applyAlignment="0" applyProtection="0">
      <alignment vertical="center"/>
    </xf>
    <xf numFmtId="0" fontId="147" fillId="30" borderId="104" applyNumberFormat="0" applyAlignment="0" applyProtection="0">
      <alignment vertical="center"/>
    </xf>
    <xf numFmtId="0" fontId="18" fillId="0" borderId="97">
      <alignment horizontal="distributed" vertical="center" justifyLastLine="1"/>
    </xf>
    <xf numFmtId="0" fontId="18" fillId="0" borderId="100">
      <alignment horizontal="distributed" justifyLastLine="1"/>
    </xf>
    <xf numFmtId="37" fontId="39" fillId="0" borderId="109" applyAlignment="0"/>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208" fontId="31" fillId="0" borderId="97">
      <alignment horizontal="right" vertical="center" shrinkToFit="1"/>
    </xf>
    <xf numFmtId="0" fontId="126" fillId="30" borderId="89" applyNumberFormat="0" applyAlignment="0" applyProtection="0">
      <alignment vertical="center"/>
    </xf>
    <xf numFmtId="0" fontId="126" fillId="54" borderId="89"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86" fillId="9" borderId="97" applyNumberFormat="0" applyFont="0" applyBorder="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37" fillId="16" borderId="101" applyNumberFormat="0" applyAlignment="0" applyProtection="0">
      <alignment vertical="center"/>
    </xf>
    <xf numFmtId="0" fontId="132" fillId="0" borderId="110" applyNumberFormat="0" applyFill="0" applyAlignment="0" applyProtection="0">
      <alignment vertical="center"/>
    </xf>
    <xf numFmtId="4" fontId="193" fillId="10" borderId="95" applyNumberFormat="0" applyProtection="0">
      <alignment horizontal="left" vertical="center" indent="1"/>
    </xf>
    <xf numFmtId="0" fontId="207" fillId="8" borderId="108" applyBorder="0">
      <alignment horizontal="center" vertical="center"/>
    </xf>
    <xf numFmtId="0" fontId="187" fillId="52" borderId="94" applyNumberFormat="0" applyAlignment="0" applyProtection="0"/>
    <xf numFmtId="0" fontId="31" fillId="38" borderId="90" applyNumberFormat="0" applyFont="0" applyAlignment="0" applyProtection="0"/>
    <xf numFmtId="37" fontId="39" fillId="0" borderId="109" applyAlignment="0"/>
    <xf numFmtId="0" fontId="62"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4" fontId="193" fillId="10" borderId="107" applyNumberFormat="0" applyProtection="0">
      <alignment horizontal="left" vertical="center" indent="1"/>
    </xf>
    <xf numFmtId="0" fontId="175" fillId="17" borderId="105" applyNumberFormat="0" applyAlignment="0" applyProtection="0"/>
    <xf numFmtId="0" fontId="175" fillId="17" borderId="93" applyNumberFormat="0" applyAlignment="0" applyProtection="0"/>
    <xf numFmtId="0" fontId="175" fillId="17" borderId="93" applyNumberFormat="0" applyAlignment="0" applyProtection="0"/>
    <xf numFmtId="0" fontId="175" fillId="17" borderId="105" applyNumberFormat="0" applyAlignment="0" applyProtection="0"/>
    <xf numFmtId="4" fontId="193" fillId="10" borderId="95" applyNumberFormat="0" applyProtection="0">
      <alignment horizontal="left" vertical="center" indent="1"/>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55" fillId="0" borderId="100">
      <alignment horizontal="distributed" justifyLastLine="1"/>
    </xf>
    <xf numFmtId="0" fontId="147" fillId="30" borderId="104" applyNumberFormat="0" applyAlignment="0" applyProtection="0">
      <alignment vertical="center"/>
    </xf>
    <xf numFmtId="0" fontId="126" fillId="54"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202" fontId="36" fillId="0" borderId="97">
      <alignment horizontal="right" vertical="center" shrinkToFit="1"/>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62"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3" fontId="55" fillId="0" borderId="97"/>
    <xf numFmtId="3" fontId="55" fillId="0" borderId="97"/>
    <xf numFmtId="0" fontId="31" fillId="38" borderId="102" applyNumberFormat="0" applyFont="0" applyAlignment="0" applyProtection="0"/>
    <xf numFmtId="0" fontId="187" fillId="52" borderId="106" applyNumberFormat="0" applyAlignment="0" applyProtection="0"/>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47" fillId="54" borderId="104" applyNumberFormat="0" applyAlignment="0" applyProtection="0">
      <alignment vertical="center"/>
    </xf>
    <xf numFmtId="0" fontId="126" fillId="30" borderId="89" applyNumberFormat="0" applyAlignment="0" applyProtection="0">
      <alignment vertical="center"/>
    </xf>
    <xf numFmtId="0" fontId="126" fillId="30"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6" fillId="0" borderId="103" applyNumberFormat="0" applyFill="0" applyAlignment="0" applyProtection="0">
      <alignment vertical="center"/>
    </xf>
    <xf numFmtId="0" fontId="31" fillId="38" borderId="102" applyNumberFormat="0" applyFont="0" applyAlignment="0" applyProtection="0"/>
    <xf numFmtId="4" fontId="193" fillId="10" borderId="107" applyNumberFormat="0" applyProtection="0">
      <alignment horizontal="left" vertical="center" indent="1"/>
    </xf>
    <xf numFmtId="0" fontId="126" fillId="30" borderId="101" applyNumberFormat="0" applyAlignment="0" applyProtection="0">
      <alignment vertical="center"/>
    </xf>
    <xf numFmtId="0" fontId="132" fillId="0" borderId="96" applyNumberFormat="0" applyFill="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9" fillId="31" borderId="90"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19" fillId="31" borderId="90" applyNumberFormat="0" applyFont="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0" fontId="19" fillId="31" borderId="90" applyNumberFormat="0" applyFont="0" applyAlignment="0" applyProtection="0">
      <alignment vertical="center"/>
    </xf>
    <xf numFmtId="10" fontId="48" fillId="7" borderId="97" applyNumberFormat="0" applyBorder="0" applyAlignment="0" applyProtection="0"/>
    <xf numFmtId="37" fontId="39" fillId="0" borderId="8" applyAlignment="0"/>
    <xf numFmtId="0" fontId="136" fillId="0" borderId="103" applyNumberFormat="0" applyFill="0" applyAlignment="0" applyProtection="0">
      <alignment vertical="center"/>
    </xf>
    <xf numFmtId="0" fontId="126" fillId="30" borderId="89"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37" fillId="16" borderId="89"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55" fillId="0" borderId="100">
      <alignment horizontal="distributed" justifyLastLine="1"/>
    </xf>
    <xf numFmtId="191" fontId="55" fillId="0" borderId="98" applyFont="0" applyFill="0" applyBorder="0" applyAlignment="0" applyProtection="0">
      <alignment vertical="center"/>
    </xf>
    <xf numFmtId="0" fontId="18" fillId="0" borderId="100">
      <alignment horizontal="distributed" justifyLastLine="1"/>
    </xf>
    <xf numFmtId="0" fontId="18" fillId="0" borderId="97">
      <alignment horizontal="distributed" vertical="center" justifyLastLine="1"/>
    </xf>
    <xf numFmtId="0" fontId="207" fillId="8" borderId="9" applyBorder="0">
      <alignment horizontal="center" vertical="center"/>
    </xf>
    <xf numFmtId="0" fontId="175" fillId="17" borderId="93" applyNumberFormat="0" applyAlignment="0" applyProtection="0"/>
    <xf numFmtId="0" fontId="187" fillId="52" borderId="94" applyNumberFormat="0" applyAlignment="0" applyProtection="0"/>
    <xf numFmtId="3" fontId="55" fillId="0" borderId="97"/>
    <xf numFmtId="0" fontId="19" fillId="31" borderId="102" applyNumberFormat="0" applyFont="0" applyAlignment="0" applyProtection="0">
      <alignment vertical="center"/>
    </xf>
    <xf numFmtId="10" fontId="48" fillId="6" borderId="97" applyNumberFormat="0" applyBorder="0" applyAlignment="0" applyProtection="0"/>
    <xf numFmtId="0" fontId="187" fillId="52" borderId="106" applyNumberFormat="0" applyAlignment="0" applyProtection="0"/>
    <xf numFmtId="202" fontId="36" fillId="0" borderId="97">
      <alignment horizontal="right" vertical="center" shrinkToFit="1"/>
    </xf>
    <xf numFmtId="10" fontId="48" fillId="7" borderId="97" applyNumberFormat="0" applyBorder="0" applyAlignment="0" applyProtection="0"/>
    <xf numFmtId="0" fontId="62" fillId="31" borderId="90" applyNumberFormat="0" applyFon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126" fillId="30" borderId="89" applyNumberFormat="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147" fillId="54" borderId="104" applyNumberFormat="0" applyAlignment="0" applyProtection="0">
      <alignment vertical="center"/>
    </xf>
    <xf numFmtId="0" fontId="19" fillId="31" borderId="90" applyNumberFormat="0" applyFont="0" applyAlignment="0" applyProtection="0">
      <alignment vertical="center"/>
    </xf>
    <xf numFmtId="0" fontId="137" fillId="16" borderId="89" applyNumberFormat="0" applyAlignment="0" applyProtection="0">
      <alignment vertical="center"/>
    </xf>
    <xf numFmtId="0" fontId="19" fillId="31" borderId="102" applyNumberFormat="0" applyFont="0" applyAlignment="0" applyProtection="0">
      <alignment vertical="center"/>
    </xf>
    <xf numFmtId="3" fontId="55" fillId="0" borderId="97"/>
    <xf numFmtId="4" fontId="193" fillId="10" borderId="95" applyNumberFormat="0" applyProtection="0">
      <alignment horizontal="left" vertical="center" indent="1"/>
    </xf>
    <xf numFmtId="0" fontId="19" fillId="31" borderId="102" applyNumberFormat="0" applyFont="0" applyAlignment="0" applyProtection="0">
      <alignment vertical="center"/>
    </xf>
    <xf numFmtId="0" fontId="187" fillId="52" borderId="94" applyNumberFormat="0" applyAlignment="0" applyProtection="0"/>
    <xf numFmtId="0" fontId="19" fillId="31" borderId="90" applyNumberFormat="0" applyFont="0" applyAlignment="0" applyProtection="0">
      <alignment vertical="center"/>
    </xf>
    <xf numFmtId="0" fontId="36" fillId="31" borderId="90" applyNumberFormat="0" applyFont="0" applyAlignment="0" applyProtection="0">
      <alignment vertical="center"/>
    </xf>
    <xf numFmtId="0" fontId="31" fillId="38" borderId="90" applyNumberFormat="0" applyFont="0" applyAlignment="0" applyProtection="0"/>
    <xf numFmtId="0" fontId="36" fillId="31" borderId="90" applyNumberFormat="0" applyFont="0" applyAlignment="0" applyProtection="0">
      <alignment vertical="center"/>
    </xf>
    <xf numFmtId="0" fontId="31" fillId="38" borderId="90" applyNumberFormat="0" applyFont="0" applyAlignment="0" applyProtection="0"/>
    <xf numFmtId="0" fontId="37" fillId="0" borderId="99">
      <alignment horizontal="left" vertical="center"/>
    </xf>
    <xf numFmtId="319" fontId="18" fillId="0" borderId="97">
      <alignment horizontal="left" vertical="center"/>
    </xf>
    <xf numFmtId="0" fontId="36" fillId="31" borderId="90" applyNumberFormat="0" applyFont="0" applyAlignment="0" applyProtection="0">
      <alignment vertical="center"/>
    </xf>
    <xf numFmtId="0" fontId="208" fillId="8" borderId="97">
      <alignment horizontal="center" vertical="center"/>
    </xf>
    <xf numFmtId="0" fontId="186" fillId="9" borderId="97" applyNumberFormat="0" applyFont="0" applyBorder="0" applyAlignment="0" applyProtection="0">
      <alignment vertical="center"/>
    </xf>
    <xf numFmtId="0" fontId="31" fillId="38" borderId="90" applyNumberFormat="0" applyFont="0" applyAlignment="0" applyProtection="0"/>
    <xf numFmtId="0" fontId="36" fillId="31" borderId="102" applyNumberFormat="0" applyFont="0" applyAlignment="0" applyProtection="0">
      <alignment vertical="center"/>
    </xf>
    <xf numFmtId="0" fontId="31" fillId="38" borderId="102" applyNumberFormat="0" applyFont="0" applyAlignment="0" applyProtection="0"/>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3" fontId="55" fillId="0" borderId="113"/>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175" fillId="17" borderId="74" applyNumberFormat="0" applyAlignment="0" applyProtection="0"/>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37" fillId="0" borderId="112">
      <alignment horizontal="left" vertical="center"/>
    </xf>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0" fontId="177" fillId="0" borderId="58" applyNumberFormat="0" applyFill="0" applyAlignment="0" applyProtection="0"/>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7"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10" fontId="48" fillId="6" borderId="113" applyNumberFormat="0" applyBorder="0" applyAlignment="0" applyProtection="0"/>
    <xf numFmtId="0" fontId="53" fillId="0" borderId="35"/>
    <xf numFmtId="0" fontId="53" fillId="0" borderId="35"/>
    <xf numFmtId="0" fontId="53" fillId="0" borderId="35"/>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186" fillId="9" borderId="113" applyNumberFormat="0" applyFont="0" applyBorder="0" applyAlignment="0" applyProtection="0">
      <alignment vertical="center"/>
    </xf>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31" fillId="38" borderId="102" applyNumberFormat="0" applyFon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0" fontId="187" fillId="52" borderId="106"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4" fontId="193" fillId="10" borderId="107"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30"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0" fontId="126" fillId="54" borderId="101" applyNumberFormat="0" applyAlignment="0" applyProtection="0">
      <alignment vertical="center"/>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8" fontId="31"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202" fontId="36" fillId="0" borderId="113">
      <alignment horizontal="right" vertical="center" shrinkToFit="1"/>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19"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62"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0" fontId="36" fillId="31" borderId="102" applyNumberFormat="0" applyFont="0" applyAlignment="0" applyProtection="0">
      <alignment vertical="center"/>
    </xf>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37" fontId="39" fillId="0" borderId="109" applyAlignment="0"/>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6" fillId="0" borderId="103"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2" fillId="0" borderId="110" applyNumberFormat="0" applyFill="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37" fillId="16" borderId="101" applyNumberFormat="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143" fillId="0" borderId="51"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221" fillId="0" borderId="68" applyNumberFormat="0" applyFill="0" applyAlignment="0" applyProtection="0">
      <alignment vertical="center"/>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13">
      <alignment horizontal="distributed" vertical="center"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0" fontId="18" fillId="0" borderId="100">
      <alignment horizontal="distributed" justifyLastLine="1"/>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319" fontId="18" fillId="0" borderId="113">
      <alignment horizontal="lef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30"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0" fontId="147" fillId="54" borderId="104" applyNumberFormat="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55" fillId="0" borderId="114">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208" fillId="8" borderId="113">
      <alignment horizontal="center"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7" fillId="0" borderId="112">
      <alignment horizontal="lef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8" fillId="0" borderId="163">
      <alignment horizontal="distributed" justifyLastLine="1"/>
    </xf>
    <xf numFmtId="3" fontId="55" fillId="0" borderId="113"/>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13"/>
    <xf numFmtId="3" fontId="55" fillId="0" borderId="113"/>
    <xf numFmtId="4" fontId="193" fillId="10" borderId="170" applyNumberFormat="0" applyProtection="0">
      <alignment horizontal="left" vertical="center" indent="1"/>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8" fillId="0" borderId="11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3" fontId="55" fillId="0" borderId="160"/>
    <xf numFmtId="0" fontId="36" fillId="31" borderId="165" applyNumberFormat="0" applyFon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10" fontId="48" fillId="6" borderId="160" applyNumberFormat="0" applyBorder="0" applyAlignment="0" applyProtection="0"/>
    <xf numFmtId="0" fontId="137" fillId="16"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62" fillId="31" borderId="165" applyNumberFormat="0" applyFont="0" applyAlignment="0" applyProtection="0">
      <alignment vertical="center"/>
    </xf>
    <xf numFmtId="0" fontId="187" fillId="52" borderId="169" applyNumberFormat="0" applyAlignment="0" applyProtection="0"/>
    <xf numFmtId="0" fontId="31" fillId="38" borderId="165" applyNumberFormat="0" applyFont="0" applyAlignment="0" applyProtection="0"/>
    <xf numFmtId="0" fontId="175" fillId="17" borderId="168" applyNumberFormat="0" applyAlignment="0" applyProtection="0"/>
    <xf numFmtId="0" fontId="175" fillId="17" borderId="117" applyNumberFormat="0" applyAlignment="0" applyProtection="0"/>
    <xf numFmtId="0" fontId="187" fillId="52" borderId="118" applyNumberFormat="0" applyAlignment="0" applyProtection="0"/>
    <xf numFmtId="4" fontId="193" fillId="10" borderId="119" applyNumberFormat="0" applyProtection="0">
      <alignment horizontal="left" vertical="center" indent="1"/>
    </xf>
    <xf numFmtId="37" fontId="39" fillId="0" borderId="8" applyAlignment="0"/>
    <xf numFmtId="0" fontId="147" fillId="30" borderId="167"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2" applyAlignment="0"/>
    <xf numFmtId="0" fontId="126" fillId="54"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62" fillId="31" borderId="122" applyNumberFormat="0" applyFont="0" applyAlignment="0" applyProtection="0">
      <alignment vertical="center"/>
    </xf>
    <xf numFmtId="0" fontId="19" fillId="31" borderId="165"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3" fontId="55" fillId="0" borderId="113"/>
    <xf numFmtId="3" fontId="55" fillId="0" borderId="113"/>
    <xf numFmtId="3" fontId="55" fillId="0" borderId="113"/>
    <xf numFmtId="0" fontId="36" fillId="31" borderId="122" applyNumberFormat="0" applyFont="0" applyAlignment="0" applyProtection="0">
      <alignment vertical="center"/>
    </xf>
    <xf numFmtId="0" fontId="31" fillId="38" borderId="122" applyNumberFormat="0" applyFont="0" applyAlignment="0" applyProtection="0"/>
    <xf numFmtId="0" fontId="132" fillId="0" borderId="121" applyNumberFormat="0" applyFill="0" applyAlignment="0" applyProtection="0">
      <alignment vertical="center"/>
    </xf>
    <xf numFmtId="0" fontId="19" fillId="31" borderId="124" applyNumberFormat="0" applyFont="0" applyAlignment="0" applyProtection="0">
      <alignment vertical="center"/>
    </xf>
    <xf numFmtId="0" fontId="37" fillId="0" borderId="112">
      <alignment horizontal="left" vertical="center"/>
    </xf>
    <xf numFmtId="0" fontId="137" fillId="16" borderId="123" applyNumberFormat="0" applyAlignment="0" applyProtection="0">
      <alignment vertical="center"/>
    </xf>
    <xf numFmtId="10" fontId="48" fillId="6" borderId="130" applyNumberFormat="0" applyBorder="0" applyAlignment="0" applyProtection="0"/>
    <xf numFmtId="0" fontId="147" fillId="30" borderId="116"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319" fontId="18" fillId="0" borderId="130">
      <alignment horizontal="left" vertical="center"/>
    </xf>
    <xf numFmtId="0" fontId="147" fillId="30" borderId="143" applyNumberFormat="0" applyAlignment="0" applyProtection="0">
      <alignment vertical="center"/>
    </xf>
    <xf numFmtId="0" fontId="36" fillId="31" borderId="124" applyNumberFormat="0" applyFont="0" applyAlignment="0" applyProtection="0">
      <alignment vertical="center"/>
    </xf>
    <xf numFmtId="0" fontId="19" fillId="31" borderId="141" applyNumberFormat="0" applyFont="0" applyAlignment="0" applyProtection="0">
      <alignment vertical="center"/>
    </xf>
    <xf numFmtId="3" fontId="55" fillId="0" borderId="130"/>
    <xf numFmtId="0" fontId="19" fillId="31" borderId="124" applyNumberFormat="0" applyFont="0" applyAlignment="0" applyProtection="0">
      <alignment vertical="center"/>
    </xf>
    <xf numFmtId="3" fontId="55" fillId="0" borderId="136"/>
    <xf numFmtId="3" fontId="55" fillId="0" borderId="130"/>
    <xf numFmtId="0" fontId="126" fillId="30" borderId="123" applyNumberFormat="0" applyAlignment="0" applyProtection="0">
      <alignment vertical="center"/>
    </xf>
    <xf numFmtId="0" fontId="126" fillId="30" borderId="140" applyNumberFormat="0" applyAlignment="0" applyProtection="0">
      <alignment vertical="center"/>
    </xf>
    <xf numFmtId="0" fontId="126" fillId="54" borderId="120"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47" fillId="54" borderId="116" applyNumberFormat="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41" applyNumberFormat="0" applyFont="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6" fillId="0" borderId="12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47" fillId="30" borderId="116" applyNumberFormat="0" applyAlignment="0" applyProtection="0">
      <alignment vertical="center"/>
    </xf>
    <xf numFmtId="0" fontId="18" fillId="0" borderId="114">
      <alignment horizontal="distributed" justifyLastLine="1"/>
    </xf>
    <xf numFmtId="0" fontId="147" fillId="30" borderId="126" applyNumberFormat="0" applyAlignment="0" applyProtection="0">
      <alignment vertical="center"/>
    </xf>
    <xf numFmtId="0" fontId="147" fillId="30" borderId="126" applyNumberFormat="0" applyAlignment="0" applyProtection="0">
      <alignment vertical="center"/>
    </xf>
    <xf numFmtId="0" fontId="147" fillId="30" borderId="126" applyNumberFormat="0" applyAlignment="0" applyProtection="0">
      <alignment vertical="center"/>
    </xf>
    <xf numFmtId="191" fontId="55" fillId="0" borderId="111" applyFont="0" applyFill="0" applyBorder="0" applyAlignment="0" applyProtection="0">
      <alignment vertical="center"/>
    </xf>
    <xf numFmtId="0" fontId="55" fillId="0" borderId="114">
      <alignment horizontal="distributed" justifyLastLine="1"/>
    </xf>
    <xf numFmtId="0" fontId="136" fillId="0" borderId="142"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24" applyNumberFormat="0" applyFont="0" applyAlignment="0" applyProtection="0">
      <alignment vertical="center"/>
    </xf>
    <xf numFmtId="0" fontId="147" fillId="54" borderId="116" applyNumberFormat="0" applyAlignment="0" applyProtection="0">
      <alignment vertical="center"/>
    </xf>
    <xf numFmtId="0" fontId="37" fillId="0" borderId="131">
      <alignment horizontal="left" vertical="center"/>
    </xf>
    <xf numFmtId="0" fontId="36" fillId="31" borderId="141" applyNumberFormat="0" applyFon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26" fillId="54" borderId="140" applyNumberFormat="0" applyAlignment="0" applyProtection="0">
      <alignment vertical="center"/>
    </xf>
    <xf numFmtId="208" fontId="31" fillId="0" borderId="136">
      <alignment horizontal="right" vertical="center" shrinkToFit="1"/>
    </xf>
    <xf numFmtId="0" fontId="19" fillId="31" borderId="141" applyNumberFormat="0" applyFont="0" applyAlignment="0" applyProtection="0">
      <alignment vertical="center"/>
    </xf>
    <xf numFmtId="0" fontId="126" fillId="30" borderId="120" applyNumberFormat="0" applyAlignment="0" applyProtection="0">
      <alignment vertical="center"/>
    </xf>
    <xf numFmtId="0" fontId="126" fillId="30" borderId="123" applyNumberFormat="0" applyAlignment="0" applyProtection="0">
      <alignment vertical="center"/>
    </xf>
    <xf numFmtId="0" fontId="137" fillId="16" borderId="120" applyNumberFormat="0" applyAlignment="0" applyProtection="0">
      <alignment vertical="center"/>
    </xf>
    <xf numFmtId="0" fontId="19" fillId="31" borderId="124" applyNumberFormat="0" applyFont="0" applyAlignment="0" applyProtection="0">
      <alignment vertical="center"/>
    </xf>
    <xf numFmtId="0" fontId="19" fillId="31" borderId="122" applyNumberFormat="0" applyFont="0" applyAlignment="0" applyProtection="0">
      <alignment vertical="center"/>
    </xf>
    <xf numFmtId="0" fontId="137" fillId="16" borderId="123" applyNumberFormat="0" applyAlignment="0" applyProtection="0">
      <alignment vertical="center"/>
    </xf>
    <xf numFmtId="0" fontId="137" fillId="16" borderId="120" applyNumberFormat="0" applyAlignment="0" applyProtection="0">
      <alignment vertical="center"/>
    </xf>
    <xf numFmtId="0" fontId="147" fillId="30" borderId="116" applyNumberFormat="0" applyAlignment="0" applyProtection="0">
      <alignment vertical="center"/>
    </xf>
    <xf numFmtId="0" fontId="137" fillId="16" borderId="120" applyNumberFormat="0" applyAlignment="0" applyProtection="0">
      <alignment vertical="center"/>
    </xf>
    <xf numFmtId="0" fontId="36" fillId="31" borderId="122" applyNumberFormat="0" applyFont="0" applyAlignment="0" applyProtection="0">
      <alignment vertical="center"/>
    </xf>
    <xf numFmtId="0" fontId="36" fillId="31" borderId="122" applyNumberFormat="0" applyFont="0" applyAlignment="0" applyProtection="0">
      <alignment vertical="center"/>
    </xf>
    <xf numFmtId="0" fontId="126" fillId="30" borderId="120" applyNumberFormat="0" applyAlignment="0" applyProtection="0">
      <alignment vertical="center"/>
    </xf>
    <xf numFmtId="0" fontId="19" fillId="31" borderId="141" applyNumberFormat="0" applyFont="0" applyAlignment="0" applyProtection="0">
      <alignment vertical="center"/>
    </xf>
    <xf numFmtId="0" fontId="132" fillId="0" borderId="121" applyNumberFormat="0" applyFill="0" applyAlignment="0" applyProtection="0">
      <alignment vertical="center"/>
    </xf>
    <xf numFmtId="0" fontId="136" fillId="0" borderId="115" applyNumberFormat="0" applyFill="0" applyAlignment="0" applyProtection="0">
      <alignment vertical="center"/>
    </xf>
    <xf numFmtId="0" fontId="147" fillId="30" borderId="116" applyNumberFormat="0" applyAlignment="0" applyProtection="0">
      <alignment vertical="center"/>
    </xf>
    <xf numFmtId="0" fontId="208" fillId="8" borderId="130">
      <alignment horizontal="center" vertical="center"/>
    </xf>
    <xf numFmtId="0" fontId="207" fillId="8" borderId="132" applyBorder="0">
      <alignment horizontal="center" vertical="center"/>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7" applyFont="0" applyFill="0" applyBorder="0" applyAlignment="0" applyProtection="0">
      <alignment vertical="center"/>
    </xf>
    <xf numFmtId="0" fontId="147" fillId="30" borderId="143" applyNumberFormat="0" applyAlignment="0" applyProtection="0">
      <alignment vertical="center"/>
    </xf>
    <xf numFmtId="0" fontId="18" fillId="0" borderId="136">
      <alignment horizontal="distributed" vertical="center" justifyLastLine="1"/>
    </xf>
    <xf numFmtId="0" fontId="18" fillId="0" borderId="139">
      <alignment horizontal="distributed" justifyLastLine="1"/>
    </xf>
    <xf numFmtId="3" fontId="55" fillId="0" borderId="130"/>
    <xf numFmtId="37" fontId="39" fillId="0" borderId="133" applyAlignment="0"/>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62" fillId="31" borderId="122" applyNumberFormat="0" applyFont="0" applyAlignment="0" applyProtection="0">
      <alignment vertical="center"/>
    </xf>
    <xf numFmtId="0" fontId="147" fillId="54" borderId="11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208" fontId="31" fillId="0" borderId="130">
      <alignment horizontal="right" vertical="center" shrinkToFit="1"/>
    </xf>
    <xf numFmtId="0" fontId="126" fillId="30" borderId="120" applyNumberFormat="0" applyAlignment="0" applyProtection="0">
      <alignment vertical="center"/>
    </xf>
    <xf numFmtId="0" fontId="126" fillId="54" borderId="12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37" fillId="16" borderId="140" applyNumberFormat="0" applyAlignment="0" applyProtection="0">
      <alignment vertical="center"/>
    </xf>
    <xf numFmtId="0" fontId="132" fillId="0" borderId="147" applyNumberFormat="0" applyFill="0" applyAlignment="0" applyProtection="0">
      <alignment vertical="center"/>
    </xf>
    <xf numFmtId="4" fontId="193" fillId="10" borderId="129" applyNumberFormat="0" applyProtection="0">
      <alignment horizontal="left" vertical="center" indent="1"/>
    </xf>
    <xf numFmtId="0" fontId="207" fillId="8" borderId="9" applyBorder="0">
      <alignment horizontal="center" vertical="center"/>
    </xf>
    <xf numFmtId="0" fontId="187" fillId="52" borderId="128" applyNumberFormat="0" applyAlignment="0" applyProtection="0"/>
    <xf numFmtId="0" fontId="31" fillId="38" borderId="122" applyNumberFormat="0" applyFont="0" applyAlignment="0" applyProtection="0"/>
    <xf numFmtId="37" fontId="39" fillId="0" borderId="8" applyAlignment="0"/>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4" fontId="193" fillId="10" borderId="146" applyNumberFormat="0" applyProtection="0">
      <alignment horizontal="left" vertical="center" indent="1"/>
    </xf>
    <xf numFmtId="0" fontId="175" fillId="17" borderId="144" applyNumberFormat="0" applyAlignment="0" applyProtection="0"/>
    <xf numFmtId="0" fontId="175" fillId="17" borderId="117" applyNumberFormat="0" applyAlignment="0" applyProtection="0"/>
    <xf numFmtId="0" fontId="175" fillId="17" borderId="117" applyNumberFormat="0" applyAlignment="0" applyProtection="0"/>
    <xf numFmtId="0" fontId="175" fillId="17" borderId="127"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29" applyNumberFormat="0" applyProtection="0">
      <alignment horizontal="left" vertical="center" indent="1"/>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55" fillId="0" borderId="139">
      <alignment horizontal="distributed" justifyLastLine="1"/>
    </xf>
    <xf numFmtId="0" fontId="147" fillId="30" borderId="143" applyNumberFormat="0" applyAlignment="0" applyProtection="0">
      <alignment vertical="center"/>
    </xf>
    <xf numFmtId="0" fontId="126" fillId="54" borderId="123" applyNumberFormat="0" applyAlignment="0" applyProtection="0">
      <alignment vertical="center"/>
    </xf>
    <xf numFmtId="0" fontId="126" fillId="30" borderId="123" applyNumberFormat="0" applyAlignment="0" applyProtection="0">
      <alignment vertical="center"/>
    </xf>
    <xf numFmtId="0" fontId="126" fillId="30" borderId="123" applyNumberFormat="0" applyAlignment="0" applyProtection="0">
      <alignment vertical="center"/>
    </xf>
    <xf numFmtId="202" fontId="36" fillId="0" borderId="136">
      <alignment horizontal="right" vertical="center" shrinkToFit="1"/>
    </xf>
    <xf numFmtId="0" fontId="137" fillId="16" borderId="123" applyNumberFormat="0" applyAlignment="0" applyProtection="0">
      <alignment vertical="center"/>
    </xf>
    <xf numFmtId="0" fontId="137" fillId="16" borderId="123" applyNumberFormat="0" applyAlignment="0" applyProtection="0">
      <alignment vertical="center"/>
    </xf>
    <xf numFmtId="0" fontId="137" fillId="16" borderId="123" applyNumberForma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3" fontId="55" fillId="0" borderId="136"/>
    <xf numFmtId="3" fontId="55" fillId="0" borderId="136"/>
    <xf numFmtId="0" fontId="31" fillId="38" borderId="124" applyNumberFormat="0" applyFont="0" applyAlignment="0" applyProtection="0"/>
    <xf numFmtId="0" fontId="187" fillId="52" borderId="128" applyNumberFormat="0" applyAlignment="0" applyProtection="0"/>
    <xf numFmtId="0" fontId="147" fillId="30" borderId="116" applyNumberFormat="0" applyAlignment="0" applyProtection="0">
      <alignment vertical="center"/>
    </xf>
    <xf numFmtId="0" fontId="147" fillId="30" borderId="116" applyNumberFormat="0" applyAlignment="0" applyProtection="0">
      <alignment vertical="center"/>
    </xf>
    <xf numFmtId="0" fontId="62" fillId="31" borderId="141" applyNumberFormat="0" applyFont="0" applyAlignment="0" applyProtection="0">
      <alignment vertical="center"/>
    </xf>
    <xf numFmtId="0" fontId="19" fillId="31" borderId="122" applyNumberFormat="0" applyFont="0" applyAlignment="0" applyProtection="0">
      <alignment vertical="center"/>
    </xf>
    <xf numFmtId="0" fontId="147" fillId="54" borderId="143" applyNumberFormat="0" applyAlignment="0" applyProtection="0">
      <alignment vertical="center"/>
    </xf>
    <xf numFmtId="0" fontId="126" fillId="30" borderId="12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31" fillId="38" borderId="141" applyNumberFormat="0" applyFont="0" applyAlignment="0" applyProtection="0"/>
    <xf numFmtId="4" fontId="193" fillId="10" borderId="129" applyNumberFormat="0" applyProtection="0">
      <alignment horizontal="left" vertical="center" indent="1"/>
    </xf>
    <xf numFmtId="0" fontId="126" fillId="30" borderId="140" applyNumberFormat="0" applyAlignment="0" applyProtection="0">
      <alignment vertical="center"/>
    </xf>
    <xf numFmtId="0" fontId="132" fillId="0" borderId="121" applyNumberFormat="0" applyFill="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9" fillId="31" borderId="122"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19" fillId="31" borderId="124" applyNumberFormat="0" applyFont="0" applyAlignment="0" applyProtection="0">
      <alignment vertical="center"/>
    </xf>
    <xf numFmtId="0" fontId="62" fillId="31" borderId="124" applyNumberFormat="0" applyFont="0" applyAlignment="0" applyProtection="0">
      <alignment vertical="center"/>
    </xf>
    <xf numFmtId="0" fontId="19" fillId="31" borderId="122" applyNumberFormat="0" applyFont="0" applyAlignment="0" applyProtection="0">
      <alignment vertical="center"/>
    </xf>
    <xf numFmtId="0" fontId="126" fillId="30" borderId="120" applyNumberForma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0" fontId="19" fillId="31" borderId="122" applyNumberFormat="0" applyFont="0" applyAlignment="0" applyProtection="0">
      <alignment vertical="center"/>
    </xf>
    <xf numFmtId="10" fontId="48" fillId="7" borderId="136" applyNumberFormat="0" applyBorder="0" applyAlignment="0" applyProtection="0"/>
    <xf numFmtId="0" fontId="136" fillId="0" borderId="142" applyNumberFormat="0" applyFill="0" applyAlignment="0" applyProtection="0">
      <alignment vertical="center"/>
    </xf>
    <xf numFmtId="0" fontId="126" fillId="30" borderId="123" applyNumberFormat="0" applyAlignment="0" applyProtection="0">
      <alignment vertical="center"/>
    </xf>
    <xf numFmtId="0" fontId="19" fillId="31" borderId="124" applyNumberFormat="0" applyFont="0" applyAlignment="0" applyProtection="0">
      <alignment vertical="center"/>
    </xf>
    <xf numFmtId="0" fontId="137" fillId="16" borderId="120" applyNumberFormat="0" applyAlignment="0" applyProtection="0">
      <alignment vertical="center"/>
    </xf>
    <xf numFmtId="0" fontId="137" fillId="16" borderId="120" applyNumberFormat="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55" fillId="0" borderId="134">
      <alignment horizontal="distributed" justifyLastLine="1"/>
    </xf>
    <xf numFmtId="191" fontId="55" fillId="0" borderId="135" applyFont="0" applyFill="0" applyBorder="0" applyAlignment="0" applyProtection="0">
      <alignment vertical="center"/>
    </xf>
    <xf numFmtId="0" fontId="18" fillId="0" borderId="134">
      <alignment horizontal="distributed" justifyLastLine="1"/>
    </xf>
    <xf numFmtId="0" fontId="18" fillId="0" borderId="130">
      <alignment horizontal="distributed" vertical="center" justifyLastLine="1"/>
    </xf>
    <xf numFmtId="0" fontId="207" fillId="8" borderId="9" applyBorder="0">
      <alignment horizontal="center" vertical="center"/>
    </xf>
    <xf numFmtId="0" fontId="175" fillId="17" borderId="117" applyNumberFormat="0" applyAlignment="0" applyProtection="0"/>
    <xf numFmtId="0" fontId="187" fillId="52" borderId="128" applyNumberFormat="0" applyAlignment="0" applyProtection="0"/>
    <xf numFmtId="3" fontId="55" fillId="0" borderId="130"/>
    <xf numFmtId="0" fontId="19" fillId="31" borderId="141" applyNumberFormat="0" applyFont="0" applyAlignment="0" applyProtection="0">
      <alignment vertical="center"/>
    </xf>
    <xf numFmtId="10" fontId="48" fillId="6" borderId="136" applyNumberFormat="0" applyBorder="0" applyAlignment="0" applyProtection="0"/>
    <xf numFmtId="0" fontId="187" fillId="52" borderId="145"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22" applyNumberFormat="0" applyFon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126" fillId="30" borderId="120" applyNumberFormat="0" applyAlignment="0" applyProtection="0">
      <alignment vertical="center"/>
    </xf>
    <xf numFmtId="0" fontId="31" fillId="38" borderId="124" applyNumberFormat="0" applyFont="0" applyAlignment="0" applyProtection="0"/>
    <xf numFmtId="0" fontId="36" fillId="31" borderId="124" applyNumberFormat="0" applyFont="0" applyAlignment="0" applyProtection="0">
      <alignment vertical="center"/>
    </xf>
    <xf numFmtId="0" fontId="136" fillId="0" borderId="115" applyNumberFormat="0" applyFill="0" applyAlignment="0" applyProtection="0">
      <alignment vertical="center"/>
    </xf>
    <xf numFmtId="0" fontId="147" fillId="54" borderId="126" applyNumberFormat="0" applyAlignment="0" applyProtection="0">
      <alignment vertical="center"/>
    </xf>
    <xf numFmtId="0" fontId="19" fillId="31" borderId="122" applyNumberFormat="0" applyFont="0" applyAlignment="0" applyProtection="0">
      <alignment vertical="center"/>
    </xf>
    <xf numFmtId="0" fontId="137" fillId="16" borderId="120" applyNumberFormat="0" applyAlignment="0" applyProtection="0">
      <alignment vertical="center"/>
    </xf>
    <xf numFmtId="0" fontId="19" fillId="31" borderId="141" applyNumberFormat="0" applyFont="0" applyAlignment="0" applyProtection="0">
      <alignment vertical="center"/>
    </xf>
    <xf numFmtId="3" fontId="55" fillId="0" borderId="113"/>
    <xf numFmtId="3" fontId="55" fillId="0" borderId="113"/>
    <xf numFmtId="3" fontId="55" fillId="0" borderId="113"/>
    <xf numFmtId="319" fontId="18" fillId="0" borderId="130">
      <alignment horizontal="left" vertical="center"/>
    </xf>
    <xf numFmtId="0" fontId="208" fillId="8" borderId="130">
      <alignment horizontal="center" vertical="center"/>
    </xf>
    <xf numFmtId="3" fontId="55" fillId="0" borderId="130"/>
    <xf numFmtId="4" fontId="193" fillId="10" borderId="129" applyNumberFormat="0" applyProtection="0">
      <alignment horizontal="left" vertical="center" indent="1"/>
    </xf>
    <xf numFmtId="0" fontId="19" fillId="31" borderId="141" applyNumberFormat="0" applyFont="0" applyAlignment="0" applyProtection="0">
      <alignment vertical="center"/>
    </xf>
    <xf numFmtId="208" fontId="31" fillId="0" borderId="130">
      <alignment horizontal="right" vertical="center" shrinkToFit="1"/>
    </xf>
    <xf numFmtId="0" fontId="187" fillId="52" borderId="128" applyNumberFormat="0" applyAlignment="0" applyProtection="0"/>
    <xf numFmtId="202" fontId="36" fillId="0" borderId="130">
      <alignment horizontal="right" vertical="center" shrinkToFit="1"/>
    </xf>
    <xf numFmtId="0" fontId="19" fillId="31" borderId="122" applyNumberFormat="0" applyFont="0" applyAlignment="0" applyProtection="0">
      <alignment vertical="center"/>
    </xf>
    <xf numFmtId="0" fontId="36" fillId="31" borderId="122" applyNumberFormat="0" applyFont="0" applyAlignment="0" applyProtection="0">
      <alignment vertical="center"/>
    </xf>
    <xf numFmtId="0" fontId="31" fillId="38" borderId="122" applyNumberFormat="0" applyFont="0" applyAlignment="0" applyProtection="0"/>
    <xf numFmtId="0" fontId="36" fillId="31" borderId="122" applyNumberFormat="0" applyFont="0" applyAlignment="0" applyProtection="0">
      <alignment vertical="center"/>
    </xf>
    <xf numFmtId="0" fontId="31" fillId="38" borderId="122" applyNumberFormat="0" applyFont="0" applyAlignment="0" applyProtection="0"/>
    <xf numFmtId="0" fontId="37" fillId="0" borderId="138">
      <alignment horizontal="left" vertical="center"/>
    </xf>
    <xf numFmtId="319" fontId="18" fillId="0" borderId="136">
      <alignment horizontal="left" vertical="center"/>
    </xf>
    <xf numFmtId="0" fontId="36" fillId="31" borderId="124" applyNumberFormat="0" applyFont="0" applyAlignment="0" applyProtection="0">
      <alignment vertical="center"/>
    </xf>
    <xf numFmtId="0" fontId="208" fillId="8" borderId="136">
      <alignment horizontal="center" vertical="center"/>
    </xf>
    <xf numFmtId="0" fontId="186" fillId="9" borderId="136" applyNumberFormat="0" applyFont="0" applyBorder="0" applyAlignment="0" applyProtection="0">
      <alignment vertical="center"/>
    </xf>
    <xf numFmtId="0" fontId="31" fillId="38" borderId="124"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202" fontId="36" fillId="0" borderId="130">
      <alignment horizontal="right" vertical="center" shrinkToFit="1"/>
    </xf>
    <xf numFmtId="0" fontId="37" fillId="0" borderId="131">
      <alignment horizontal="left" vertical="center"/>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191" fontId="55" fillId="0" borderId="135" applyFont="0" applyFill="0" applyBorder="0" applyAlignment="0" applyProtection="0">
      <alignment vertical="center"/>
    </xf>
    <xf numFmtId="10" fontId="48" fillId="7" borderId="160" applyNumberFormat="0" applyBorder="0" applyAlignment="0" applyProtection="0"/>
    <xf numFmtId="208" fontId="31" fillId="0" borderId="160">
      <alignment horizontal="right" vertical="center" shrinkToFit="1"/>
    </xf>
    <xf numFmtId="0" fontId="18" fillId="0" borderId="160">
      <alignment horizontal="distributed" vertical="center" justifyLastLine="1"/>
    </xf>
    <xf numFmtId="3" fontId="55" fillId="0" borderId="160"/>
    <xf numFmtId="3" fontId="55" fillId="0" borderId="160"/>
    <xf numFmtId="3" fontId="55" fillId="0" borderId="160"/>
    <xf numFmtId="10" fontId="48" fillId="6" borderId="160" applyNumberFormat="0" applyBorder="0" applyAlignment="0" applyProtection="0"/>
    <xf numFmtId="202" fontId="36" fillId="0" borderId="160">
      <alignment horizontal="right" vertical="center" shrinkToFit="1"/>
    </xf>
    <xf numFmtId="0" fontId="207" fillId="8" borderId="9" applyBorder="0">
      <alignment horizontal="center" vertical="center"/>
    </xf>
    <xf numFmtId="10" fontId="48" fillId="7" borderId="130" applyNumberFormat="0" applyBorder="0" applyAlignment="0" applyProtection="0"/>
    <xf numFmtId="0" fontId="186" fillId="9" borderId="130" applyNumberFormat="0" applyFont="0" applyBorder="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202" fontId="36" fillId="0" borderId="130">
      <alignment horizontal="right" vertical="center" shrinkToFit="1"/>
    </xf>
    <xf numFmtId="10" fontId="48" fillId="6" borderId="130" applyNumberFormat="0" applyBorder="0" applyAlignment="0" applyProtection="0"/>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32" fillId="0" borderId="147" applyNumberFormat="0" applyFill="0" applyAlignment="0" applyProtection="0">
      <alignment vertical="center"/>
    </xf>
    <xf numFmtId="0" fontId="19" fillId="31" borderId="141" applyNumberFormat="0" applyFont="0" applyAlignment="0" applyProtection="0">
      <alignment vertical="center"/>
    </xf>
    <xf numFmtId="0" fontId="37" fillId="0" borderId="131">
      <alignment horizontal="left" vertical="center"/>
    </xf>
    <xf numFmtId="0" fontId="137" fillId="16" borderId="140" applyNumberFormat="0" applyAlignment="0" applyProtection="0">
      <alignment vertical="center"/>
    </xf>
    <xf numFmtId="10" fontId="48" fillId="6" borderId="130" applyNumberFormat="0" applyBorder="0" applyAlignment="0" applyProtection="0"/>
    <xf numFmtId="0" fontId="147" fillId="30" borderId="143"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319" fontId="18" fillId="0" borderId="130">
      <alignment horizontal="left" vertical="center"/>
    </xf>
    <xf numFmtId="0" fontId="147" fillId="30" borderId="155" applyNumberFormat="0" applyAlignment="0" applyProtection="0">
      <alignment vertical="center"/>
    </xf>
    <xf numFmtId="0" fontId="36" fillId="31" borderId="141" applyNumberFormat="0" applyFont="0" applyAlignment="0" applyProtection="0">
      <alignment vertical="center"/>
    </xf>
    <xf numFmtId="0" fontId="19" fillId="31" borderId="153" applyNumberFormat="0" applyFont="0" applyAlignment="0" applyProtection="0">
      <alignment vertical="center"/>
    </xf>
    <xf numFmtId="3" fontId="55" fillId="0" borderId="130"/>
    <xf numFmtId="0" fontId="19" fillId="31" borderId="141" applyNumberFormat="0" applyFont="0" applyAlignment="0" applyProtection="0">
      <alignment vertical="center"/>
    </xf>
    <xf numFmtId="3" fontId="55" fillId="0" borderId="148"/>
    <xf numFmtId="3" fontId="55" fillId="0" borderId="130"/>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47" fillId="54" borderId="143" applyNumberForma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53" applyNumberFormat="0" applyFont="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6" fillId="0" borderId="115"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8" fillId="0" borderId="134">
      <alignment horizontal="distributed" justifyLastLine="1"/>
    </xf>
    <xf numFmtId="0" fontId="147" fillId="30" borderId="116" applyNumberFormat="0" applyAlignment="0" applyProtection="0">
      <alignment vertical="center"/>
    </xf>
    <xf numFmtId="0" fontId="147" fillId="30" borderId="116" applyNumberFormat="0" applyAlignment="0" applyProtection="0">
      <alignment vertical="center"/>
    </xf>
    <xf numFmtId="0" fontId="147" fillId="30" borderId="116" applyNumberFormat="0" applyAlignment="0" applyProtection="0">
      <alignment vertical="center"/>
    </xf>
    <xf numFmtId="191" fontId="55" fillId="0" borderId="135" applyFont="0" applyFill="0" applyBorder="0" applyAlignment="0" applyProtection="0">
      <alignment vertical="center"/>
    </xf>
    <xf numFmtId="0" fontId="55" fillId="0" borderId="134">
      <alignment horizontal="distributed" justifyLastLine="1"/>
    </xf>
    <xf numFmtId="0" fontId="136" fillId="0" borderId="154" applyNumberFormat="0" applyFill="0" applyAlignment="0" applyProtection="0">
      <alignment vertical="center"/>
    </xf>
    <xf numFmtId="3" fontId="55" fillId="0" borderId="130"/>
    <xf numFmtId="10" fontId="48" fillId="6" borderId="130" applyNumberFormat="0" applyBorder="0" applyAlignment="0" applyProtection="0"/>
    <xf numFmtId="0" fontId="19" fillId="31" borderId="141" applyNumberFormat="0" applyFont="0" applyAlignment="0" applyProtection="0">
      <alignment vertical="center"/>
    </xf>
    <xf numFmtId="0" fontId="147" fillId="54" borderId="143" applyNumberFormat="0" applyAlignment="0" applyProtection="0">
      <alignment vertical="center"/>
    </xf>
    <xf numFmtId="0" fontId="37" fillId="0" borderId="131">
      <alignment horizontal="left" vertical="center"/>
    </xf>
    <xf numFmtId="0" fontId="36" fillId="31" borderId="153" applyNumberFormat="0" applyFon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47" fillId="30" borderId="143" applyNumberFormat="0" applyAlignment="0" applyProtection="0">
      <alignment vertical="center"/>
    </xf>
    <xf numFmtId="0" fontId="137" fillId="16" borderId="140" applyNumberFormat="0" applyAlignment="0" applyProtection="0">
      <alignment vertical="center"/>
    </xf>
    <xf numFmtId="0" fontId="36" fillId="31" borderId="141" applyNumberFormat="0" applyFont="0" applyAlignment="0" applyProtection="0">
      <alignment vertical="center"/>
    </xf>
    <xf numFmtId="0" fontId="36" fillId="31" borderId="141" applyNumberFormat="0" applyFont="0" applyAlignment="0" applyProtection="0">
      <alignment vertical="center"/>
    </xf>
    <xf numFmtId="0" fontId="126" fillId="30" borderId="140" applyNumberFormat="0" applyAlignment="0" applyProtection="0">
      <alignment vertical="center"/>
    </xf>
    <xf numFmtId="0" fontId="19" fillId="31" borderId="153" applyNumberFormat="0" applyFont="0" applyAlignment="0" applyProtection="0">
      <alignment vertical="center"/>
    </xf>
    <xf numFmtId="0" fontId="132" fillId="0" borderId="147" applyNumberFormat="0" applyFill="0" applyAlignment="0" applyProtection="0">
      <alignment vertical="center"/>
    </xf>
    <xf numFmtId="0" fontId="136" fillId="0" borderId="142" applyNumberFormat="0" applyFill="0" applyAlignment="0" applyProtection="0">
      <alignment vertical="center"/>
    </xf>
    <xf numFmtId="0" fontId="147" fillId="30" borderId="143" applyNumberFormat="0" applyAlignment="0" applyProtection="0">
      <alignment vertical="center"/>
    </xf>
    <xf numFmtId="0" fontId="208" fillId="8" borderId="130">
      <alignment horizontal="center" vertical="center"/>
    </xf>
    <xf numFmtId="0" fontId="207" fillId="8" borderId="9" applyBorder="0">
      <alignment horizontal="center" vertical="center"/>
    </xf>
    <xf numFmtId="0" fontId="147" fillId="30" borderId="143" applyNumberFormat="0" applyAlignment="0" applyProtection="0">
      <alignment vertical="center"/>
    </xf>
    <xf numFmtId="0" fontId="147" fillId="30" borderId="143" applyNumberFormat="0" applyAlignment="0" applyProtection="0">
      <alignment vertical="center"/>
    </xf>
    <xf numFmtId="0" fontId="147" fillId="30" borderId="143" applyNumberFormat="0" applyAlignment="0" applyProtection="0">
      <alignment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 fontId="55" fillId="0" borderId="130"/>
    <xf numFmtId="37" fontId="39" fillId="0" borderId="8" applyAlignment="0"/>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47" fillId="54" borderId="143"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208" fontId="31" fillId="0" borderId="130">
      <alignment horizontal="right" vertical="center" shrinkToFit="1"/>
    </xf>
    <xf numFmtId="0" fontId="126" fillId="30" borderId="140" applyNumberFormat="0" applyAlignment="0" applyProtection="0">
      <alignment vertical="center"/>
    </xf>
    <xf numFmtId="0" fontId="126" fillId="54" borderId="140"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6" fillId="0" borderId="142"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8" fillId="0" borderId="130">
      <alignment horizontal="distributed" vertical="center" justifyLastLine="1"/>
    </xf>
    <xf numFmtId="0" fontId="186" fillId="9" borderId="130"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46" applyNumberFormat="0" applyProtection="0">
      <alignment horizontal="left" vertical="center" indent="1"/>
    </xf>
    <xf numFmtId="0" fontId="207" fillId="8" borderId="9" applyBorder="0">
      <alignment horizontal="center" vertical="center"/>
    </xf>
    <xf numFmtId="0" fontId="187" fillId="52" borderId="145" applyNumberFormat="0" applyAlignment="0" applyProtection="0"/>
    <xf numFmtId="0" fontId="31" fillId="38" borderId="141" applyNumberFormat="0" applyFont="0" applyAlignment="0" applyProtection="0"/>
    <xf numFmtId="37" fontId="39" fillId="0" borderId="8"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44" applyNumberFormat="0" applyAlignment="0" applyProtection="0"/>
    <xf numFmtId="0" fontId="175" fillId="17" borderId="144" applyNumberFormat="0" applyAlignment="0" applyProtection="0"/>
    <xf numFmtId="0" fontId="175" fillId="17" borderId="144" applyNumberFormat="0" applyAlignment="0" applyProtection="0"/>
    <xf numFmtId="10" fontId="48" fillId="7" borderId="130" applyNumberFormat="0" applyBorder="0" applyAlignment="0" applyProtection="0"/>
    <xf numFmtId="0" fontId="186" fillId="9" borderId="130" applyNumberFormat="0" applyFont="0" applyBorder="0" applyAlignment="0" applyProtection="0">
      <alignment vertical="center"/>
    </xf>
    <xf numFmtId="4" fontId="193" fillId="10" borderId="146" applyNumberFormat="0" applyProtection="0">
      <alignment horizontal="left" vertical="center" indent="1"/>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48">
      <alignment horizontal="right" vertical="center" shrinkToFit="1"/>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3" fontId="55" fillId="0" borderId="148"/>
    <xf numFmtId="3" fontId="55" fillId="0" borderId="148"/>
    <xf numFmtId="0" fontId="31" fillId="38" borderId="141" applyNumberFormat="0" applyFont="0" applyAlignment="0" applyProtection="0"/>
    <xf numFmtId="0" fontId="187" fillId="52" borderId="145" applyNumberFormat="0" applyAlignment="0" applyProtection="0"/>
    <xf numFmtId="0" fontId="147" fillId="30" borderId="143" applyNumberFormat="0" applyAlignment="0" applyProtection="0">
      <alignment vertical="center"/>
    </xf>
    <xf numFmtId="0" fontId="147" fillId="30" borderId="143" applyNumberFormat="0" applyAlignment="0" applyProtection="0">
      <alignment vertical="center"/>
    </xf>
    <xf numFmtId="0" fontId="62" fillId="31" borderId="153" applyNumberFormat="0" applyFont="0" applyAlignment="0" applyProtection="0">
      <alignment vertical="center"/>
    </xf>
    <xf numFmtId="0" fontId="19" fillId="31" borderId="141" applyNumberFormat="0" applyFont="0" applyAlignment="0" applyProtection="0">
      <alignment vertical="center"/>
    </xf>
    <xf numFmtId="0" fontId="147" fillId="54" borderId="155" applyNumberFormat="0" applyAlignment="0" applyProtection="0">
      <alignment vertical="center"/>
    </xf>
    <xf numFmtId="0" fontId="126" fillId="30" borderId="140"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46" applyNumberFormat="0" applyProtection="0">
      <alignment horizontal="left" vertical="center" indent="1"/>
    </xf>
    <xf numFmtId="0" fontId="126" fillId="30" borderId="152" applyNumberFormat="0" applyAlignment="0" applyProtection="0">
      <alignment vertical="center"/>
    </xf>
    <xf numFmtId="0" fontId="132" fillId="0" borderId="147" applyNumberFormat="0" applyFill="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62" fillId="31" borderId="141" applyNumberFormat="0" applyFont="0" applyAlignment="0" applyProtection="0">
      <alignment vertical="center"/>
    </xf>
    <xf numFmtId="0" fontId="19" fillId="31" borderId="141" applyNumberFormat="0" applyFont="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0" fontId="19" fillId="31" borderId="141" applyNumberFormat="0" applyFont="0" applyAlignment="0" applyProtection="0">
      <alignment vertical="center"/>
    </xf>
    <xf numFmtId="10" fontId="48" fillId="7" borderId="148" applyNumberFormat="0" applyBorder="0" applyAlignment="0" applyProtection="0"/>
    <xf numFmtId="37" fontId="39" fillId="0" borderId="133" applyAlignment="0"/>
    <xf numFmtId="0" fontId="136" fillId="0" borderId="154" applyNumberFormat="0" applyFill="0" applyAlignment="0" applyProtection="0">
      <alignment vertical="center"/>
    </xf>
    <xf numFmtId="0" fontId="126" fillId="30" borderId="140"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0" fontId="137" fillId="16" borderId="140" applyNumberFormat="0" applyAlignment="0" applyProtection="0">
      <alignment vertical="center"/>
    </xf>
    <xf numFmtId="0" fontId="136" fillId="0" borderId="142"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39">
      <alignment horizontal="distributed" justifyLastLine="1"/>
    </xf>
    <xf numFmtId="191" fontId="55" fillId="0" borderId="135" applyFont="0" applyFill="0" applyBorder="0" applyAlignment="0" applyProtection="0">
      <alignment vertical="center"/>
    </xf>
    <xf numFmtId="0" fontId="18" fillId="0" borderId="139">
      <alignment horizontal="distributed" justifyLastLine="1"/>
    </xf>
    <xf numFmtId="0" fontId="18" fillId="0" borderId="130">
      <alignment horizontal="distributed" vertical="center" justifyLastLine="1"/>
    </xf>
    <xf numFmtId="0" fontId="207" fillId="8" borderId="132" applyBorder="0">
      <alignment horizontal="center" vertical="center"/>
    </xf>
    <xf numFmtId="0" fontId="175" fillId="17" borderId="144" applyNumberFormat="0" applyAlignment="0" applyProtection="0"/>
    <xf numFmtId="0" fontId="187" fillId="52" borderId="145" applyNumberFormat="0" applyAlignment="0" applyProtection="0"/>
    <xf numFmtId="3" fontId="55" fillId="0" borderId="130"/>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30">
      <alignment horizontal="right" vertical="center" shrinkToFit="1"/>
    </xf>
    <xf numFmtId="191" fontId="55" fillId="0" borderId="135" applyFont="0" applyFill="0" applyBorder="0" applyAlignment="0" applyProtection="0">
      <alignment vertical="center"/>
    </xf>
    <xf numFmtId="10" fontId="48" fillId="7" borderId="130" applyNumberFormat="0" applyBorder="0" applyAlignment="0" applyProtection="0"/>
    <xf numFmtId="0" fontId="62" fillId="31" borderId="141" applyNumberFormat="0" applyFon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0" fontId="126" fillId="30" borderId="140" applyNumberFormat="0" applyAlignment="0" applyProtection="0">
      <alignment vertical="center"/>
    </xf>
    <xf numFmtId="202" fontId="36" fillId="0" borderId="130">
      <alignment horizontal="right" vertical="center" shrinkToFit="1"/>
    </xf>
    <xf numFmtId="0" fontId="31" fillId="38" borderId="141" applyNumberFormat="0" applyFont="0" applyAlignment="0" applyProtection="0"/>
    <xf numFmtId="0" fontId="36" fillId="31" borderId="141" applyNumberFormat="0" applyFont="0" applyAlignment="0" applyProtection="0">
      <alignment vertical="center"/>
    </xf>
    <xf numFmtId="0" fontId="136" fillId="0" borderId="142" applyNumberFormat="0" applyFill="0" applyAlignment="0" applyProtection="0">
      <alignment vertical="center"/>
    </xf>
    <xf numFmtId="0" fontId="147" fillId="54" borderId="116" applyNumberFormat="0" applyAlignment="0" applyProtection="0">
      <alignment vertical="center"/>
    </xf>
    <xf numFmtId="0" fontId="19" fillId="31" borderId="141" applyNumberFormat="0" applyFont="0" applyAlignment="0" applyProtection="0">
      <alignment vertical="center"/>
    </xf>
    <xf numFmtId="0" fontId="137" fillId="16" borderId="140" applyNumberFormat="0" applyAlignment="0" applyProtection="0">
      <alignment vertical="center"/>
    </xf>
    <xf numFmtId="10" fontId="48" fillId="6" borderId="130" applyNumberFormat="0" applyBorder="0" applyAlignment="0" applyProtection="0"/>
    <xf numFmtId="0" fontId="19" fillId="31" borderId="153" applyNumberFormat="0" applyFont="0" applyAlignment="0" applyProtection="0">
      <alignment vertical="center"/>
    </xf>
    <xf numFmtId="3" fontId="55" fillId="0" borderId="130"/>
    <xf numFmtId="3" fontId="55" fillId="0" borderId="130"/>
    <xf numFmtId="3" fontId="55" fillId="0" borderId="130"/>
    <xf numFmtId="0" fontId="18" fillId="0" borderId="130">
      <alignment horizontal="distributed" vertical="center" justifyLastLine="1"/>
    </xf>
    <xf numFmtId="208" fontId="31" fillId="0" borderId="130">
      <alignment horizontal="right" vertical="center" shrinkToFit="1"/>
    </xf>
    <xf numFmtId="10" fontId="48" fillId="7" borderId="130" applyNumberFormat="0" applyBorder="0" applyAlignment="0" applyProtection="0"/>
    <xf numFmtId="319" fontId="18" fillId="0" borderId="130">
      <alignment horizontal="left" vertical="center"/>
    </xf>
    <xf numFmtId="0" fontId="208" fillId="8" borderId="130">
      <alignment horizontal="center" vertical="center"/>
    </xf>
    <xf numFmtId="3" fontId="55" fillId="0" borderId="130"/>
    <xf numFmtId="4" fontId="193" fillId="10" borderId="146" applyNumberFormat="0" applyProtection="0">
      <alignment horizontal="left" vertical="center" indent="1"/>
    </xf>
    <xf numFmtId="0" fontId="19" fillId="31" borderId="153" applyNumberFormat="0" applyFont="0" applyAlignment="0" applyProtection="0">
      <alignment vertical="center"/>
    </xf>
    <xf numFmtId="208" fontId="31" fillId="0" borderId="130">
      <alignment horizontal="right" vertical="center" shrinkToFit="1"/>
    </xf>
    <xf numFmtId="319" fontId="18" fillId="0" borderId="130">
      <alignment horizontal="left" vertical="center"/>
    </xf>
    <xf numFmtId="0" fontId="208" fillId="8" borderId="130">
      <alignment horizontal="center" vertical="center"/>
    </xf>
    <xf numFmtId="0" fontId="186" fillId="9" borderId="130" applyNumberFormat="0" applyFont="0" applyBorder="0" applyAlignment="0" applyProtection="0">
      <alignment vertical="center"/>
    </xf>
    <xf numFmtId="0" fontId="187" fillId="52" borderId="145" applyNumberFormat="0" applyAlignment="0" applyProtection="0"/>
    <xf numFmtId="202" fontId="36" fillId="0" borderId="130">
      <alignment horizontal="right" vertical="center" shrinkToFit="1"/>
    </xf>
    <xf numFmtId="0" fontId="19" fillId="31" borderId="141" applyNumberFormat="0" applyFont="0" applyAlignment="0" applyProtection="0">
      <alignment vertical="center"/>
    </xf>
    <xf numFmtId="0" fontId="36" fillId="31" borderId="141" applyNumberFormat="0" applyFont="0" applyAlignment="0" applyProtection="0">
      <alignment vertical="center"/>
    </xf>
    <xf numFmtId="0" fontId="31" fillId="38" borderId="141" applyNumberFormat="0" applyFont="0" applyAlignment="0" applyProtection="0"/>
    <xf numFmtId="0" fontId="36" fillId="31" borderId="141" applyNumberFormat="0" applyFont="0" applyAlignment="0" applyProtection="0">
      <alignment vertical="center"/>
    </xf>
    <xf numFmtId="0" fontId="31" fillId="38" borderId="141" applyNumberFormat="0" applyFont="0" applyAlignment="0" applyProtection="0"/>
    <xf numFmtId="0" fontId="37" fillId="0" borderId="150">
      <alignment horizontal="left" vertical="center"/>
    </xf>
    <xf numFmtId="319" fontId="18" fillId="0" borderId="148">
      <alignment horizontal="left" vertical="center"/>
    </xf>
    <xf numFmtId="0" fontId="36" fillId="31" borderId="141"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41"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53" applyNumberFormat="0" applyFont="0" applyAlignment="0" applyProtection="0">
      <alignment vertical="center"/>
    </xf>
    <xf numFmtId="0" fontId="37" fillId="0" borderId="162">
      <alignment horizontal="lef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3" fontId="55" fillId="0" borderId="160"/>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63">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53" applyNumberFormat="0" applyFont="0" applyAlignment="0" applyProtection="0">
      <alignment vertical="center"/>
    </xf>
    <xf numFmtId="0" fontId="37" fillId="0" borderId="162">
      <alignment horizontal="left" vertical="center"/>
    </xf>
    <xf numFmtId="0" fontId="36" fillId="31" borderId="165" applyNumberFormat="0" applyFon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208" fontId="31" fillId="0" borderId="160">
      <alignment horizontal="right" vertical="center" shrinkToFit="1"/>
    </xf>
    <xf numFmtId="0" fontId="19" fillId="31" borderId="165"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208" fillId="8" borderId="160">
      <alignment horizontal="center" vertical="center"/>
    </xf>
    <xf numFmtId="0" fontId="207" fillId="8" borderId="171" applyBorder="0">
      <alignment horizontal="center" vertical="center"/>
    </xf>
    <xf numFmtId="191" fontId="55" fillId="0" borderId="161" applyFont="0" applyFill="0" applyBorder="0" applyAlignment="0" applyProtection="0">
      <alignment vertical="center"/>
    </xf>
    <xf numFmtId="0" fontId="147" fillId="30" borderId="167" applyNumberFormat="0" applyAlignment="0" applyProtection="0">
      <alignment vertical="center"/>
    </xf>
    <xf numFmtId="0" fontId="18" fillId="0" borderId="160">
      <alignment horizontal="distributed" vertical="center" justifyLastLine="1"/>
    </xf>
    <xf numFmtId="0" fontId="18" fillId="0" borderId="163">
      <alignment horizontal="distributed" justifyLastLine="1"/>
    </xf>
    <xf numFmtId="37" fontId="39" fillId="0" borderId="172" applyAlignment="0"/>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208" fontId="31" fillId="0" borderId="160">
      <alignment horizontal="right" vertical="center" shrinkToFit="1"/>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4" fontId="193" fillId="10" borderId="158" applyNumberFormat="0" applyProtection="0">
      <alignment horizontal="left" vertical="center" indent="1"/>
    </xf>
    <xf numFmtId="0" fontId="207" fillId="8" borderId="171" applyBorder="0">
      <alignment horizontal="center" vertical="center"/>
    </xf>
    <xf numFmtId="0" fontId="187" fillId="52" borderId="157" applyNumberFormat="0" applyAlignment="0" applyProtection="0"/>
    <xf numFmtId="0" fontId="31" fillId="38" borderId="153"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68" applyNumberFormat="0" applyAlignment="0" applyProtection="0"/>
    <xf numFmtId="4" fontId="193" fillId="10" borderId="158" applyNumberFormat="0" applyProtection="0">
      <alignment horizontal="left" vertical="center" inden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55" fillId="0" borderId="163">
      <alignment horizontal="distributed" justifyLastLine="1"/>
    </xf>
    <xf numFmtId="0" fontId="147" fillId="30" borderId="167" applyNumberFormat="0" applyAlignment="0" applyProtection="0">
      <alignment vertical="center"/>
    </xf>
    <xf numFmtId="0" fontId="126" fillId="54"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202" fontId="36" fillId="0" borderId="160">
      <alignment horizontal="right" vertical="center" shrinkToFit="1"/>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3" fontId="55" fillId="0" borderId="160"/>
    <xf numFmtId="3" fontId="55" fillId="0" borderId="160"/>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47" fillId="54" borderId="167" applyNumberFormat="0" applyAlignment="0" applyProtection="0">
      <alignment vertical="center"/>
    </xf>
    <xf numFmtId="0" fontId="126" fillId="30" borderId="152"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53" applyNumberFormat="0" applyFont="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10" fontId="48" fillId="7" borderId="160" applyNumberFormat="0" applyBorder="0" applyAlignment="0" applyProtection="0"/>
    <xf numFmtId="0" fontId="136" fillId="0" borderId="166" applyNumberFormat="0" applyFill="0" applyAlignment="0" applyProtection="0">
      <alignment vertical="center"/>
    </xf>
    <xf numFmtId="0" fontId="126" fillId="30" borderId="152"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55" fillId="0" borderId="163">
      <alignment horizontal="distributed" justifyLastLine="1"/>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9" applyBorder="0">
      <alignment horizontal="center" vertical="center"/>
    </xf>
    <xf numFmtId="0" fontId="175" fillId="17" borderId="156" applyNumberFormat="0" applyAlignment="0" applyProtection="0"/>
    <xf numFmtId="0" fontId="187" fillId="52" borderId="157" applyNumberFormat="0" applyAlignment="0" applyProtection="0"/>
    <xf numFmtId="3" fontId="55" fillId="0" borderId="160"/>
    <xf numFmtId="0" fontId="19" fillId="31" borderId="165" applyNumberFormat="0" applyFont="0" applyAlignment="0" applyProtection="0">
      <alignment vertical="center"/>
    </xf>
    <xf numFmtId="10" fontId="48" fillId="6" borderId="160" applyNumberFormat="0" applyBorder="0" applyAlignment="0" applyProtection="0"/>
    <xf numFmtId="0" fontId="187" fillId="52" borderId="169" applyNumberFormat="0" applyAlignment="0" applyProtection="0"/>
    <xf numFmtId="202" fontId="36" fillId="0" borderId="160">
      <alignment horizontal="right" vertical="center" shrinkToFit="1"/>
    </xf>
    <xf numFmtId="10" fontId="48" fillId="7" borderId="160" applyNumberFormat="0" applyBorder="0" applyAlignment="0" applyProtection="0"/>
    <xf numFmtId="0" fontId="62" fillId="31" borderId="153" applyNumberFormat="0" applyFon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53" applyNumberFormat="0" applyFont="0" applyAlignment="0" applyProtection="0">
      <alignment vertical="center"/>
    </xf>
    <xf numFmtId="0" fontId="137" fillId="16" borderId="152" applyNumberFormat="0" applyAlignment="0" applyProtection="0">
      <alignment vertical="center"/>
    </xf>
    <xf numFmtId="0" fontId="19" fillId="31" borderId="165" applyNumberFormat="0" applyFont="0" applyAlignment="0" applyProtection="0">
      <alignment vertical="center"/>
    </xf>
    <xf numFmtId="3" fontId="55" fillId="0" borderId="160"/>
    <xf numFmtId="4" fontId="193" fillId="10" borderId="158" applyNumberFormat="0" applyProtection="0">
      <alignment horizontal="left" vertical="center" indent="1"/>
    </xf>
    <xf numFmtId="0" fontId="19" fillId="31" borderId="165" applyNumberFormat="0" applyFont="0" applyAlignment="0" applyProtection="0">
      <alignment vertical="center"/>
    </xf>
    <xf numFmtId="0" fontId="187" fillId="52" borderId="157" applyNumberFormat="0" applyAlignment="0" applyProtection="0"/>
    <xf numFmtId="0" fontId="19" fillId="31" borderId="153" applyNumberFormat="0" applyFont="0" applyAlignment="0" applyProtection="0">
      <alignment vertical="center"/>
    </xf>
    <xf numFmtId="0" fontId="36" fillId="31" borderId="153" applyNumberFormat="0" applyFont="0" applyAlignment="0" applyProtection="0">
      <alignment vertical="center"/>
    </xf>
    <xf numFmtId="0" fontId="31" fillId="38" borderId="153"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0" fontId="37" fillId="0" borderId="162">
      <alignment horizontal="left" vertical="center"/>
    </xf>
    <xf numFmtId="319" fontId="18" fillId="0" borderId="160">
      <alignment horizontal="left" vertical="center"/>
    </xf>
    <xf numFmtId="0" fontId="36" fillId="31" borderId="153" applyNumberFormat="0" applyFont="0" applyAlignment="0" applyProtection="0">
      <alignment vertical="center"/>
    </xf>
    <xf numFmtId="0" fontId="208" fillId="8" borderId="160">
      <alignment horizontal="center" vertical="center"/>
    </xf>
    <xf numFmtId="0" fontId="186" fillId="9" borderId="160" applyNumberFormat="0" applyFont="0" applyBorder="0" applyAlignment="0" applyProtection="0">
      <alignment vertical="center"/>
    </xf>
    <xf numFmtId="0" fontId="31" fillId="38" borderId="153"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31" fillId="38" borderId="165" applyNumberFormat="0" applyFon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0" fontId="187" fillId="52" borderId="169"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4" fontId="193" fillId="10" borderId="170"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0" fontId="126" fillId="54" borderId="164"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62"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37" fontId="39" fillId="0" borderId="172" applyAlignment="0"/>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0" fontId="18" fillId="0" borderId="163">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0" fontId="147" fillId="54" borderId="167"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7" fillId="8" borderId="9" applyBorder="0">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65" applyNumberFormat="0" applyFont="0" applyAlignment="0" applyProtection="0">
      <alignment vertical="center"/>
    </xf>
    <xf numFmtId="0" fontId="187" fillId="52" borderId="169" applyNumberFormat="0" applyAlignment="0" applyProtection="0"/>
    <xf numFmtId="191" fontId="55" fillId="0" borderId="161" applyFont="0" applyFill="0" applyBorder="0" applyAlignment="0" applyProtection="0">
      <alignment vertical="center"/>
    </xf>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319" fontId="18" fillId="0" borderId="160">
      <alignment horizontal="left" vertical="center"/>
    </xf>
    <xf numFmtId="0" fontId="208" fillId="8" borderId="160">
      <alignment horizontal="center"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202" fontId="36" fillId="0" borderId="160">
      <alignment horizontal="right" vertical="center" shrinkToFit="1"/>
    </xf>
    <xf numFmtId="0" fontId="37" fillId="0" borderId="150">
      <alignment horizontal="left" vertical="center"/>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191" fontId="55" fillId="0" borderId="161" applyFont="0" applyFill="0" applyBorder="0" applyAlignment="0" applyProtection="0">
      <alignment vertical="center"/>
    </xf>
    <xf numFmtId="10" fontId="48" fillId="7" borderId="148" applyNumberFormat="0" applyBorder="0" applyAlignment="0" applyProtection="0"/>
    <xf numFmtId="208" fontId="31" fillId="0" borderId="148">
      <alignment horizontal="right" vertical="center" shrinkToFit="1"/>
    </xf>
    <xf numFmtId="0" fontId="18" fillId="0" borderId="148">
      <alignment horizontal="distributed" vertical="center" justifyLastLine="1"/>
    </xf>
    <xf numFmtId="3" fontId="55" fillId="0" borderId="148"/>
    <xf numFmtId="3" fontId="55" fillId="0" borderId="148"/>
    <xf numFmtId="3" fontId="55" fillId="0" borderId="148"/>
    <xf numFmtId="10" fontId="48" fillId="6" borderId="148" applyNumberFormat="0" applyBorder="0" applyAlignment="0" applyProtection="0"/>
    <xf numFmtId="202" fontId="36" fillId="0" borderId="148">
      <alignment horizontal="right" vertical="center" shrinkToFit="1"/>
    </xf>
    <xf numFmtId="10" fontId="48" fillId="7" borderId="160" applyNumberFormat="0" applyBorder="0" applyAlignment="0" applyProtection="0"/>
    <xf numFmtId="0" fontId="186" fillId="9" borderId="160" applyNumberFormat="0" applyFont="0" applyBorder="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202" fontId="36" fillId="0" borderId="160">
      <alignment horizontal="right" vertical="center" shrinkToFit="1"/>
    </xf>
    <xf numFmtId="10" fontId="48" fillId="6" borderId="160" applyNumberFormat="0" applyBorder="0" applyAlignment="0" applyProtection="0"/>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10" fontId="48" fillId="6" borderId="160" applyNumberFormat="0" applyBorder="0" applyAlignment="0" applyProtection="0"/>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60">
      <alignment horizontal="left" vertical="center"/>
    </xf>
    <xf numFmtId="0" fontId="147" fillId="30" borderId="167" applyNumberFormat="0" applyAlignment="0" applyProtection="0">
      <alignment vertical="center"/>
    </xf>
    <xf numFmtId="0" fontId="36"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60"/>
    <xf numFmtId="0" fontId="19" fillId="31" borderId="165" applyNumberFormat="0" applyFont="0" applyAlignment="0" applyProtection="0">
      <alignment vertical="center"/>
    </xf>
    <xf numFmtId="3" fontId="55" fillId="0" borderId="160"/>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8" fillId="0" borderId="151">
      <alignment horizontal="distributed" justifyLastLine="1"/>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61" applyFont="0" applyFill="0" applyBorder="0" applyAlignment="0" applyProtection="0">
      <alignment vertical="center"/>
    </xf>
    <xf numFmtId="0" fontId="55" fillId="0" borderId="151">
      <alignment horizontal="distributed" justifyLastLine="1"/>
    </xf>
    <xf numFmtId="0" fontId="136" fillId="0" borderId="166" applyNumberFormat="0" applyFill="0" applyAlignment="0" applyProtection="0">
      <alignment vertical="center"/>
    </xf>
    <xf numFmtId="3" fontId="55" fillId="0" borderId="160"/>
    <xf numFmtId="10" fontId="48" fillId="6" borderId="160" applyNumberFormat="0" applyBorder="0" applyAlignment="0" applyProtection="0"/>
    <xf numFmtId="0" fontId="19" fillId="31" borderId="165" applyNumberFormat="0" applyFont="0" applyAlignment="0" applyProtection="0">
      <alignment vertical="center"/>
    </xf>
    <xf numFmtId="0" fontId="147" fillId="54" borderId="167" applyNumberFormat="0" applyAlignment="0" applyProtection="0">
      <alignment vertical="center"/>
    </xf>
    <xf numFmtId="0" fontId="37" fillId="0" borderId="150">
      <alignment horizontal="lef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2" fillId="0" borderId="159"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8" fillId="8" borderId="160">
      <alignment horizontal="center"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8" fillId="0" borderId="163">
      <alignment horizontal="distributed" justifyLastLine="1"/>
    </xf>
    <xf numFmtId="3" fontId="55" fillId="0" borderId="160"/>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60">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0">
      <alignment horizontal="distributed" vertical="center" justifyLastLine="1"/>
    </xf>
    <xf numFmtId="0" fontId="186" fillId="9" borderId="160" applyNumberFormat="0" applyFont="0" applyBorder="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1"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68" applyNumberFormat="0" applyAlignment="0" applyProtection="0"/>
    <xf numFmtId="10" fontId="48" fillId="7" borderId="160" applyNumberFormat="0" applyBorder="0" applyAlignment="0" applyProtection="0"/>
    <xf numFmtId="0" fontId="186" fillId="9" borderId="160" applyNumberFormat="0" applyFont="0" applyBorder="0" applyAlignment="0" applyProtection="0">
      <alignment vertical="center"/>
    </xf>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30" borderId="167"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7" fontId="39" fillId="0" borderId="176" applyAlignment="0"/>
    <xf numFmtId="0" fontId="136" fillId="0" borderId="166"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191" fontId="55" fillId="0" borderId="161" applyFont="0" applyFill="0" applyBorder="0" applyAlignment="0" applyProtection="0">
      <alignment vertical="center"/>
    </xf>
    <xf numFmtId="0" fontId="18" fillId="0" borderId="163">
      <alignment horizontal="distributed" justifyLastLine="1"/>
    </xf>
    <xf numFmtId="0" fontId="18" fillId="0" borderId="160">
      <alignment horizontal="distributed" vertical="center" justifyLastLine="1"/>
    </xf>
    <xf numFmtId="0" fontId="207" fillId="8" borderId="175" applyBorder="0">
      <alignment horizontal="center" vertical="center"/>
    </xf>
    <xf numFmtId="0" fontId="175" fillId="17" borderId="168" applyNumberFormat="0" applyAlignment="0" applyProtection="0"/>
    <xf numFmtId="0" fontId="187" fillId="52" borderId="169" applyNumberFormat="0" applyAlignment="0" applyProtection="0"/>
    <xf numFmtId="3" fontId="55" fillId="0" borderId="160"/>
    <xf numFmtId="0" fontId="19" fillId="31" borderId="165" applyNumberFormat="0" applyFont="0" applyAlignment="0" applyProtection="0">
      <alignment vertical="center"/>
    </xf>
    <xf numFmtId="0" fontId="187" fillId="52" borderId="169" applyNumberFormat="0" applyAlignment="0" applyProtection="0"/>
    <xf numFmtId="202" fontId="36" fillId="0" borderId="160">
      <alignment horizontal="right" vertical="center" shrinkToFit="1"/>
    </xf>
    <xf numFmtId="191" fontId="55" fillId="0" borderId="161" applyFont="0" applyFill="0" applyBorder="0" applyAlignment="0" applyProtection="0">
      <alignment vertical="center"/>
    </xf>
    <xf numFmtId="10" fontId="48" fillId="7" borderId="160"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60">
      <alignment horizontal="right" vertical="center" shrinkToFit="1"/>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10" fontId="48" fillId="6" borderId="160" applyNumberFormat="0" applyBorder="0" applyAlignment="0" applyProtection="0"/>
    <xf numFmtId="0" fontId="19" fillId="31" borderId="165" applyNumberFormat="0" applyFont="0" applyAlignment="0" applyProtection="0">
      <alignment vertical="center"/>
    </xf>
    <xf numFmtId="3" fontId="55" fillId="0" borderId="160"/>
    <xf numFmtId="3" fontId="55" fillId="0" borderId="160"/>
    <xf numFmtId="3" fontId="55" fillId="0" borderId="160"/>
    <xf numFmtId="0" fontId="18" fillId="0" borderId="160">
      <alignment horizontal="distributed" vertical="center" justifyLastLine="1"/>
    </xf>
    <xf numFmtId="208" fontId="31" fillId="0" borderId="160">
      <alignment horizontal="right" vertical="center" shrinkToFit="1"/>
    </xf>
    <xf numFmtId="10" fontId="48" fillId="7" borderId="160" applyNumberFormat="0" applyBorder="0" applyAlignment="0" applyProtection="0"/>
    <xf numFmtId="319" fontId="18" fillId="0" borderId="160">
      <alignment horizontal="left" vertical="center"/>
    </xf>
    <xf numFmtId="0" fontId="208" fillId="8" borderId="160">
      <alignment horizontal="center" vertical="center"/>
    </xf>
    <xf numFmtId="3" fontId="55" fillId="0" borderId="160"/>
    <xf numFmtId="4" fontId="193" fillId="10" borderId="170" applyNumberFormat="0" applyProtection="0">
      <alignment horizontal="left" vertical="center" indent="1"/>
    </xf>
    <xf numFmtId="0" fontId="19" fillId="31" borderId="165" applyNumberFormat="0" applyFont="0" applyAlignment="0" applyProtection="0">
      <alignment vertical="center"/>
    </xf>
    <xf numFmtId="208" fontId="31" fillId="0" borderId="160">
      <alignment horizontal="right" vertical="center" shrinkToFit="1"/>
    </xf>
    <xf numFmtId="319" fontId="18" fillId="0" borderId="160">
      <alignment horizontal="left" vertical="center"/>
    </xf>
    <xf numFmtId="0" fontId="208" fillId="8" borderId="160">
      <alignment horizontal="center" vertical="center"/>
    </xf>
    <xf numFmtId="0" fontId="186" fillId="9" borderId="160" applyNumberFormat="0" applyFont="0" applyBorder="0" applyAlignment="0" applyProtection="0">
      <alignment vertical="center"/>
    </xf>
    <xf numFmtId="0" fontId="187" fillId="52" borderId="169" applyNumberFormat="0" applyAlignment="0" applyProtection="0"/>
    <xf numFmtId="202" fontId="36" fillId="0" borderId="160">
      <alignment horizontal="right" vertical="center" shrinkToFit="1"/>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319" fontId="18" fillId="0" borderId="148">
      <alignment horizontal="left" vertical="center"/>
    </xf>
    <xf numFmtId="0" fontId="208" fillId="8" borderId="148">
      <alignment horizontal="center" vertical="center"/>
    </xf>
    <xf numFmtId="0" fontId="186" fillId="9" borderId="148" applyNumberFormat="0" applyFont="0" applyBorder="0" applyAlignment="0" applyProtection="0">
      <alignment vertical="center"/>
    </xf>
    <xf numFmtId="0" fontId="132" fillId="0" borderId="159" applyNumberFormat="0" applyFill="0" applyAlignment="0" applyProtection="0">
      <alignment vertical="center"/>
    </xf>
    <xf numFmtId="0" fontId="19" fillId="31" borderId="165" applyNumberFormat="0" applyFont="0" applyAlignment="0" applyProtection="0">
      <alignment vertical="center"/>
    </xf>
    <xf numFmtId="0" fontId="37" fillId="0" borderId="150">
      <alignment horizontal="lef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319" fontId="18" fillId="0" borderId="148">
      <alignment horizontal="left" vertical="center"/>
    </xf>
    <xf numFmtId="0" fontId="147" fillId="30" borderId="155" applyNumberFormat="0" applyAlignment="0" applyProtection="0">
      <alignment vertical="center"/>
    </xf>
    <xf numFmtId="0" fontId="36"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65" applyNumberFormat="0" applyFont="0" applyAlignment="0" applyProtection="0">
      <alignment vertical="center"/>
    </xf>
    <xf numFmtId="3" fontId="55" fillId="0" borderId="148"/>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51">
      <alignment horizontal="distributed" justifyLastLine="1"/>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191" fontId="55" fillId="0" borderId="149" applyFont="0" applyFill="0" applyBorder="0" applyAlignment="0" applyProtection="0">
      <alignment vertical="center"/>
    </xf>
    <xf numFmtId="0" fontId="55" fillId="0" borderId="151">
      <alignment horizontal="distributed" justifyLastLine="1"/>
    </xf>
    <xf numFmtId="0" fontId="136" fillId="0" borderId="154" applyNumberFormat="0" applyFill="0" applyAlignment="0" applyProtection="0">
      <alignment vertical="center"/>
    </xf>
    <xf numFmtId="3" fontId="55" fillId="0" borderId="148"/>
    <xf numFmtId="10" fontId="48" fillId="6" borderId="148" applyNumberFormat="0" applyBorder="0" applyAlignment="0" applyProtection="0"/>
    <xf numFmtId="0" fontId="19" fillId="31" borderId="165" applyNumberFormat="0" applyFont="0" applyAlignment="0" applyProtection="0">
      <alignment vertical="center"/>
    </xf>
    <xf numFmtId="0" fontId="37" fillId="0" borderId="150">
      <alignment horizontal="left" vertical="center"/>
    </xf>
    <xf numFmtId="0" fontId="36" fillId="31" borderId="153" applyNumberFormat="0" applyFon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0" fontId="19" fillId="31" borderId="153"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53" applyNumberFormat="0" applyFont="0" applyAlignment="0" applyProtection="0">
      <alignment vertical="center"/>
    </xf>
    <xf numFmtId="0" fontId="132" fillId="0" borderId="159" applyNumberFormat="0" applyFill="0" applyAlignment="0" applyProtection="0">
      <alignment vertical="center"/>
    </xf>
    <xf numFmtId="0" fontId="208" fillId="8" borderId="148">
      <alignment horizontal="center" vertical="center"/>
    </xf>
    <xf numFmtId="0" fontId="207" fillId="8" borderId="175" applyBorder="0">
      <alignment horizontal="center" vertical="center"/>
    </xf>
    <xf numFmtId="191" fontId="55" fillId="0" borderId="149" applyFont="0" applyFill="0" applyBorder="0" applyAlignment="0" applyProtection="0">
      <alignment vertical="center"/>
    </xf>
    <xf numFmtId="0" fontId="147" fillId="30" borderId="155" applyNumberFormat="0" applyAlignment="0" applyProtection="0">
      <alignment vertical="center"/>
    </xf>
    <xf numFmtId="0" fontId="18" fillId="0" borderId="148">
      <alignment horizontal="distributed" vertical="center" justifyLastLine="1"/>
    </xf>
    <xf numFmtId="0" fontId="18" fillId="0" borderId="151">
      <alignment horizontal="distributed" justifyLastLine="1"/>
    </xf>
    <xf numFmtId="37" fontId="39" fillId="0" borderId="176"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208" fontId="31" fillId="0" borderId="148">
      <alignment horizontal="right" vertical="center" shrinkToFit="1"/>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6" fillId="9" borderId="148" applyNumberFormat="0" applyFont="0" applyBorder="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52" applyNumberFormat="0" applyAlignment="0" applyProtection="0">
      <alignment vertical="center"/>
    </xf>
    <xf numFmtId="0" fontId="132" fillId="0" borderId="159" applyNumberFormat="0" applyFill="0" applyAlignment="0" applyProtection="0">
      <alignment vertical="center"/>
    </xf>
    <xf numFmtId="4" fontId="193" fillId="10" borderId="170" applyNumberFormat="0" applyProtection="0">
      <alignment horizontal="left" vertical="center" indent="1"/>
    </xf>
    <xf numFmtId="0" fontId="207" fillId="8" borderId="175" applyBorder="0">
      <alignment horizontal="center" vertical="center"/>
    </xf>
    <xf numFmtId="0" fontId="187" fillId="52" borderId="169" applyNumberFormat="0" applyAlignment="0" applyProtection="0"/>
    <xf numFmtId="0" fontId="31" fillId="38" borderId="165" applyNumberFormat="0" applyFont="0" applyAlignment="0" applyProtection="0"/>
    <xf numFmtId="37" fontId="39" fillId="0" borderId="176" applyAlignment="0"/>
    <xf numFmtId="0" fontId="62"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4" fontId="193" fillId="10" borderId="158" applyNumberFormat="0" applyProtection="0">
      <alignment horizontal="left" vertical="center" indent="1"/>
    </xf>
    <xf numFmtId="0" fontId="175" fillId="17" borderId="156" applyNumberFormat="0" applyAlignment="0" applyProtection="0"/>
    <xf numFmtId="0" fontId="175" fillId="17" borderId="168" applyNumberFormat="0" applyAlignment="0" applyProtection="0"/>
    <xf numFmtId="0" fontId="175" fillId="17" borderId="168" applyNumberFormat="0" applyAlignment="0" applyProtection="0"/>
    <xf numFmtId="0" fontId="175" fillId="17" borderId="156"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51">
      <alignment horizontal="distributed" justifyLastLine="1"/>
    </xf>
    <xf numFmtId="0" fontId="147" fillId="30" borderId="155"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48">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48"/>
    <xf numFmtId="3" fontId="55" fillId="0" borderId="148"/>
    <xf numFmtId="0" fontId="31" fillId="38" borderId="153" applyNumberFormat="0" applyFont="0" applyAlignment="0" applyProtection="0"/>
    <xf numFmtId="0" fontId="187" fillId="52" borderId="157" applyNumberFormat="0" applyAlignment="0" applyProtection="0"/>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47" fillId="54" borderId="155" applyNumberFormat="0" applyAlignment="0" applyProtection="0">
      <alignment vertical="center"/>
    </xf>
    <xf numFmtId="0" fontId="126" fillId="30" borderId="164" applyNumberFormat="0" applyAlignment="0" applyProtection="0">
      <alignment vertical="center"/>
    </xf>
    <xf numFmtId="0" fontId="126" fillId="30"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6" fillId="0" borderId="154" applyNumberFormat="0" applyFill="0" applyAlignment="0" applyProtection="0">
      <alignment vertical="center"/>
    </xf>
    <xf numFmtId="0" fontId="31" fillId="38" borderId="153" applyNumberFormat="0" applyFont="0" applyAlignment="0" applyProtection="0"/>
    <xf numFmtId="4" fontId="193" fillId="10" borderId="158" applyNumberFormat="0" applyProtection="0">
      <alignment horizontal="left" vertical="center" indent="1"/>
    </xf>
    <xf numFmtId="0" fontId="126" fillId="30" borderId="152" applyNumberFormat="0" applyAlignment="0" applyProtection="0">
      <alignment vertical="center"/>
    </xf>
    <xf numFmtId="0" fontId="132" fillId="0" borderId="159"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48" applyNumberFormat="0" applyBorder="0" applyAlignment="0" applyProtection="0"/>
    <xf numFmtId="0" fontId="136" fillId="0" borderId="154"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55" fillId="0" borderId="151">
      <alignment horizontal="distributed" justifyLastLine="1"/>
    </xf>
    <xf numFmtId="191" fontId="55" fillId="0" borderId="149" applyFont="0" applyFill="0" applyBorder="0" applyAlignment="0" applyProtection="0">
      <alignment vertical="center"/>
    </xf>
    <xf numFmtId="0" fontId="18" fillId="0" borderId="151">
      <alignment horizontal="distributed" justifyLastLine="1"/>
    </xf>
    <xf numFmtId="0" fontId="18" fillId="0" borderId="148">
      <alignment horizontal="distributed" vertical="center" justifyLastLine="1"/>
    </xf>
    <xf numFmtId="0" fontId="175" fillId="17" borderId="168" applyNumberFormat="0" applyAlignment="0" applyProtection="0"/>
    <xf numFmtId="0" fontId="187" fillId="52" borderId="169" applyNumberFormat="0" applyAlignment="0" applyProtection="0"/>
    <xf numFmtId="3" fontId="55" fillId="0" borderId="148"/>
    <xf numFmtId="0" fontId="19" fillId="31" borderId="153" applyNumberFormat="0" applyFont="0" applyAlignment="0" applyProtection="0">
      <alignment vertical="center"/>
    </xf>
    <xf numFmtId="10" fontId="48" fillId="6" borderId="148" applyNumberFormat="0" applyBorder="0" applyAlignment="0" applyProtection="0"/>
    <xf numFmtId="0" fontId="187" fillId="52" borderId="157" applyNumberFormat="0" applyAlignment="0" applyProtection="0"/>
    <xf numFmtId="202" fontId="36" fillId="0" borderId="148">
      <alignment horizontal="right" vertical="center" shrinkToFit="1"/>
    </xf>
    <xf numFmtId="10" fontId="48" fillId="7" borderId="148" applyNumberFormat="0" applyBorder="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147" fillId="54" borderId="155"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53" applyNumberFormat="0" applyFont="0" applyAlignment="0" applyProtection="0">
      <alignment vertical="center"/>
    </xf>
    <xf numFmtId="3" fontId="55" fillId="0" borderId="148"/>
    <xf numFmtId="4" fontId="193" fillId="10" borderId="170" applyNumberFormat="0" applyProtection="0">
      <alignment horizontal="left" vertical="center" indent="1"/>
    </xf>
    <xf numFmtId="0" fontId="19" fillId="31" borderId="153"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50">
      <alignment horizontal="left" vertical="center"/>
    </xf>
    <xf numFmtId="319" fontId="18" fillId="0" borderId="148">
      <alignment horizontal="left" vertical="center"/>
    </xf>
    <xf numFmtId="0" fontId="36" fillId="31" borderId="165" applyNumberFormat="0" applyFont="0" applyAlignment="0" applyProtection="0">
      <alignment vertical="center"/>
    </xf>
    <xf numFmtId="0" fontId="208" fillId="8" borderId="148">
      <alignment horizontal="center" vertical="center"/>
    </xf>
    <xf numFmtId="0" fontId="186" fillId="9" borderId="148" applyNumberFormat="0" applyFont="0" applyBorder="0" applyAlignment="0" applyProtection="0">
      <alignment vertical="center"/>
    </xf>
    <xf numFmtId="0" fontId="31" fillId="38" borderId="165" applyNumberFormat="0" applyFont="0" applyAlignment="0" applyProtection="0"/>
    <xf numFmtId="0" fontId="36" fillId="31" borderId="153" applyNumberFormat="0" applyFont="0" applyAlignment="0" applyProtection="0">
      <alignment vertical="center"/>
    </xf>
    <xf numFmtId="0" fontId="31" fillId="38" borderId="153" applyNumberFormat="0" applyFont="0" applyAlignment="0" applyProtection="0"/>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3" fontId="55" fillId="0" borderId="148"/>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175" fillId="17" borderId="156" applyNumberFormat="0" applyAlignment="0" applyProtection="0"/>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0" fontId="37" fillId="0" borderId="162">
      <alignment horizontal="left" vertical="center"/>
    </xf>
    <xf numFmtId="14" fontId="180" fillId="49" borderId="35">
      <alignment horizontal="center" vertical="center" wrapText="1"/>
    </xf>
    <xf numFmtId="14" fontId="180" fillId="49" borderId="35">
      <alignment horizontal="center" vertical="center" wrapText="1"/>
    </xf>
    <xf numFmtId="14" fontId="180" fillId="49" borderId="35">
      <alignment horizontal="center" vertical="center" wrapText="1"/>
    </xf>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7"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10" fontId="48" fillId="6" borderId="148" applyNumberFormat="0" applyBorder="0" applyAlignment="0" applyProtection="0"/>
    <xf numFmtId="0" fontId="53" fillId="0" borderId="35"/>
    <xf numFmtId="0" fontId="53" fillId="0" borderId="35"/>
    <xf numFmtId="0" fontId="53" fillId="0" borderId="35"/>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186" fillId="9" borderId="148" applyNumberFormat="0" applyFont="0" applyBorder="0" applyAlignment="0" applyProtection="0">
      <alignment vertical="center"/>
    </xf>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31" fillId="38" borderId="153" applyNumberFormat="0" applyFon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0" fontId="187" fillId="52" borderId="157" applyNumberFormat="0" applyAlignment="0" applyProtection="0"/>
    <xf numFmtId="230" fontId="64" fillId="0" borderId="35" applyBorder="0"/>
    <xf numFmtId="230" fontId="64" fillId="0" borderId="35" applyBorder="0"/>
    <xf numFmtId="230" fontId="64" fillId="0" borderId="35" applyBorder="0"/>
    <xf numFmtId="0" fontId="191" fillId="0" borderId="35">
      <alignment horizontal="center"/>
    </xf>
    <xf numFmtId="0" fontId="191" fillId="0" borderId="35">
      <alignment horizontal="center"/>
    </xf>
    <xf numFmtId="0" fontId="191" fillId="0" borderId="35">
      <alignment horizontal="center"/>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4" fontId="193" fillId="10" borderId="158" applyNumberFormat="0" applyProtection="0">
      <alignment horizontal="left" vertical="center" indent="1"/>
    </xf>
    <xf numFmtId="0" fontId="36" fillId="0" borderId="35" applyNumberFormat="0" applyFont="0" applyFill="0" applyAlignment="0" applyProtection="0"/>
    <xf numFmtId="0" fontId="36" fillId="0" borderId="35" applyNumberFormat="0" applyFont="0" applyFill="0" applyAlignment="0" applyProtection="0"/>
    <xf numFmtId="0" fontId="36" fillId="0" borderId="35" applyNumberFormat="0" applyFont="0" applyFill="0" applyAlignment="0" applyProtection="0"/>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30"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0" fontId="126" fillId="54" borderId="152" applyNumberFormat="0" applyAlignment="0" applyProtection="0">
      <alignment vertical="center"/>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8" fontId="31"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202" fontId="36" fillId="0" borderId="148">
      <alignment horizontal="right" vertical="center" shrinkToFit="1"/>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19"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62"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0" fontId="36" fillId="31" borderId="153" applyNumberFormat="0" applyFont="0" applyAlignment="0" applyProtection="0">
      <alignment vertical="center"/>
    </xf>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37" fontId="39" fillId="0" borderId="176" applyAlignment="0"/>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6" fillId="0" borderId="154"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2" fillId="0" borderId="159" applyNumberFormat="0" applyFill="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37" fillId="16" borderId="152" applyNumberFormat="0" applyAlignment="0" applyProtection="0">
      <alignment vertical="center"/>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48">
      <alignment horizontal="distributed" vertical="center"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0" fontId="18" fillId="0" borderId="151">
      <alignment horizontal="distributed" justifyLastLine="1"/>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319" fontId="18" fillId="0" borderId="148">
      <alignment horizontal="lef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30"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0" fontId="147" fillId="54" borderId="155" applyNumberFormat="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191" fontId="55" fillId="0" borderId="149" applyFont="0" applyFill="0" applyBorder="0" applyAlignment="0" applyProtection="0">
      <alignment vertical="center"/>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55" fillId="0" borderId="163">
      <alignment horizontal="distributed" justifyLastLine="1"/>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208" fillId="8" borderId="148">
      <alignment horizontal="center" vertical="center"/>
    </xf>
    <xf numFmtId="0" fontId="137" fillId="16" borderId="164" applyNumberFormat="0" applyAlignment="0" applyProtection="0">
      <alignment vertical="center"/>
    </xf>
    <xf numFmtId="0" fontId="132" fillId="0" borderId="173" applyNumberFormat="0" applyFill="0" applyAlignment="0" applyProtection="0">
      <alignment vertical="center"/>
    </xf>
    <xf numFmtId="0" fontId="207" fillId="8" borderId="171" applyBorder="0">
      <alignment horizontal="center" vertical="center"/>
    </xf>
    <xf numFmtId="37" fontId="39" fillId="0" borderId="172" applyAlignment="0"/>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4" fontId="193" fillId="10" borderId="170" applyNumberFormat="0" applyProtection="0">
      <alignment horizontal="left" vertical="center" indent="1"/>
    </xf>
    <xf numFmtId="0" fontId="175" fillId="17" borderId="168" applyNumberFormat="0" applyAlignment="0" applyProtection="0"/>
    <xf numFmtId="0" fontId="175" fillId="17" borderId="168" applyNumberFormat="0" applyAlignment="0" applyProtection="0"/>
    <xf numFmtId="0" fontId="147" fillId="30" borderId="167" applyNumberFormat="0" applyAlignment="0" applyProtection="0">
      <alignment vertical="center"/>
    </xf>
    <xf numFmtId="0" fontId="31" fillId="38" borderId="165" applyNumberFormat="0" applyFont="0" applyAlignment="0" applyProtection="0"/>
    <xf numFmtId="0" fontId="187" fillId="52" borderId="169" applyNumberFormat="0" applyAlignment="0" applyProtection="0"/>
    <xf numFmtId="0" fontId="62"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31" fillId="38" borderId="165" applyNumberFormat="0" applyFont="0" applyAlignment="0" applyProtection="0"/>
    <xf numFmtId="4" fontId="193" fillId="10" borderId="170" applyNumberFormat="0" applyProtection="0">
      <alignment horizontal="left" vertical="center" indent="1"/>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8" fillId="0" borderId="163">
      <alignment horizontal="distributed" justifyLastLine="1"/>
    </xf>
    <xf numFmtId="0" fontId="19" fillId="31" borderId="165" applyNumberFormat="0" applyFont="0" applyAlignment="0" applyProtection="0">
      <alignment vertical="center"/>
    </xf>
    <xf numFmtId="0" fontId="187" fillId="52" borderId="169" applyNumberFormat="0" applyAlignment="0" applyProtection="0"/>
    <xf numFmtId="0" fontId="36"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10" fontId="48" fillId="7" borderId="188" applyNumberFormat="0" applyBorder="0" applyAlignment="0" applyProtection="0"/>
    <xf numFmtId="208" fontId="31" fillId="0" borderId="188">
      <alignment horizontal="right" vertical="center" shrinkToFit="1"/>
    </xf>
    <xf numFmtId="0" fontId="18" fillId="0" borderId="188">
      <alignment horizontal="distributed" vertical="center" justifyLastLine="1"/>
    </xf>
    <xf numFmtId="3" fontId="55" fillId="0" borderId="188"/>
    <xf numFmtId="3" fontId="55" fillId="0" borderId="188"/>
    <xf numFmtId="3" fontId="55" fillId="0" borderId="188"/>
    <xf numFmtId="10" fontId="48" fillId="6" borderId="188" applyNumberFormat="0" applyBorder="0" applyAlignment="0" applyProtection="0"/>
    <xf numFmtId="202" fontId="36" fillId="0" borderId="188">
      <alignment horizontal="right" vertical="center" shrinkToFit="1"/>
    </xf>
    <xf numFmtId="0" fontId="132" fillId="0" borderId="173"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30" borderId="183" applyNumberFormat="0" applyAlignment="0" applyProtection="0">
      <alignment vertical="center"/>
    </xf>
    <xf numFmtId="0" fontId="36" fillId="31" borderId="165" applyNumberFormat="0" applyFont="0" applyAlignment="0" applyProtection="0">
      <alignment vertical="center"/>
    </xf>
    <xf numFmtId="0" fontId="19" fillId="31" borderId="181" applyNumberFormat="0" applyFont="0" applyAlignment="0" applyProtection="0">
      <alignment vertical="center"/>
    </xf>
    <xf numFmtId="0" fontId="19" fillId="31" borderId="165" applyNumberFormat="0" applyFont="0" applyAlignment="0" applyProtection="0">
      <alignment vertical="center"/>
    </xf>
    <xf numFmtId="3" fontId="55" fillId="0" borderId="177"/>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81"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6" fillId="0" borderId="182" applyNumberFormat="0" applyFill="0" applyAlignment="0" applyProtection="0">
      <alignment vertical="center"/>
    </xf>
    <xf numFmtId="0" fontId="19" fillId="31" borderId="165" applyNumberFormat="0" applyFont="0" applyAlignment="0" applyProtection="0">
      <alignment vertical="center"/>
    </xf>
    <xf numFmtId="0" fontId="147" fillId="54" borderId="167" applyNumberFormat="0" applyAlignment="0" applyProtection="0">
      <alignment vertical="center"/>
    </xf>
    <xf numFmtId="0" fontId="36" fillId="31" borderId="181" applyNumberFormat="0" applyFon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26" fillId="54" borderId="180" applyNumberFormat="0" applyAlignment="0" applyProtection="0">
      <alignment vertical="center"/>
    </xf>
    <xf numFmtId="208" fontId="31" fillId="0" borderId="177">
      <alignment horizontal="right" vertical="center" shrinkToFit="1"/>
    </xf>
    <xf numFmtId="0" fontId="19" fillId="31" borderId="181"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47" fillId="30" borderId="167" applyNumberFormat="0" applyAlignment="0" applyProtection="0">
      <alignment vertical="center"/>
    </xf>
    <xf numFmtId="0" fontId="137" fillId="16" borderId="164" applyNumberFormat="0" applyAlignment="0" applyProtection="0">
      <alignment vertical="center"/>
    </xf>
    <xf numFmtId="0" fontId="36" fillId="31" borderId="165" applyNumberFormat="0" applyFont="0" applyAlignment="0" applyProtection="0">
      <alignment vertical="center"/>
    </xf>
    <xf numFmtId="0" fontId="36" fillId="31" borderId="165" applyNumberFormat="0" applyFont="0" applyAlignment="0" applyProtection="0">
      <alignment vertical="center"/>
    </xf>
    <xf numFmtId="0" fontId="126" fillId="30" borderId="164" applyNumberFormat="0" applyAlignment="0" applyProtection="0">
      <alignment vertical="center"/>
    </xf>
    <xf numFmtId="0" fontId="19" fillId="31" borderId="181" applyNumberFormat="0" applyFont="0" applyAlignment="0" applyProtection="0">
      <alignment vertical="center"/>
    </xf>
    <xf numFmtId="0" fontId="132" fillId="0" borderId="173" applyNumberFormat="0" applyFill="0" applyAlignment="0" applyProtection="0">
      <alignment vertical="center"/>
    </xf>
    <xf numFmtId="0" fontId="136" fillId="0" borderId="166" applyNumberFormat="0" applyFill="0" applyAlignment="0" applyProtection="0">
      <alignment vertical="center"/>
    </xf>
    <xf numFmtId="0" fontId="147" fillId="30" borderId="167" applyNumberFormat="0" applyAlignment="0" applyProtection="0">
      <alignment vertical="center"/>
    </xf>
    <xf numFmtId="0" fontId="207" fillId="8" borderId="171" applyBorder="0">
      <alignment horizontal="center" vertical="center"/>
    </xf>
    <xf numFmtId="0" fontId="147" fillId="30" borderId="167" applyNumberFormat="0" applyAlignment="0" applyProtection="0">
      <alignment vertical="center"/>
    </xf>
    <xf numFmtId="0" fontId="147" fillId="30" borderId="167" applyNumberFormat="0" applyAlignment="0" applyProtection="0">
      <alignment vertical="center"/>
    </xf>
    <xf numFmtId="0" fontId="147" fillId="30" borderId="167" applyNumberFormat="0" applyAlignment="0" applyProtection="0">
      <alignment vertical="center"/>
    </xf>
    <xf numFmtId="191" fontId="55" fillId="0" borderId="178" applyFont="0" applyFill="0" applyBorder="0" applyAlignment="0" applyProtection="0">
      <alignment vertical="center"/>
    </xf>
    <xf numFmtId="0" fontId="147" fillId="30" borderId="183" applyNumberFormat="0" applyAlignment="0" applyProtection="0">
      <alignment vertical="center"/>
    </xf>
    <xf numFmtId="0" fontId="18" fillId="0" borderId="177">
      <alignment horizontal="distributed" vertical="center" justifyLastLine="1"/>
    </xf>
    <xf numFmtId="0" fontId="18" fillId="0" borderId="179">
      <alignment horizontal="distributed" justifyLastLine="1"/>
    </xf>
    <xf numFmtId="37" fontId="39" fillId="0" borderId="172" applyAlignment="0"/>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47" fillId="54" borderId="167"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26" fillId="30" borderId="164" applyNumberFormat="0" applyAlignment="0" applyProtection="0">
      <alignment vertical="center"/>
    </xf>
    <xf numFmtId="0" fontId="126" fillId="54" borderId="164"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6" fillId="0" borderId="166"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37" fillId="16" borderId="180" applyNumberFormat="0" applyAlignment="0" applyProtection="0">
      <alignment vertical="center"/>
    </xf>
    <xf numFmtId="0" fontId="132" fillId="0" borderId="187" applyNumberFormat="0" applyFill="0" applyAlignment="0" applyProtection="0">
      <alignment vertical="center"/>
    </xf>
    <xf numFmtId="4" fontId="193" fillId="10" borderId="170" applyNumberFormat="0" applyProtection="0">
      <alignment horizontal="left" vertical="center" indent="1"/>
    </xf>
    <xf numFmtId="0" fontId="187" fillId="52" borderId="169" applyNumberFormat="0" applyAlignment="0" applyProtection="0"/>
    <xf numFmtId="0" fontId="31" fillId="38" borderId="165" applyNumberFormat="0" applyFont="0" applyAlignment="0" applyProtection="0"/>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4" fontId="193" fillId="10" borderId="186" applyNumberFormat="0" applyProtection="0">
      <alignment horizontal="left" vertical="center" indent="1"/>
    </xf>
    <xf numFmtId="0" fontId="175" fillId="17" borderId="184" applyNumberFormat="0" applyAlignment="0" applyProtection="0"/>
    <xf numFmtId="0" fontId="175" fillId="17" borderId="168" applyNumberFormat="0" applyAlignment="0" applyProtection="0"/>
    <xf numFmtId="0" fontId="175" fillId="17" borderId="168" applyNumberFormat="0" applyAlignment="0" applyProtection="0"/>
    <xf numFmtId="4" fontId="193" fillId="10" borderId="170" applyNumberFormat="0" applyProtection="0">
      <alignment horizontal="left" vertical="center" indent="1"/>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55" fillId="0" borderId="179">
      <alignment horizontal="distributed" justifyLastLine="1"/>
    </xf>
    <xf numFmtId="0" fontId="147" fillId="30" borderId="183" applyNumberFormat="0" applyAlignment="0" applyProtection="0">
      <alignment vertical="center"/>
    </xf>
    <xf numFmtId="0" fontId="126" fillId="54"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202" fontId="36" fillId="0" borderId="177">
      <alignment horizontal="right" vertical="center" shrinkToFit="1"/>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3" fontId="55" fillId="0" borderId="177"/>
    <xf numFmtId="3" fontId="55" fillId="0" borderId="177"/>
    <xf numFmtId="0" fontId="31" fillId="38" borderId="165" applyNumberFormat="0" applyFont="0" applyAlignment="0" applyProtection="0"/>
    <xf numFmtId="0" fontId="187" fillId="52" borderId="169" applyNumberFormat="0" applyAlignment="0" applyProtection="0"/>
    <xf numFmtId="0" fontId="147" fillId="30" borderId="167" applyNumberFormat="0" applyAlignment="0" applyProtection="0">
      <alignment vertical="center"/>
    </xf>
    <xf numFmtId="0" fontId="147" fillId="30" borderId="167" applyNumberFormat="0" applyAlignment="0" applyProtection="0">
      <alignment vertical="center"/>
    </xf>
    <xf numFmtId="0" fontId="62" fillId="31" borderId="181" applyNumberFormat="0" applyFont="0" applyAlignment="0" applyProtection="0">
      <alignment vertical="center"/>
    </xf>
    <xf numFmtId="0" fontId="19" fillId="31" borderId="165" applyNumberFormat="0" applyFont="0" applyAlignment="0" applyProtection="0">
      <alignment vertical="center"/>
    </xf>
    <xf numFmtId="0" fontId="147" fillId="54" borderId="183" applyNumberFormat="0" applyAlignment="0" applyProtection="0">
      <alignment vertical="center"/>
    </xf>
    <xf numFmtId="0" fontId="126" fillId="30" borderId="164"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6" fillId="0" borderId="182" applyNumberFormat="0" applyFill="0" applyAlignment="0" applyProtection="0">
      <alignment vertical="center"/>
    </xf>
    <xf numFmtId="0" fontId="31" fillId="38" borderId="181" applyNumberFormat="0" applyFont="0" applyAlignment="0" applyProtection="0"/>
    <xf numFmtId="4" fontId="193" fillId="10" borderId="170" applyNumberFormat="0" applyProtection="0">
      <alignment horizontal="left" vertical="center" indent="1"/>
    </xf>
    <xf numFmtId="0" fontId="126" fillId="30" borderId="180" applyNumberFormat="0" applyAlignment="0" applyProtection="0">
      <alignment vertical="center"/>
    </xf>
    <xf numFmtId="0" fontId="132" fillId="0" borderId="173" applyNumberFormat="0" applyFill="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62" fillId="31" borderId="165" applyNumberFormat="0" applyFont="0" applyAlignment="0" applyProtection="0">
      <alignment vertical="center"/>
    </xf>
    <xf numFmtId="0" fontId="19" fillId="31" borderId="165" applyNumberFormat="0" applyFont="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0" fontId="19" fillId="31" borderId="165" applyNumberFormat="0" applyFont="0" applyAlignment="0" applyProtection="0">
      <alignment vertical="center"/>
    </xf>
    <xf numFmtId="10" fontId="48" fillId="7" borderId="177" applyNumberFormat="0" applyBorder="0" applyAlignment="0" applyProtection="0"/>
    <xf numFmtId="0" fontId="136" fillId="0" borderId="182" applyNumberFormat="0" applyFill="0" applyAlignment="0" applyProtection="0">
      <alignment vertical="center"/>
    </xf>
    <xf numFmtId="0" fontId="126" fillId="30" borderId="164" applyNumberFormat="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37" fillId="16" borderId="164" applyNumberFormat="0" applyAlignment="0" applyProtection="0">
      <alignment vertical="center"/>
    </xf>
    <xf numFmtId="0" fontId="136" fillId="0" borderId="166"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 fillId="0" borderId="163">
      <alignment horizontal="distributed" justifyLastLine="1"/>
    </xf>
    <xf numFmtId="0" fontId="175" fillId="17" borderId="168" applyNumberFormat="0" applyAlignment="0" applyProtection="0"/>
    <xf numFmtId="0" fontId="187" fillId="52" borderId="169" applyNumberFormat="0" applyAlignment="0" applyProtection="0"/>
    <xf numFmtId="0" fontId="19" fillId="31" borderId="181" applyNumberFormat="0" applyFont="0" applyAlignment="0" applyProtection="0">
      <alignment vertical="center"/>
    </xf>
    <xf numFmtId="10" fontId="48" fillId="6" borderId="177" applyNumberFormat="0" applyBorder="0" applyAlignment="0" applyProtection="0"/>
    <xf numFmtId="0" fontId="187" fillId="52" borderId="185" applyNumberFormat="0" applyAlignment="0" applyProtection="0"/>
    <xf numFmtId="0" fontId="62" fillId="31" borderId="165" applyNumberFormat="0" applyFon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126" fillId="30" borderId="164" applyNumberForma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136" fillId="0" borderId="166" applyNumberFormat="0" applyFill="0" applyAlignment="0" applyProtection="0">
      <alignment vertical="center"/>
    </xf>
    <xf numFmtId="0" fontId="19" fillId="31" borderId="165" applyNumberFormat="0" applyFont="0" applyAlignment="0" applyProtection="0">
      <alignment vertical="center"/>
    </xf>
    <xf numFmtId="0" fontId="137" fillId="16" borderId="164" applyNumberFormat="0" applyAlignment="0" applyProtection="0">
      <alignment vertical="center"/>
    </xf>
    <xf numFmtId="0" fontId="19" fillId="31" borderId="181" applyNumberFormat="0" applyFont="0" applyAlignment="0" applyProtection="0">
      <alignment vertical="center"/>
    </xf>
    <xf numFmtId="4" fontId="193" fillId="10" borderId="170" applyNumberFormat="0" applyProtection="0">
      <alignment horizontal="left" vertical="center" indent="1"/>
    </xf>
    <xf numFmtId="0" fontId="19" fillId="31" borderId="181" applyNumberFormat="0" applyFont="0" applyAlignment="0" applyProtection="0">
      <alignment vertical="center"/>
    </xf>
    <xf numFmtId="0" fontId="187" fillId="52" borderId="169" applyNumberFormat="0" applyAlignment="0" applyProtection="0"/>
    <xf numFmtId="0" fontId="19" fillId="31" borderId="165" applyNumberFormat="0" applyFont="0" applyAlignment="0" applyProtection="0">
      <alignment vertical="center"/>
    </xf>
    <xf numFmtId="0" fontId="36" fillId="31" borderId="165" applyNumberFormat="0" applyFont="0" applyAlignment="0" applyProtection="0">
      <alignment vertical="center"/>
    </xf>
    <xf numFmtId="0" fontId="31" fillId="38" borderId="165" applyNumberFormat="0" applyFont="0" applyAlignment="0" applyProtection="0"/>
    <xf numFmtId="0" fontId="36" fillId="31" borderId="165" applyNumberFormat="0" applyFont="0" applyAlignment="0" applyProtection="0">
      <alignment vertical="center"/>
    </xf>
    <xf numFmtId="0" fontId="31" fillId="38" borderId="165" applyNumberFormat="0" applyFont="0" applyAlignment="0" applyProtection="0"/>
    <xf numFmtId="0" fontId="37" fillId="0" borderId="174">
      <alignment horizontal="left" vertical="center"/>
    </xf>
    <xf numFmtId="319" fontId="18" fillId="0" borderId="177">
      <alignment horizontal="left" vertical="center"/>
    </xf>
    <xf numFmtId="0" fontId="36" fillId="31" borderId="165" applyNumberFormat="0" applyFont="0" applyAlignment="0" applyProtection="0">
      <alignment vertical="center"/>
    </xf>
    <xf numFmtId="0" fontId="208" fillId="8" borderId="177">
      <alignment horizontal="center" vertical="center"/>
    </xf>
    <xf numFmtId="0" fontId="186" fillId="9" borderId="177" applyNumberFormat="0" applyFont="0" applyBorder="0" applyAlignment="0" applyProtection="0">
      <alignment vertical="center"/>
    </xf>
    <xf numFmtId="0" fontId="31" fillId="38" borderId="165"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319" fontId="18" fillId="0" borderId="188">
      <alignment horizontal="left" vertical="center"/>
    </xf>
    <xf numFmtId="0" fontId="208" fillId="8" borderId="188">
      <alignment horizontal="center" vertical="center"/>
    </xf>
    <xf numFmtId="0" fontId="186" fillId="9" borderId="188" applyNumberFormat="0" applyFont="0" applyBorder="0" applyAlignment="0" applyProtection="0">
      <alignment vertical="center"/>
    </xf>
    <xf numFmtId="0" fontId="132" fillId="0" borderId="187" applyNumberFormat="0" applyFill="0" applyAlignment="0" applyProtection="0">
      <alignment vertical="center"/>
    </xf>
    <xf numFmtId="0" fontId="19" fillId="31" borderId="181" applyNumberFormat="0" applyFont="0" applyAlignment="0" applyProtection="0">
      <alignment vertical="center"/>
    </xf>
    <xf numFmtId="0" fontId="37" fillId="0" borderId="190">
      <alignment horizontal="lef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319" fontId="18" fillId="0" borderId="188">
      <alignment horizontal="left" vertical="center"/>
    </xf>
    <xf numFmtId="0" fontId="147" fillId="30" borderId="195" applyNumberFormat="0" applyAlignment="0" applyProtection="0">
      <alignment vertical="center"/>
    </xf>
    <xf numFmtId="0" fontId="36"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81" applyNumberFormat="0" applyFont="0" applyAlignment="0" applyProtection="0">
      <alignment vertical="center"/>
    </xf>
    <xf numFmtId="3" fontId="55" fillId="0" borderId="188"/>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91">
      <alignment horizontal="distributed" justifyLastLine="1"/>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191" fontId="55" fillId="0" borderId="189" applyFont="0" applyFill="0" applyBorder="0" applyAlignment="0" applyProtection="0">
      <alignment vertical="center"/>
    </xf>
    <xf numFmtId="0" fontId="55" fillId="0" borderId="191">
      <alignment horizontal="distributed" justifyLastLine="1"/>
    </xf>
    <xf numFmtId="0" fontId="136" fillId="0" borderId="194" applyNumberFormat="0" applyFill="0" applyAlignment="0" applyProtection="0">
      <alignment vertical="center"/>
    </xf>
    <xf numFmtId="3" fontId="55" fillId="0" borderId="188"/>
    <xf numFmtId="10" fontId="48" fillId="6" borderId="188" applyNumberFormat="0" applyBorder="0" applyAlignment="0" applyProtection="0"/>
    <xf numFmtId="0" fontId="19" fillId="31" borderId="181" applyNumberFormat="0" applyFont="0" applyAlignment="0" applyProtection="0">
      <alignment vertical="center"/>
    </xf>
    <xf numFmtId="0" fontId="37" fillId="0" borderId="190">
      <alignment horizontal="left" vertical="center"/>
    </xf>
    <xf numFmtId="0" fontId="36" fillId="31" borderId="193" applyNumberFormat="0" applyFon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208" fontId="31" fillId="0" borderId="188">
      <alignment horizontal="right" vertical="center" shrinkToFit="1"/>
    </xf>
    <xf numFmtId="0" fontId="19" fillId="31" borderId="193"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36" fillId="31" borderId="181" applyNumberFormat="0" applyFont="0" applyAlignment="0" applyProtection="0">
      <alignment vertical="center"/>
    </xf>
    <xf numFmtId="0" fontId="36" fillId="31" borderId="181" applyNumberFormat="0" applyFont="0" applyAlignment="0" applyProtection="0">
      <alignment vertical="center"/>
    </xf>
    <xf numFmtId="0" fontId="126" fillId="30" borderId="180" applyNumberFormat="0" applyAlignment="0" applyProtection="0">
      <alignment vertical="center"/>
    </xf>
    <xf numFmtId="0" fontId="19" fillId="31" borderId="193" applyNumberFormat="0" applyFont="0" applyAlignment="0" applyProtection="0">
      <alignment vertical="center"/>
    </xf>
    <xf numFmtId="0" fontId="132" fillId="0" borderId="187" applyNumberFormat="0" applyFill="0" applyAlignment="0" applyProtection="0">
      <alignment vertical="center"/>
    </xf>
    <xf numFmtId="0" fontId="208" fillId="8" borderId="188">
      <alignment horizontal="center" vertical="center"/>
    </xf>
    <xf numFmtId="0" fontId="207" fillId="8" borderId="199" applyBorder="0">
      <alignment horizontal="center" vertical="center"/>
    </xf>
    <xf numFmtId="191" fontId="55" fillId="0" borderId="189" applyFont="0" applyFill="0" applyBorder="0" applyAlignment="0" applyProtection="0">
      <alignment vertical="center"/>
    </xf>
    <xf numFmtId="0" fontId="147" fillId="30" borderId="195" applyNumberFormat="0" applyAlignment="0" applyProtection="0">
      <alignment vertical="center"/>
    </xf>
    <xf numFmtId="0" fontId="18" fillId="0" borderId="188">
      <alignment horizontal="distributed" vertical="center" justifyLastLine="1"/>
    </xf>
    <xf numFmtId="0" fontId="18" fillId="0" borderId="191">
      <alignment horizontal="distributed" justifyLastLine="1"/>
    </xf>
    <xf numFmtId="37" fontId="39" fillId="0" borderId="200" applyAlignment="0"/>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208" fontId="31" fillId="0" borderId="188">
      <alignment horizontal="right" vertical="center" shrinkToFit="1"/>
    </xf>
    <xf numFmtId="0" fontId="126" fillId="30" borderId="180" applyNumberFormat="0" applyAlignment="0" applyProtection="0">
      <alignment vertical="center"/>
    </xf>
    <xf numFmtId="0" fontId="126" fillId="54" borderId="180"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86" fillId="9" borderId="188" applyNumberFormat="0" applyFont="0" applyBorder="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37" fillId="16" borderId="192" applyNumberFormat="0" applyAlignment="0" applyProtection="0">
      <alignment vertical="center"/>
    </xf>
    <xf numFmtId="0" fontId="132" fillId="0" borderId="201" applyNumberFormat="0" applyFill="0" applyAlignment="0" applyProtection="0">
      <alignment vertical="center"/>
    </xf>
    <xf numFmtId="4" fontId="193" fillId="10" borderId="186" applyNumberFormat="0" applyProtection="0">
      <alignment horizontal="left" vertical="center" indent="1"/>
    </xf>
    <xf numFmtId="0" fontId="207" fillId="8" borderId="199" applyBorder="0">
      <alignment horizontal="center" vertical="center"/>
    </xf>
    <xf numFmtId="0" fontId="187" fillId="52" borderId="185" applyNumberFormat="0" applyAlignment="0" applyProtection="0"/>
    <xf numFmtId="0" fontId="31" fillId="38" borderId="181" applyNumberFormat="0" applyFont="0" applyAlignment="0" applyProtection="0"/>
    <xf numFmtId="37" fontId="39" fillId="0" borderId="200" applyAlignment="0"/>
    <xf numFmtId="0" fontId="62"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4" fontId="193" fillId="10" borderId="198" applyNumberFormat="0" applyProtection="0">
      <alignment horizontal="left" vertical="center" indent="1"/>
    </xf>
    <xf numFmtId="0" fontId="175" fillId="17" borderId="196" applyNumberFormat="0" applyAlignment="0" applyProtection="0"/>
    <xf numFmtId="0" fontId="175" fillId="17" borderId="184" applyNumberFormat="0" applyAlignment="0" applyProtection="0"/>
    <xf numFmtId="0" fontId="175" fillId="17" borderId="184" applyNumberFormat="0" applyAlignment="0" applyProtection="0"/>
    <xf numFmtId="0" fontId="175" fillId="17" borderId="196" applyNumberFormat="0" applyAlignment="0" applyProtection="0"/>
    <xf numFmtId="4" fontId="193" fillId="10" borderId="186" applyNumberFormat="0" applyProtection="0">
      <alignment horizontal="left" vertical="center" indent="1"/>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55" fillId="0" borderId="191">
      <alignment horizontal="distributed" justifyLastLine="1"/>
    </xf>
    <xf numFmtId="0" fontId="147" fillId="30" borderId="195" applyNumberFormat="0" applyAlignment="0" applyProtection="0">
      <alignment vertical="center"/>
    </xf>
    <xf numFmtId="0" fontId="126" fillId="54"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202" fontId="36" fillId="0" borderId="188">
      <alignment horizontal="right" vertical="center" shrinkToFit="1"/>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62"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3" fontId="55" fillId="0" borderId="188"/>
    <xf numFmtId="3" fontId="55" fillId="0" borderId="188"/>
    <xf numFmtId="0" fontId="31" fillId="38" borderId="193" applyNumberFormat="0" applyFont="0" applyAlignment="0" applyProtection="0"/>
    <xf numFmtId="0" fontId="187" fillId="52" borderId="197" applyNumberFormat="0" applyAlignment="0" applyProtection="0"/>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47" fillId="54" borderId="195" applyNumberFormat="0" applyAlignment="0" applyProtection="0">
      <alignment vertical="center"/>
    </xf>
    <xf numFmtId="0" fontId="126" fillId="30" borderId="180" applyNumberFormat="0" applyAlignment="0" applyProtection="0">
      <alignment vertical="center"/>
    </xf>
    <xf numFmtId="0" fontId="126" fillId="30"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6" fillId="0" borderId="194" applyNumberFormat="0" applyFill="0" applyAlignment="0" applyProtection="0">
      <alignment vertical="center"/>
    </xf>
    <xf numFmtId="0" fontId="31" fillId="38" borderId="193" applyNumberFormat="0" applyFont="0" applyAlignment="0" applyProtection="0"/>
    <xf numFmtId="4" fontId="193" fillId="10" borderId="198" applyNumberFormat="0" applyProtection="0">
      <alignment horizontal="left" vertical="center" indent="1"/>
    </xf>
    <xf numFmtId="0" fontId="126" fillId="30" borderId="192" applyNumberFormat="0" applyAlignment="0" applyProtection="0">
      <alignment vertical="center"/>
    </xf>
    <xf numFmtId="0" fontId="132" fillId="0" borderId="187" applyNumberFormat="0" applyFill="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9" fillId="31" borderId="181"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19" fillId="31" borderId="181" applyNumberFormat="0" applyFont="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0" fontId="19" fillId="31" borderId="181" applyNumberFormat="0" applyFont="0" applyAlignment="0" applyProtection="0">
      <alignment vertical="center"/>
    </xf>
    <xf numFmtId="10" fontId="48" fillId="7" borderId="188" applyNumberFormat="0" applyBorder="0" applyAlignment="0" applyProtection="0"/>
    <xf numFmtId="0" fontId="136" fillId="0" borderId="194" applyNumberFormat="0" applyFill="0" applyAlignment="0" applyProtection="0">
      <alignment vertical="center"/>
    </xf>
    <xf numFmtId="0" fontId="126" fillId="30" borderId="180"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37" fillId="16" borderId="180"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55" fillId="0" borderId="191">
      <alignment horizontal="distributed" justifyLastLine="1"/>
    </xf>
    <xf numFmtId="191" fontId="55" fillId="0" borderId="189" applyFont="0" applyFill="0" applyBorder="0" applyAlignment="0" applyProtection="0">
      <alignment vertical="center"/>
    </xf>
    <xf numFmtId="0" fontId="18" fillId="0" borderId="191">
      <alignment horizontal="distributed" justifyLastLine="1"/>
    </xf>
    <xf numFmtId="0" fontId="18" fillId="0" borderId="188">
      <alignment horizontal="distributed" vertical="center" justifyLastLine="1"/>
    </xf>
    <xf numFmtId="0" fontId="175" fillId="17" borderId="184" applyNumberFormat="0" applyAlignment="0" applyProtection="0"/>
    <xf numFmtId="0" fontId="187" fillId="52" borderId="185" applyNumberFormat="0" applyAlignment="0" applyProtection="0"/>
    <xf numFmtId="3" fontId="55" fillId="0" borderId="188"/>
    <xf numFmtId="0" fontId="19" fillId="31" borderId="193" applyNumberFormat="0" applyFont="0" applyAlignment="0" applyProtection="0">
      <alignment vertical="center"/>
    </xf>
    <xf numFmtId="10" fontId="48" fillId="6" borderId="188" applyNumberFormat="0" applyBorder="0" applyAlignment="0" applyProtection="0"/>
    <xf numFmtId="0" fontId="187" fillId="52" borderId="197" applyNumberFormat="0" applyAlignment="0" applyProtection="0"/>
    <xf numFmtId="202" fontId="36" fillId="0" borderId="188">
      <alignment horizontal="right" vertical="center" shrinkToFit="1"/>
    </xf>
    <xf numFmtId="10" fontId="48" fillId="7" borderId="188" applyNumberFormat="0" applyBorder="0" applyAlignment="0" applyProtection="0"/>
    <xf numFmtId="0" fontId="62" fillId="31" borderId="181" applyNumberFormat="0" applyFon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126" fillId="30" borderId="180" applyNumberFormat="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147" fillId="54" borderId="195" applyNumberFormat="0" applyAlignment="0" applyProtection="0">
      <alignment vertical="center"/>
    </xf>
    <xf numFmtId="0" fontId="19" fillId="31" borderId="181" applyNumberFormat="0" applyFont="0" applyAlignment="0" applyProtection="0">
      <alignment vertical="center"/>
    </xf>
    <xf numFmtId="0" fontId="137" fillId="16" borderId="180" applyNumberFormat="0" applyAlignment="0" applyProtection="0">
      <alignment vertical="center"/>
    </xf>
    <xf numFmtId="0" fontId="19" fillId="31" borderId="193" applyNumberFormat="0" applyFont="0" applyAlignment="0" applyProtection="0">
      <alignment vertical="center"/>
    </xf>
    <xf numFmtId="3" fontId="55" fillId="0" borderId="188"/>
    <xf numFmtId="4" fontId="193" fillId="10" borderId="186" applyNumberFormat="0" applyProtection="0">
      <alignment horizontal="left" vertical="center" indent="1"/>
    </xf>
    <xf numFmtId="0" fontId="19" fillId="31" borderId="193" applyNumberFormat="0" applyFont="0" applyAlignment="0" applyProtection="0">
      <alignment vertical="center"/>
    </xf>
    <xf numFmtId="0" fontId="187" fillId="52" borderId="185" applyNumberFormat="0" applyAlignment="0" applyProtection="0"/>
    <xf numFmtId="0" fontId="19" fillId="31" borderId="181" applyNumberFormat="0" applyFont="0" applyAlignment="0" applyProtection="0">
      <alignment vertical="center"/>
    </xf>
    <xf numFmtId="0" fontId="36" fillId="31" borderId="181" applyNumberFormat="0" applyFont="0" applyAlignment="0" applyProtection="0">
      <alignment vertical="center"/>
    </xf>
    <xf numFmtId="0" fontId="31" fillId="38" borderId="181" applyNumberFormat="0" applyFont="0" applyAlignment="0" applyProtection="0"/>
    <xf numFmtId="0" fontId="36" fillId="31" borderId="181" applyNumberFormat="0" applyFont="0" applyAlignment="0" applyProtection="0">
      <alignment vertical="center"/>
    </xf>
    <xf numFmtId="0" fontId="31" fillId="38" borderId="181" applyNumberFormat="0" applyFont="0" applyAlignment="0" applyProtection="0"/>
    <xf numFmtId="0" fontId="37" fillId="0" borderId="190">
      <alignment horizontal="left" vertical="center"/>
    </xf>
    <xf numFmtId="319" fontId="18" fillId="0" borderId="188">
      <alignment horizontal="left" vertical="center"/>
    </xf>
    <xf numFmtId="0" fontId="36" fillId="31" borderId="181" applyNumberFormat="0" applyFont="0" applyAlignment="0" applyProtection="0">
      <alignment vertical="center"/>
    </xf>
    <xf numFmtId="0" fontId="208" fillId="8" borderId="188">
      <alignment horizontal="center" vertical="center"/>
    </xf>
    <xf numFmtId="0" fontId="186" fillId="9" borderId="188" applyNumberFormat="0" applyFont="0" applyBorder="0" applyAlignment="0" applyProtection="0">
      <alignment vertical="center"/>
    </xf>
    <xf numFmtId="0" fontId="31" fillId="38" borderId="181" applyNumberFormat="0" applyFont="0" applyAlignment="0" applyProtection="0"/>
    <xf numFmtId="0" fontId="36" fillId="31" borderId="193" applyNumberFormat="0" applyFont="0" applyAlignment="0" applyProtection="0">
      <alignment vertical="center"/>
    </xf>
    <xf numFmtId="0" fontId="31" fillId="38" borderId="193" applyNumberFormat="0" applyFont="0" applyAlignment="0" applyProtection="0"/>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3" fontId="55" fillId="0" borderId="177"/>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175" fillId="17" borderId="196" applyNumberFormat="0" applyAlignment="0" applyProtection="0"/>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0" fontId="37" fillId="0" borderId="174">
      <alignment horizontal="left" vertical="center"/>
    </xf>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7"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10" fontId="48" fillId="6" borderId="177" applyNumberFormat="0" applyBorder="0" applyAlignment="0" applyProtection="0"/>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186" fillId="9" borderId="177" applyNumberFormat="0" applyFont="0" applyBorder="0" applyAlignment="0" applyProtection="0">
      <alignment vertical="center"/>
    </xf>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31" fillId="38" borderId="193" applyNumberFormat="0" applyFon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0" fontId="187" fillId="52" borderId="197" applyNumberFormat="0" applyAlignment="0" applyProtection="0"/>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4" fontId="193" fillId="10" borderId="198" applyNumberFormat="0" applyProtection="0">
      <alignment horizontal="left" vertical="center" indent="1"/>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30"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0" fontId="126" fillId="54" borderId="192" applyNumberFormat="0" applyAlignment="0" applyProtection="0">
      <alignment vertical="center"/>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8" fontId="31"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202" fontId="36" fillId="0" borderId="177">
      <alignment horizontal="right" vertical="center" shrinkToFit="1"/>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19"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62"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0" fontId="36" fillId="31" borderId="193" applyNumberFormat="0" applyFont="0" applyAlignment="0" applyProtection="0">
      <alignment vertical="center"/>
    </xf>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37" fontId="39" fillId="0" borderId="200" applyAlignment="0"/>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6" fillId="0" borderId="194"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2" fillId="0" borderId="201" applyNumberFormat="0" applyFill="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37" fillId="16" borderId="192" applyNumberFormat="0" applyAlignment="0" applyProtection="0">
      <alignment vertical="center"/>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77">
      <alignment horizontal="distributed" vertical="center"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0" fontId="18" fillId="0" borderId="191">
      <alignment horizontal="distributed" justifyLastLine="1"/>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319" fontId="18" fillId="0" borderId="177">
      <alignment horizontal="lef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30"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0" fontId="147" fillId="54" borderId="195" applyNumberFormat="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191" fontId="55" fillId="0" borderId="178" applyFont="0" applyFill="0" applyBorder="0" applyAlignment="0" applyProtection="0">
      <alignment vertical="center"/>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55" fillId="0" borderId="191">
      <alignment horizontal="distributed" justifyLastLine="1"/>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7" fillId="8" borderId="199" applyBorder="0">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xf numFmtId="0" fontId="208" fillId="8" borderId="177">
      <alignment horizontal="center" vertical="center"/>
    </xf>
  </cellStyleXfs>
  <cellXfs count="680">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0" fontId="6" fillId="0" borderId="0" xfId="0" applyFont="1" applyAlignment="1">
      <alignment vertical="center"/>
    </xf>
    <xf numFmtId="0" fontId="23" fillId="0" borderId="0" xfId="0" applyFont="1">
      <alignment vertical="center"/>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3" fontId="17" fillId="0" borderId="2" xfId="2" applyNumberFormat="1" applyFont="1" applyFill="1" applyBorder="1" applyAlignment="1">
      <alignment horizontal="center" vertical="center" shrinkToFit="1"/>
    </xf>
    <xf numFmtId="0" fontId="1" fillId="0" borderId="0" xfId="0" applyFont="1" applyFill="1" applyAlignment="1">
      <alignment horizontal="center" vertical="center"/>
    </xf>
    <xf numFmtId="0" fontId="4" fillId="2" borderId="0" xfId="0" applyFont="1" applyFill="1" applyAlignment="1">
      <alignment horizontal="center" vertical="center"/>
    </xf>
    <xf numFmtId="0" fontId="4" fillId="0" borderId="0" xfId="0" applyFont="1" applyAlignment="1">
      <alignment horizontal="left" vertical="center"/>
    </xf>
    <xf numFmtId="3" fontId="17" fillId="0" borderId="2" xfId="2" applyNumberFormat="1" applyFont="1" applyFill="1" applyBorder="1" applyAlignment="1">
      <alignment vertical="center" shrinkToFit="1"/>
    </xf>
    <xf numFmtId="3" fontId="17" fillId="0" borderId="4" xfId="2" applyNumberFormat="1" applyFont="1" applyFill="1" applyBorder="1" applyAlignment="1">
      <alignment horizontal="center" vertical="center" shrinkToFit="1"/>
    </xf>
    <xf numFmtId="3" fontId="17" fillId="0" borderId="3" xfId="2" applyNumberFormat="1" applyFont="1" applyFill="1" applyBorder="1" applyAlignment="1">
      <alignment horizontal="center" vertical="center" shrinkToFit="1"/>
    </xf>
    <xf numFmtId="177" fontId="17" fillId="2" borderId="2" xfId="2" applyNumberFormat="1" applyFont="1" applyFill="1" applyBorder="1" applyAlignment="1">
      <alignment horizontal="center" vertical="center" shrinkToFit="1"/>
    </xf>
    <xf numFmtId="181" fontId="17" fillId="2" borderId="2" xfId="2" applyNumberFormat="1" applyFont="1" applyFill="1" applyBorder="1" applyAlignment="1">
      <alignment horizontal="center" vertical="center" shrinkToFit="1"/>
    </xf>
    <xf numFmtId="181" fontId="17" fillId="0" borderId="2" xfId="2" applyNumberFormat="1" applyFont="1" applyFill="1" applyBorder="1" applyAlignment="1">
      <alignment horizontal="center" vertical="center" shrinkToFi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188" xfId="2" applyFont="1" applyFill="1" applyBorder="1" applyAlignment="1">
      <alignment horizontal="center" vertical="center" wrapText="1"/>
    </xf>
    <xf numFmtId="0" fontId="1" fillId="0" borderId="188" xfId="0" applyFont="1" applyBorder="1" applyAlignment="1">
      <alignment horizontal="center" vertical="center"/>
    </xf>
    <xf numFmtId="0" fontId="1" fillId="2" borderId="188" xfId="0" applyFont="1" applyFill="1" applyBorder="1" applyAlignment="1">
      <alignment horizontal="center" vertical="center"/>
    </xf>
    <xf numFmtId="184" fontId="1" fillId="2" borderId="188" xfId="0" applyNumberFormat="1" applyFont="1" applyFill="1" applyBorder="1">
      <alignment vertical="center"/>
    </xf>
    <xf numFmtId="0" fontId="21" fillId="0" borderId="202" xfId="2" applyNumberFormat="1" applyFont="1" applyFill="1" applyBorder="1" applyAlignment="1">
      <alignment horizontal="center" vertical="center" wrapText="1" shrinkToFit="1"/>
    </xf>
    <xf numFmtId="185" fontId="21" fillId="0" borderId="202" xfId="2" applyNumberFormat="1" applyFont="1" applyFill="1" applyBorder="1" applyAlignment="1">
      <alignment horizontal="center" vertical="center" wrapText="1" shrinkToFit="1"/>
    </xf>
    <xf numFmtId="0" fontId="21" fillId="0" borderId="188" xfId="2" applyFont="1" applyFill="1" applyBorder="1" applyAlignment="1">
      <alignment horizontal="center" vertical="center" wrapText="1" shrinkToFit="1"/>
    </xf>
    <xf numFmtId="186" fontId="21" fillId="0" borderId="202" xfId="2" applyNumberFormat="1" applyFont="1" applyFill="1" applyBorder="1" applyAlignment="1">
      <alignment horizontal="center" vertical="center" wrapText="1"/>
    </xf>
    <xf numFmtId="0" fontId="17" fillId="0" borderId="202" xfId="2" applyFont="1" applyFill="1" applyBorder="1" applyAlignment="1">
      <alignment horizontal="center" vertical="center" wrapText="1"/>
    </xf>
    <xf numFmtId="0" fontId="21" fillId="4" borderId="202" xfId="2" applyFont="1" applyFill="1" applyBorder="1" applyAlignment="1">
      <alignment horizontal="center" vertical="center" shrinkToFit="1"/>
    </xf>
    <xf numFmtId="0" fontId="21" fillId="0" borderId="202" xfId="2" applyFont="1" applyFill="1" applyBorder="1" applyAlignment="1">
      <alignment horizontal="center" vertical="center" wrapText="1" shrinkToFit="1"/>
    </xf>
    <xf numFmtId="0" fontId="6" fillId="2" borderId="188" xfId="0" applyFont="1" applyFill="1" applyBorder="1">
      <alignment vertical="center"/>
    </xf>
    <xf numFmtId="181" fontId="17" fillId="0" borderId="188"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2" applyFont="1" applyBorder="1" applyAlignment="1">
      <alignment horizontal="left" vertical="center" wrapText="1"/>
    </xf>
    <xf numFmtId="0" fontId="6" fillId="0" borderId="1" xfId="0" applyFont="1" applyFill="1" applyBorder="1" applyAlignment="1">
      <alignment horizontal="center" vertical="center"/>
    </xf>
    <xf numFmtId="0" fontId="1" fillId="2" borderId="2"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shrinkToFit="1"/>
    </xf>
    <xf numFmtId="0" fontId="6" fillId="0" borderId="2" xfId="0" applyFont="1" applyFill="1" applyBorder="1" applyAlignment="1">
      <alignment horizontal="center" vertical="center"/>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227" fillId="0" borderId="0" xfId="0" applyFont="1" applyAlignment="1">
      <alignment horizontal="center" vertical="center"/>
    </xf>
    <xf numFmtId="0" fontId="228"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0" fontId="10" fillId="3" borderId="0"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2" borderId="24" xfId="2" applyNumberFormat="1" applyFont="1" applyFill="1" applyBorder="1" applyAlignment="1">
      <alignment horizontal="left" vertical="top" wrapText="1"/>
    </xf>
    <xf numFmtId="0" fontId="1" fillId="0" borderId="0" xfId="0" applyFont="1" applyAlignment="1" applyProtection="1">
      <alignment horizontal="left" vertical="center" shrinkToFit="1"/>
    </xf>
    <xf numFmtId="177" fontId="17" fillId="2" borderId="188" xfId="2" applyNumberFormat="1" applyFont="1" applyFill="1" applyBorder="1" applyAlignment="1">
      <alignment horizontal="center" vertical="center" wrapText="1" shrinkToFit="1"/>
    </xf>
    <xf numFmtId="0" fontId="17" fillId="2" borderId="188" xfId="2" applyNumberFormat="1" applyFont="1" applyFill="1" applyBorder="1" applyAlignment="1">
      <alignment horizontal="center" vertical="center" wrapText="1" shrinkToFit="1"/>
    </xf>
    <xf numFmtId="0" fontId="1" fillId="0" borderId="0" xfId="0" applyFont="1" applyAlignment="1" applyProtection="1">
      <alignment horizontal="left" vertical="center"/>
    </xf>
    <xf numFmtId="0" fontId="10" fillId="0" borderId="188" xfId="2" applyFont="1" applyFill="1" applyBorder="1" applyAlignment="1">
      <alignment horizontal="center" vertical="center" wrapText="1"/>
    </xf>
    <xf numFmtId="0" fontId="4" fillId="0" borderId="188" xfId="0" applyFont="1" applyBorder="1" applyAlignment="1">
      <alignment horizontal="center" vertical="center"/>
    </xf>
    <xf numFmtId="177" fontId="20" fillId="2" borderId="188" xfId="2" applyNumberFormat="1" applyFont="1" applyFill="1" applyBorder="1" applyAlignment="1">
      <alignment horizontal="center" vertical="center" wrapText="1" shrinkToFit="1"/>
    </xf>
    <xf numFmtId="0" fontId="1" fillId="2" borderId="188" xfId="0" applyFont="1" applyFill="1" applyBorder="1" applyAlignment="1">
      <alignment horizontal="center" vertical="center" wrapText="1"/>
    </xf>
    <xf numFmtId="177" fontId="1" fillId="2" borderId="188" xfId="0" applyNumberFormat="1" applyFont="1" applyFill="1" applyBorder="1" applyAlignment="1">
      <alignment horizontal="right" vertical="center" shrinkToFit="1"/>
    </xf>
    <xf numFmtId="0" fontId="1" fillId="2" borderId="188" xfId="0" applyFont="1" applyFill="1" applyBorder="1" applyAlignment="1">
      <alignment horizontal="center" vertical="center" wrapText="1"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0" borderId="0" xfId="0" applyFont="1" applyBorder="1" applyAlignment="1">
      <alignment horizontal="right" vertical="center"/>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3" fillId="0" borderId="0" xfId="2" applyFont="1" applyBorder="1" applyAlignment="1">
      <alignment horizontal="left" vertical="top" wrapText="1"/>
    </xf>
    <xf numFmtId="178" fontId="21" fillId="2" borderId="188" xfId="2" applyNumberFormat="1" applyFont="1" applyFill="1" applyBorder="1" applyAlignment="1">
      <alignment horizontal="center" vertical="center"/>
    </xf>
    <xf numFmtId="0" fontId="17" fillId="2" borderId="188" xfId="2" applyFont="1" applyFill="1" applyBorder="1" applyAlignment="1">
      <alignment horizontal="center" vertical="center" wrapText="1"/>
    </xf>
    <xf numFmtId="0" fontId="21" fillId="2" borderId="188" xfId="2" applyFont="1" applyFill="1" applyBorder="1" applyAlignment="1">
      <alignment horizontal="center" vertical="center" wrapText="1"/>
    </xf>
    <xf numFmtId="177" fontId="21" fillId="2" borderId="188" xfId="2" applyNumberFormat="1" applyFont="1" applyFill="1" applyBorder="1" applyAlignment="1">
      <alignment horizontal="right" vertical="center" shrinkToFit="1"/>
    </xf>
    <xf numFmtId="0" fontId="17" fillId="0" borderId="0" xfId="2" applyFont="1" applyBorder="1" applyAlignment="1">
      <alignment horizontal="right" vertical="top" wrapText="1"/>
    </xf>
    <xf numFmtId="0" fontId="17" fillId="0" borderId="188" xfId="2" applyFont="1" applyFill="1" applyBorder="1" applyAlignment="1">
      <alignment horizontal="center" vertical="center" wrapText="1"/>
    </xf>
    <xf numFmtId="0" fontId="17" fillId="0" borderId="188" xfId="2" applyFont="1" applyFill="1" applyBorder="1" applyAlignment="1">
      <alignment horizontal="center" vertical="center" wrapText="1" shrinkToFit="1"/>
    </xf>
    <xf numFmtId="0" fontId="20" fillId="0" borderId="188" xfId="2" applyFont="1" applyFill="1" applyBorder="1" applyAlignment="1">
      <alignment horizontal="center" vertical="center" wrapText="1"/>
    </xf>
    <xf numFmtId="179" fontId="17" fillId="2" borderId="188" xfId="3" applyNumberFormat="1" applyFont="1" applyFill="1" applyBorder="1" applyAlignment="1">
      <alignment horizontal="center" vertical="center" shrinkToFit="1"/>
    </xf>
    <xf numFmtId="179" fontId="17" fillId="2" borderId="188" xfId="2" applyNumberFormat="1" applyFont="1" applyFill="1" applyBorder="1" applyAlignment="1">
      <alignment horizontal="center" vertical="center" shrinkToFit="1"/>
    </xf>
    <xf numFmtId="179" fontId="17" fillId="0" borderId="188" xfId="3" applyNumberFormat="1" applyFont="1" applyFill="1" applyBorder="1" applyAlignment="1">
      <alignment horizontal="center" vertical="center" shrinkToFit="1"/>
    </xf>
    <xf numFmtId="0" fontId="17" fillId="2" borderId="188" xfId="2" applyNumberFormat="1" applyFont="1" applyFill="1" applyBorder="1" applyAlignment="1">
      <alignment horizontal="center" vertical="center" wrapText="1"/>
    </xf>
    <xf numFmtId="180" fontId="17" fillId="2" borderId="188" xfId="2" applyNumberFormat="1" applyFont="1" applyFill="1" applyBorder="1" applyAlignment="1">
      <alignment horizontal="center" vertical="center" shrinkToFit="1"/>
    </xf>
    <xf numFmtId="180" fontId="17" fillId="2" borderId="188" xfId="3" applyNumberFormat="1" applyFont="1" applyFill="1" applyBorder="1" applyAlignment="1">
      <alignment horizontal="center" vertical="center" shrinkToFit="1"/>
    </xf>
    <xf numFmtId="0" fontId="17" fillId="2" borderId="188" xfId="2" applyFont="1" applyFill="1" applyBorder="1" applyAlignment="1">
      <alignment horizontal="center" vertical="center" wrapText="1" shrinkToFit="1"/>
    </xf>
    <xf numFmtId="0" fontId="21" fillId="2" borderId="188" xfId="2" applyFont="1" applyFill="1" applyBorder="1" applyAlignment="1">
      <alignment horizontal="center" vertical="center" wrapText="1" shrinkToFit="1"/>
    </xf>
    <xf numFmtId="3" fontId="10" fillId="0" borderId="188" xfId="2" applyNumberFormat="1" applyFont="1" applyFill="1" applyBorder="1" applyAlignment="1">
      <alignment horizontal="center"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10" fontId="17" fillId="2" borderId="188" xfId="2" applyNumberFormat="1" applyFont="1" applyFill="1" applyBorder="1" applyAlignment="1">
      <alignment horizontal="center" vertical="center" shrinkToFit="1"/>
    </xf>
    <xf numFmtId="3" fontId="17" fillId="2" borderId="188" xfId="2" applyNumberFormat="1" applyFont="1" applyFill="1" applyBorder="1" applyAlignment="1">
      <alignment horizontal="center" vertical="center" shrinkToFit="1"/>
    </xf>
    <xf numFmtId="0" fontId="17" fillId="2" borderId="188" xfId="2" applyFont="1" applyFill="1" applyBorder="1" applyAlignment="1">
      <alignment horizontal="center" vertical="center" shrinkToFit="1"/>
    </xf>
    <xf numFmtId="181" fontId="17" fillId="2" borderId="188" xfId="3" applyNumberFormat="1" applyFont="1" applyFill="1" applyBorder="1" applyAlignment="1">
      <alignment horizontal="center" vertical="center" shrinkToFit="1"/>
    </xf>
    <xf numFmtId="0" fontId="10" fillId="2" borderId="188" xfId="2" applyFont="1" applyFill="1" applyBorder="1" applyAlignment="1">
      <alignment horizontal="center" vertical="center" wrapText="1"/>
    </xf>
    <xf numFmtId="0" fontId="10" fillId="0" borderId="24" xfId="2"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3" fontId="10" fillId="2" borderId="24" xfId="2" applyNumberFormat="1" applyFont="1" applyFill="1" applyBorder="1" applyAlignment="1">
      <alignment horizontal="center" vertical="center" wrapText="1"/>
    </xf>
    <xf numFmtId="181" fontId="10" fillId="2" borderId="15" xfId="2"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88" xfId="2" applyNumberFormat="1" applyFont="1" applyFill="1" applyBorder="1" applyAlignment="1">
      <alignment horizontal="center" vertical="center" shrinkToFit="1"/>
    </xf>
    <xf numFmtId="10" fontId="10" fillId="0" borderId="188" xfId="2" applyNumberFormat="1" applyFont="1" applyFill="1" applyBorder="1" applyAlignment="1">
      <alignment horizontal="center" vertical="center" shrinkToFit="1"/>
    </xf>
    <xf numFmtId="181" fontId="10" fillId="2" borderId="188" xfId="3" applyNumberFormat="1" applyFont="1" applyFill="1" applyBorder="1" applyAlignment="1">
      <alignment horizontal="center" vertical="center" shrinkToFit="1"/>
    </xf>
    <xf numFmtId="3" fontId="10" fillId="2" borderId="188" xfId="2" applyNumberFormat="1" applyFont="1" applyFill="1" applyBorder="1" applyAlignment="1">
      <alignment horizontal="center" vertical="center" wrapText="1"/>
    </xf>
    <xf numFmtId="177" fontId="10" fillId="0" borderId="188" xfId="2" applyNumberFormat="1" applyFont="1" applyFill="1" applyBorder="1" applyAlignment="1">
      <alignment horizontal="center" vertical="center" shrinkToFit="1"/>
    </xf>
    <xf numFmtId="181" fontId="10" fillId="0" borderId="188" xfId="3" applyNumberFormat="1" applyFont="1" applyFill="1" applyBorder="1" applyAlignment="1">
      <alignment horizontal="center" vertical="center" shrinkToFit="1"/>
    </xf>
    <xf numFmtId="177" fontId="10" fillId="2" borderId="188" xfId="3" applyNumberFormat="1" applyFont="1" applyFill="1" applyBorder="1" applyAlignment="1">
      <alignment horizontal="center" vertical="center"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182" fontId="21" fillId="2" borderId="24" xfId="3" applyNumberFormat="1" applyFont="1" applyFill="1" applyBorder="1" applyAlignment="1" applyProtection="1">
      <alignment horizontal="right"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182" fontId="21" fillId="2" borderId="15" xfId="3" applyNumberFormat="1" applyFont="1" applyFill="1" applyBorder="1" applyAlignment="1" applyProtection="1">
      <alignment horizontal="right" vertical="center" shrinkToFit="1"/>
    </xf>
    <xf numFmtId="0" fontId="21" fillId="0" borderId="24" xfId="2" applyFont="1" applyFill="1" applyBorder="1" applyAlignment="1" applyProtection="1">
      <alignment horizontal="center" vertical="center" wrapText="1"/>
    </xf>
    <xf numFmtId="10" fontId="21" fillId="0" borderId="24" xfId="3" applyNumberFormat="1" applyFont="1" applyFill="1" applyBorder="1" applyAlignment="1" applyProtection="1">
      <alignment horizontal="center"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1" fillId="0" borderId="1" xfId="0" applyFont="1" applyBorder="1" applyAlignment="1" applyProtection="1">
      <alignment horizontal="right" vertical="center"/>
    </xf>
    <xf numFmtId="0" fontId="17" fillId="0" borderId="25" xfId="2" applyFont="1" applyFill="1" applyBorder="1" applyAlignment="1" applyProtection="1">
      <alignment horizontal="center" vertical="center" wrapText="1"/>
    </xf>
    <xf numFmtId="0" fontId="21" fillId="0" borderId="3" xfId="2" applyFont="1" applyFill="1" applyBorder="1" applyAlignment="1" applyProtection="1">
      <alignment horizontal="center" vertical="center"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181" fontId="21" fillId="0" borderId="24" xfId="2" applyNumberFormat="1" applyFont="1" applyFill="1" applyBorder="1" applyAlignment="1" applyProtection="1">
      <alignment horizontal="center" vertical="center" shrinkToFit="1"/>
    </xf>
    <xf numFmtId="0" fontId="17" fillId="0" borderId="24" xfId="2" applyFont="1" applyFill="1" applyBorder="1" applyAlignment="1" applyProtection="1">
      <alignment horizontal="center" vertical="center" wrapText="1"/>
    </xf>
    <xf numFmtId="0" fontId="1" fillId="0" borderId="0" xfId="0" applyFont="1" applyAlignment="1" applyProtection="1">
      <alignment horizontal="left" vertical="center" wrapText="1"/>
    </xf>
    <xf numFmtId="0" fontId="1" fillId="0" borderId="8" xfId="0" applyFont="1" applyBorder="1" applyAlignment="1" applyProtection="1">
      <alignment horizontal="left" vertical="center" wrapText="1" shrinkToFit="1"/>
    </xf>
    <xf numFmtId="41" fontId="21" fillId="0" borderId="24" xfId="3"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0" fontId="17" fillId="0" borderId="3" xfId="2" applyFont="1" applyFill="1" applyBorder="1" applyAlignment="1" applyProtection="1">
      <alignment horizontal="center" vertical="center" wrapTex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183" fontId="1" fillId="0" borderId="24" xfId="0" applyNumberFormat="1" applyFont="1" applyFill="1" applyBorder="1" applyAlignment="1">
      <alignment horizontal="center" vertical="center" shrinkToFit="1"/>
    </xf>
    <xf numFmtId="0" fontId="1" fillId="0" borderId="24" xfId="0" applyFont="1" applyBorder="1" applyAlignment="1">
      <alignment vertical="center"/>
    </xf>
    <xf numFmtId="329" fontId="1" fillId="2" borderId="24" xfId="0" applyNumberFormat="1" applyFont="1" applyFill="1" applyBorder="1" applyAlignment="1">
      <alignment horizontal="center" vertical="center" shrinkToFit="1"/>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329" fontId="1" fillId="4" borderId="24" xfId="0" applyNumberFormat="1" applyFont="1" applyFill="1" applyBorder="1" applyAlignment="1">
      <alignment horizontal="center" vertical="center" shrinkToFit="1"/>
    </xf>
    <xf numFmtId="0" fontId="1" fillId="0" borderId="15" xfId="0" applyFont="1" applyBorder="1" applyAlignment="1">
      <alignment vertical="center"/>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8" xfId="0" applyFont="1" applyBorder="1" applyAlignment="1">
      <alignment horizontal="left" vertical="center"/>
    </xf>
    <xf numFmtId="3" fontId="21" fillId="2" borderId="188" xfId="2" applyNumberFormat="1" applyFont="1" applyFill="1" applyBorder="1" applyAlignment="1">
      <alignment horizontal="center" vertical="center" wrapText="1"/>
    </xf>
    <xf numFmtId="0" fontId="21" fillId="2" borderId="203" xfId="2" applyFont="1" applyFill="1" applyBorder="1" applyAlignment="1">
      <alignment horizontal="center" vertical="center" wrapText="1" shrinkToFit="1"/>
    </xf>
    <xf numFmtId="0" fontId="21" fillId="2" borderId="188"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188" xfId="2" applyNumberFormat="1" applyFont="1" applyFill="1" applyBorder="1" applyAlignment="1">
      <alignment horizontal="center" vertical="center" wrapText="1"/>
    </xf>
    <xf numFmtId="3" fontId="17" fillId="0" borderId="188" xfId="2" applyNumberFormat="1" applyFont="1" applyFill="1" applyBorder="1" applyAlignment="1">
      <alignment horizontal="center" vertical="center" wrapText="1"/>
    </xf>
    <xf numFmtId="0" fontId="21" fillId="0" borderId="188" xfId="2" applyFont="1" applyFill="1" applyBorder="1" applyAlignment="1">
      <alignment horizontal="center" vertical="center" wrapText="1" shrinkToFit="1"/>
    </xf>
    <xf numFmtId="177" fontId="21" fillId="2" borderId="188" xfId="2" applyNumberFormat="1" applyFont="1" applyFill="1" applyBorder="1" applyAlignment="1">
      <alignment horizontal="right" vertical="center"/>
    </xf>
    <xf numFmtId="177" fontId="21" fillId="0" borderId="188" xfId="2" applyNumberFormat="1" applyFont="1" applyFill="1" applyBorder="1" applyAlignment="1">
      <alignment horizontal="right" vertical="center"/>
    </xf>
    <xf numFmtId="0" fontId="17" fillId="0" borderId="188" xfId="2" applyFont="1" applyFill="1" applyBorder="1" applyAlignment="1">
      <alignment horizontal="center" vertical="center" shrinkToFit="1"/>
    </xf>
    <xf numFmtId="186" fontId="21" fillId="0" borderId="203" xfId="2" applyNumberFormat="1" applyFont="1" applyFill="1" applyBorder="1" applyAlignment="1">
      <alignment horizontal="center" vertical="center" wrapText="1"/>
    </xf>
    <xf numFmtId="186" fontId="21" fillId="0" borderId="188" xfId="2" applyNumberFormat="1" applyFont="1" applyFill="1" applyBorder="1" applyAlignment="1">
      <alignment horizontal="center" vertical="center" wrapText="1"/>
    </xf>
    <xf numFmtId="184" fontId="21" fillId="2" borderId="188" xfId="3" applyNumberFormat="1" applyFont="1" applyFill="1" applyBorder="1" applyAlignment="1">
      <alignment horizontal="center" vertical="center" shrinkToFit="1"/>
    </xf>
    <xf numFmtId="10" fontId="21" fillId="0" borderId="188" xfId="2" applyNumberFormat="1" applyFont="1" applyFill="1" applyBorder="1" applyAlignment="1">
      <alignment horizontal="center" vertical="center" shrinkToFit="1"/>
    </xf>
    <xf numFmtId="177" fontId="21" fillId="2" borderId="188"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41" fontId="17" fillId="0" borderId="188" xfId="3" applyFont="1" applyFill="1" applyBorder="1" applyAlignment="1">
      <alignment horizontal="center" vertical="center" wrapText="1" shrinkToFit="1"/>
    </xf>
    <xf numFmtId="41" fontId="17" fillId="0" borderId="188" xfId="3" applyFont="1" applyFill="1" applyBorder="1" applyAlignment="1">
      <alignment horizontal="center" vertical="center" shrinkToFit="1"/>
    </xf>
    <xf numFmtId="41" fontId="17" fillId="2" borderId="188" xfId="3" applyFont="1" applyFill="1" applyBorder="1" applyAlignment="1">
      <alignment horizontal="center" vertical="center" wrapText="1"/>
    </xf>
    <xf numFmtId="181" fontId="17" fillId="2" borderId="188" xfId="3" applyNumberFormat="1" applyFont="1" applyFill="1" applyBorder="1" applyAlignment="1">
      <alignment horizontal="right" vertical="center" shrinkToFit="1"/>
    </xf>
    <xf numFmtId="181" fontId="17" fillId="2" borderId="188" xfId="2" applyNumberFormat="1" applyFont="1" applyFill="1" applyBorder="1" applyAlignment="1">
      <alignment horizontal="right" vertical="center" shrinkToFit="1"/>
    </xf>
    <xf numFmtId="0" fontId="17" fillId="0" borderId="0" xfId="2" applyFont="1" applyBorder="1" applyAlignment="1">
      <alignment horizontal="right" vertical="center" wrapText="1"/>
    </xf>
    <xf numFmtId="41" fontId="17" fillId="2" borderId="188" xfId="2" applyNumberFormat="1" applyFont="1" applyFill="1" applyBorder="1" applyAlignment="1">
      <alignment horizontal="center" vertical="center" shrinkToFit="1"/>
    </xf>
    <xf numFmtId="177" fontId="17" fillId="2" borderId="188" xfId="2" applyNumberFormat="1" applyFont="1" applyFill="1" applyBorder="1" applyAlignment="1">
      <alignment horizontal="right" vertical="center" shrinkToFit="1"/>
    </xf>
    <xf numFmtId="0" fontId="17" fillId="0" borderId="188" xfId="2" applyFont="1" applyBorder="1" applyAlignment="1">
      <alignment horizontal="center" vertical="center" wrapText="1"/>
    </xf>
    <xf numFmtId="0" fontId="10" fillId="2" borderId="24" xfId="2" applyFont="1" applyFill="1" applyBorder="1" applyAlignment="1">
      <alignment horizontal="center" vertical="center"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21" fillId="2" borderId="188" xfId="2" applyNumberFormat="1" applyFont="1" applyFill="1" applyBorder="1" applyAlignment="1">
      <alignment horizontal="center" vertical="center" shrinkToFit="1"/>
    </xf>
    <xf numFmtId="181" fontId="21" fillId="2" borderId="188" xfId="2" applyNumberFormat="1" applyFont="1" applyFill="1" applyBorder="1" applyAlignment="1">
      <alignment horizontal="right" vertical="center" shrinkToFit="1"/>
    </xf>
    <xf numFmtId="181" fontId="21" fillId="2" borderId="188"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0" fontId="10" fillId="0" borderId="4" xfId="2" applyFont="1" applyFill="1" applyBorder="1" applyAlignment="1">
      <alignment horizontal="center" vertical="center" wrapTex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0" fontId="17" fillId="0" borderId="203" xfId="2" applyFont="1" applyFill="1" applyBorder="1" applyAlignment="1">
      <alignment horizontal="center" vertical="center" wrapText="1"/>
    </xf>
    <xf numFmtId="177" fontId="17" fillId="2" borderId="188" xfId="2" applyNumberFormat="1" applyFont="1" applyFill="1" applyBorder="1" applyAlignment="1">
      <alignment horizontal="right" vertical="center" wrapText="1"/>
    </xf>
    <xf numFmtId="10" fontId="17" fillId="0" borderId="188" xfId="2" applyNumberFormat="1" applyFont="1" applyFill="1" applyBorder="1" applyAlignment="1">
      <alignment horizontal="center" vertical="center" shrinkToFit="1"/>
    </xf>
    <xf numFmtId="177" fontId="21" fillId="2" borderId="188" xfId="3" applyNumberFormat="1" applyFont="1" applyFill="1" applyBorder="1" applyAlignment="1">
      <alignment horizontal="right" vertical="center" shrinkToFit="1"/>
    </xf>
    <xf numFmtId="0" fontId="10" fillId="4" borderId="188" xfId="2" applyFont="1" applyFill="1" applyBorder="1" applyAlignment="1">
      <alignment horizontal="center" vertical="center" wrapText="1"/>
    </xf>
    <xf numFmtId="0" fontId="1" fillId="4" borderId="188" xfId="0" applyFont="1" applyFill="1" applyBorder="1">
      <alignment vertical="center"/>
    </xf>
    <xf numFmtId="3" fontId="10" fillId="4" borderId="188" xfId="2" applyNumberFormat="1" applyFont="1" applyFill="1" applyBorder="1" applyAlignment="1">
      <alignment horizontal="center" vertical="center" wrapText="1"/>
    </xf>
    <xf numFmtId="177" fontId="17" fillId="2" borderId="188" xfId="3" applyNumberFormat="1" applyFont="1" applyFill="1" applyBorder="1" applyAlignment="1">
      <alignment horizontal="right" vertical="center" shrinkToFit="1"/>
    </xf>
    <xf numFmtId="0" fontId="17" fillId="2" borderId="203" xfId="2" applyFont="1" applyFill="1" applyBorder="1" applyAlignment="1">
      <alignment horizontal="center" vertical="center" wrapText="1" shrinkToFit="1"/>
    </xf>
    <xf numFmtId="10" fontId="17" fillId="2" borderId="188" xfId="2" applyNumberFormat="1" applyFont="1" applyFill="1" applyBorder="1" applyAlignment="1">
      <alignment horizontal="center" vertical="center" wrapText="1"/>
    </xf>
    <xf numFmtId="0" fontId="17" fillId="2" borderId="203" xfId="2" applyFont="1" applyFill="1" applyBorder="1" applyAlignment="1">
      <alignment horizontal="center" vertical="center" wrapText="1"/>
    </xf>
    <xf numFmtId="0" fontId="7" fillId="0" borderId="188" xfId="0" applyFont="1" applyBorder="1" applyAlignment="1">
      <alignment horizontal="left" vertical="top" wrapText="1"/>
    </xf>
    <xf numFmtId="0" fontId="17" fillId="0" borderId="24" xfId="2" applyFont="1" applyFill="1" applyBorder="1" applyAlignment="1">
      <alignment horizontal="center" vertical="center" wrapText="1"/>
    </xf>
    <xf numFmtId="0" fontId="17" fillId="2" borderId="188" xfId="2" applyFont="1" applyFill="1" applyBorder="1" applyAlignment="1">
      <alignment horizontal="left" vertical="center" wrapText="1"/>
    </xf>
    <xf numFmtId="177" fontId="17" fillId="2"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204" xfId="2" applyFont="1" applyFill="1" applyBorder="1" applyAlignment="1">
      <alignment horizontal="center" vertical="center" wrapText="1"/>
    </xf>
    <xf numFmtId="0" fontId="17" fillId="2" borderId="205"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0" fontId="17" fillId="2" borderId="24" xfId="2" applyFont="1" applyFill="1" applyBorder="1" applyAlignment="1">
      <alignment horizontal="left"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7" fillId="0" borderId="4"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2" borderId="24" xfId="2" applyFont="1" applyFill="1" applyBorder="1" applyAlignment="1">
      <alignment horizontal="center" vertical="center" wrapText="1"/>
    </xf>
    <xf numFmtId="187" fontId="17" fillId="0" borderId="24" xfId="5"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3" fontId="21" fillId="2" borderId="188" xfId="2" applyNumberFormat="1" applyFont="1" applyFill="1" applyBorder="1" applyAlignment="1">
      <alignment horizontal="center" vertical="center" wrapText="1" shrinkToFit="1"/>
    </xf>
    <xf numFmtId="181" fontId="21" fillId="2" borderId="188" xfId="3" applyNumberFormat="1" applyFont="1" applyFill="1" applyBorder="1" applyAlignment="1">
      <alignment horizontal="center" vertical="center" shrinkToFit="1"/>
    </xf>
    <xf numFmtId="179" fontId="21" fillId="2" borderId="188" xfId="3" applyNumberFormat="1" applyFont="1" applyFill="1" applyBorder="1" applyAlignment="1">
      <alignment horizontal="center" vertical="center" shrinkToFit="1"/>
    </xf>
    <xf numFmtId="14" fontId="21" fillId="2" borderId="188" xfId="2" applyNumberFormat="1" applyFont="1" applyFill="1" applyBorder="1" applyAlignment="1">
      <alignment horizontal="center" vertical="center" shrinkToFit="1"/>
    </xf>
    <xf numFmtId="9" fontId="21" fillId="2" borderId="188" xfId="2" applyNumberFormat="1" applyFont="1" applyFill="1" applyBorder="1" applyAlignment="1">
      <alignment horizontal="center" vertical="center" shrinkToFit="1"/>
    </xf>
    <xf numFmtId="0" fontId="229" fillId="0" borderId="0" xfId="0" applyFont="1">
      <alignment vertical="center"/>
    </xf>
    <xf numFmtId="0" fontId="1" fillId="0" borderId="11" xfId="0" applyFont="1" applyBorder="1" applyAlignment="1">
      <alignment horizontal="left" vertical="center" wrapTex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0" fontId="11" fillId="0" borderId="0" xfId="1" applyFont="1" applyBorder="1" applyAlignment="1">
      <alignment horizontal="left" vertical="top" wrapText="1"/>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181" fontId="5" fillId="0" borderId="4"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25" xfId="3" applyNumberFormat="1" applyFont="1" applyFill="1" applyBorder="1" applyAlignment="1">
      <alignment horizontal="right" vertical="center" shrinkToFit="1"/>
    </xf>
    <xf numFmtId="181" fontId="5" fillId="2" borderId="26" xfId="3" applyNumberFormat="1" applyFont="1" applyFill="1" applyBorder="1" applyAlignment="1">
      <alignment horizontal="right" vertical="center" shrinkToFit="1"/>
    </xf>
    <xf numFmtId="181" fontId="5" fillId="2" borderId="2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0" fontId="1" fillId="0" borderId="0" xfId="0" applyFont="1" applyFill="1" applyAlignment="1">
      <alignment horizontal="center" vertical="center"/>
    </xf>
    <xf numFmtId="188" fontId="1" fillId="2"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8" fontId="1" fillId="0" borderId="0" xfId="0" applyNumberFormat="1" applyFont="1" applyFill="1" applyAlignment="1">
      <alignment horizontal="center" vertical="center"/>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0" fontId="21" fillId="2" borderId="3" xfId="2" applyFont="1" applyFill="1" applyBorder="1" applyAlignment="1">
      <alignment horizontal="center" vertical="center" shrinkToFit="1"/>
    </xf>
    <xf numFmtId="0" fontId="21" fillId="2" borderId="2" xfId="2" applyFont="1" applyFill="1" applyBorder="1" applyAlignment="1">
      <alignment horizontal="center" vertical="center" shrinkToFit="1"/>
    </xf>
    <xf numFmtId="0" fontId="21" fillId="2" borderId="4" xfId="2" applyFont="1" applyFill="1" applyBorder="1" applyAlignment="1">
      <alignment horizontal="center" vertical="center" shrinkToFit="1"/>
    </xf>
    <xf numFmtId="177" fontId="21" fillId="2" borderId="24" xfId="3" applyNumberFormat="1" applyFont="1" applyFill="1" applyBorder="1" applyAlignment="1">
      <alignment horizontal="right" vertical="center" shrinkToFit="1"/>
    </xf>
    <xf numFmtId="177" fontId="21" fillId="2" borderId="24" xfId="2" applyNumberFormat="1" applyFont="1" applyFill="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21" fillId="2" borderId="3" xfId="2" applyFont="1" applyFill="1" applyBorder="1" applyAlignment="1">
      <alignment horizontal="center" vertical="center" wrapText="1" shrinkToFit="1"/>
    </xf>
    <xf numFmtId="0" fontId="21" fillId="2" borderId="2" xfId="2" applyFont="1" applyFill="1" applyBorder="1" applyAlignment="1">
      <alignment horizontal="center" vertical="center" wrapText="1" shrinkToFit="1"/>
    </xf>
    <xf numFmtId="0" fontId="21" fillId="2" borderId="4" xfId="2" applyFont="1" applyFill="1" applyBorder="1" applyAlignment="1">
      <alignment horizontal="center" vertical="center" wrapText="1" shrinkToFit="1"/>
    </xf>
    <xf numFmtId="177" fontId="21" fillId="2" borderId="3" xfId="2" applyNumberFormat="1" applyFont="1" applyFill="1" applyBorder="1" applyAlignment="1">
      <alignment horizontal="right" vertical="center" shrinkToFit="1"/>
    </xf>
    <xf numFmtId="177" fontId="21" fillId="2" borderId="2" xfId="2" applyNumberFormat="1" applyFont="1" applyFill="1" applyBorder="1" applyAlignment="1">
      <alignment horizontal="right" vertical="center" shrinkToFit="1"/>
    </xf>
    <xf numFmtId="177" fontId="21" fillId="2" borderId="4" xfId="2" applyNumberFormat="1" applyFont="1" applyFill="1" applyBorder="1" applyAlignment="1">
      <alignment horizontal="right" vertical="center" shrinkToFit="1"/>
    </xf>
    <xf numFmtId="177" fontId="21" fillId="2" borderId="3" xfId="3" applyNumberFormat="1" applyFont="1" applyFill="1" applyBorder="1" applyAlignment="1">
      <alignment horizontal="right" vertical="center" shrinkToFit="1"/>
    </xf>
    <xf numFmtId="177" fontId="21" fillId="2" borderId="2" xfId="3" applyNumberFormat="1" applyFont="1" applyFill="1" applyBorder="1" applyAlignment="1">
      <alignment horizontal="right" vertical="center" shrinkToFit="1"/>
    </xf>
    <xf numFmtId="177" fontId="21" fillId="2" borderId="4" xfId="3" applyNumberFormat="1" applyFont="1" applyFill="1" applyBorder="1" applyAlignment="1">
      <alignment horizontal="right" vertical="center" shrinkToFit="1"/>
    </xf>
    <xf numFmtId="0" fontId="17" fillId="4" borderId="9"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7" xfId="2" applyFont="1" applyFill="1" applyBorder="1" applyAlignment="1">
      <alignment horizontal="center" vertical="center" wrapText="1"/>
    </xf>
    <xf numFmtId="0" fontId="1" fillId="4" borderId="8" xfId="0" applyFont="1" applyFill="1" applyBorder="1">
      <alignment vertical="center"/>
    </xf>
    <xf numFmtId="0" fontId="1" fillId="4" borderId="7" xfId="0" applyFont="1" applyFill="1" applyBorder="1">
      <alignment vertical="center"/>
    </xf>
    <xf numFmtId="3" fontId="17" fillId="4" borderId="9" xfId="2" applyNumberFormat="1" applyFont="1" applyFill="1" applyBorder="1" applyAlignment="1">
      <alignment horizontal="center" vertical="center" wrapText="1"/>
    </xf>
    <xf numFmtId="3" fontId="17" fillId="4" borderId="8" xfId="2" applyNumberFormat="1" applyFont="1" applyFill="1" applyBorder="1" applyAlignment="1">
      <alignment horizontal="center" vertical="center" wrapText="1"/>
    </xf>
    <xf numFmtId="3" fontId="17" fillId="4" borderId="7" xfId="2" applyNumberFormat="1" applyFont="1" applyFill="1" applyBorder="1" applyAlignment="1">
      <alignment horizontal="center" vertical="center" wrapText="1"/>
    </xf>
    <xf numFmtId="0" fontId="20" fillId="0" borderId="1" xfId="2" applyFont="1" applyBorder="1" applyAlignment="1">
      <alignment horizontal="right" vertical="center" wrapTex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229"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28402">
    <cellStyle name="_x0014_" xfId="820"/>
    <cellStyle name="-" xfId="7"/>
    <cellStyle name="          _x000d__x000a_386grabber=AVGA.3GR_x000d_" xfId="821"/>
    <cellStyle name="          _x000d__x000a_mouse.drv=lmouse.drv" xfId="822"/>
    <cellStyle name="          _x000d__x000a_shell=progman.exe_x000d__x000a_m" xfId="823"/>
    <cellStyle name=" 물류비_실시품의준_4-1실적" xfId="824"/>
    <cellStyle name="#,##0" xfId="139"/>
    <cellStyle name="#,##0 2" xfId="5223"/>
    <cellStyle name="#,##0 2 2" xfId="5566"/>
    <cellStyle name="#,##0 2 2 10" xfId="11557"/>
    <cellStyle name="#,##0 2 2 2" xfId="5854"/>
    <cellStyle name="#,##0 2 2 2 2" xfId="6089"/>
    <cellStyle name="#,##0 2 2 2 2 2" xfId="12061"/>
    <cellStyle name="#,##0 2 2 2 2 3" xfId="17817"/>
    <cellStyle name="#,##0 2 2 2 2 4" xfId="23314"/>
    <cellStyle name="#,##0 2 2 2 3" xfId="6090"/>
    <cellStyle name="#,##0 2 2 2 3 2" xfId="12062"/>
    <cellStyle name="#,##0 2 2 2 3 3" xfId="17818"/>
    <cellStyle name="#,##0 2 2 2 3 4" xfId="23315"/>
    <cellStyle name="#,##0 2 2 2 4" xfId="6091"/>
    <cellStyle name="#,##0 2 2 2 4 2" xfId="12063"/>
    <cellStyle name="#,##0 2 2 2 4 3" xfId="17819"/>
    <cellStyle name="#,##0 2 2 2 4 4" xfId="23316"/>
    <cellStyle name="#,##0 2 2 2 5" xfId="6092"/>
    <cellStyle name="#,##0 2 2 2 5 2" xfId="12064"/>
    <cellStyle name="#,##0 2 2 2 5 3" xfId="17820"/>
    <cellStyle name="#,##0 2 2 2 5 4" xfId="23317"/>
    <cellStyle name="#,##0 2 2 2 6" xfId="6093"/>
    <cellStyle name="#,##0 2 2 2 6 2" xfId="12065"/>
    <cellStyle name="#,##0 2 2 2 6 3" xfId="17821"/>
    <cellStyle name="#,##0 2 2 2 6 4" xfId="23318"/>
    <cellStyle name="#,##0 2 2 2 7" xfId="11827"/>
    <cellStyle name="#,##0 2 2 2 8" xfId="17588"/>
    <cellStyle name="#,##0 2 2 3" xfId="6094"/>
    <cellStyle name="#,##0 2 2 3 2" xfId="12066"/>
    <cellStyle name="#,##0 2 2 3 3" xfId="17822"/>
    <cellStyle name="#,##0 2 2 3 4" xfId="23319"/>
    <cellStyle name="#,##0 2 2 4" xfId="6095"/>
    <cellStyle name="#,##0 2 2 4 2" xfId="12067"/>
    <cellStyle name="#,##0 2 2 4 3" xfId="17823"/>
    <cellStyle name="#,##0 2 2 4 4" xfId="23320"/>
    <cellStyle name="#,##0 2 2 5" xfId="6096"/>
    <cellStyle name="#,##0 2 2 5 2" xfId="12068"/>
    <cellStyle name="#,##0 2 2 5 3" xfId="17824"/>
    <cellStyle name="#,##0 2 2 5 4" xfId="23321"/>
    <cellStyle name="#,##0 2 2 6" xfId="6097"/>
    <cellStyle name="#,##0 2 2 6 2" xfId="12069"/>
    <cellStyle name="#,##0 2 2 6 3" xfId="17825"/>
    <cellStyle name="#,##0 2 2 6 4" xfId="23322"/>
    <cellStyle name="#,##0 2 2 7" xfId="6098"/>
    <cellStyle name="#,##0 2 2 7 2" xfId="12070"/>
    <cellStyle name="#,##0 2 2 7 3" xfId="17826"/>
    <cellStyle name="#,##0 2 2 7 4" xfId="23323"/>
    <cellStyle name="#,##0 2 2 8" xfId="6099"/>
    <cellStyle name="#,##0 2 2 8 2" xfId="12071"/>
    <cellStyle name="#,##0 2 2 8 3" xfId="17827"/>
    <cellStyle name="#,##0 2 2 8 4" xfId="23324"/>
    <cellStyle name="#,##0 2 2 9" xfId="6100"/>
    <cellStyle name="#,##0 2 2 9 2" xfId="12072"/>
    <cellStyle name="#,##0 2 2 9 3" xfId="17828"/>
    <cellStyle name="#,##0 2 2 9 4" xfId="23325"/>
    <cellStyle name="#,##0 2 3" xfId="5495"/>
    <cellStyle name="#,##0 2 3 2" xfId="5783"/>
    <cellStyle name="#,##0 2 3 2 10" xfId="6101"/>
    <cellStyle name="#,##0 2 3 2 10 2" xfId="12073"/>
    <cellStyle name="#,##0 2 3 2 10 3" xfId="17829"/>
    <cellStyle name="#,##0 2 3 2 10 4" xfId="23326"/>
    <cellStyle name="#,##0 2 3 2 11" xfId="11756"/>
    <cellStyle name="#,##0 2 3 2 12" xfId="23036"/>
    <cellStyle name="#,##0 2 3 2 2" xfId="6102"/>
    <cellStyle name="#,##0 2 3 2 2 2" xfId="12074"/>
    <cellStyle name="#,##0 2 3 2 2 3" xfId="17830"/>
    <cellStyle name="#,##0 2 3 2 2 4" xfId="23327"/>
    <cellStyle name="#,##0 2 3 2 3" xfId="6103"/>
    <cellStyle name="#,##0 2 3 2 3 2" xfId="12075"/>
    <cellStyle name="#,##0 2 3 2 3 3" xfId="17831"/>
    <cellStyle name="#,##0 2 3 2 3 4" xfId="23328"/>
    <cellStyle name="#,##0 2 3 2 4" xfId="6104"/>
    <cellStyle name="#,##0 2 3 2 4 2" xfId="12076"/>
    <cellStyle name="#,##0 2 3 2 4 3" xfId="17832"/>
    <cellStyle name="#,##0 2 3 2 4 4" xfId="23329"/>
    <cellStyle name="#,##0 2 3 2 5" xfId="6105"/>
    <cellStyle name="#,##0 2 3 2 5 2" xfId="12077"/>
    <cellStyle name="#,##0 2 3 2 5 3" xfId="17833"/>
    <cellStyle name="#,##0 2 3 2 5 4" xfId="23330"/>
    <cellStyle name="#,##0 2 3 2 6" xfId="6106"/>
    <cellStyle name="#,##0 2 3 2 6 2" xfId="12078"/>
    <cellStyle name="#,##0 2 3 2 6 3" xfId="17834"/>
    <cellStyle name="#,##0 2 3 2 6 4" xfId="23331"/>
    <cellStyle name="#,##0 2 3 2 7" xfId="6107"/>
    <cellStyle name="#,##0 2 3 2 7 2" xfId="12079"/>
    <cellStyle name="#,##0 2 3 2 7 3" xfId="17835"/>
    <cellStyle name="#,##0 2 3 2 7 4" xfId="23332"/>
    <cellStyle name="#,##0 2 3 2 8" xfId="6108"/>
    <cellStyle name="#,##0 2 3 2 8 2" xfId="12080"/>
    <cellStyle name="#,##0 2 3 2 8 3" xfId="17836"/>
    <cellStyle name="#,##0 2 3 2 8 4" xfId="23333"/>
    <cellStyle name="#,##0 2 3 2 9" xfId="6109"/>
    <cellStyle name="#,##0 2 3 2 9 2" xfId="12081"/>
    <cellStyle name="#,##0 2 3 2 9 3" xfId="17837"/>
    <cellStyle name="#,##0 2 3 2 9 4" xfId="23334"/>
    <cellStyle name="#,##0 2 3 3" xfId="6008"/>
    <cellStyle name="#,##0 2 3 3 10" xfId="6110"/>
    <cellStyle name="#,##0 2 3 3 10 2" xfId="12082"/>
    <cellStyle name="#,##0 2 3 3 10 3" xfId="17838"/>
    <cellStyle name="#,##0 2 3 3 10 4" xfId="23335"/>
    <cellStyle name="#,##0 2 3 3 11" xfId="11981"/>
    <cellStyle name="#,##0 2 3 3 12" xfId="17738"/>
    <cellStyle name="#,##0 2 3 3 13" xfId="23235"/>
    <cellStyle name="#,##0 2 3 3 2" xfId="6111"/>
    <cellStyle name="#,##0 2 3 3 2 2" xfId="12083"/>
    <cellStyle name="#,##0 2 3 3 2 3" xfId="17839"/>
    <cellStyle name="#,##0 2 3 3 2 4" xfId="23336"/>
    <cellStyle name="#,##0 2 3 3 3" xfId="6112"/>
    <cellStyle name="#,##0 2 3 3 3 2" xfId="12084"/>
    <cellStyle name="#,##0 2 3 3 3 3" xfId="17840"/>
    <cellStyle name="#,##0 2 3 3 3 4" xfId="23337"/>
    <cellStyle name="#,##0 2 3 3 4" xfId="6113"/>
    <cellStyle name="#,##0 2 3 3 4 2" xfId="12085"/>
    <cellStyle name="#,##0 2 3 3 4 3" xfId="17841"/>
    <cellStyle name="#,##0 2 3 3 4 4" xfId="23338"/>
    <cellStyle name="#,##0 2 3 3 5" xfId="6114"/>
    <cellStyle name="#,##0 2 3 3 5 2" xfId="12086"/>
    <cellStyle name="#,##0 2 3 3 5 3" xfId="17842"/>
    <cellStyle name="#,##0 2 3 3 5 4" xfId="23339"/>
    <cellStyle name="#,##0 2 3 3 6" xfId="6115"/>
    <cellStyle name="#,##0 2 3 3 6 2" xfId="12087"/>
    <cellStyle name="#,##0 2 3 3 6 3" xfId="17843"/>
    <cellStyle name="#,##0 2 3 3 6 4" xfId="23340"/>
    <cellStyle name="#,##0 2 3 3 7" xfId="6116"/>
    <cellStyle name="#,##0 2 3 3 7 2" xfId="12088"/>
    <cellStyle name="#,##0 2 3 3 7 3" xfId="17844"/>
    <cellStyle name="#,##0 2 3 3 7 4" xfId="23341"/>
    <cellStyle name="#,##0 2 3 3 8" xfId="6117"/>
    <cellStyle name="#,##0 2 3 3 8 2" xfId="12089"/>
    <cellStyle name="#,##0 2 3 3 8 3" xfId="17845"/>
    <cellStyle name="#,##0 2 3 3 8 4" xfId="23342"/>
    <cellStyle name="#,##0 2 3 3 9" xfId="6118"/>
    <cellStyle name="#,##0 2 3 3 9 2" xfId="12090"/>
    <cellStyle name="#,##0 2 3 3 9 3" xfId="17846"/>
    <cellStyle name="#,##0 2 3 3 9 4" xfId="23343"/>
    <cellStyle name="#,##0 2 3 4" xfId="6119"/>
    <cellStyle name="#,##0 2 3 4 2" xfId="12091"/>
    <cellStyle name="#,##0 2 3 4 3" xfId="17847"/>
    <cellStyle name="#,##0 2 3 4 4" xfId="23344"/>
    <cellStyle name="#,##0 2 3 5" xfId="6120"/>
    <cellStyle name="#,##0 2 3 5 2" xfId="12092"/>
    <cellStyle name="#,##0 2 3 5 3" xfId="17848"/>
    <cellStyle name="#,##0 2 3 5 4" xfId="23345"/>
    <cellStyle name="#,##0 2 3 6" xfId="6121"/>
    <cellStyle name="#,##0 2 3 6 2" xfId="12093"/>
    <cellStyle name="#,##0 2 3 6 3" xfId="17849"/>
    <cellStyle name="#,##0 2 3 6 4" xfId="23346"/>
    <cellStyle name="#,##0 2 3 7" xfId="11489"/>
    <cellStyle name="#,##0 2 4" xfId="5631"/>
    <cellStyle name="#,##0 2 4 2" xfId="6122"/>
    <cellStyle name="#,##0 2 4 2 2" xfId="12094"/>
    <cellStyle name="#,##0 2 4 2 3" xfId="17850"/>
    <cellStyle name="#,##0 2 4 2 4" xfId="23347"/>
    <cellStyle name="#,##0 2 4 3" xfId="6123"/>
    <cellStyle name="#,##0 2 4 3 2" xfId="12095"/>
    <cellStyle name="#,##0 2 4 3 3" xfId="17851"/>
    <cellStyle name="#,##0 2 4 3 4" xfId="23348"/>
    <cellStyle name="#,##0 2 4 4" xfId="6124"/>
    <cellStyle name="#,##0 2 4 4 2" xfId="12096"/>
    <cellStyle name="#,##0 2 4 4 3" xfId="17852"/>
    <cellStyle name="#,##0 2 4 4 4" xfId="23349"/>
    <cellStyle name="#,##0 2 4 5" xfId="6125"/>
    <cellStyle name="#,##0 2 4 5 2" xfId="12097"/>
    <cellStyle name="#,##0 2 4 5 3" xfId="17853"/>
    <cellStyle name="#,##0 2 4 5 4" xfId="23350"/>
    <cellStyle name="#,##0 2 4 6" xfId="6126"/>
    <cellStyle name="#,##0 2 4 6 2" xfId="12098"/>
    <cellStyle name="#,##0 2 4 6 3" xfId="17854"/>
    <cellStyle name="#,##0 2 4 6 4" xfId="23351"/>
    <cellStyle name="#,##0 2 4 7" xfId="11605"/>
    <cellStyle name="#,##0 2 4 8" xfId="17376"/>
    <cellStyle name="#,##0 2 5" xfId="5612"/>
    <cellStyle name="#,##0 2 5 10" xfId="6127"/>
    <cellStyle name="#,##0 2 5 10 2" xfId="12099"/>
    <cellStyle name="#,##0 2 5 10 3" xfId="17855"/>
    <cellStyle name="#,##0 2 5 10 4" xfId="23352"/>
    <cellStyle name="#,##0 2 5 11" xfId="11594"/>
    <cellStyle name="#,##0 2 5 12" xfId="17366"/>
    <cellStyle name="#,##0 2 5 13" xfId="22918"/>
    <cellStyle name="#,##0 2 5 2" xfId="6128"/>
    <cellStyle name="#,##0 2 5 2 2" xfId="12100"/>
    <cellStyle name="#,##0 2 5 2 3" xfId="17856"/>
    <cellStyle name="#,##0 2 5 2 4" xfId="23353"/>
    <cellStyle name="#,##0 2 5 3" xfId="6129"/>
    <cellStyle name="#,##0 2 5 3 2" xfId="12101"/>
    <cellStyle name="#,##0 2 5 3 3" xfId="17857"/>
    <cellStyle name="#,##0 2 5 3 4" xfId="23354"/>
    <cellStyle name="#,##0 2 5 4" xfId="6130"/>
    <cellStyle name="#,##0 2 5 4 2" xfId="12102"/>
    <cellStyle name="#,##0 2 5 4 3" xfId="17858"/>
    <cellStyle name="#,##0 2 5 4 4" xfId="23355"/>
    <cellStyle name="#,##0 2 5 5" xfId="6131"/>
    <cellStyle name="#,##0 2 5 5 2" xfId="12103"/>
    <cellStyle name="#,##0 2 5 5 3" xfId="17859"/>
    <cellStyle name="#,##0 2 5 5 4" xfId="23356"/>
    <cellStyle name="#,##0 2 5 6" xfId="6132"/>
    <cellStyle name="#,##0 2 5 6 2" xfId="12104"/>
    <cellStyle name="#,##0 2 5 6 3" xfId="17860"/>
    <cellStyle name="#,##0 2 5 6 4" xfId="23357"/>
    <cellStyle name="#,##0 2 5 7" xfId="6133"/>
    <cellStyle name="#,##0 2 5 7 2" xfId="12105"/>
    <cellStyle name="#,##0 2 5 7 3" xfId="17861"/>
    <cellStyle name="#,##0 2 5 7 4" xfId="23358"/>
    <cellStyle name="#,##0 2 5 8" xfId="6134"/>
    <cellStyle name="#,##0 2 5 8 2" xfId="12106"/>
    <cellStyle name="#,##0 2 5 8 3" xfId="17862"/>
    <cellStyle name="#,##0 2 5 8 4" xfId="23359"/>
    <cellStyle name="#,##0 2 5 9" xfId="6135"/>
    <cellStyle name="#,##0 2 5 9 2" xfId="12107"/>
    <cellStyle name="#,##0 2 5 9 3" xfId="17863"/>
    <cellStyle name="#,##0 2 5 9 4" xfId="23360"/>
    <cellStyle name="#,##0 2 6" xfId="6136"/>
    <cellStyle name="#,##0 2 6 2" xfId="12108"/>
    <cellStyle name="#,##0 2 6 3" xfId="17864"/>
    <cellStyle name="#,##0 2 6 4" xfId="23361"/>
    <cellStyle name="#,##0 2 7" xfId="11342"/>
    <cellStyle name="#,##0 3" xfId="5398"/>
    <cellStyle name="#,##0 3 10" xfId="11392"/>
    <cellStyle name="#,##0 3 2" xfId="5686"/>
    <cellStyle name="#,##0 3 2 2" xfId="6137"/>
    <cellStyle name="#,##0 3 2 2 2" xfId="12109"/>
    <cellStyle name="#,##0 3 2 2 3" xfId="17865"/>
    <cellStyle name="#,##0 3 2 2 4" xfId="23362"/>
    <cellStyle name="#,##0 3 2 3" xfId="6138"/>
    <cellStyle name="#,##0 3 2 3 2" xfId="12110"/>
    <cellStyle name="#,##0 3 2 3 3" xfId="17866"/>
    <cellStyle name="#,##0 3 2 3 4" xfId="23363"/>
    <cellStyle name="#,##0 3 2 4" xfId="6139"/>
    <cellStyle name="#,##0 3 2 4 2" xfId="12111"/>
    <cellStyle name="#,##0 3 2 4 3" xfId="17867"/>
    <cellStyle name="#,##0 3 2 4 4" xfId="23364"/>
    <cellStyle name="#,##0 3 2 5" xfId="6140"/>
    <cellStyle name="#,##0 3 2 5 2" xfId="12112"/>
    <cellStyle name="#,##0 3 2 5 3" xfId="17868"/>
    <cellStyle name="#,##0 3 2 5 4" xfId="23365"/>
    <cellStyle name="#,##0 3 2 6" xfId="6141"/>
    <cellStyle name="#,##0 3 2 6 2" xfId="12113"/>
    <cellStyle name="#,##0 3 2 6 3" xfId="17869"/>
    <cellStyle name="#,##0 3 2 6 4" xfId="23366"/>
    <cellStyle name="#,##0 3 2 7" xfId="11659"/>
    <cellStyle name="#,##0 3 2 8" xfId="17429"/>
    <cellStyle name="#,##0 3 3" xfId="5926"/>
    <cellStyle name="#,##0 3 3 10" xfId="6142"/>
    <cellStyle name="#,##0 3 3 10 2" xfId="12114"/>
    <cellStyle name="#,##0 3 3 10 3" xfId="17870"/>
    <cellStyle name="#,##0 3 3 10 4" xfId="23367"/>
    <cellStyle name="#,##0 3 3 11" xfId="11899"/>
    <cellStyle name="#,##0 3 3 12" xfId="17656"/>
    <cellStyle name="#,##0 3 3 13" xfId="23153"/>
    <cellStyle name="#,##0 3 3 2" xfId="6143"/>
    <cellStyle name="#,##0 3 3 2 2" xfId="12115"/>
    <cellStyle name="#,##0 3 3 2 3" xfId="17871"/>
    <cellStyle name="#,##0 3 3 2 4" xfId="23368"/>
    <cellStyle name="#,##0 3 3 3" xfId="6144"/>
    <cellStyle name="#,##0 3 3 3 2" xfId="12116"/>
    <cellStyle name="#,##0 3 3 3 3" xfId="17872"/>
    <cellStyle name="#,##0 3 3 3 4" xfId="23369"/>
    <cellStyle name="#,##0 3 3 4" xfId="6145"/>
    <cellStyle name="#,##0 3 3 4 2" xfId="12117"/>
    <cellStyle name="#,##0 3 3 4 3" xfId="17873"/>
    <cellStyle name="#,##0 3 3 4 4" xfId="23370"/>
    <cellStyle name="#,##0 3 3 5" xfId="6146"/>
    <cellStyle name="#,##0 3 3 5 2" xfId="12118"/>
    <cellStyle name="#,##0 3 3 5 3" xfId="17874"/>
    <cellStyle name="#,##0 3 3 5 4" xfId="23371"/>
    <cellStyle name="#,##0 3 3 6" xfId="6147"/>
    <cellStyle name="#,##0 3 3 6 2" xfId="12119"/>
    <cellStyle name="#,##0 3 3 6 3" xfId="17875"/>
    <cellStyle name="#,##0 3 3 6 4" xfId="23372"/>
    <cellStyle name="#,##0 3 3 7" xfId="6148"/>
    <cellStyle name="#,##0 3 3 7 2" xfId="12120"/>
    <cellStyle name="#,##0 3 3 7 3" xfId="17876"/>
    <cellStyle name="#,##0 3 3 7 4" xfId="23373"/>
    <cellStyle name="#,##0 3 3 8" xfId="6149"/>
    <cellStyle name="#,##0 3 3 8 2" xfId="12121"/>
    <cellStyle name="#,##0 3 3 8 3" xfId="17877"/>
    <cellStyle name="#,##0 3 3 8 4" xfId="23374"/>
    <cellStyle name="#,##0 3 3 9" xfId="6150"/>
    <cellStyle name="#,##0 3 3 9 2" xfId="12122"/>
    <cellStyle name="#,##0 3 3 9 3" xfId="17878"/>
    <cellStyle name="#,##0 3 3 9 4" xfId="23375"/>
    <cellStyle name="#,##0 3 4" xfId="6151"/>
    <cellStyle name="#,##0 3 4 2" xfId="12123"/>
    <cellStyle name="#,##0 3 4 3" xfId="17879"/>
    <cellStyle name="#,##0 3 4 4" xfId="23376"/>
    <cellStyle name="#,##0 3 5" xfId="6152"/>
    <cellStyle name="#,##0 3 5 2" xfId="12124"/>
    <cellStyle name="#,##0 3 5 3" xfId="17880"/>
    <cellStyle name="#,##0 3 5 4" xfId="23377"/>
    <cellStyle name="#,##0 3 6" xfId="6153"/>
    <cellStyle name="#,##0 3 6 2" xfId="12125"/>
    <cellStyle name="#,##0 3 6 3" xfId="17881"/>
    <cellStyle name="#,##0 3 6 4" xfId="23378"/>
    <cellStyle name="#,##0 3 7" xfId="6154"/>
    <cellStyle name="#,##0 3 7 2" xfId="12126"/>
    <cellStyle name="#,##0 3 7 3" xfId="17882"/>
    <cellStyle name="#,##0 3 7 4" xfId="23379"/>
    <cellStyle name="#,##0 3 8" xfId="6155"/>
    <cellStyle name="#,##0 3 8 2" xfId="12127"/>
    <cellStyle name="#,##0 3 8 3" xfId="17883"/>
    <cellStyle name="#,##0 3 8 4" xfId="23380"/>
    <cellStyle name="#,##0 3 9" xfId="6156"/>
    <cellStyle name="#,##0 3 9 2" xfId="12128"/>
    <cellStyle name="#,##0 3 9 3" xfId="17884"/>
    <cellStyle name="#,##0 3 9 4" xfId="23381"/>
    <cellStyle name="#,##0 4" xfId="5368"/>
    <cellStyle name="#,##0 4 2" xfId="5656"/>
    <cellStyle name="#,##0 4 2 2" xfId="6157"/>
    <cellStyle name="#,##0 4 2 2 2" xfId="12129"/>
    <cellStyle name="#,##0 4 2 2 3" xfId="17885"/>
    <cellStyle name="#,##0 4 2 2 4" xfId="23382"/>
    <cellStyle name="#,##0 4 2 3" xfId="6158"/>
    <cellStyle name="#,##0 4 2 3 2" xfId="12130"/>
    <cellStyle name="#,##0 4 2 3 3" xfId="17886"/>
    <cellStyle name="#,##0 4 2 3 4" xfId="23383"/>
    <cellStyle name="#,##0 4 2 4" xfId="6159"/>
    <cellStyle name="#,##0 4 2 4 2" xfId="12131"/>
    <cellStyle name="#,##0 4 2 4 3" xfId="17887"/>
    <cellStyle name="#,##0 4 2 4 4" xfId="23384"/>
    <cellStyle name="#,##0 4 2 5" xfId="6160"/>
    <cellStyle name="#,##0 4 2 5 2" xfId="12132"/>
    <cellStyle name="#,##0 4 2 5 3" xfId="17888"/>
    <cellStyle name="#,##0 4 2 5 4" xfId="23385"/>
    <cellStyle name="#,##0 4 2 6" xfId="6161"/>
    <cellStyle name="#,##0 4 2 6 2" xfId="12133"/>
    <cellStyle name="#,##0 4 2 6 3" xfId="17889"/>
    <cellStyle name="#,##0 4 2 6 4" xfId="23386"/>
    <cellStyle name="#,##0 4 2 7" xfId="11629"/>
    <cellStyle name="#,##0 4 2 8" xfId="17399"/>
    <cellStyle name="#,##0 4 3" xfId="6162"/>
    <cellStyle name="#,##0 4 3 2" xfId="12134"/>
    <cellStyle name="#,##0 4 3 3" xfId="17890"/>
    <cellStyle name="#,##0 4 3 4" xfId="23387"/>
    <cellStyle name="#,##0 4 4" xfId="6163"/>
    <cellStyle name="#,##0 4 4 2" xfId="12135"/>
    <cellStyle name="#,##0 4 4 3" xfId="17891"/>
    <cellStyle name="#,##0 4 4 4" xfId="23388"/>
    <cellStyle name="#,##0 4 5" xfId="6164"/>
    <cellStyle name="#,##0 4 5 2" xfId="12136"/>
    <cellStyle name="#,##0 4 5 3" xfId="17892"/>
    <cellStyle name="#,##0 4 5 4" xfId="23389"/>
    <cellStyle name="#,##0 4 6" xfId="11362"/>
    <cellStyle name="#,##0 4 7" xfId="17165"/>
    <cellStyle name="#,##0 5" xfId="5600"/>
    <cellStyle name="#,##0 5 2" xfId="6165"/>
    <cellStyle name="#,##0 5 2 2" xfId="12137"/>
    <cellStyle name="#,##0 5 2 3" xfId="17893"/>
    <cellStyle name="#,##0 5 2 4" xfId="23390"/>
    <cellStyle name="#,##0 5 3" xfId="6166"/>
    <cellStyle name="#,##0 5 3 2" xfId="12138"/>
    <cellStyle name="#,##0 5 3 3" xfId="17894"/>
    <cellStyle name="#,##0 5 3 4" xfId="23391"/>
    <cellStyle name="#,##0 5 4" xfId="6167"/>
    <cellStyle name="#,##0 5 4 2" xfId="12139"/>
    <cellStyle name="#,##0 5 4 3" xfId="17895"/>
    <cellStyle name="#,##0 5 4 4" xfId="23392"/>
    <cellStyle name="#,##0 5 5" xfId="6168"/>
    <cellStyle name="#,##0 5 5 2" xfId="12140"/>
    <cellStyle name="#,##0 5 5 3" xfId="17896"/>
    <cellStyle name="#,##0 5 5 4" xfId="23393"/>
    <cellStyle name="#,##0 5 6" xfId="6169"/>
    <cellStyle name="#,##0 5 6 2" xfId="12141"/>
    <cellStyle name="#,##0 5 6 3" xfId="17897"/>
    <cellStyle name="#,##0 5 6 4" xfId="23394"/>
    <cellStyle name="#,##0 5 7" xfId="11584"/>
    <cellStyle name="#,##0 5 8" xfId="17356"/>
    <cellStyle name="#,##0 6" xfId="6170"/>
    <cellStyle name="#,##0 6 2" xfId="12142"/>
    <cellStyle name="#,##0 6 3" xfId="17898"/>
    <cellStyle name="#,##0 6 4" xfId="23395"/>
    <cellStyle name="#,##0 7" xfId="11235"/>
    <cellStyle name="$" xfId="825"/>
    <cellStyle name="$_db진흥" xfId="826"/>
    <cellStyle name="$_db진흥 2" xfId="827"/>
    <cellStyle name="$_견적2" xfId="828"/>
    <cellStyle name="$_견적2 2" xfId="829"/>
    <cellStyle name="$_기아" xfId="830"/>
    <cellStyle name="$_기아 2" xfId="831"/>
    <cellStyle name="?" xfId="832"/>
    <cellStyle name="?? [0]_m.7.2" xfId="140"/>
    <cellStyle name="??_x000c_溜_x0012__x000d_肥U_x0001_?_x0006_?_x0007__x0001__x0001_" xfId="833"/>
    <cellStyle name="??&amp;O?&amp;H?_x0008__x000f__x0007_?_x0007__x0001__x0001_" xfId="8"/>
    <cellStyle name="??&amp;O?&amp;H?_x0008_??_x0007__x0001__x0001_" xfId="9"/>
    <cellStyle name="??&amp;O?&amp;H?_x0008_x_x000b_P_x000c__x0007__x0001__x0001_" xfId="834"/>
    <cellStyle name="??&amp;쏗?뷐9_x0008__x0011__x0007_?_x0007__x0001__x0001_" xfId="835"/>
    <cellStyle name="???­ [0]_INQUIRY ¿?¾÷?ß?ø " xfId="141"/>
    <cellStyle name="???­_INQUIRY ¿?¾÷?ß?ø " xfId="142"/>
    <cellStyle name="???Ø_??°???(2¿?) " xfId="143"/>
    <cellStyle name="??_m.7.2.7.3" xfId="144"/>
    <cellStyle name="?_x000f__x0001_?잡_x0002_" xfId="836"/>
    <cellStyle name="?Þ¸¶ [0]_INQUIRY ¿?¾÷?ß?ø " xfId="145"/>
    <cellStyle name="?Þ¸¶_INQUIRY ¿?¾÷?ß?ø " xfId="146"/>
    <cellStyle name="?W?_laroux" xfId="147"/>
    <cellStyle name="?칮E0899intecosch" xfId="837"/>
    <cellStyle name="?칮E0899M1RP" xfId="838"/>
    <cellStyle name="?칮E1999Year End Provision" xfId="839"/>
    <cellStyle name="]_x0004_" xfId="840"/>
    <cellStyle name="_0106고정부속명세" xfId="841"/>
    <cellStyle name="_0106고정부속명세 (1)" xfId="842"/>
    <cellStyle name="_0106고정부속명세 (1) 2" xfId="843"/>
    <cellStyle name="_0106고정부속명세 (1)_결산자료" xfId="844"/>
    <cellStyle name="_0106고정부속명세 (1)_결산자료 2" xfId="845"/>
    <cellStyle name="_0106고정부속명세 (1)_재무제표" xfId="846"/>
    <cellStyle name="_0106고정부속명세 (1)_재무제표 2" xfId="847"/>
    <cellStyle name="_0106고정부속명세 (1)_제9기01월결산명세서" xfId="848"/>
    <cellStyle name="_0106고정부속명세 (1)_제9기01월결산명세서 (1)" xfId="849"/>
    <cellStyle name="_0106고정부속명세 (1)_제9기01월결산명세서 (1) 2" xfId="850"/>
    <cellStyle name="_0106고정부속명세 (1)_제9기01월결산명세서 10" xfId="851"/>
    <cellStyle name="_0106고정부속명세 (1)_제9기01월결산명세서 11" xfId="852"/>
    <cellStyle name="_0106고정부속명세 (1)_제9기01월결산명세서 12" xfId="853"/>
    <cellStyle name="_0106고정부속명세 (1)_제9기01월결산명세서 13" xfId="854"/>
    <cellStyle name="_0106고정부속명세 (1)_제9기01월결산명세서 14" xfId="855"/>
    <cellStyle name="_0106고정부속명세 (1)_제9기01월결산명세서 15" xfId="856"/>
    <cellStyle name="_0106고정부속명세 (1)_제9기01월결산명세서 16" xfId="857"/>
    <cellStyle name="_0106고정부속명세 (1)_제9기01월결산명세서 17" xfId="858"/>
    <cellStyle name="_0106고정부속명세 (1)_제9기01월결산명세서 18" xfId="859"/>
    <cellStyle name="_0106고정부속명세 (1)_제9기01월결산명세서 19" xfId="860"/>
    <cellStyle name="_0106고정부속명세 (1)_제9기01월결산명세서 2" xfId="861"/>
    <cellStyle name="_0106고정부속명세 (1)_제9기01월결산명세서 20" xfId="862"/>
    <cellStyle name="_0106고정부속명세 (1)_제9기01월결산명세서 21" xfId="863"/>
    <cellStyle name="_0106고정부속명세 (1)_제9기01월결산명세서 22" xfId="864"/>
    <cellStyle name="_0106고정부속명세 (1)_제9기01월결산명세서 23" xfId="865"/>
    <cellStyle name="_0106고정부속명세 (1)_제9기01월결산명세서 24" xfId="866"/>
    <cellStyle name="_0106고정부속명세 (1)_제9기01월결산명세서 25" xfId="867"/>
    <cellStyle name="_0106고정부속명세 (1)_제9기01월결산명세서 26" xfId="868"/>
    <cellStyle name="_0106고정부속명세 (1)_제9기01월결산명세서 27" xfId="869"/>
    <cellStyle name="_0106고정부속명세 (1)_제9기01월결산명세서 28" xfId="870"/>
    <cellStyle name="_0106고정부속명세 (1)_제9기01월결산명세서 29" xfId="871"/>
    <cellStyle name="_0106고정부속명세 (1)_제9기01월결산명세서 3" xfId="872"/>
    <cellStyle name="_0106고정부속명세 (1)_제9기01월결산명세서 30" xfId="873"/>
    <cellStyle name="_0106고정부속명세 (1)_제9기01월결산명세서 31" xfId="874"/>
    <cellStyle name="_0106고정부속명세 (1)_제9기01월결산명세서 32" xfId="875"/>
    <cellStyle name="_0106고정부속명세 (1)_제9기01월결산명세서 33" xfId="876"/>
    <cellStyle name="_0106고정부속명세 (1)_제9기01월결산명세서 34" xfId="877"/>
    <cellStyle name="_0106고정부속명세 (1)_제9기01월결산명세서 35" xfId="878"/>
    <cellStyle name="_0106고정부속명세 (1)_제9기01월결산명세서 36" xfId="879"/>
    <cellStyle name="_0106고정부속명세 (1)_제9기01월결산명세서 37" xfId="880"/>
    <cellStyle name="_0106고정부속명세 (1)_제9기01월결산명세서 38" xfId="881"/>
    <cellStyle name="_0106고정부속명세 (1)_제9기01월결산명세서 39" xfId="882"/>
    <cellStyle name="_0106고정부속명세 (1)_제9기01월결산명세서 4" xfId="883"/>
    <cellStyle name="_0106고정부속명세 (1)_제9기01월결산명세서 40" xfId="884"/>
    <cellStyle name="_0106고정부속명세 (1)_제9기01월결산명세서 41" xfId="885"/>
    <cellStyle name="_0106고정부속명세 (1)_제9기01월결산명세서 42" xfId="886"/>
    <cellStyle name="_0106고정부속명세 (1)_제9기01월결산명세서 43" xfId="887"/>
    <cellStyle name="_0106고정부속명세 (1)_제9기01월결산명세서 44" xfId="888"/>
    <cellStyle name="_0106고정부속명세 (1)_제9기01월결산명세서 45" xfId="889"/>
    <cellStyle name="_0106고정부속명세 (1)_제9기01월결산명세서 46" xfId="890"/>
    <cellStyle name="_0106고정부속명세 (1)_제9기01월결산명세서 47" xfId="891"/>
    <cellStyle name="_0106고정부속명세 (1)_제9기01월결산명세서 48" xfId="892"/>
    <cellStyle name="_0106고정부속명세 (1)_제9기01월결산명세서 49" xfId="893"/>
    <cellStyle name="_0106고정부속명세 (1)_제9기01월결산명세서 5" xfId="894"/>
    <cellStyle name="_0106고정부속명세 (1)_제9기01월결산명세서 50" xfId="895"/>
    <cellStyle name="_0106고정부속명세 (1)_제9기01월결산명세서 51" xfId="896"/>
    <cellStyle name="_0106고정부속명세 (1)_제9기01월결산명세서 52" xfId="897"/>
    <cellStyle name="_0106고정부속명세 (1)_제9기01월결산명세서 53" xfId="898"/>
    <cellStyle name="_0106고정부속명세 (1)_제9기01월결산명세서 54" xfId="899"/>
    <cellStyle name="_0106고정부속명세 (1)_제9기01월결산명세서 55" xfId="900"/>
    <cellStyle name="_0106고정부속명세 (1)_제9기01월결산명세서 56" xfId="901"/>
    <cellStyle name="_0106고정부속명세 (1)_제9기01월결산명세서 57" xfId="902"/>
    <cellStyle name="_0106고정부속명세 (1)_제9기01월결산명세서 58" xfId="903"/>
    <cellStyle name="_0106고정부속명세 (1)_제9기01월결산명세서 59" xfId="904"/>
    <cellStyle name="_0106고정부속명세 (1)_제9기01월결산명세서 6" xfId="905"/>
    <cellStyle name="_0106고정부속명세 (1)_제9기01월결산명세서 60" xfId="906"/>
    <cellStyle name="_0106고정부속명세 (1)_제9기01월결산명세서 61" xfId="907"/>
    <cellStyle name="_0106고정부속명세 (1)_제9기01월결산명세서 62" xfId="908"/>
    <cellStyle name="_0106고정부속명세 (1)_제9기01월결산명세서 63" xfId="909"/>
    <cellStyle name="_0106고정부속명세 (1)_제9기01월결산명세서 64" xfId="910"/>
    <cellStyle name="_0106고정부속명세 (1)_제9기01월결산명세서 65" xfId="911"/>
    <cellStyle name="_0106고정부속명세 (1)_제9기01월결산명세서 66" xfId="912"/>
    <cellStyle name="_0106고정부속명세 (1)_제9기01월결산명세서 67" xfId="913"/>
    <cellStyle name="_0106고정부속명세 (1)_제9기01월결산명세서 68" xfId="914"/>
    <cellStyle name="_0106고정부속명세 (1)_제9기01월결산명세서 69" xfId="915"/>
    <cellStyle name="_0106고정부속명세 (1)_제9기01월결산명세서 7" xfId="916"/>
    <cellStyle name="_0106고정부속명세 (1)_제9기01월결산명세서 70" xfId="917"/>
    <cellStyle name="_0106고정부속명세 (1)_제9기01월결산명세서 71" xfId="918"/>
    <cellStyle name="_0106고정부속명세 (1)_제9기01월결산명세서 72" xfId="5011"/>
    <cellStyle name="_0106고정부속명세 (1)_제9기01월결산명세서 73" xfId="5012"/>
    <cellStyle name="_0106고정부속명세 (1)_제9기01월결산명세서 8" xfId="919"/>
    <cellStyle name="_0106고정부속명세 (1)_제9기01월결산명세서 9" xfId="920"/>
    <cellStyle name="_0106고정부속명세 (1)_채권증감내역" xfId="921"/>
    <cellStyle name="_0106고정부속명세 (1)_채권증감내역 2" xfId="922"/>
    <cellStyle name="_0106고정부속명세 10" xfId="923"/>
    <cellStyle name="_0106고정부속명세 11" xfId="924"/>
    <cellStyle name="_0106고정부속명세 12" xfId="925"/>
    <cellStyle name="_0106고정부속명세 13" xfId="926"/>
    <cellStyle name="_0106고정부속명세 14" xfId="927"/>
    <cellStyle name="_0106고정부속명세 15" xfId="928"/>
    <cellStyle name="_0106고정부속명세 16" xfId="929"/>
    <cellStyle name="_0106고정부속명세 17" xfId="930"/>
    <cellStyle name="_0106고정부속명세 18" xfId="931"/>
    <cellStyle name="_0106고정부속명세 19" xfId="932"/>
    <cellStyle name="_0106고정부속명세 2" xfId="933"/>
    <cellStyle name="_0106고정부속명세 20" xfId="934"/>
    <cellStyle name="_0106고정부속명세 21" xfId="935"/>
    <cellStyle name="_0106고정부속명세 22" xfId="936"/>
    <cellStyle name="_0106고정부속명세 23" xfId="937"/>
    <cellStyle name="_0106고정부속명세 24" xfId="938"/>
    <cellStyle name="_0106고정부속명세 25" xfId="939"/>
    <cellStyle name="_0106고정부속명세 26" xfId="940"/>
    <cellStyle name="_0106고정부속명세 27" xfId="941"/>
    <cellStyle name="_0106고정부속명세 28" xfId="942"/>
    <cellStyle name="_0106고정부속명세 29" xfId="943"/>
    <cellStyle name="_0106고정부속명세 3" xfId="944"/>
    <cellStyle name="_0106고정부속명세 30" xfId="945"/>
    <cellStyle name="_0106고정부속명세 31" xfId="946"/>
    <cellStyle name="_0106고정부속명세 32" xfId="947"/>
    <cellStyle name="_0106고정부속명세 33" xfId="948"/>
    <cellStyle name="_0106고정부속명세 34" xfId="949"/>
    <cellStyle name="_0106고정부속명세 35" xfId="950"/>
    <cellStyle name="_0106고정부속명세 36" xfId="951"/>
    <cellStyle name="_0106고정부속명세 37" xfId="952"/>
    <cellStyle name="_0106고정부속명세 38" xfId="953"/>
    <cellStyle name="_0106고정부속명세 39" xfId="954"/>
    <cellStyle name="_0106고정부속명세 4" xfId="955"/>
    <cellStyle name="_0106고정부속명세 40" xfId="956"/>
    <cellStyle name="_0106고정부속명세 41" xfId="957"/>
    <cellStyle name="_0106고정부속명세 42" xfId="958"/>
    <cellStyle name="_0106고정부속명세 43" xfId="959"/>
    <cellStyle name="_0106고정부속명세 44" xfId="960"/>
    <cellStyle name="_0106고정부속명세 45" xfId="961"/>
    <cellStyle name="_0106고정부속명세 46" xfId="962"/>
    <cellStyle name="_0106고정부속명세 47" xfId="963"/>
    <cellStyle name="_0106고정부속명세 48" xfId="964"/>
    <cellStyle name="_0106고정부속명세 49" xfId="965"/>
    <cellStyle name="_0106고정부속명세 5" xfId="966"/>
    <cellStyle name="_0106고정부속명세 50" xfId="967"/>
    <cellStyle name="_0106고정부속명세 51" xfId="968"/>
    <cellStyle name="_0106고정부속명세 52" xfId="969"/>
    <cellStyle name="_0106고정부속명세 53" xfId="970"/>
    <cellStyle name="_0106고정부속명세 54" xfId="971"/>
    <cellStyle name="_0106고정부속명세 55" xfId="972"/>
    <cellStyle name="_0106고정부속명세 56" xfId="973"/>
    <cellStyle name="_0106고정부속명세 57" xfId="974"/>
    <cellStyle name="_0106고정부속명세 58" xfId="975"/>
    <cellStyle name="_0106고정부속명세 59" xfId="976"/>
    <cellStyle name="_0106고정부속명세 6" xfId="977"/>
    <cellStyle name="_0106고정부속명세 60" xfId="978"/>
    <cellStyle name="_0106고정부속명세 61" xfId="979"/>
    <cellStyle name="_0106고정부속명세 62" xfId="980"/>
    <cellStyle name="_0106고정부속명세 63" xfId="981"/>
    <cellStyle name="_0106고정부속명세 64" xfId="982"/>
    <cellStyle name="_0106고정부속명세 65" xfId="983"/>
    <cellStyle name="_0106고정부속명세 66" xfId="984"/>
    <cellStyle name="_0106고정부속명세 67" xfId="985"/>
    <cellStyle name="_0106고정부속명세 68" xfId="986"/>
    <cellStyle name="_0106고정부속명세 69" xfId="987"/>
    <cellStyle name="_0106고정부속명세 7" xfId="988"/>
    <cellStyle name="_0106고정부속명세 70" xfId="989"/>
    <cellStyle name="_0106고정부속명세 71" xfId="990"/>
    <cellStyle name="_0106고정부속명세 72" xfId="5013"/>
    <cellStyle name="_0106고정부속명세 73" xfId="5014"/>
    <cellStyle name="_0106고정부속명세 8" xfId="991"/>
    <cellStyle name="_0106고정부속명세 9" xfId="992"/>
    <cellStyle name="_0106고정부속명세_결산자료" xfId="993"/>
    <cellStyle name="_0106고정부속명세_결산자료 2" xfId="994"/>
    <cellStyle name="_0106고정부속명세_재무제표" xfId="995"/>
    <cellStyle name="_0106고정부속명세_재무제표 2" xfId="996"/>
    <cellStyle name="_0106고정부속명세_제9기01월결산명세서" xfId="997"/>
    <cellStyle name="_0106고정부속명세_제9기01월결산명세서 (1)" xfId="998"/>
    <cellStyle name="_0106고정부속명세_제9기01월결산명세서 (1) 2" xfId="999"/>
    <cellStyle name="_0106고정부속명세_제9기01월결산명세서 10" xfId="1000"/>
    <cellStyle name="_0106고정부속명세_제9기01월결산명세서 11" xfId="1001"/>
    <cellStyle name="_0106고정부속명세_제9기01월결산명세서 12" xfId="1002"/>
    <cellStyle name="_0106고정부속명세_제9기01월결산명세서 13" xfId="1003"/>
    <cellStyle name="_0106고정부속명세_제9기01월결산명세서 14" xfId="1004"/>
    <cellStyle name="_0106고정부속명세_제9기01월결산명세서 15" xfId="1005"/>
    <cellStyle name="_0106고정부속명세_제9기01월결산명세서 16" xfId="1006"/>
    <cellStyle name="_0106고정부속명세_제9기01월결산명세서 17" xfId="1007"/>
    <cellStyle name="_0106고정부속명세_제9기01월결산명세서 18" xfId="1008"/>
    <cellStyle name="_0106고정부속명세_제9기01월결산명세서 19" xfId="1009"/>
    <cellStyle name="_0106고정부속명세_제9기01월결산명세서 2" xfId="1010"/>
    <cellStyle name="_0106고정부속명세_제9기01월결산명세서 20" xfId="1011"/>
    <cellStyle name="_0106고정부속명세_제9기01월결산명세서 21" xfId="1012"/>
    <cellStyle name="_0106고정부속명세_제9기01월결산명세서 22" xfId="1013"/>
    <cellStyle name="_0106고정부속명세_제9기01월결산명세서 23" xfId="1014"/>
    <cellStyle name="_0106고정부속명세_제9기01월결산명세서 24" xfId="1015"/>
    <cellStyle name="_0106고정부속명세_제9기01월결산명세서 25" xfId="1016"/>
    <cellStyle name="_0106고정부속명세_제9기01월결산명세서 26" xfId="1017"/>
    <cellStyle name="_0106고정부속명세_제9기01월결산명세서 27" xfId="1018"/>
    <cellStyle name="_0106고정부속명세_제9기01월결산명세서 28" xfId="1019"/>
    <cellStyle name="_0106고정부속명세_제9기01월결산명세서 29" xfId="1020"/>
    <cellStyle name="_0106고정부속명세_제9기01월결산명세서 3" xfId="1021"/>
    <cellStyle name="_0106고정부속명세_제9기01월결산명세서 30" xfId="1022"/>
    <cellStyle name="_0106고정부속명세_제9기01월결산명세서 31" xfId="1023"/>
    <cellStyle name="_0106고정부속명세_제9기01월결산명세서 32" xfId="1024"/>
    <cellStyle name="_0106고정부속명세_제9기01월결산명세서 33" xfId="1025"/>
    <cellStyle name="_0106고정부속명세_제9기01월결산명세서 34" xfId="1026"/>
    <cellStyle name="_0106고정부속명세_제9기01월결산명세서 35" xfId="1027"/>
    <cellStyle name="_0106고정부속명세_제9기01월결산명세서 36" xfId="1028"/>
    <cellStyle name="_0106고정부속명세_제9기01월결산명세서 37" xfId="1029"/>
    <cellStyle name="_0106고정부속명세_제9기01월결산명세서 38" xfId="1030"/>
    <cellStyle name="_0106고정부속명세_제9기01월결산명세서 39" xfId="1031"/>
    <cellStyle name="_0106고정부속명세_제9기01월결산명세서 4" xfId="1032"/>
    <cellStyle name="_0106고정부속명세_제9기01월결산명세서 40" xfId="1033"/>
    <cellStyle name="_0106고정부속명세_제9기01월결산명세서 41" xfId="1034"/>
    <cellStyle name="_0106고정부속명세_제9기01월결산명세서 42" xfId="1035"/>
    <cellStyle name="_0106고정부속명세_제9기01월결산명세서 43" xfId="1036"/>
    <cellStyle name="_0106고정부속명세_제9기01월결산명세서 44" xfId="1037"/>
    <cellStyle name="_0106고정부속명세_제9기01월결산명세서 45" xfId="1038"/>
    <cellStyle name="_0106고정부속명세_제9기01월결산명세서 46" xfId="1039"/>
    <cellStyle name="_0106고정부속명세_제9기01월결산명세서 47" xfId="1040"/>
    <cellStyle name="_0106고정부속명세_제9기01월결산명세서 48" xfId="1041"/>
    <cellStyle name="_0106고정부속명세_제9기01월결산명세서 49" xfId="1042"/>
    <cellStyle name="_0106고정부속명세_제9기01월결산명세서 5" xfId="1043"/>
    <cellStyle name="_0106고정부속명세_제9기01월결산명세서 50" xfId="1044"/>
    <cellStyle name="_0106고정부속명세_제9기01월결산명세서 51" xfId="1045"/>
    <cellStyle name="_0106고정부속명세_제9기01월결산명세서 52" xfId="1046"/>
    <cellStyle name="_0106고정부속명세_제9기01월결산명세서 53" xfId="1047"/>
    <cellStyle name="_0106고정부속명세_제9기01월결산명세서 54" xfId="1048"/>
    <cellStyle name="_0106고정부속명세_제9기01월결산명세서 55" xfId="1049"/>
    <cellStyle name="_0106고정부속명세_제9기01월결산명세서 56" xfId="1050"/>
    <cellStyle name="_0106고정부속명세_제9기01월결산명세서 57" xfId="1051"/>
    <cellStyle name="_0106고정부속명세_제9기01월결산명세서 58" xfId="1052"/>
    <cellStyle name="_0106고정부속명세_제9기01월결산명세서 59" xfId="1053"/>
    <cellStyle name="_0106고정부속명세_제9기01월결산명세서 6" xfId="1054"/>
    <cellStyle name="_0106고정부속명세_제9기01월결산명세서 60" xfId="1055"/>
    <cellStyle name="_0106고정부속명세_제9기01월결산명세서 61" xfId="1056"/>
    <cellStyle name="_0106고정부속명세_제9기01월결산명세서 62" xfId="1057"/>
    <cellStyle name="_0106고정부속명세_제9기01월결산명세서 63" xfId="1058"/>
    <cellStyle name="_0106고정부속명세_제9기01월결산명세서 64" xfId="1059"/>
    <cellStyle name="_0106고정부속명세_제9기01월결산명세서 65" xfId="1060"/>
    <cellStyle name="_0106고정부속명세_제9기01월결산명세서 66" xfId="1061"/>
    <cellStyle name="_0106고정부속명세_제9기01월결산명세서 67" xfId="1062"/>
    <cellStyle name="_0106고정부속명세_제9기01월결산명세서 68" xfId="1063"/>
    <cellStyle name="_0106고정부속명세_제9기01월결산명세서 69" xfId="1064"/>
    <cellStyle name="_0106고정부속명세_제9기01월결산명세서 7" xfId="1065"/>
    <cellStyle name="_0106고정부속명세_제9기01월결산명세서 70" xfId="1066"/>
    <cellStyle name="_0106고정부속명세_제9기01월결산명세서 71" xfId="1067"/>
    <cellStyle name="_0106고정부속명세_제9기01월결산명세서 72" xfId="5015"/>
    <cellStyle name="_0106고정부속명세_제9기01월결산명세서 73" xfId="5016"/>
    <cellStyle name="_0106고정부속명세_제9기01월결산명세서 8" xfId="1068"/>
    <cellStyle name="_0106고정부속명세_제9기01월결산명세서 9" xfId="1069"/>
    <cellStyle name="_0106고정부속명세_채권증감내역" xfId="1070"/>
    <cellStyle name="_0106고정부속명세_채권증감내역 2" xfId="1071"/>
    <cellStyle name="_0106전사세무자료" xfId="1072"/>
    <cellStyle name="_0106전사세무자료 2" xfId="1073"/>
    <cellStyle name="_0106전사세무자료_결산자료" xfId="1074"/>
    <cellStyle name="_0106전사세무자료_결산자료 2" xfId="1075"/>
    <cellStyle name="_0106전사세무자료_재무제표" xfId="1076"/>
    <cellStyle name="_0106전사세무자료_재무제표 2" xfId="1077"/>
    <cellStyle name="_0106전사세무자료_제9기01월결산명세서" xfId="1078"/>
    <cellStyle name="_0106전사세무자료_제9기01월결산명세서 (1)" xfId="1079"/>
    <cellStyle name="_0106전사세무자료_제9기01월결산명세서 (1) 2" xfId="1080"/>
    <cellStyle name="_0106전사세무자료_제9기01월결산명세서 10" xfId="1081"/>
    <cellStyle name="_0106전사세무자료_제9기01월결산명세서 11" xfId="1082"/>
    <cellStyle name="_0106전사세무자료_제9기01월결산명세서 12" xfId="1083"/>
    <cellStyle name="_0106전사세무자료_제9기01월결산명세서 13" xfId="1084"/>
    <cellStyle name="_0106전사세무자료_제9기01월결산명세서 14" xfId="1085"/>
    <cellStyle name="_0106전사세무자료_제9기01월결산명세서 15" xfId="1086"/>
    <cellStyle name="_0106전사세무자료_제9기01월결산명세서 16" xfId="1087"/>
    <cellStyle name="_0106전사세무자료_제9기01월결산명세서 17" xfId="1088"/>
    <cellStyle name="_0106전사세무자료_제9기01월결산명세서 18" xfId="1089"/>
    <cellStyle name="_0106전사세무자료_제9기01월결산명세서 19" xfId="1090"/>
    <cellStyle name="_0106전사세무자료_제9기01월결산명세서 2" xfId="1091"/>
    <cellStyle name="_0106전사세무자료_제9기01월결산명세서 20" xfId="1092"/>
    <cellStyle name="_0106전사세무자료_제9기01월결산명세서 21" xfId="1093"/>
    <cellStyle name="_0106전사세무자료_제9기01월결산명세서 22" xfId="1094"/>
    <cellStyle name="_0106전사세무자료_제9기01월결산명세서 23" xfId="1095"/>
    <cellStyle name="_0106전사세무자료_제9기01월결산명세서 24" xfId="1096"/>
    <cellStyle name="_0106전사세무자료_제9기01월결산명세서 25" xfId="1097"/>
    <cellStyle name="_0106전사세무자료_제9기01월결산명세서 26" xfId="1098"/>
    <cellStyle name="_0106전사세무자료_제9기01월결산명세서 27" xfId="1099"/>
    <cellStyle name="_0106전사세무자료_제9기01월결산명세서 28" xfId="1100"/>
    <cellStyle name="_0106전사세무자료_제9기01월결산명세서 29" xfId="1101"/>
    <cellStyle name="_0106전사세무자료_제9기01월결산명세서 3" xfId="1102"/>
    <cellStyle name="_0106전사세무자료_제9기01월결산명세서 30" xfId="1103"/>
    <cellStyle name="_0106전사세무자료_제9기01월결산명세서 31" xfId="1104"/>
    <cellStyle name="_0106전사세무자료_제9기01월결산명세서 32" xfId="1105"/>
    <cellStyle name="_0106전사세무자료_제9기01월결산명세서 33" xfId="1106"/>
    <cellStyle name="_0106전사세무자료_제9기01월결산명세서 34" xfId="1107"/>
    <cellStyle name="_0106전사세무자료_제9기01월결산명세서 35" xfId="1108"/>
    <cellStyle name="_0106전사세무자료_제9기01월결산명세서 36" xfId="1109"/>
    <cellStyle name="_0106전사세무자료_제9기01월결산명세서 37" xfId="1110"/>
    <cellStyle name="_0106전사세무자료_제9기01월결산명세서 38" xfId="1111"/>
    <cellStyle name="_0106전사세무자료_제9기01월결산명세서 39" xfId="1112"/>
    <cellStyle name="_0106전사세무자료_제9기01월결산명세서 4" xfId="1113"/>
    <cellStyle name="_0106전사세무자료_제9기01월결산명세서 40" xfId="1114"/>
    <cellStyle name="_0106전사세무자료_제9기01월결산명세서 41" xfId="1115"/>
    <cellStyle name="_0106전사세무자료_제9기01월결산명세서 42" xfId="1116"/>
    <cellStyle name="_0106전사세무자료_제9기01월결산명세서 43" xfId="1117"/>
    <cellStyle name="_0106전사세무자료_제9기01월결산명세서 44" xfId="1118"/>
    <cellStyle name="_0106전사세무자료_제9기01월결산명세서 45" xfId="1119"/>
    <cellStyle name="_0106전사세무자료_제9기01월결산명세서 46" xfId="1120"/>
    <cellStyle name="_0106전사세무자료_제9기01월결산명세서 47" xfId="1121"/>
    <cellStyle name="_0106전사세무자료_제9기01월결산명세서 48" xfId="1122"/>
    <cellStyle name="_0106전사세무자료_제9기01월결산명세서 49" xfId="1123"/>
    <cellStyle name="_0106전사세무자료_제9기01월결산명세서 5" xfId="1124"/>
    <cellStyle name="_0106전사세무자료_제9기01월결산명세서 50" xfId="1125"/>
    <cellStyle name="_0106전사세무자료_제9기01월결산명세서 51" xfId="1126"/>
    <cellStyle name="_0106전사세무자료_제9기01월결산명세서 52" xfId="1127"/>
    <cellStyle name="_0106전사세무자료_제9기01월결산명세서 53" xfId="1128"/>
    <cellStyle name="_0106전사세무자료_제9기01월결산명세서 54" xfId="1129"/>
    <cellStyle name="_0106전사세무자료_제9기01월결산명세서 55" xfId="1130"/>
    <cellStyle name="_0106전사세무자료_제9기01월결산명세서 56" xfId="1131"/>
    <cellStyle name="_0106전사세무자료_제9기01월결산명세서 57" xfId="1132"/>
    <cellStyle name="_0106전사세무자료_제9기01월결산명세서 58" xfId="1133"/>
    <cellStyle name="_0106전사세무자료_제9기01월결산명세서 59" xfId="1134"/>
    <cellStyle name="_0106전사세무자료_제9기01월결산명세서 6" xfId="1135"/>
    <cellStyle name="_0106전사세무자료_제9기01월결산명세서 60" xfId="1136"/>
    <cellStyle name="_0106전사세무자료_제9기01월결산명세서 61" xfId="1137"/>
    <cellStyle name="_0106전사세무자료_제9기01월결산명세서 62" xfId="1138"/>
    <cellStyle name="_0106전사세무자료_제9기01월결산명세서 63" xfId="1139"/>
    <cellStyle name="_0106전사세무자료_제9기01월결산명세서 64" xfId="1140"/>
    <cellStyle name="_0106전사세무자료_제9기01월결산명세서 65" xfId="1141"/>
    <cellStyle name="_0106전사세무자료_제9기01월결산명세서 66" xfId="1142"/>
    <cellStyle name="_0106전사세무자료_제9기01월결산명세서 67" xfId="1143"/>
    <cellStyle name="_0106전사세무자료_제9기01월결산명세서 68" xfId="1144"/>
    <cellStyle name="_0106전사세무자료_제9기01월결산명세서 69" xfId="1145"/>
    <cellStyle name="_0106전사세무자료_제9기01월결산명세서 7" xfId="1146"/>
    <cellStyle name="_0106전사세무자료_제9기01월결산명세서 70" xfId="1147"/>
    <cellStyle name="_0106전사세무자료_제9기01월결산명세서 71" xfId="1148"/>
    <cellStyle name="_0106전사세무자료_제9기01월결산명세서 72" xfId="5017"/>
    <cellStyle name="_0106전사세무자료_제9기01월결산명세서 73" xfId="5018"/>
    <cellStyle name="_0106전사세무자료_제9기01월결산명세서 8" xfId="1149"/>
    <cellStyle name="_0106전사세무자료_제9기01월결산명세서 9" xfId="1150"/>
    <cellStyle name="_0106전사세무자료_채권증감내역" xfId="1151"/>
    <cellStyle name="_0106전사세무자료_채권증감내역 2" xfId="1152"/>
    <cellStyle name="_0112전사세무자료" xfId="1153"/>
    <cellStyle name="_0112전사세무자료 2" xfId="1154"/>
    <cellStyle name="_0112전사세무자료_결산자료" xfId="1155"/>
    <cellStyle name="_0112전사세무자료_결산자료 2" xfId="1156"/>
    <cellStyle name="_0112전사세무자료_재무제표" xfId="1157"/>
    <cellStyle name="_0112전사세무자료_재무제표 2" xfId="1158"/>
    <cellStyle name="_0112전사세무자료_제9기01월결산명세서" xfId="1159"/>
    <cellStyle name="_0112전사세무자료_제9기01월결산명세서 (1)" xfId="1160"/>
    <cellStyle name="_0112전사세무자료_제9기01월결산명세서 (1) 2" xfId="1161"/>
    <cellStyle name="_0112전사세무자료_제9기01월결산명세서 10" xfId="1162"/>
    <cellStyle name="_0112전사세무자료_제9기01월결산명세서 11" xfId="1163"/>
    <cellStyle name="_0112전사세무자료_제9기01월결산명세서 12" xfId="1164"/>
    <cellStyle name="_0112전사세무자료_제9기01월결산명세서 13" xfId="1165"/>
    <cellStyle name="_0112전사세무자료_제9기01월결산명세서 14" xfId="1166"/>
    <cellStyle name="_0112전사세무자료_제9기01월결산명세서 15" xfId="1167"/>
    <cellStyle name="_0112전사세무자료_제9기01월결산명세서 16" xfId="1168"/>
    <cellStyle name="_0112전사세무자료_제9기01월결산명세서 17" xfId="1169"/>
    <cellStyle name="_0112전사세무자료_제9기01월결산명세서 18" xfId="1170"/>
    <cellStyle name="_0112전사세무자료_제9기01월결산명세서 19" xfId="1171"/>
    <cellStyle name="_0112전사세무자료_제9기01월결산명세서 2" xfId="1172"/>
    <cellStyle name="_0112전사세무자료_제9기01월결산명세서 20" xfId="1173"/>
    <cellStyle name="_0112전사세무자료_제9기01월결산명세서 21" xfId="1174"/>
    <cellStyle name="_0112전사세무자료_제9기01월결산명세서 22" xfId="1175"/>
    <cellStyle name="_0112전사세무자료_제9기01월결산명세서 23" xfId="1176"/>
    <cellStyle name="_0112전사세무자료_제9기01월결산명세서 24" xfId="1177"/>
    <cellStyle name="_0112전사세무자료_제9기01월결산명세서 25" xfId="1178"/>
    <cellStyle name="_0112전사세무자료_제9기01월결산명세서 26" xfId="1179"/>
    <cellStyle name="_0112전사세무자료_제9기01월결산명세서 27" xfId="1180"/>
    <cellStyle name="_0112전사세무자료_제9기01월결산명세서 28" xfId="1181"/>
    <cellStyle name="_0112전사세무자료_제9기01월결산명세서 29" xfId="1182"/>
    <cellStyle name="_0112전사세무자료_제9기01월결산명세서 3" xfId="1183"/>
    <cellStyle name="_0112전사세무자료_제9기01월결산명세서 30" xfId="1184"/>
    <cellStyle name="_0112전사세무자료_제9기01월결산명세서 31" xfId="1185"/>
    <cellStyle name="_0112전사세무자료_제9기01월결산명세서 32" xfId="1186"/>
    <cellStyle name="_0112전사세무자료_제9기01월결산명세서 33" xfId="1187"/>
    <cellStyle name="_0112전사세무자료_제9기01월결산명세서 34" xfId="1188"/>
    <cellStyle name="_0112전사세무자료_제9기01월결산명세서 35" xfId="1189"/>
    <cellStyle name="_0112전사세무자료_제9기01월결산명세서 36" xfId="1190"/>
    <cellStyle name="_0112전사세무자료_제9기01월결산명세서 37" xfId="1191"/>
    <cellStyle name="_0112전사세무자료_제9기01월결산명세서 38" xfId="1192"/>
    <cellStyle name="_0112전사세무자료_제9기01월결산명세서 39" xfId="1193"/>
    <cellStyle name="_0112전사세무자료_제9기01월결산명세서 4" xfId="1194"/>
    <cellStyle name="_0112전사세무자료_제9기01월결산명세서 40" xfId="1195"/>
    <cellStyle name="_0112전사세무자료_제9기01월결산명세서 41" xfId="1196"/>
    <cellStyle name="_0112전사세무자료_제9기01월결산명세서 42" xfId="1197"/>
    <cellStyle name="_0112전사세무자료_제9기01월결산명세서 43" xfId="1198"/>
    <cellStyle name="_0112전사세무자료_제9기01월결산명세서 44" xfId="1199"/>
    <cellStyle name="_0112전사세무자료_제9기01월결산명세서 45" xfId="1200"/>
    <cellStyle name="_0112전사세무자료_제9기01월결산명세서 46" xfId="1201"/>
    <cellStyle name="_0112전사세무자료_제9기01월결산명세서 47" xfId="1202"/>
    <cellStyle name="_0112전사세무자료_제9기01월결산명세서 48" xfId="1203"/>
    <cellStyle name="_0112전사세무자료_제9기01월결산명세서 49" xfId="1204"/>
    <cellStyle name="_0112전사세무자료_제9기01월결산명세서 5" xfId="1205"/>
    <cellStyle name="_0112전사세무자료_제9기01월결산명세서 50" xfId="1206"/>
    <cellStyle name="_0112전사세무자료_제9기01월결산명세서 51" xfId="1207"/>
    <cellStyle name="_0112전사세무자료_제9기01월결산명세서 52" xfId="1208"/>
    <cellStyle name="_0112전사세무자료_제9기01월결산명세서 53" xfId="1209"/>
    <cellStyle name="_0112전사세무자료_제9기01월결산명세서 54" xfId="1210"/>
    <cellStyle name="_0112전사세무자료_제9기01월결산명세서 55" xfId="1211"/>
    <cellStyle name="_0112전사세무자료_제9기01월결산명세서 56" xfId="1212"/>
    <cellStyle name="_0112전사세무자료_제9기01월결산명세서 57" xfId="1213"/>
    <cellStyle name="_0112전사세무자료_제9기01월결산명세서 58" xfId="1214"/>
    <cellStyle name="_0112전사세무자료_제9기01월결산명세서 59" xfId="1215"/>
    <cellStyle name="_0112전사세무자료_제9기01월결산명세서 6" xfId="1216"/>
    <cellStyle name="_0112전사세무자료_제9기01월결산명세서 60" xfId="1217"/>
    <cellStyle name="_0112전사세무자료_제9기01월결산명세서 61" xfId="1218"/>
    <cellStyle name="_0112전사세무자료_제9기01월결산명세서 62" xfId="1219"/>
    <cellStyle name="_0112전사세무자료_제9기01월결산명세서 63" xfId="1220"/>
    <cellStyle name="_0112전사세무자료_제9기01월결산명세서 64" xfId="1221"/>
    <cellStyle name="_0112전사세무자료_제9기01월결산명세서 65" xfId="1222"/>
    <cellStyle name="_0112전사세무자료_제9기01월결산명세서 66" xfId="1223"/>
    <cellStyle name="_0112전사세무자료_제9기01월결산명세서 67" xfId="1224"/>
    <cellStyle name="_0112전사세무자료_제9기01월결산명세서 68" xfId="1225"/>
    <cellStyle name="_0112전사세무자료_제9기01월결산명세서 69" xfId="1226"/>
    <cellStyle name="_0112전사세무자료_제9기01월결산명세서 7" xfId="1227"/>
    <cellStyle name="_0112전사세무자료_제9기01월결산명세서 70" xfId="1228"/>
    <cellStyle name="_0112전사세무자료_제9기01월결산명세서 71" xfId="1229"/>
    <cellStyle name="_0112전사세무자료_제9기01월결산명세서 72" xfId="5019"/>
    <cellStyle name="_0112전사세무자료_제9기01월결산명세서 73" xfId="5020"/>
    <cellStyle name="_0112전사세무자료_제9기01월결산명세서 8" xfId="1230"/>
    <cellStyle name="_0112전사세무자료_제9기01월결산명세서 9" xfId="1231"/>
    <cellStyle name="_0112전사세무자료_채권증감내역" xfId="1232"/>
    <cellStyle name="_0112전사세무자료_채권증감내역 2" xfId="1233"/>
    <cellStyle name="_0310 현장현황" xfId="148"/>
    <cellStyle name="_0326진행공사현황(강이사님)" xfId="149"/>
    <cellStyle name="_0326진행공사현황(강이사님)_1" xfId="150"/>
    <cellStyle name="_0326진행공사현황(강이사님)_2" xfId="151"/>
    <cellStyle name="_081-031212,선반-드럼가공 음성,대소,대풍리(에이피씨)" xfId="1234"/>
    <cellStyle name="_08년 전례" xfId="1235"/>
    <cellStyle name="_1020 확대간부 회의 Highlight현황(9월분 총괄)" xfId="152"/>
    <cellStyle name="_1117 확대간부회의자료(총괄)" xfId="153"/>
    <cellStyle name="_1222 중점관리  3개현장" xfId="154"/>
    <cellStyle name="_2003년 사업계획(2002.11.3)임대리님이준것" xfId="155"/>
    <cellStyle name="_2-4.상반기실적부문별요약" xfId="156"/>
    <cellStyle name="_2-4.상반기실적부문별요약(표지및목차포함)" xfId="157"/>
    <cellStyle name="_2-4.상반기실적부문별요약(표지및목차포함)_1" xfId="158"/>
    <cellStyle name="_2-4.상반기실적부문별요약_1" xfId="159"/>
    <cellStyle name="_7" xfId="1236"/>
    <cellStyle name="_'99상반기경영개선활동결과(게시용)" xfId="160"/>
    <cellStyle name="_99서식류" xfId="161"/>
    <cellStyle name="_99서식류_1" xfId="162"/>
    <cellStyle name="_99서식류_1 2" xfId="1237"/>
    <cellStyle name="_99서식류_2" xfId="163"/>
    <cellStyle name="_99서식류_2 2" xfId="1238"/>
    <cellStyle name="_99서식류_3" xfId="164"/>
    <cellStyle name="_da081-02250두곡리" xfId="10"/>
    <cellStyle name="_da081-031212,선반-드럼가공 음성,대소,대풍리(에이피씨)" xfId="1239"/>
    <cellStyle name="_DA081-050203화성 수촌리 선반외-신한 평촌" xfId="165"/>
    <cellStyle name="_DA081-060317 아산 산동리" xfId="166"/>
    <cellStyle name="_DA081-081105 헤드박스" xfId="1240"/>
    <cellStyle name="_DA081-081105-명세타이핑" xfId="1241"/>
    <cellStyle name="_DA081-100713인천 주안동-신협" xfId="167"/>
    <cellStyle name="_DA081-102204서초구 우면동-외환 청담" xfId="11"/>
    <cellStyle name="_DA081-111111강남구신사동-HK" xfId="12"/>
    <cellStyle name="_DA081-112803(방이동 형인타워 - 신한 장한평기업금융지점) - 3방식 서술형 보고서" xfId="1242"/>
    <cellStyle name="_da091-032604신협-공주기 학봉리" xfId="168"/>
    <cellStyle name="_da091-071009,서울구로구로동(신한스타금융,토지,호텔부지,서술형)" xfId="1243"/>
    <cellStyle name="_da101-070913충북 음성군 감곡면 상우리산9-1외-장호원신협" xfId="1244"/>
    <cellStyle name="_foxz" xfId="1245"/>
    <cellStyle name="_MP3자산실사(2차)" xfId="1246"/>
    <cellStyle name="_건축" xfId="169"/>
    <cellStyle name="_견적서 - SK네트웍스 - MP3 DISK 2300" xfId="1247"/>
    <cellStyle name="_견적서 - SK네트웍스 - MP3증설 rx2600(최종)" xfId="1248"/>
    <cellStyle name="_경영개선활동상반기실적(990708)" xfId="170"/>
    <cellStyle name="_경영개선활동상반기실적(990708)_1" xfId="171"/>
    <cellStyle name="_경영개선활동상반기실적(990708)_2" xfId="172"/>
    <cellStyle name="_경영개선활성화방안(990802)" xfId="173"/>
    <cellStyle name="_경영개선활성화방안(990802)_1" xfId="174"/>
    <cellStyle name="_경주" xfId="1249"/>
    <cellStyle name="_구매(매입)-한화국토-WP" xfId="1250"/>
    <cellStyle name="_국발2003사업계획" xfId="175"/>
    <cellStyle name="_기계명세(최종)" xfId="1251"/>
    <cellStyle name="_김석길" xfId="1252"/>
    <cellStyle name="_김석길 2" xfId="1253"/>
    <cellStyle name="_김석길_결산자료" xfId="1254"/>
    <cellStyle name="_김석길_결산자료 2" xfId="1255"/>
    <cellStyle name="_김석길_재무제표" xfId="1256"/>
    <cellStyle name="_김석길_재무제표 2" xfId="1257"/>
    <cellStyle name="_김석길_제9기01월결산명세서" xfId="1258"/>
    <cellStyle name="_김석길_제9기01월결산명세서 (1)" xfId="1259"/>
    <cellStyle name="_김석길_제9기01월결산명세서 (1) 2" xfId="1260"/>
    <cellStyle name="_김석길_제9기01월결산명세서 10" xfId="1261"/>
    <cellStyle name="_김석길_제9기01월결산명세서 11" xfId="1262"/>
    <cellStyle name="_김석길_제9기01월결산명세서 12" xfId="1263"/>
    <cellStyle name="_김석길_제9기01월결산명세서 13" xfId="1264"/>
    <cellStyle name="_김석길_제9기01월결산명세서 14" xfId="1265"/>
    <cellStyle name="_김석길_제9기01월결산명세서 15" xfId="1266"/>
    <cellStyle name="_김석길_제9기01월결산명세서 16" xfId="1267"/>
    <cellStyle name="_김석길_제9기01월결산명세서 17" xfId="1268"/>
    <cellStyle name="_김석길_제9기01월결산명세서 18" xfId="1269"/>
    <cellStyle name="_김석길_제9기01월결산명세서 19" xfId="1270"/>
    <cellStyle name="_김석길_제9기01월결산명세서 2" xfId="1271"/>
    <cellStyle name="_김석길_제9기01월결산명세서 20" xfId="1272"/>
    <cellStyle name="_김석길_제9기01월결산명세서 21" xfId="1273"/>
    <cellStyle name="_김석길_제9기01월결산명세서 22" xfId="1274"/>
    <cellStyle name="_김석길_제9기01월결산명세서 23" xfId="1275"/>
    <cellStyle name="_김석길_제9기01월결산명세서 24" xfId="1276"/>
    <cellStyle name="_김석길_제9기01월결산명세서 25" xfId="1277"/>
    <cellStyle name="_김석길_제9기01월결산명세서 26" xfId="1278"/>
    <cellStyle name="_김석길_제9기01월결산명세서 27" xfId="1279"/>
    <cellStyle name="_김석길_제9기01월결산명세서 28" xfId="1280"/>
    <cellStyle name="_김석길_제9기01월결산명세서 29" xfId="1281"/>
    <cellStyle name="_김석길_제9기01월결산명세서 3" xfId="1282"/>
    <cellStyle name="_김석길_제9기01월결산명세서 30" xfId="1283"/>
    <cellStyle name="_김석길_제9기01월결산명세서 31" xfId="1284"/>
    <cellStyle name="_김석길_제9기01월결산명세서 32" xfId="1285"/>
    <cellStyle name="_김석길_제9기01월결산명세서 33" xfId="1286"/>
    <cellStyle name="_김석길_제9기01월결산명세서 34" xfId="1287"/>
    <cellStyle name="_김석길_제9기01월결산명세서 35" xfId="1288"/>
    <cellStyle name="_김석길_제9기01월결산명세서 36" xfId="1289"/>
    <cellStyle name="_김석길_제9기01월결산명세서 37" xfId="1290"/>
    <cellStyle name="_김석길_제9기01월결산명세서 38" xfId="1291"/>
    <cellStyle name="_김석길_제9기01월결산명세서 39" xfId="1292"/>
    <cellStyle name="_김석길_제9기01월결산명세서 4" xfId="1293"/>
    <cellStyle name="_김석길_제9기01월결산명세서 40" xfId="1294"/>
    <cellStyle name="_김석길_제9기01월결산명세서 41" xfId="1295"/>
    <cellStyle name="_김석길_제9기01월결산명세서 42" xfId="1296"/>
    <cellStyle name="_김석길_제9기01월결산명세서 43" xfId="1297"/>
    <cellStyle name="_김석길_제9기01월결산명세서 44" xfId="1298"/>
    <cellStyle name="_김석길_제9기01월결산명세서 45" xfId="1299"/>
    <cellStyle name="_김석길_제9기01월결산명세서 46" xfId="1300"/>
    <cellStyle name="_김석길_제9기01월결산명세서 47" xfId="1301"/>
    <cellStyle name="_김석길_제9기01월결산명세서 48" xfId="1302"/>
    <cellStyle name="_김석길_제9기01월결산명세서 49" xfId="1303"/>
    <cellStyle name="_김석길_제9기01월결산명세서 5" xfId="1304"/>
    <cellStyle name="_김석길_제9기01월결산명세서 50" xfId="1305"/>
    <cellStyle name="_김석길_제9기01월결산명세서 51" xfId="1306"/>
    <cellStyle name="_김석길_제9기01월결산명세서 52" xfId="1307"/>
    <cellStyle name="_김석길_제9기01월결산명세서 53" xfId="1308"/>
    <cellStyle name="_김석길_제9기01월결산명세서 54" xfId="1309"/>
    <cellStyle name="_김석길_제9기01월결산명세서 55" xfId="1310"/>
    <cellStyle name="_김석길_제9기01월결산명세서 56" xfId="1311"/>
    <cellStyle name="_김석길_제9기01월결산명세서 57" xfId="1312"/>
    <cellStyle name="_김석길_제9기01월결산명세서 58" xfId="1313"/>
    <cellStyle name="_김석길_제9기01월결산명세서 59" xfId="1314"/>
    <cellStyle name="_김석길_제9기01월결산명세서 6" xfId="1315"/>
    <cellStyle name="_김석길_제9기01월결산명세서 60" xfId="1316"/>
    <cellStyle name="_김석길_제9기01월결산명세서 61" xfId="1317"/>
    <cellStyle name="_김석길_제9기01월결산명세서 62" xfId="1318"/>
    <cellStyle name="_김석길_제9기01월결산명세서 63" xfId="1319"/>
    <cellStyle name="_김석길_제9기01월결산명세서 64" xfId="1320"/>
    <cellStyle name="_김석길_제9기01월결산명세서 65" xfId="1321"/>
    <cellStyle name="_김석길_제9기01월결산명세서 66" xfId="1322"/>
    <cellStyle name="_김석길_제9기01월결산명세서 67" xfId="1323"/>
    <cellStyle name="_김석길_제9기01월결산명세서 68" xfId="1324"/>
    <cellStyle name="_김석길_제9기01월결산명세서 69" xfId="1325"/>
    <cellStyle name="_김석길_제9기01월결산명세서 7" xfId="1326"/>
    <cellStyle name="_김석길_제9기01월결산명세서 70" xfId="1327"/>
    <cellStyle name="_김석길_제9기01월결산명세서 71" xfId="1328"/>
    <cellStyle name="_김석길_제9기01월결산명세서 72" xfId="5021"/>
    <cellStyle name="_김석길_제9기01월결산명세서 73" xfId="5022"/>
    <cellStyle name="_김석길_제9기01월결산명세서 8" xfId="1329"/>
    <cellStyle name="_김석길_제9기01월결산명세서 9" xfId="1330"/>
    <cellStyle name="_김석길_채권증감내역" xfId="1331"/>
    <cellStyle name="_김석길_채권증감내역 2" xfId="1332"/>
    <cellStyle name="_리스자산전기수정자료" xfId="1333"/>
    <cellStyle name="_매입-WP(국토02)" xfId="1334"/>
    <cellStyle name="_배수구현" xfId="176"/>
    <cellStyle name="_별첨(계획서및실적서양식)" xfId="177"/>
    <cellStyle name="_별첨(계획서및실적서양식)_1" xfId="178"/>
    <cellStyle name="_비품감정액(06.3.14(10%,년)기능적감가없음)" xfId="1335"/>
    <cellStyle name="_비품감정액(06.3.14(5%,월)기능적감가있음)" xfId="1336"/>
    <cellStyle name="_비품최종" xfId="1337"/>
    <cellStyle name="_사진대지(장지동 189, 189-1)" xfId="179"/>
    <cellStyle name="_서식류" xfId="180"/>
    <cellStyle name="_서식류_1" xfId="181"/>
    <cellStyle name="_서식류_1 2" xfId="1338"/>
    <cellStyle name="_서식류_2" xfId="182"/>
    <cellStyle name="_서식류_2 2" xfId="1339"/>
    <cellStyle name="_서식류_3" xfId="183"/>
    <cellStyle name="_시대양 기감정" xfId="1340"/>
    <cellStyle name="_양식" xfId="184"/>
    <cellStyle name="_양식_1" xfId="185"/>
    <cellStyle name="_양식_2" xfId="186"/>
    <cellStyle name="_월례매출_1_상반기_11월당월 (2)_1월" xfId="1341"/>
    <cellStyle name="_유첨3(서식)" xfId="187"/>
    <cellStyle name="_유첨3(서식)_1" xfId="188"/>
    <cellStyle name="_윤형진(2002.06)" xfId="1342"/>
    <cellStyle name="_윤형진(2002.06) 2" xfId="1343"/>
    <cellStyle name="_윤형진(2002.06)_결산자료" xfId="1344"/>
    <cellStyle name="_윤형진(2002.06)_결산자료 2" xfId="1345"/>
    <cellStyle name="_윤형진(2002.06)_재무제표" xfId="1346"/>
    <cellStyle name="_윤형진(2002.06)_재무제표 2" xfId="1347"/>
    <cellStyle name="_윤형진(2002.06)_제9기01월결산명세서" xfId="1348"/>
    <cellStyle name="_윤형진(2002.06)_제9기01월결산명세서 (1)" xfId="1349"/>
    <cellStyle name="_윤형진(2002.06)_제9기01월결산명세서 (1) 2" xfId="1350"/>
    <cellStyle name="_윤형진(2002.06)_제9기01월결산명세서 10" xfId="1351"/>
    <cellStyle name="_윤형진(2002.06)_제9기01월결산명세서 11" xfId="1352"/>
    <cellStyle name="_윤형진(2002.06)_제9기01월결산명세서 12" xfId="1353"/>
    <cellStyle name="_윤형진(2002.06)_제9기01월결산명세서 13" xfId="1354"/>
    <cellStyle name="_윤형진(2002.06)_제9기01월결산명세서 14" xfId="1355"/>
    <cellStyle name="_윤형진(2002.06)_제9기01월결산명세서 15" xfId="1356"/>
    <cellStyle name="_윤형진(2002.06)_제9기01월결산명세서 16" xfId="1357"/>
    <cellStyle name="_윤형진(2002.06)_제9기01월결산명세서 17" xfId="1358"/>
    <cellStyle name="_윤형진(2002.06)_제9기01월결산명세서 18" xfId="1359"/>
    <cellStyle name="_윤형진(2002.06)_제9기01월결산명세서 19" xfId="1360"/>
    <cellStyle name="_윤형진(2002.06)_제9기01월결산명세서 2" xfId="1361"/>
    <cellStyle name="_윤형진(2002.06)_제9기01월결산명세서 20" xfId="1362"/>
    <cellStyle name="_윤형진(2002.06)_제9기01월결산명세서 21" xfId="1363"/>
    <cellStyle name="_윤형진(2002.06)_제9기01월결산명세서 22" xfId="1364"/>
    <cellStyle name="_윤형진(2002.06)_제9기01월결산명세서 23" xfId="1365"/>
    <cellStyle name="_윤형진(2002.06)_제9기01월결산명세서 24" xfId="1366"/>
    <cellStyle name="_윤형진(2002.06)_제9기01월결산명세서 25" xfId="1367"/>
    <cellStyle name="_윤형진(2002.06)_제9기01월결산명세서 26" xfId="1368"/>
    <cellStyle name="_윤형진(2002.06)_제9기01월결산명세서 27" xfId="1369"/>
    <cellStyle name="_윤형진(2002.06)_제9기01월결산명세서 28" xfId="1370"/>
    <cellStyle name="_윤형진(2002.06)_제9기01월결산명세서 29" xfId="1371"/>
    <cellStyle name="_윤형진(2002.06)_제9기01월결산명세서 3" xfId="1372"/>
    <cellStyle name="_윤형진(2002.06)_제9기01월결산명세서 30" xfId="1373"/>
    <cellStyle name="_윤형진(2002.06)_제9기01월결산명세서 31" xfId="1374"/>
    <cellStyle name="_윤형진(2002.06)_제9기01월결산명세서 32" xfId="1375"/>
    <cellStyle name="_윤형진(2002.06)_제9기01월결산명세서 33" xfId="1376"/>
    <cellStyle name="_윤형진(2002.06)_제9기01월결산명세서 34" xfId="1377"/>
    <cellStyle name="_윤형진(2002.06)_제9기01월결산명세서 35" xfId="1378"/>
    <cellStyle name="_윤형진(2002.06)_제9기01월결산명세서 36" xfId="1379"/>
    <cellStyle name="_윤형진(2002.06)_제9기01월결산명세서 37" xfId="1380"/>
    <cellStyle name="_윤형진(2002.06)_제9기01월결산명세서 38" xfId="1381"/>
    <cellStyle name="_윤형진(2002.06)_제9기01월결산명세서 39" xfId="1382"/>
    <cellStyle name="_윤형진(2002.06)_제9기01월결산명세서 4" xfId="1383"/>
    <cellStyle name="_윤형진(2002.06)_제9기01월결산명세서 40" xfId="1384"/>
    <cellStyle name="_윤형진(2002.06)_제9기01월결산명세서 41" xfId="1385"/>
    <cellStyle name="_윤형진(2002.06)_제9기01월결산명세서 42" xfId="1386"/>
    <cellStyle name="_윤형진(2002.06)_제9기01월결산명세서 43" xfId="1387"/>
    <cellStyle name="_윤형진(2002.06)_제9기01월결산명세서 44" xfId="1388"/>
    <cellStyle name="_윤형진(2002.06)_제9기01월결산명세서 45" xfId="1389"/>
    <cellStyle name="_윤형진(2002.06)_제9기01월결산명세서 46" xfId="1390"/>
    <cellStyle name="_윤형진(2002.06)_제9기01월결산명세서 47" xfId="1391"/>
    <cellStyle name="_윤형진(2002.06)_제9기01월결산명세서 48" xfId="1392"/>
    <cellStyle name="_윤형진(2002.06)_제9기01월결산명세서 49" xfId="1393"/>
    <cellStyle name="_윤형진(2002.06)_제9기01월결산명세서 5" xfId="1394"/>
    <cellStyle name="_윤형진(2002.06)_제9기01월결산명세서 50" xfId="1395"/>
    <cellStyle name="_윤형진(2002.06)_제9기01월결산명세서 51" xfId="1396"/>
    <cellStyle name="_윤형진(2002.06)_제9기01월결산명세서 52" xfId="1397"/>
    <cellStyle name="_윤형진(2002.06)_제9기01월결산명세서 53" xfId="1398"/>
    <cellStyle name="_윤형진(2002.06)_제9기01월결산명세서 54" xfId="1399"/>
    <cellStyle name="_윤형진(2002.06)_제9기01월결산명세서 55" xfId="1400"/>
    <cellStyle name="_윤형진(2002.06)_제9기01월결산명세서 56" xfId="1401"/>
    <cellStyle name="_윤형진(2002.06)_제9기01월결산명세서 57" xfId="1402"/>
    <cellStyle name="_윤형진(2002.06)_제9기01월결산명세서 58" xfId="1403"/>
    <cellStyle name="_윤형진(2002.06)_제9기01월결산명세서 59" xfId="1404"/>
    <cellStyle name="_윤형진(2002.06)_제9기01월결산명세서 6" xfId="1405"/>
    <cellStyle name="_윤형진(2002.06)_제9기01월결산명세서 60" xfId="1406"/>
    <cellStyle name="_윤형진(2002.06)_제9기01월결산명세서 61" xfId="1407"/>
    <cellStyle name="_윤형진(2002.06)_제9기01월결산명세서 62" xfId="1408"/>
    <cellStyle name="_윤형진(2002.06)_제9기01월결산명세서 63" xfId="1409"/>
    <cellStyle name="_윤형진(2002.06)_제9기01월결산명세서 64" xfId="1410"/>
    <cellStyle name="_윤형진(2002.06)_제9기01월결산명세서 65" xfId="1411"/>
    <cellStyle name="_윤형진(2002.06)_제9기01월결산명세서 66" xfId="1412"/>
    <cellStyle name="_윤형진(2002.06)_제9기01월결산명세서 67" xfId="1413"/>
    <cellStyle name="_윤형진(2002.06)_제9기01월결산명세서 68" xfId="1414"/>
    <cellStyle name="_윤형진(2002.06)_제9기01월결산명세서 69" xfId="1415"/>
    <cellStyle name="_윤형진(2002.06)_제9기01월결산명세서 7" xfId="1416"/>
    <cellStyle name="_윤형진(2002.06)_제9기01월결산명세서 70" xfId="1417"/>
    <cellStyle name="_윤형진(2002.06)_제9기01월결산명세서 71" xfId="1418"/>
    <cellStyle name="_윤형진(2002.06)_제9기01월결산명세서 72" xfId="5023"/>
    <cellStyle name="_윤형진(2002.06)_제9기01월결산명세서 73" xfId="5024"/>
    <cellStyle name="_윤형진(2002.06)_제9기01월결산명세서 8" xfId="1419"/>
    <cellStyle name="_윤형진(2002.06)_제9기01월결산명세서 9" xfId="1420"/>
    <cellStyle name="_윤형진(2002.06)_채권증감내역" xfId="1421"/>
    <cellStyle name="_윤형진(2002.06)_채권증감내역 2" xfId="1422"/>
    <cellStyle name="_작업용 - 엠디플렉스 LINE 설비 구성도" xfId="189"/>
    <cellStyle name="_재고" xfId="1423"/>
    <cellStyle name="_재고 2" xfId="1424"/>
    <cellStyle name="_재고_결산자료" xfId="1425"/>
    <cellStyle name="_재고_결산자료 2" xfId="1426"/>
    <cellStyle name="_재고_재무제표" xfId="1427"/>
    <cellStyle name="_재고_재무제표 2" xfId="1428"/>
    <cellStyle name="_재고_제9기01월결산명세서" xfId="1429"/>
    <cellStyle name="_재고_제9기01월결산명세서 (1)" xfId="1430"/>
    <cellStyle name="_재고_제9기01월결산명세서 (1) 2" xfId="1431"/>
    <cellStyle name="_재고_제9기01월결산명세서 10" xfId="1432"/>
    <cellStyle name="_재고_제9기01월결산명세서 11" xfId="1433"/>
    <cellStyle name="_재고_제9기01월결산명세서 12" xfId="1434"/>
    <cellStyle name="_재고_제9기01월결산명세서 13" xfId="1435"/>
    <cellStyle name="_재고_제9기01월결산명세서 14" xfId="1436"/>
    <cellStyle name="_재고_제9기01월결산명세서 15" xfId="1437"/>
    <cellStyle name="_재고_제9기01월결산명세서 16" xfId="1438"/>
    <cellStyle name="_재고_제9기01월결산명세서 17" xfId="1439"/>
    <cellStyle name="_재고_제9기01월결산명세서 18" xfId="1440"/>
    <cellStyle name="_재고_제9기01월결산명세서 19" xfId="1441"/>
    <cellStyle name="_재고_제9기01월결산명세서 2" xfId="1442"/>
    <cellStyle name="_재고_제9기01월결산명세서 20" xfId="1443"/>
    <cellStyle name="_재고_제9기01월결산명세서 21" xfId="1444"/>
    <cellStyle name="_재고_제9기01월결산명세서 22" xfId="1445"/>
    <cellStyle name="_재고_제9기01월결산명세서 23" xfId="1446"/>
    <cellStyle name="_재고_제9기01월결산명세서 24" xfId="1447"/>
    <cellStyle name="_재고_제9기01월결산명세서 25" xfId="1448"/>
    <cellStyle name="_재고_제9기01월결산명세서 26" xfId="1449"/>
    <cellStyle name="_재고_제9기01월결산명세서 27" xfId="1450"/>
    <cellStyle name="_재고_제9기01월결산명세서 28" xfId="1451"/>
    <cellStyle name="_재고_제9기01월결산명세서 29" xfId="1452"/>
    <cellStyle name="_재고_제9기01월결산명세서 3" xfId="1453"/>
    <cellStyle name="_재고_제9기01월결산명세서 30" xfId="1454"/>
    <cellStyle name="_재고_제9기01월결산명세서 31" xfId="1455"/>
    <cellStyle name="_재고_제9기01월결산명세서 32" xfId="1456"/>
    <cellStyle name="_재고_제9기01월결산명세서 33" xfId="1457"/>
    <cellStyle name="_재고_제9기01월결산명세서 34" xfId="1458"/>
    <cellStyle name="_재고_제9기01월결산명세서 35" xfId="1459"/>
    <cellStyle name="_재고_제9기01월결산명세서 36" xfId="1460"/>
    <cellStyle name="_재고_제9기01월결산명세서 37" xfId="1461"/>
    <cellStyle name="_재고_제9기01월결산명세서 38" xfId="1462"/>
    <cellStyle name="_재고_제9기01월결산명세서 39" xfId="1463"/>
    <cellStyle name="_재고_제9기01월결산명세서 4" xfId="1464"/>
    <cellStyle name="_재고_제9기01월결산명세서 40" xfId="1465"/>
    <cellStyle name="_재고_제9기01월결산명세서 41" xfId="1466"/>
    <cellStyle name="_재고_제9기01월결산명세서 42" xfId="1467"/>
    <cellStyle name="_재고_제9기01월결산명세서 43" xfId="1468"/>
    <cellStyle name="_재고_제9기01월결산명세서 44" xfId="1469"/>
    <cellStyle name="_재고_제9기01월결산명세서 45" xfId="1470"/>
    <cellStyle name="_재고_제9기01월결산명세서 46" xfId="1471"/>
    <cellStyle name="_재고_제9기01월결산명세서 47" xfId="1472"/>
    <cellStyle name="_재고_제9기01월결산명세서 48" xfId="1473"/>
    <cellStyle name="_재고_제9기01월결산명세서 49" xfId="1474"/>
    <cellStyle name="_재고_제9기01월결산명세서 5" xfId="1475"/>
    <cellStyle name="_재고_제9기01월결산명세서 50" xfId="1476"/>
    <cellStyle name="_재고_제9기01월결산명세서 51" xfId="1477"/>
    <cellStyle name="_재고_제9기01월결산명세서 52" xfId="1478"/>
    <cellStyle name="_재고_제9기01월결산명세서 53" xfId="1479"/>
    <cellStyle name="_재고_제9기01월결산명세서 54" xfId="1480"/>
    <cellStyle name="_재고_제9기01월결산명세서 55" xfId="1481"/>
    <cellStyle name="_재고_제9기01월결산명세서 56" xfId="1482"/>
    <cellStyle name="_재고_제9기01월결산명세서 57" xfId="1483"/>
    <cellStyle name="_재고_제9기01월결산명세서 58" xfId="1484"/>
    <cellStyle name="_재고_제9기01월결산명세서 59" xfId="1485"/>
    <cellStyle name="_재고_제9기01월결산명세서 6" xfId="1486"/>
    <cellStyle name="_재고_제9기01월결산명세서 60" xfId="1487"/>
    <cellStyle name="_재고_제9기01월결산명세서 61" xfId="1488"/>
    <cellStyle name="_재고_제9기01월결산명세서 62" xfId="1489"/>
    <cellStyle name="_재고_제9기01월결산명세서 63" xfId="1490"/>
    <cellStyle name="_재고_제9기01월결산명세서 64" xfId="1491"/>
    <cellStyle name="_재고_제9기01월결산명세서 65" xfId="1492"/>
    <cellStyle name="_재고_제9기01월결산명세서 66" xfId="1493"/>
    <cellStyle name="_재고_제9기01월결산명세서 67" xfId="1494"/>
    <cellStyle name="_재고_제9기01월결산명세서 68" xfId="1495"/>
    <cellStyle name="_재고_제9기01월결산명세서 69" xfId="1496"/>
    <cellStyle name="_재고_제9기01월결산명세서 7" xfId="1497"/>
    <cellStyle name="_재고_제9기01월결산명세서 70" xfId="1498"/>
    <cellStyle name="_재고_제9기01월결산명세서 71" xfId="1499"/>
    <cellStyle name="_재고_제9기01월결산명세서 72" xfId="5025"/>
    <cellStyle name="_재고_제9기01월결산명세서 73" xfId="5026"/>
    <cellStyle name="_재고_제9기01월결산명세서 8" xfId="1500"/>
    <cellStyle name="_재고_제9기01월결산명세서 9" xfId="1501"/>
    <cellStyle name="_재고_채권증감내역" xfId="1502"/>
    <cellStyle name="_재고_채권증감내역 2" xfId="1503"/>
    <cellStyle name="_전국센터망" xfId="190"/>
    <cellStyle name="_전국센터망_1" xfId="191"/>
    <cellStyle name="_전국센터망_1 2" xfId="1504"/>
    <cellStyle name="_전국센터망_2" xfId="192"/>
    <cellStyle name="_전국센터망_2 2" xfId="1505"/>
    <cellStyle name="_전력목표" xfId="193"/>
    <cellStyle name="_조직유지_총괄표" xfId="1506"/>
    <cellStyle name="_주식매입선택권" xfId="1507"/>
    <cellStyle name="_지정과제1분기실적(확정990408)" xfId="194"/>
    <cellStyle name="_지정과제1분기실적(확정990408)_1" xfId="195"/>
    <cellStyle name="_지정과제2차심의list" xfId="196"/>
    <cellStyle name="_지정과제2차심의list_1" xfId="197"/>
    <cellStyle name="_지정과제2차심의list_2" xfId="198"/>
    <cellStyle name="_지정과제2차심의결과" xfId="199"/>
    <cellStyle name="_지정과제2차심의결과(금액조정후최종)" xfId="200"/>
    <cellStyle name="_지정과제2차심의결과(금액조정후최종)_1" xfId="201"/>
    <cellStyle name="_지정과제2차심의결과(금액조정후최종)_1_경영개선실적보고(전주공장)" xfId="202"/>
    <cellStyle name="_지정과제2차심의결과(금액조정후최종)_1_별첨1_2" xfId="203"/>
    <cellStyle name="_지정과제2차심의결과(금액조정후최종)_1_제안과제집계표(공장전체)" xfId="204"/>
    <cellStyle name="_지정과제2차심의결과(금액조정후최종)_경영개선실적보고(전주공장)" xfId="205"/>
    <cellStyle name="_지정과제2차심의결과(금액조정후최종)_별첨1_2" xfId="206"/>
    <cellStyle name="_지정과제2차심의결과(금액조정후최종)_제안과제집계표(공장전체)" xfId="207"/>
    <cellStyle name="_지정과제2차심의결과_1" xfId="208"/>
    <cellStyle name="_집중관리(981231)" xfId="209"/>
    <cellStyle name="_집중관리(981231)_1" xfId="210"/>
    <cellStyle name="_집중관리(지정과제및 양식)" xfId="211"/>
    <cellStyle name="_집중관리(지정과제및 양식)_1" xfId="212"/>
    <cellStyle name="_최종 총괄da071-081615" xfId="1508"/>
    <cellStyle name="_토지(신정3지구)sh공사" xfId="213"/>
    <cellStyle name="_토지(신정3지구)sh공사-감정원" xfId="214"/>
    <cellStyle name="´Þ·?" xfId="1509"/>
    <cellStyle name="’E‰Y [0.00]_laroux" xfId="215"/>
    <cellStyle name="’E‰Y_laroux" xfId="216"/>
    <cellStyle name="¤@?e_TEST-1 " xfId="217"/>
    <cellStyle name="&gt;걸?슇솛솛?_x000a_龍p=_x000a_?" xfId="13"/>
    <cellStyle name="&gt;슇솛솛?_x000a_龍p=_x000a_?" xfId="14"/>
    <cellStyle name="±a°e" xfId="218"/>
    <cellStyle name="⥜준_제강원가최종_1" xfId="1510"/>
    <cellStyle name="°iA¤¼O¼yA¡" xfId="1511"/>
    <cellStyle name="°iA¤Aa·A1" xfId="1512"/>
    <cellStyle name="°iA¤Aa·A2" xfId="1513"/>
    <cellStyle name="°ßAu" xfId="219"/>
    <cellStyle name="æøè [0.00" xfId="1514"/>
    <cellStyle name="æøè_produ" xfId="1515"/>
    <cellStyle name="êý [0.00]_pr" xfId="1516"/>
    <cellStyle name="êý_product d" xfId="1517"/>
    <cellStyle name="W?_BOOKSHIP_½ÇÀûÇöÈ² " xfId="220"/>
    <cellStyle name="w_bookship" xfId="1518"/>
    <cellStyle name="0" xfId="1519"/>
    <cellStyle name="0,0_x000d__x000a_NA_x000d__x000a_" xfId="1520"/>
    <cellStyle name="0,0_x000d__x000a_NA_x000d__x000a_ 2" xfId="1521"/>
    <cellStyle name="0.0" xfId="221"/>
    <cellStyle name="0.0 2" xfId="5224"/>
    <cellStyle name="0.0 2 2" xfId="5567"/>
    <cellStyle name="0.0 2 2 10" xfId="11558"/>
    <cellStyle name="0.0 2 2 2" xfId="5855"/>
    <cellStyle name="0.0 2 2 2 2" xfId="6171"/>
    <cellStyle name="0.0 2 2 2 2 2" xfId="12143"/>
    <cellStyle name="0.0 2 2 2 2 3" xfId="17899"/>
    <cellStyle name="0.0 2 2 2 2 4" xfId="23396"/>
    <cellStyle name="0.0 2 2 2 3" xfId="6172"/>
    <cellStyle name="0.0 2 2 2 3 2" xfId="12144"/>
    <cellStyle name="0.0 2 2 2 3 3" xfId="17900"/>
    <cellStyle name="0.0 2 2 2 3 4" xfId="23397"/>
    <cellStyle name="0.0 2 2 2 4" xfId="6173"/>
    <cellStyle name="0.0 2 2 2 4 2" xfId="12145"/>
    <cellStyle name="0.0 2 2 2 4 3" xfId="17901"/>
    <cellStyle name="0.0 2 2 2 4 4" xfId="23398"/>
    <cellStyle name="0.0 2 2 2 5" xfId="6174"/>
    <cellStyle name="0.0 2 2 2 5 2" xfId="12146"/>
    <cellStyle name="0.0 2 2 2 5 3" xfId="17902"/>
    <cellStyle name="0.0 2 2 2 5 4" xfId="23399"/>
    <cellStyle name="0.0 2 2 2 6" xfId="6175"/>
    <cellStyle name="0.0 2 2 2 6 2" xfId="12147"/>
    <cellStyle name="0.0 2 2 2 6 3" xfId="17903"/>
    <cellStyle name="0.0 2 2 2 6 4" xfId="23400"/>
    <cellStyle name="0.0 2 2 2 7" xfId="11828"/>
    <cellStyle name="0.0 2 2 2 8" xfId="17589"/>
    <cellStyle name="0.0 2 2 3" xfId="6176"/>
    <cellStyle name="0.0 2 2 3 2" xfId="12148"/>
    <cellStyle name="0.0 2 2 3 3" xfId="17904"/>
    <cellStyle name="0.0 2 2 3 4" xfId="23401"/>
    <cellStyle name="0.0 2 2 4" xfId="6177"/>
    <cellStyle name="0.0 2 2 4 2" xfId="12149"/>
    <cellStyle name="0.0 2 2 4 3" xfId="17905"/>
    <cellStyle name="0.0 2 2 4 4" xfId="23402"/>
    <cellStyle name="0.0 2 2 5" xfId="6178"/>
    <cellStyle name="0.0 2 2 5 2" xfId="12150"/>
    <cellStyle name="0.0 2 2 5 3" xfId="17906"/>
    <cellStyle name="0.0 2 2 5 4" xfId="23403"/>
    <cellStyle name="0.0 2 2 6" xfId="6179"/>
    <cellStyle name="0.0 2 2 6 2" xfId="12151"/>
    <cellStyle name="0.0 2 2 6 3" xfId="17907"/>
    <cellStyle name="0.0 2 2 6 4" xfId="23404"/>
    <cellStyle name="0.0 2 2 7" xfId="6180"/>
    <cellStyle name="0.0 2 2 7 2" xfId="12152"/>
    <cellStyle name="0.0 2 2 7 3" xfId="17908"/>
    <cellStyle name="0.0 2 2 7 4" xfId="23405"/>
    <cellStyle name="0.0 2 2 8" xfId="6181"/>
    <cellStyle name="0.0 2 2 8 2" xfId="12153"/>
    <cellStyle name="0.0 2 2 8 3" xfId="17909"/>
    <cellStyle name="0.0 2 2 8 4" xfId="23406"/>
    <cellStyle name="0.0 2 2 9" xfId="6182"/>
    <cellStyle name="0.0 2 2 9 2" xfId="12154"/>
    <cellStyle name="0.0 2 2 9 3" xfId="17910"/>
    <cellStyle name="0.0 2 2 9 4" xfId="23407"/>
    <cellStyle name="0.0 2 3" xfId="5367"/>
    <cellStyle name="0.0 2 3 2" xfId="5655"/>
    <cellStyle name="0.0 2 3 2 10" xfId="6183"/>
    <cellStyle name="0.0 2 3 2 10 2" xfId="12155"/>
    <cellStyle name="0.0 2 3 2 10 3" xfId="17911"/>
    <cellStyle name="0.0 2 3 2 10 4" xfId="23408"/>
    <cellStyle name="0.0 2 3 2 11" xfId="11628"/>
    <cellStyle name="0.0 2 3 2 12" xfId="22931"/>
    <cellStyle name="0.0 2 3 2 2" xfId="6184"/>
    <cellStyle name="0.0 2 3 2 2 2" xfId="12156"/>
    <cellStyle name="0.0 2 3 2 2 3" xfId="17912"/>
    <cellStyle name="0.0 2 3 2 2 4" xfId="23409"/>
    <cellStyle name="0.0 2 3 2 3" xfId="6185"/>
    <cellStyle name="0.0 2 3 2 3 2" xfId="12157"/>
    <cellStyle name="0.0 2 3 2 3 3" xfId="17913"/>
    <cellStyle name="0.0 2 3 2 3 4" xfId="23410"/>
    <cellStyle name="0.0 2 3 2 4" xfId="6186"/>
    <cellStyle name="0.0 2 3 2 4 2" xfId="12158"/>
    <cellStyle name="0.0 2 3 2 4 3" xfId="17914"/>
    <cellStyle name="0.0 2 3 2 4 4" xfId="23411"/>
    <cellStyle name="0.0 2 3 2 5" xfId="6187"/>
    <cellStyle name="0.0 2 3 2 5 2" xfId="12159"/>
    <cellStyle name="0.0 2 3 2 5 3" xfId="17915"/>
    <cellStyle name="0.0 2 3 2 5 4" xfId="23412"/>
    <cellStyle name="0.0 2 3 2 6" xfId="6188"/>
    <cellStyle name="0.0 2 3 2 6 2" xfId="12160"/>
    <cellStyle name="0.0 2 3 2 6 3" xfId="17916"/>
    <cellStyle name="0.0 2 3 2 6 4" xfId="23413"/>
    <cellStyle name="0.0 2 3 2 7" xfId="6189"/>
    <cellStyle name="0.0 2 3 2 7 2" xfId="12161"/>
    <cellStyle name="0.0 2 3 2 7 3" xfId="17917"/>
    <cellStyle name="0.0 2 3 2 7 4" xfId="23414"/>
    <cellStyle name="0.0 2 3 2 8" xfId="6190"/>
    <cellStyle name="0.0 2 3 2 8 2" xfId="12162"/>
    <cellStyle name="0.0 2 3 2 8 3" xfId="17918"/>
    <cellStyle name="0.0 2 3 2 8 4" xfId="23415"/>
    <cellStyle name="0.0 2 3 2 9" xfId="6191"/>
    <cellStyle name="0.0 2 3 2 9 2" xfId="12163"/>
    <cellStyle name="0.0 2 3 2 9 3" xfId="17919"/>
    <cellStyle name="0.0 2 3 2 9 4" xfId="23416"/>
    <cellStyle name="0.0 2 3 3" xfId="5898"/>
    <cellStyle name="0.0 2 3 3 10" xfId="6192"/>
    <cellStyle name="0.0 2 3 3 10 2" xfId="12164"/>
    <cellStyle name="0.0 2 3 3 10 3" xfId="17920"/>
    <cellStyle name="0.0 2 3 3 10 4" xfId="23417"/>
    <cellStyle name="0.0 2 3 3 11" xfId="11871"/>
    <cellStyle name="0.0 2 3 3 12" xfId="17628"/>
    <cellStyle name="0.0 2 3 3 13" xfId="23125"/>
    <cellStyle name="0.0 2 3 3 2" xfId="6193"/>
    <cellStyle name="0.0 2 3 3 2 2" xfId="12165"/>
    <cellStyle name="0.0 2 3 3 2 3" xfId="17921"/>
    <cellStyle name="0.0 2 3 3 2 4" xfId="23418"/>
    <cellStyle name="0.0 2 3 3 3" xfId="6194"/>
    <cellStyle name="0.0 2 3 3 3 2" xfId="12166"/>
    <cellStyle name="0.0 2 3 3 3 3" xfId="17922"/>
    <cellStyle name="0.0 2 3 3 3 4" xfId="23419"/>
    <cellStyle name="0.0 2 3 3 4" xfId="6195"/>
    <cellStyle name="0.0 2 3 3 4 2" xfId="12167"/>
    <cellStyle name="0.0 2 3 3 4 3" xfId="17923"/>
    <cellStyle name="0.0 2 3 3 4 4" xfId="23420"/>
    <cellStyle name="0.0 2 3 3 5" xfId="6196"/>
    <cellStyle name="0.0 2 3 3 5 2" xfId="12168"/>
    <cellStyle name="0.0 2 3 3 5 3" xfId="17924"/>
    <cellStyle name="0.0 2 3 3 5 4" xfId="23421"/>
    <cellStyle name="0.0 2 3 3 6" xfId="6197"/>
    <cellStyle name="0.0 2 3 3 6 2" xfId="12169"/>
    <cellStyle name="0.0 2 3 3 6 3" xfId="17925"/>
    <cellStyle name="0.0 2 3 3 6 4" xfId="23422"/>
    <cellStyle name="0.0 2 3 3 7" xfId="6198"/>
    <cellStyle name="0.0 2 3 3 7 2" xfId="12170"/>
    <cellStyle name="0.0 2 3 3 7 3" xfId="17926"/>
    <cellStyle name="0.0 2 3 3 7 4" xfId="23423"/>
    <cellStyle name="0.0 2 3 3 8" xfId="6199"/>
    <cellStyle name="0.0 2 3 3 8 2" xfId="12171"/>
    <cellStyle name="0.0 2 3 3 8 3" xfId="17927"/>
    <cellStyle name="0.0 2 3 3 8 4" xfId="23424"/>
    <cellStyle name="0.0 2 3 3 9" xfId="6200"/>
    <cellStyle name="0.0 2 3 3 9 2" xfId="12172"/>
    <cellStyle name="0.0 2 3 3 9 3" xfId="17928"/>
    <cellStyle name="0.0 2 3 3 9 4" xfId="23425"/>
    <cellStyle name="0.0 2 3 4" xfId="6201"/>
    <cellStyle name="0.0 2 3 4 2" xfId="12173"/>
    <cellStyle name="0.0 2 3 4 3" xfId="17929"/>
    <cellStyle name="0.0 2 3 4 4" xfId="23426"/>
    <cellStyle name="0.0 2 3 5" xfId="6202"/>
    <cellStyle name="0.0 2 3 5 2" xfId="12174"/>
    <cellStyle name="0.0 2 3 5 3" xfId="17930"/>
    <cellStyle name="0.0 2 3 5 4" xfId="23427"/>
    <cellStyle name="0.0 2 3 6" xfId="6203"/>
    <cellStyle name="0.0 2 3 6 2" xfId="12175"/>
    <cellStyle name="0.0 2 3 6 3" xfId="17931"/>
    <cellStyle name="0.0 2 3 6 4" xfId="23428"/>
    <cellStyle name="0.0 2 3 7" xfId="11361"/>
    <cellStyle name="0.0 2 4" xfId="5632"/>
    <cellStyle name="0.0 2 4 2" xfId="6204"/>
    <cellStyle name="0.0 2 4 2 2" xfId="12176"/>
    <cellStyle name="0.0 2 4 2 3" xfId="17932"/>
    <cellStyle name="0.0 2 4 2 4" xfId="23429"/>
    <cellStyle name="0.0 2 4 3" xfId="6205"/>
    <cellStyle name="0.0 2 4 3 2" xfId="12177"/>
    <cellStyle name="0.0 2 4 3 3" xfId="17933"/>
    <cellStyle name="0.0 2 4 3 4" xfId="23430"/>
    <cellStyle name="0.0 2 4 4" xfId="6206"/>
    <cellStyle name="0.0 2 4 4 2" xfId="12178"/>
    <cellStyle name="0.0 2 4 4 3" xfId="17934"/>
    <cellStyle name="0.0 2 4 4 4" xfId="23431"/>
    <cellStyle name="0.0 2 4 5" xfId="6207"/>
    <cellStyle name="0.0 2 4 5 2" xfId="12179"/>
    <cellStyle name="0.0 2 4 5 3" xfId="17935"/>
    <cellStyle name="0.0 2 4 5 4" xfId="23432"/>
    <cellStyle name="0.0 2 4 6" xfId="6208"/>
    <cellStyle name="0.0 2 4 6 2" xfId="12180"/>
    <cellStyle name="0.0 2 4 6 3" xfId="17936"/>
    <cellStyle name="0.0 2 4 6 4" xfId="23433"/>
    <cellStyle name="0.0 2 4 7" xfId="11606"/>
    <cellStyle name="0.0 2 4 8" xfId="17377"/>
    <cellStyle name="0.0 2 5" xfId="5611"/>
    <cellStyle name="0.0 2 5 10" xfId="6209"/>
    <cellStyle name="0.0 2 5 10 2" xfId="12181"/>
    <cellStyle name="0.0 2 5 10 3" xfId="17937"/>
    <cellStyle name="0.0 2 5 10 4" xfId="23434"/>
    <cellStyle name="0.0 2 5 11" xfId="11593"/>
    <cellStyle name="0.0 2 5 12" xfId="17365"/>
    <cellStyle name="0.0 2 5 13" xfId="22917"/>
    <cellStyle name="0.0 2 5 2" xfId="6210"/>
    <cellStyle name="0.0 2 5 2 2" xfId="12182"/>
    <cellStyle name="0.0 2 5 2 3" xfId="17938"/>
    <cellStyle name="0.0 2 5 2 4" xfId="23435"/>
    <cellStyle name="0.0 2 5 3" xfId="6211"/>
    <cellStyle name="0.0 2 5 3 2" xfId="12183"/>
    <cellStyle name="0.0 2 5 3 3" xfId="17939"/>
    <cellStyle name="0.0 2 5 3 4" xfId="23436"/>
    <cellStyle name="0.0 2 5 4" xfId="6212"/>
    <cellStyle name="0.0 2 5 4 2" xfId="12184"/>
    <cellStyle name="0.0 2 5 4 3" xfId="17940"/>
    <cellStyle name="0.0 2 5 4 4" xfId="23437"/>
    <cellStyle name="0.0 2 5 5" xfId="6213"/>
    <cellStyle name="0.0 2 5 5 2" xfId="12185"/>
    <cellStyle name="0.0 2 5 5 3" xfId="17941"/>
    <cellStyle name="0.0 2 5 5 4" xfId="23438"/>
    <cellStyle name="0.0 2 5 6" xfId="6214"/>
    <cellStyle name="0.0 2 5 6 2" xfId="12186"/>
    <cellStyle name="0.0 2 5 6 3" xfId="17942"/>
    <cellStyle name="0.0 2 5 6 4" xfId="23439"/>
    <cellStyle name="0.0 2 5 7" xfId="6215"/>
    <cellStyle name="0.0 2 5 7 2" xfId="12187"/>
    <cellStyle name="0.0 2 5 7 3" xfId="17943"/>
    <cellStyle name="0.0 2 5 7 4" xfId="23440"/>
    <cellStyle name="0.0 2 5 8" xfId="6216"/>
    <cellStyle name="0.0 2 5 8 2" xfId="12188"/>
    <cellStyle name="0.0 2 5 8 3" xfId="17944"/>
    <cellStyle name="0.0 2 5 8 4" xfId="23441"/>
    <cellStyle name="0.0 2 5 9" xfId="6217"/>
    <cellStyle name="0.0 2 5 9 2" xfId="12189"/>
    <cellStyle name="0.0 2 5 9 3" xfId="17945"/>
    <cellStyle name="0.0 2 5 9 4" xfId="23442"/>
    <cellStyle name="0.0 2 6" xfId="6218"/>
    <cellStyle name="0.0 2 6 2" xfId="12190"/>
    <cellStyle name="0.0 2 6 3" xfId="17946"/>
    <cellStyle name="0.0 2 6 4" xfId="23443"/>
    <cellStyle name="0.0 2 7" xfId="11343"/>
    <cellStyle name="0.0 3" xfId="5546"/>
    <cellStyle name="0.0 3 10" xfId="11539"/>
    <cellStyle name="0.0 3 2" xfId="5834"/>
    <cellStyle name="0.0 3 2 2" xfId="6219"/>
    <cellStyle name="0.0 3 2 2 2" xfId="12191"/>
    <cellStyle name="0.0 3 2 2 3" xfId="17947"/>
    <cellStyle name="0.0 3 2 2 4" xfId="23444"/>
    <cellStyle name="0.0 3 2 3" xfId="6220"/>
    <cellStyle name="0.0 3 2 3 2" xfId="12192"/>
    <cellStyle name="0.0 3 2 3 3" xfId="17948"/>
    <cellStyle name="0.0 3 2 3 4" xfId="23445"/>
    <cellStyle name="0.0 3 2 4" xfId="6221"/>
    <cellStyle name="0.0 3 2 4 2" xfId="12193"/>
    <cellStyle name="0.0 3 2 4 3" xfId="17949"/>
    <cellStyle name="0.0 3 2 4 4" xfId="23446"/>
    <cellStyle name="0.0 3 2 5" xfId="6222"/>
    <cellStyle name="0.0 3 2 5 2" xfId="12194"/>
    <cellStyle name="0.0 3 2 5 3" xfId="17950"/>
    <cellStyle name="0.0 3 2 5 4" xfId="23447"/>
    <cellStyle name="0.0 3 2 6" xfId="6223"/>
    <cellStyle name="0.0 3 2 6 2" xfId="12195"/>
    <cellStyle name="0.0 3 2 6 3" xfId="17951"/>
    <cellStyle name="0.0 3 2 6 4" xfId="23448"/>
    <cellStyle name="0.0 3 2 7" xfId="11807"/>
    <cellStyle name="0.0 3 2 8" xfId="17569"/>
    <cellStyle name="0.0 3 3" xfId="6056"/>
    <cellStyle name="0.0 3 3 10" xfId="6224"/>
    <cellStyle name="0.0 3 3 10 2" xfId="12196"/>
    <cellStyle name="0.0 3 3 10 3" xfId="17952"/>
    <cellStyle name="0.0 3 3 10 4" xfId="23449"/>
    <cellStyle name="0.0 3 3 11" xfId="12028"/>
    <cellStyle name="0.0 3 3 12" xfId="17784"/>
    <cellStyle name="0.0 3 3 13" xfId="23281"/>
    <cellStyle name="0.0 3 3 2" xfId="6225"/>
    <cellStyle name="0.0 3 3 2 2" xfId="12197"/>
    <cellStyle name="0.0 3 3 2 3" xfId="17953"/>
    <cellStyle name="0.0 3 3 2 4" xfId="23450"/>
    <cellStyle name="0.0 3 3 3" xfId="6226"/>
    <cellStyle name="0.0 3 3 3 2" xfId="12198"/>
    <cellStyle name="0.0 3 3 3 3" xfId="17954"/>
    <cellStyle name="0.0 3 3 3 4" xfId="23451"/>
    <cellStyle name="0.0 3 3 4" xfId="6227"/>
    <cellStyle name="0.0 3 3 4 2" xfId="12199"/>
    <cellStyle name="0.0 3 3 4 3" xfId="17955"/>
    <cellStyle name="0.0 3 3 4 4" xfId="23452"/>
    <cellStyle name="0.0 3 3 5" xfId="6228"/>
    <cellStyle name="0.0 3 3 5 2" xfId="12200"/>
    <cellStyle name="0.0 3 3 5 3" xfId="17956"/>
    <cellStyle name="0.0 3 3 5 4" xfId="23453"/>
    <cellStyle name="0.0 3 3 6" xfId="6229"/>
    <cellStyle name="0.0 3 3 6 2" xfId="12201"/>
    <cellStyle name="0.0 3 3 6 3" xfId="17957"/>
    <cellStyle name="0.0 3 3 6 4" xfId="23454"/>
    <cellStyle name="0.0 3 3 7" xfId="6230"/>
    <cellStyle name="0.0 3 3 7 2" xfId="12202"/>
    <cellStyle name="0.0 3 3 7 3" xfId="17958"/>
    <cellStyle name="0.0 3 3 7 4" xfId="23455"/>
    <cellStyle name="0.0 3 3 8" xfId="6231"/>
    <cellStyle name="0.0 3 3 8 2" xfId="12203"/>
    <cellStyle name="0.0 3 3 8 3" xfId="17959"/>
    <cellStyle name="0.0 3 3 8 4" xfId="23456"/>
    <cellStyle name="0.0 3 3 9" xfId="6232"/>
    <cellStyle name="0.0 3 3 9 2" xfId="12204"/>
    <cellStyle name="0.0 3 3 9 3" xfId="17960"/>
    <cellStyle name="0.0 3 3 9 4" xfId="23457"/>
    <cellStyle name="0.0 3 4" xfId="6233"/>
    <cellStyle name="0.0 3 4 2" xfId="12205"/>
    <cellStyle name="0.0 3 4 3" xfId="17961"/>
    <cellStyle name="0.0 3 4 4" xfId="23458"/>
    <cellStyle name="0.0 3 5" xfId="6234"/>
    <cellStyle name="0.0 3 5 2" xfId="12206"/>
    <cellStyle name="0.0 3 5 3" xfId="17962"/>
    <cellStyle name="0.0 3 5 4" xfId="23459"/>
    <cellStyle name="0.0 3 6" xfId="6235"/>
    <cellStyle name="0.0 3 6 2" xfId="12207"/>
    <cellStyle name="0.0 3 6 3" xfId="17963"/>
    <cellStyle name="0.0 3 6 4" xfId="23460"/>
    <cellStyle name="0.0 3 7" xfId="6236"/>
    <cellStyle name="0.0 3 7 2" xfId="12208"/>
    <cellStyle name="0.0 3 7 3" xfId="17964"/>
    <cellStyle name="0.0 3 7 4" xfId="23461"/>
    <cellStyle name="0.0 3 8" xfId="6237"/>
    <cellStyle name="0.0 3 8 2" xfId="12209"/>
    <cellStyle name="0.0 3 8 3" xfId="17965"/>
    <cellStyle name="0.0 3 8 4" xfId="23462"/>
    <cellStyle name="0.0 3 9" xfId="6238"/>
    <cellStyle name="0.0 3 9 2" xfId="12210"/>
    <cellStyle name="0.0 3 9 3" xfId="17966"/>
    <cellStyle name="0.0 3 9 4" xfId="23463"/>
    <cellStyle name="0.0 4" xfId="5365"/>
    <cellStyle name="0.0 4 2" xfId="5653"/>
    <cellStyle name="0.0 4 2 2" xfId="6239"/>
    <cellStyle name="0.0 4 2 2 2" xfId="12211"/>
    <cellStyle name="0.0 4 2 2 3" xfId="17967"/>
    <cellStyle name="0.0 4 2 2 4" xfId="23464"/>
    <cellStyle name="0.0 4 2 3" xfId="6240"/>
    <cellStyle name="0.0 4 2 3 2" xfId="12212"/>
    <cellStyle name="0.0 4 2 3 3" xfId="17968"/>
    <cellStyle name="0.0 4 2 3 4" xfId="23465"/>
    <cellStyle name="0.0 4 2 4" xfId="6241"/>
    <cellStyle name="0.0 4 2 4 2" xfId="12213"/>
    <cellStyle name="0.0 4 2 4 3" xfId="17969"/>
    <cellStyle name="0.0 4 2 4 4" xfId="23466"/>
    <cellStyle name="0.0 4 2 5" xfId="6242"/>
    <cellStyle name="0.0 4 2 5 2" xfId="12214"/>
    <cellStyle name="0.0 4 2 5 3" xfId="17970"/>
    <cellStyle name="0.0 4 2 5 4" xfId="23467"/>
    <cellStyle name="0.0 4 2 6" xfId="6243"/>
    <cellStyle name="0.0 4 2 6 2" xfId="12215"/>
    <cellStyle name="0.0 4 2 6 3" xfId="17971"/>
    <cellStyle name="0.0 4 2 6 4" xfId="23468"/>
    <cellStyle name="0.0 4 2 7" xfId="11626"/>
    <cellStyle name="0.0 4 2 8" xfId="17397"/>
    <cellStyle name="0.0 4 3" xfId="6244"/>
    <cellStyle name="0.0 4 3 2" xfId="12216"/>
    <cellStyle name="0.0 4 3 3" xfId="17972"/>
    <cellStyle name="0.0 4 3 4" xfId="23469"/>
    <cellStyle name="0.0 4 4" xfId="6245"/>
    <cellStyle name="0.0 4 4 2" xfId="12217"/>
    <cellStyle name="0.0 4 4 3" xfId="17973"/>
    <cellStyle name="0.0 4 4 4" xfId="23470"/>
    <cellStyle name="0.0 4 5" xfId="6246"/>
    <cellStyle name="0.0 4 5 2" xfId="12218"/>
    <cellStyle name="0.0 4 5 3" xfId="17974"/>
    <cellStyle name="0.0 4 5 4" xfId="23471"/>
    <cellStyle name="0.0 4 6" xfId="11359"/>
    <cellStyle name="0.0 4 7" xfId="11257"/>
    <cellStyle name="0.0 5" xfId="5602"/>
    <cellStyle name="0.0 5 2" xfId="6247"/>
    <cellStyle name="0.0 5 2 2" xfId="12219"/>
    <cellStyle name="0.0 5 2 3" xfId="17975"/>
    <cellStyle name="0.0 5 2 4" xfId="23472"/>
    <cellStyle name="0.0 5 3" xfId="6248"/>
    <cellStyle name="0.0 5 3 2" xfId="12220"/>
    <cellStyle name="0.0 5 3 3" xfId="17976"/>
    <cellStyle name="0.0 5 3 4" xfId="23473"/>
    <cellStyle name="0.0 5 4" xfId="6249"/>
    <cellStyle name="0.0 5 4 2" xfId="12221"/>
    <cellStyle name="0.0 5 4 3" xfId="17977"/>
    <cellStyle name="0.0 5 4 4" xfId="23474"/>
    <cellStyle name="0.0 5 5" xfId="6250"/>
    <cellStyle name="0.0 5 5 2" xfId="12222"/>
    <cellStyle name="0.0 5 5 3" xfId="17978"/>
    <cellStyle name="0.0 5 5 4" xfId="23475"/>
    <cellStyle name="0.0 5 6" xfId="6251"/>
    <cellStyle name="0.0 5 6 2" xfId="12223"/>
    <cellStyle name="0.0 5 6 3" xfId="17979"/>
    <cellStyle name="0.0 5 6 4" xfId="23476"/>
    <cellStyle name="0.0 5 7" xfId="11585"/>
    <cellStyle name="0.0 5 8" xfId="17357"/>
    <cellStyle name="0.0 6" xfId="6252"/>
    <cellStyle name="0.0 6 2" xfId="12224"/>
    <cellStyle name="0.0 6 3" xfId="17980"/>
    <cellStyle name="0.0 6 4" xfId="23477"/>
    <cellStyle name="0.0 7" xfId="11239"/>
    <cellStyle name="0.00" xfId="222"/>
    <cellStyle name="0.00 2" xfId="5225"/>
    <cellStyle name="0.00 2 2" xfId="5568"/>
    <cellStyle name="0.00 2 2 10" xfId="11559"/>
    <cellStyle name="0.00 2 2 2" xfId="5856"/>
    <cellStyle name="0.00 2 2 2 2" xfId="6253"/>
    <cellStyle name="0.00 2 2 2 2 2" xfId="12225"/>
    <cellStyle name="0.00 2 2 2 2 3" xfId="17981"/>
    <cellStyle name="0.00 2 2 2 2 4" xfId="23478"/>
    <cellStyle name="0.00 2 2 2 3" xfId="6254"/>
    <cellStyle name="0.00 2 2 2 3 2" xfId="12226"/>
    <cellStyle name="0.00 2 2 2 3 3" xfId="17982"/>
    <cellStyle name="0.00 2 2 2 3 4" xfId="23479"/>
    <cellStyle name="0.00 2 2 2 4" xfId="6255"/>
    <cellStyle name="0.00 2 2 2 4 2" xfId="12227"/>
    <cellStyle name="0.00 2 2 2 4 3" xfId="17983"/>
    <cellStyle name="0.00 2 2 2 4 4" xfId="23480"/>
    <cellStyle name="0.00 2 2 2 5" xfId="6256"/>
    <cellStyle name="0.00 2 2 2 5 2" xfId="12228"/>
    <cellStyle name="0.00 2 2 2 5 3" xfId="17984"/>
    <cellStyle name="0.00 2 2 2 5 4" xfId="23481"/>
    <cellStyle name="0.00 2 2 2 6" xfId="6257"/>
    <cellStyle name="0.00 2 2 2 6 2" xfId="12229"/>
    <cellStyle name="0.00 2 2 2 6 3" xfId="17985"/>
    <cellStyle name="0.00 2 2 2 6 4" xfId="23482"/>
    <cellStyle name="0.00 2 2 2 7" xfId="11829"/>
    <cellStyle name="0.00 2 2 2 8" xfId="17590"/>
    <cellStyle name="0.00 2 2 3" xfId="6258"/>
    <cellStyle name="0.00 2 2 3 2" xfId="12230"/>
    <cellStyle name="0.00 2 2 3 3" xfId="17986"/>
    <cellStyle name="0.00 2 2 3 4" xfId="23483"/>
    <cellStyle name="0.00 2 2 4" xfId="6259"/>
    <cellStyle name="0.00 2 2 4 2" xfId="12231"/>
    <cellStyle name="0.00 2 2 4 3" xfId="17987"/>
    <cellStyle name="0.00 2 2 4 4" xfId="23484"/>
    <cellStyle name="0.00 2 2 5" xfId="6260"/>
    <cellStyle name="0.00 2 2 5 2" xfId="12232"/>
    <cellStyle name="0.00 2 2 5 3" xfId="17988"/>
    <cellStyle name="0.00 2 2 5 4" xfId="23485"/>
    <cellStyle name="0.00 2 2 6" xfId="6261"/>
    <cellStyle name="0.00 2 2 6 2" xfId="12233"/>
    <cellStyle name="0.00 2 2 6 3" xfId="17989"/>
    <cellStyle name="0.00 2 2 6 4" xfId="23486"/>
    <cellStyle name="0.00 2 2 7" xfId="6262"/>
    <cellStyle name="0.00 2 2 7 2" xfId="12234"/>
    <cellStyle name="0.00 2 2 7 3" xfId="17990"/>
    <cellStyle name="0.00 2 2 7 4" xfId="23487"/>
    <cellStyle name="0.00 2 2 8" xfId="6263"/>
    <cellStyle name="0.00 2 2 8 2" xfId="12235"/>
    <cellStyle name="0.00 2 2 8 3" xfId="17991"/>
    <cellStyle name="0.00 2 2 8 4" xfId="23488"/>
    <cellStyle name="0.00 2 2 9" xfId="6264"/>
    <cellStyle name="0.00 2 2 9 2" xfId="12236"/>
    <cellStyle name="0.00 2 2 9 3" xfId="17992"/>
    <cellStyle name="0.00 2 2 9 4" xfId="23489"/>
    <cellStyle name="0.00 2 3" xfId="5496"/>
    <cellStyle name="0.00 2 3 2" xfId="5784"/>
    <cellStyle name="0.00 2 3 2 10" xfId="6265"/>
    <cellStyle name="0.00 2 3 2 10 2" xfId="12237"/>
    <cellStyle name="0.00 2 3 2 10 3" xfId="17993"/>
    <cellStyle name="0.00 2 3 2 10 4" xfId="23490"/>
    <cellStyle name="0.00 2 3 2 11" xfId="11757"/>
    <cellStyle name="0.00 2 3 2 12" xfId="23037"/>
    <cellStyle name="0.00 2 3 2 2" xfId="6266"/>
    <cellStyle name="0.00 2 3 2 2 2" xfId="12238"/>
    <cellStyle name="0.00 2 3 2 2 3" xfId="17994"/>
    <cellStyle name="0.00 2 3 2 2 4" xfId="23491"/>
    <cellStyle name="0.00 2 3 2 3" xfId="6267"/>
    <cellStyle name="0.00 2 3 2 3 2" xfId="12239"/>
    <cellStyle name="0.00 2 3 2 3 3" xfId="17995"/>
    <cellStyle name="0.00 2 3 2 3 4" xfId="23492"/>
    <cellStyle name="0.00 2 3 2 4" xfId="6268"/>
    <cellStyle name="0.00 2 3 2 4 2" xfId="12240"/>
    <cellStyle name="0.00 2 3 2 4 3" xfId="17996"/>
    <cellStyle name="0.00 2 3 2 4 4" xfId="23493"/>
    <cellStyle name="0.00 2 3 2 5" xfId="6269"/>
    <cellStyle name="0.00 2 3 2 5 2" xfId="12241"/>
    <cellStyle name="0.00 2 3 2 5 3" xfId="17997"/>
    <cellStyle name="0.00 2 3 2 5 4" xfId="23494"/>
    <cellStyle name="0.00 2 3 2 6" xfId="6270"/>
    <cellStyle name="0.00 2 3 2 6 2" xfId="12242"/>
    <cellStyle name="0.00 2 3 2 6 3" xfId="17998"/>
    <cellStyle name="0.00 2 3 2 6 4" xfId="23495"/>
    <cellStyle name="0.00 2 3 2 7" xfId="6271"/>
    <cellStyle name="0.00 2 3 2 7 2" xfId="12243"/>
    <cellStyle name="0.00 2 3 2 7 3" xfId="17999"/>
    <cellStyle name="0.00 2 3 2 7 4" xfId="23496"/>
    <cellStyle name="0.00 2 3 2 8" xfId="6272"/>
    <cellStyle name="0.00 2 3 2 8 2" xfId="12244"/>
    <cellStyle name="0.00 2 3 2 8 3" xfId="18000"/>
    <cellStyle name="0.00 2 3 2 8 4" xfId="23497"/>
    <cellStyle name="0.00 2 3 2 9" xfId="6273"/>
    <cellStyle name="0.00 2 3 2 9 2" xfId="12245"/>
    <cellStyle name="0.00 2 3 2 9 3" xfId="18001"/>
    <cellStyle name="0.00 2 3 2 9 4" xfId="23498"/>
    <cellStyle name="0.00 2 3 3" xfId="6009"/>
    <cellStyle name="0.00 2 3 3 10" xfId="6274"/>
    <cellStyle name="0.00 2 3 3 10 2" xfId="12246"/>
    <cellStyle name="0.00 2 3 3 10 3" xfId="18002"/>
    <cellStyle name="0.00 2 3 3 10 4" xfId="23499"/>
    <cellStyle name="0.00 2 3 3 11" xfId="11982"/>
    <cellStyle name="0.00 2 3 3 12" xfId="17739"/>
    <cellStyle name="0.00 2 3 3 13" xfId="23236"/>
    <cellStyle name="0.00 2 3 3 2" xfId="6275"/>
    <cellStyle name="0.00 2 3 3 2 2" xfId="12247"/>
    <cellStyle name="0.00 2 3 3 2 3" xfId="18003"/>
    <cellStyle name="0.00 2 3 3 2 4" xfId="23500"/>
    <cellStyle name="0.00 2 3 3 3" xfId="6276"/>
    <cellStyle name="0.00 2 3 3 3 2" xfId="12248"/>
    <cellStyle name="0.00 2 3 3 3 3" xfId="18004"/>
    <cellStyle name="0.00 2 3 3 3 4" xfId="23501"/>
    <cellStyle name="0.00 2 3 3 4" xfId="6277"/>
    <cellStyle name="0.00 2 3 3 4 2" xfId="12249"/>
    <cellStyle name="0.00 2 3 3 4 3" xfId="18005"/>
    <cellStyle name="0.00 2 3 3 4 4" xfId="23502"/>
    <cellStyle name="0.00 2 3 3 5" xfId="6278"/>
    <cellStyle name="0.00 2 3 3 5 2" xfId="12250"/>
    <cellStyle name="0.00 2 3 3 5 3" xfId="18006"/>
    <cellStyle name="0.00 2 3 3 5 4" xfId="23503"/>
    <cellStyle name="0.00 2 3 3 6" xfId="6279"/>
    <cellStyle name="0.00 2 3 3 6 2" xfId="12251"/>
    <cellStyle name="0.00 2 3 3 6 3" xfId="18007"/>
    <cellStyle name="0.00 2 3 3 6 4" xfId="23504"/>
    <cellStyle name="0.00 2 3 3 7" xfId="6280"/>
    <cellStyle name="0.00 2 3 3 7 2" xfId="12252"/>
    <cellStyle name="0.00 2 3 3 7 3" xfId="18008"/>
    <cellStyle name="0.00 2 3 3 7 4" xfId="23505"/>
    <cellStyle name="0.00 2 3 3 8" xfId="6281"/>
    <cellStyle name="0.00 2 3 3 8 2" xfId="12253"/>
    <cellStyle name="0.00 2 3 3 8 3" xfId="18009"/>
    <cellStyle name="0.00 2 3 3 8 4" xfId="23506"/>
    <cellStyle name="0.00 2 3 3 9" xfId="6282"/>
    <cellStyle name="0.00 2 3 3 9 2" xfId="12254"/>
    <cellStyle name="0.00 2 3 3 9 3" xfId="18010"/>
    <cellStyle name="0.00 2 3 3 9 4" xfId="23507"/>
    <cellStyle name="0.00 2 3 4" xfId="6283"/>
    <cellStyle name="0.00 2 3 4 2" xfId="12255"/>
    <cellStyle name="0.00 2 3 4 3" xfId="18011"/>
    <cellStyle name="0.00 2 3 4 4" xfId="23508"/>
    <cellStyle name="0.00 2 3 5" xfId="6284"/>
    <cellStyle name="0.00 2 3 5 2" xfId="12256"/>
    <cellStyle name="0.00 2 3 5 3" xfId="18012"/>
    <cellStyle name="0.00 2 3 5 4" xfId="23509"/>
    <cellStyle name="0.00 2 3 6" xfId="6285"/>
    <cellStyle name="0.00 2 3 6 2" xfId="12257"/>
    <cellStyle name="0.00 2 3 6 3" xfId="18013"/>
    <cellStyle name="0.00 2 3 6 4" xfId="23510"/>
    <cellStyle name="0.00 2 3 7" xfId="11490"/>
    <cellStyle name="0.00 2 4" xfId="5633"/>
    <cellStyle name="0.00 2 4 2" xfId="6286"/>
    <cellStyle name="0.00 2 4 2 2" xfId="12258"/>
    <cellStyle name="0.00 2 4 2 3" xfId="18014"/>
    <cellStyle name="0.00 2 4 2 4" xfId="23511"/>
    <cellStyle name="0.00 2 4 3" xfId="6287"/>
    <cellStyle name="0.00 2 4 3 2" xfId="12259"/>
    <cellStyle name="0.00 2 4 3 3" xfId="18015"/>
    <cellStyle name="0.00 2 4 3 4" xfId="23512"/>
    <cellStyle name="0.00 2 4 4" xfId="6288"/>
    <cellStyle name="0.00 2 4 4 2" xfId="12260"/>
    <cellStyle name="0.00 2 4 4 3" xfId="18016"/>
    <cellStyle name="0.00 2 4 4 4" xfId="23513"/>
    <cellStyle name="0.00 2 4 5" xfId="6289"/>
    <cellStyle name="0.00 2 4 5 2" xfId="12261"/>
    <cellStyle name="0.00 2 4 5 3" xfId="18017"/>
    <cellStyle name="0.00 2 4 5 4" xfId="23514"/>
    <cellStyle name="0.00 2 4 6" xfId="6290"/>
    <cellStyle name="0.00 2 4 6 2" xfId="12262"/>
    <cellStyle name="0.00 2 4 6 3" xfId="18018"/>
    <cellStyle name="0.00 2 4 6 4" xfId="23515"/>
    <cellStyle name="0.00 2 4 7" xfId="11607"/>
    <cellStyle name="0.00 2 4 8" xfId="17378"/>
    <cellStyle name="0.00 2 5" xfId="5610"/>
    <cellStyle name="0.00 2 5 10" xfId="6291"/>
    <cellStyle name="0.00 2 5 10 2" xfId="12263"/>
    <cellStyle name="0.00 2 5 10 3" xfId="18019"/>
    <cellStyle name="0.00 2 5 10 4" xfId="23516"/>
    <cellStyle name="0.00 2 5 11" xfId="11592"/>
    <cellStyle name="0.00 2 5 12" xfId="17364"/>
    <cellStyle name="0.00 2 5 13" xfId="22916"/>
    <cellStyle name="0.00 2 5 2" xfId="6292"/>
    <cellStyle name="0.00 2 5 2 2" xfId="12264"/>
    <cellStyle name="0.00 2 5 2 3" xfId="18020"/>
    <cellStyle name="0.00 2 5 2 4" xfId="23517"/>
    <cellStyle name="0.00 2 5 3" xfId="6293"/>
    <cellStyle name="0.00 2 5 3 2" xfId="12265"/>
    <cellStyle name="0.00 2 5 3 3" xfId="18021"/>
    <cellStyle name="0.00 2 5 3 4" xfId="23518"/>
    <cellStyle name="0.00 2 5 4" xfId="6294"/>
    <cellStyle name="0.00 2 5 4 2" xfId="12266"/>
    <cellStyle name="0.00 2 5 4 3" xfId="18022"/>
    <cellStyle name="0.00 2 5 4 4" xfId="23519"/>
    <cellStyle name="0.00 2 5 5" xfId="6295"/>
    <cellStyle name="0.00 2 5 5 2" xfId="12267"/>
    <cellStyle name="0.00 2 5 5 3" xfId="18023"/>
    <cellStyle name="0.00 2 5 5 4" xfId="23520"/>
    <cellStyle name="0.00 2 5 6" xfId="6296"/>
    <cellStyle name="0.00 2 5 6 2" xfId="12268"/>
    <cellStyle name="0.00 2 5 6 3" xfId="18024"/>
    <cellStyle name="0.00 2 5 6 4" xfId="23521"/>
    <cellStyle name="0.00 2 5 7" xfId="6297"/>
    <cellStyle name="0.00 2 5 7 2" xfId="12269"/>
    <cellStyle name="0.00 2 5 7 3" xfId="18025"/>
    <cellStyle name="0.00 2 5 7 4" xfId="23522"/>
    <cellStyle name="0.00 2 5 8" xfId="6298"/>
    <cellStyle name="0.00 2 5 8 2" xfId="12270"/>
    <cellStyle name="0.00 2 5 8 3" xfId="18026"/>
    <cellStyle name="0.00 2 5 8 4" xfId="23523"/>
    <cellStyle name="0.00 2 5 9" xfId="6299"/>
    <cellStyle name="0.00 2 5 9 2" xfId="12271"/>
    <cellStyle name="0.00 2 5 9 3" xfId="18027"/>
    <cellStyle name="0.00 2 5 9 4" xfId="23524"/>
    <cellStyle name="0.00 2 6" xfId="6300"/>
    <cellStyle name="0.00 2 6 2" xfId="12272"/>
    <cellStyle name="0.00 2 6 3" xfId="18028"/>
    <cellStyle name="0.00 2 6 4" xfId="23525"/>
    <cellStyle name="0.00 2 7" xfId="11344"/>
    <cellStyle name="0.00 3" xfId="5574"/>
    <cellStyle name="0.00 3 10" xfId="11562"/>
    <cellStyle name="0.00 3 2" xfId="5862"/>
    <cellStyle name="0.00 3 2 2" xfId="6301"/>
    <cellStyle name="0.00 3 2 2 2" xfId="12273"/>
    <cellStyle name="0.00 3 2 2 3" xfId="18029"/>
    <cellStyle name="0.00 3 2 2 4" xfId="23526"/>
    <cellStyle name="0.00 3 2 3" xfId="6302"/>
    <cellStyle name="0.00 3 2 3 2" xfId="12274"/>
    <cellStyle name="0.00 3 2 3 3" xfId="18030"/>
    <cellStyle name="0.00 3 2 3 4" xfId="23527"/>
    <cellStyle name="0.00 3 2 4" xfId="6303"/>
    <cellStyle name="0.00 3 2 4 2" xfId="12275"/>
    <cellStyle name="0.00 3 2 4 3" xfId="18031"/>
    <cellStyle name="0.00 3 2 4 4" xfId="23528"/>
    <cellStyle name="0.00 3 2 5" xfId="6304"/>
    <cellStyle name="0.00 3 2 5 2" xfId="12276"/>
    <cellStyle name="0.00 3 2 5 3" xfId="18032"/>
    <cellStyle name="0.00 3 2 5 4" xfId="23529"/>
    <cellStyle name="0.00 3 2 6" xfId="6305"/>
    <cellStyle name="0.00 3 2 6 2" xfId="12277"/>
    <cellStyle name="0.00 3 2 6 3" xfId="18033"/>
    <cellStyle name="0.00 3 2 6 4" xfId="23530"/>
    <cellStyle name="0.00 3 2 7" xfId="11835"/>
    <cellStyle name="0.00 3 2 8" xfId="17596"/>
    <cellStyle name="0.00 3 3" xfId="6072"/>
    <cellStyle name="0.00 3 3 10" xfId="6306"/>
    <cellStyle name="0.00 3 3 10 2" xfId="12278"/>
    <cellStyle name="0.00 3 3 10 3" xfId="18034"/>
    <cellStyle name="0.00 3 3 10 4" xfId="23531"/>
    <cellStyle name="0.00 3 3 11" xfId="12044"/>
    <cellStyle name="0.00 3 3 12" xfId="17800"/>
    <cellStyle name="0.00 3 3 13" xfId="23297"/>
    <cellStyle name="0.00 3 3 2" xfId="6307"/>
    <cellStyle name="0.00 3 3 2 2" xfId="12279"/>
    <cellStyle name="0.00 3 3 2 3" xfId="18035"/>
    <cellStyle name="0.00 3 3 2 4" xfId="23532"/>
    <cellStyle name="0.00 3 3 3" xfId="6308"/>
    <cellStyle name="0.00 3 3 3 2" xfId="12280"/>
    <cellStyle name="0.00 3 3 3 3" xfId="18036"/>
    <cellStyle name="0.00 3 3 3 4" xfId="23533"/>
    <cellStyle name="0.00 3 3 4" xfId="6309"/>
    <cellStyle name="0.00 3 3 4 2" xfId="12281"/>
    <cellStyle name="0.00 3 3 4 3" xfId="18037"/>
    <cellStyle name="0.00 3 3 4 4" xfId="23534"/>
    <cellStyle name="0.00 3 3 5" xfId="6310"/>
    <cellStyle name="0.00 3 3 5 2" xfId="12282"/>
    <cellStyle name="0.00 3 3 5 3" xfId="18038"/>
    <cellStyle name="0.00 3 3 5 4" xfId="23535"/>
    <cellStyle name="0.00 3 3 6" xfId="6311"/>
    <cellStyle name="0.00 3 3 6 2" xfId="12283"/>
    <cellStyle name="0.00 3 3 6 3" xfId="18039"/>
    <cellStyle name="0.00 3 3 6 4" xfId="23536"/>
    <cellStyle name="0.00 3 3 7" xfId="6312"/>
    <cellStyle name="0.00 3 3 7 2" xfId="12284"/>
    <cellStyle name="0.00 3 3 7 3" xfId="18040"/>
    <cellStyle name="0.00 3 3 7 4" xfId="23537"/>
    <cellStyle name="0.00 3 3 8" xfId="6313"/>
    <cellStyle name="0.00 3 3 8 2" xfId="12285"/>
    <cellStyle name="0.00 3 3 8 3" xfId="18041"/>
    <cellStyle name="0.00 3 3 8 4" xfId="23538"/>
    <cellStyle name="0.00 3 3 9" xfId="6314"/>
    <cellStyle name="0.00 3 3 9 2" xfId="12286"/>
    <cellStyle name="0.00 3 3 9 3" xfId="18042"/>
    <cellStyle name="0.00 3 3 9 4" xfId="23539"/>
    <cellStyle name="0.00 3 4" xfId="6315"/>
    <cellStyle name="0.00 3 4 2" xfId="12287"/>
    <cellStyle name="0.00 3 4 3" xfId="18043"/>
    <cellStyle name="0.00 3 4 4" xfId="23540"/>
    <cellStyle name="0.00 3 5" xfId="6316"/>
    <cellStyle name="0.00 3 5 2" xfId="12288"/>
    <cellStyle name="0.00 3 5 3" xfId="18044"/>
    <cellStyle name="0.00 3 5 4" xfId="23541"/>
    <cellStyle name="0.00 3 6" xfId="6317"/>
    <cellStyle name="0.00 3 6 2" xfId="12289"/>
    <cellStyle name="0.00 3 6 3" xfId="18045"/>
    <cellStyle name="0.00 3 6 4" xfId="23542"/>
    <cellStyle name="0.00 3 7" xfId="6318"/>
    <cellStyle name="0.00 3 7 2" xfId="12290"/>
    <cellStyle name="0.00 3 7 3" xfId="18046"/>
    <cellStyle name="0.00 3 7 4" xfId="23543"/>
    <cellStyle name="0.00 3 8" xfId="6319"/>
    <cellStyle name="0.00 3 8 2" xfId="12291"/>
    <cellStyle name="0.00 3 8 3" xfId="18047"/>
    <cellStyle name="0.00 3 8 4" xfId="23544"/>
    <cellStyle name="0.00 3 9" xfId="6320"/>
    <cellStyle name="0.00 3 9 2" xfId="12292"/>
    <cellStyle name="0.00 3 9 3" xfId="18048"/>
    <cellStyle name="0.00 3 9 4" xfId="23545"/>
    <cellStyle name="0.00 4" xfId="5434"/>
    <cellStyle name="0.00 4 2" xfId="5722"/>
    <cellStyle name="0.00 4 2 2" xfId="6321"/>
    <cellStyle name="0.00 4 2 2 2" xfId="12293"/>
    <cellStyle name="0.00 4 2 2 3" xfId="18049"/>
    <cellStyle name="0.00 4 2 2 4" xfId="23546"/>
    <cellStyle name="0.00 4 2 3" xfId="6322"/>
    <cellStyle name="0.00 4 2 3 2" xfId="12294"/>
    <cellStyle name="0.00 4 2 3 3" xfId="18050"/>
    <cellStyle name="0.00 4 2 3 4" xfId="23547"/>
    <cellStyle name="0.00 4 2 4" xfId="6323"/>
    <cellStyle name="0.00 4 2 4 2" xfId="12295"/>
    <cellStyle name="0.00 4 2 4 3" xfId="18051"/>
    <cellStyle name="0.00 4 2 4 4" xfId="23548"/>
    <cellStyle name="0.00 4 2 5" xfId="6324"/>
    <cellStyle name="0.00 4 2 5 2" xfId="12296"/>
    <cellStyle name="0.00 4 2 5 3" xfId="18052"/>
    <cellStyle name="0.00 4 2 5 4" xfId="23549"/>
    <cellStyle name="0.00 4 2 6" xfId="6325"/>
    <cellStyle name="0.00 4 2 6 2" xfId="12297"/>
    <cellStyle name="0.00 4 2 6 3" xfId="18053"/>
    <cellStyle name="0.00 4 2 6 4" xfId="23550"/>
    <cellStyle name="0.00 4 2 7" xfId="11695"/>
    <cellStyle name="0.00 4 2 8" xfId="17462"/>
    <cellStyle name="0.00 4 3" xfId="6326"/>
    <cellStyle name="0.00 4 3 2" xfId="12298"/>
    <cellStyle name="0.00 4 3 3" xfId="18054"/>
    <cellStyle name="0.00 4 3 4" xfId="23551"/>
    <cellStyle name="0.00 4 4" xfId="6327"/>
    <cellStyle name="0.00 4 4 2" xfId="12299"/>
    <cellStyle name="0.00 4 4 3" xfId="18055"/>
    <cellStyle name="0.00 4 4 4" xfId="23552"/>
    <cellStyle name="0.00 4 5" xfId="6328"/>
    <cellStyle name="0.00 4 5 2" xfId="12300"/>
    <cellStyle name="0.00 4 5 3" xfId="18056"/>
    <cellStyle name="0.00 4 5 4" xfId="23553"/>
    <cellStyle name="0.00 4 6" xfId="11428"/>
    <cellStyle name="0.00 4 7" xfId="17223"/>
    <cellStyle name="0.00 5" xfId="5603"/>
    <cellStyle name="0.00 5 2" xfId="6329"/>
    <cellStyle name="0.00 5 2 2" xfId="12301"/>
    <cellStyle name="0.00 5 2 3" xfId="18057"/>
    <cellStyle name="0.00 5 2 4" xfId="23554"/>
    <cellStyle name="0.00 5 3" xfId="6330"/>
    <cellStyle name="0.00 5 3 2" xfId="12302"/>
    <cellStyle name="0.00 5 3 3" xfId="18058"/>
    <cellStyle name="0.00 5 3 4" xfId="23555"/>
    <cellStyle name="0.00 5 4" xfId="6331"/>
    <cellStyle name="0.00 5 4 2" xfId="12303"/>
    <cellStyle name="0.00 5 4 3" xfId="18059"/>
    <cellStyle name="0.00 5 4 4" xfId="23556"/>
    <cellStyle name="0.00 5 5" xfId="6332"/>
    <cellStyle name="0.00 5 5 2" xfId="12304"/>
    <cellStyle name="0.00 5 5 3" xfId="18060"/>
    <cellStyle name="0.00 5 5 4" xfId="23557"/>
    <cellStyle name="0.00 5 6" xfId="6333"/>
    <cellStyle name="0.00 5 6 2" xfId="12305"/>
    <cellStyle name="0.00 5 6 3" xfId="18061"/>
    <cellStyle name="0.00 5 6 4" xfId="23558"/>
    <cellStyle name="0.00 5 7" xfId="11586"/>
    <cellStyle name="0.00 5 8" xfId="17358"/>
    <cellStyle name="0.00 6" xfId="6334"/>
    <cellStyle name="0.00 6 2" xfId="12306"/>
    <cellStyle name="0.00 6 3" xfId="18062"/>
    <cellStyle name="0.00 6 4" xfId="23559"/>
    <cellStyle name="0.00 7" xfId="11240"/>
    <cellStyle name="1" xfId="1522"/>
    <cellStyle name="120" xfId="1523"/>
    <cellStyle name="¹éºðà²" xfId="1524"/>
    <cellStyle name="¹eºÐA²_±aA¸" xfId="1525"/>
    <cellStyle name="¹éºðà²_07년3분기현금흐름표" xfId="1526"/>
    <cellStyle name="-1실적" xfId="1527"/>
    <cellStyle name="1월당월 (2)_1월" xfId="1528"/>
    <cellStyle name="20% - 강조색1 2" xfId="223"/>
    <cellStyle name="20% - 강조색1 3" xfId="224"/>
    <cellStyle name="20% - 강조색1 4" xfId="225"/>
    <cellStyle name="20% - 강조색1 5" xfId="5104"/>
    <cellStyle name="20% - 강조색2 2" xfId="226"/>
    <cellStyle name="20% - 강조색2 3" xfId="227"/>
    <cellStyle name="20% - 강조색2 4" xfId="228"/>
    <cellStyle name="20% - 강조색2 5" xfId="5105"/>
    <cellStyle name="20% - 강조색3 2" xfId="229"/>
    <cellStyle name="20% - 강조색3 3" xfId="230"/>
    <cellStyle name="20% - 강조색3 4" xfId="231"/>
    <cellStyle name="20% - 강조색3 5" xfId="5106"/>
    <cellStyle name="20% - 강조색4 2" xfId="232"/>
    <cellStyle name="20% - 강조색4 3" xfId="233"/>
    <cellStyle name="20% - 강조색4 4" xfId="234"/>
    <cellStyle name="20% - 강조색4 5" xfId="5107"/>
    <cellStyle name="20% - 강조색5 2" xfId="235"/>
    <cellStyle name="20% - 강조색5 3" xfId="236"/>
    <cellStyle name="20% - 강조색5 4" xfId="237"/>
    <cellStyle name="20% - 강조색5 5" xfId="5108"/>
    <cellStyle name="20% - 강조색6 2" xfId="238"/>
    <cellStyle name="20% - 강조색6 3" xfId="239"/>
    <cellStyle name="20% - 강조색6 4" xfId="240"/>
    <cellStyle name="20% - 강조색6 5" xfId="5109"/>
    <cellStyle name="_x0004_3;_x0018_" xfId="1529"/>
    <cellStyle name="³?A￥" xfId="1530"/>
    <cellStyle name="40% - 강조색1 2" xfId="241"/>
    <cellStyle name="40% - 강조색1 3" xfId="242"/>
    <cellStyle name="40% - 강조색1 4" xfId="243"/>
    <cellStyle name="40% - 강조색1 5" xfId="5110"/>
    <cellStyle name="40% - 강조색2 2" xfId="244"/>
    <cellStyle name="40% - 강조색2 3" xfId="245"/>
    <cellStyle name="40% - 강조색2 4" xfId="246"/>
    <cellStyle name="40% - 강조색2 5" xfId="5111"/>
    <cellStyle name="40% - 강조색3 2" xfId="247"/>
    <cellStyle name="40% - 강조색3 3" xfId="248"/>
    <cellStyle name="40% - 강조색3 4" xfId="249"/>
    <cellStyle name="40% - 강조색3 5" xfId="5112"/>
    <cellStyle name="40% - 강조색4 2" xfId="250"/>
    <cellStyle name="40% - 강조색4 3" xfId="251"/>
    <cellStyle name="40% - 강조색4 4" xfId="252"/>
    <cellStyle name="40% - 강조색4 5" xfId="5113"/>
    <cellStyle name="40% - 강조색5 2" xfId="253"/>
    <cellStyle name="40% - 강조색5 3" xfId="254"/>
    <cellStyle name="40% - 강조색5 4" xfId="255"/>
    <cellStyle name="40% - 강조색5 5" xfId="5114"/>
    <cellStyle name="40% - 강조색6 2" xfId="256"/>
    <cellStyle name="40% - 강조색6 3" xfId="257"/>
    <cellStyle name="40% - 강조색6 4" xfId="258"/>
    <cellStyle name="40% - 강조색6 5" xfId="5115"/>
    <cellStyle name="60" xfId="1531"/>
    <cellStyle name="60% - 강조색1 2" xfId="259"/>
    <cellStyle name="60% - 강조색1 3" xfId="260"/>
    <cellStyle name="60% - 강조색1 4" xfId="261"/>
    <cellStyle name="60% - 강조색1 5" xfId="5116"/>
    <cellStyle name="60% - 강조색2 2" xfId="262"/>
    <cellStyle name="60% - 강조색2 3" xfId="263"/>
    <cellStyle name="60% - 강조색2 4" xfId="264"/>
    <cellStyle name="60% - 강조색2 5" xfId="5117"/>
    <cellStyle name="60% - 강조색3 2" xfId="265"/>
    <cellStyle name="60% - 강조색3 3" xfId="266"/>
    <cellStyle name="60% - 강조색3 4" xfId="267"/>
    <cellStyle name="60% - 강조색3 5" xfId="5118"/>
    <cellStyle name="60% - 강조색4 2" xfId="268"/>
    <cellStyle name="60% - 강조색4 3" xfId="269"/>
    <cellStyle name="60% - 강조색4 4" xfId="270"/>
    <cellStyle name="60% - 강조색4 5" xfId="5119"/>
    <cellStyle name="60% - 강조색5 2" xfId="271"/>
    <cellStyle name="60% - 강조색5 3" xfId="272"/>
    <cellStyle name="60% - 강조색5 4" xfId="273"/>
    <cellStyle name="60% - 강조색5 5" xfId="5120"/>
    <cellStyle name="60% - 강조색6 2" xfId="274"/>
    <cellStyle name="60% - 강조색6 3" xfId="275"/>
    <cellStyle name="60% - 강조색6 4" xfId="276"/>
    <cellStyle name="60% - 강조색6 5" xfId="5121"/>
    <cellStyle name="7_매출" xfId="1532"/>
    <cellStyle name="82" xfId="1533"/>
    <cellStyle name="A" xfId="277"/>
    <cellStyle name="A_NOI-2002-update1107" xfId="278"/>
    <cellStyle name="A_Sheet1" xfId="279"/>
    <cellStyle name="A¡§¡©¡Ë¡þ¡ËO [0]_¨Ï©ª¢®i¡§¡þI¢®¨¡eE¨Ïo¡Ë¡Íe A¨Ï¡þA¡Ë¢¥A¢®AAI " xfId="280"/>
    <cellStyle name="A¡§¡©¡Ë¡þ¡ËO_¨Ï©ª¢®i¡§¡þI¢®¨¡eE¨Ïo¡Ë¡Íe A¨Ï¡þA¡Ë¢¥A¢®AAI " xfId="281"/>
    <cellStyle name="A¡§¡ⓒ¡E¡þ¡EO [0]_¡§￠Ri¡§u¡§¡þ¡§¡þI¡§u￠R¨I" xfId="1534"/>
    <cellStyle name="A¡§¡ⓒ¡E¡þ¡EO_¡§￠Ri¡§u¡§¡þ¡§¡þI¡§u￠R¨I" xfId="1535"/>
    <cellStyle name="A¨­￠￢￠O [0]_¡ÆA¡¤￠R￠￢i¨u¨uC¡I" xfId="1536"/>
    <cellStyle name="A¨­¢¬¢Ò [0]_¨öCAuA¡ÀAI " xfId="282"/>
    <cellStyle name="A¨­￠￢￠O [0]_¨uoAa¨oCAu " xfId="283"/>
    <cellStyle name="A¨­¢¬¢Ò [0]_©ø¡í¨¬I¡ÆeE©ö¢¥e A©¬A¢´A¡ÀAI " xfId="284"/>
    <cellStyle name="A¨­￠￢￠O [0]_ⓒø¡i¨￢I¡ÆeEⓒo￠￥e Aⓒ￢A￠´A¡AAI " xfId="285"/>
    <cellStyle name="A¨­¢¬¢Ò [0]_INQUIRY ¢¯¥ì¨ú¡ÀA©¬A©ª " xfId="286"/>
    <cellStyle name="A¨­￠￢￠O_¡ÆA¡¤￠R￠￢i¨u¨uC¡I" xfId="1537"/>
    <cellStyle name="A¨­¢¬¢Ò_¨öCAuA¡ÀAI " xfId="287"/>
    <cellStyle name="A¨­￠￢￠O_¨uoAa¨oCAu " xfId="288"/>
    <cellStyle name="A¨­¢¬¢Ò_©ø¡í¨¬I¡ÆeE©ö¢¥e A©¬A¢´A¡ÀAI " xfId="289"/>
    <cellStyle name="A¨­￠￢￠O_ⓒø¡i¨￢I¡ÆeEⓒo￠￥e Aⓒ￢A￠´A¡AAI " xfId="290"/>
    <cellStyle name="A¨­¢¬¢Ò_INQUIRY ¢¯¥ì¨ú¡ÀA©¬A©ª " xfId="291"/>
    <cellStyle name="aa" xfId="1538"/>
    <cellStyle name="Accent1" xfId="1539"/>
    <cellStyle name="Accent1 - 20%" xfId="1540"/>
    <cellStyle name="Accent1 - 40%" xfId="1541"/>
    <cellStyle name="Accent1 - 60%" xfId="1542"/>
    <cellStyle name="Accent2" xfId="1543"/>
    <cellStyle name="Accent2 - 20%" xfId="1544"/>
    <cellStyle name="Accent2 - 40%" xfId="1545"/>
    <cellStyle name="Accent2 - 60%" xfId="1546"/>
    <cellStyle name="Accent3" xfId="1547"/>
    <cellStyle name="Accent3 - 20%" xfId="1548"/>
    <cellStyle name="Accent3 - 40%" xfId="1549"/>
    <cellStyle name="Accent3 - 60%" xfId="1550"/>
    <cellStyle name="Accent4" xfId="1551"/>
    <cellStyle name="Accent4 - 20%" xfId="1552"/>
    <cellStyle name="Accent4 - 40%" xfId="1553"/>
    <cellStyle name="Accent4 - 60%" xfId="1554"/>
    <cellStyle name="Accent5" xfId="1555"/>
    <cellStyle name="Accent5 - 20%" xfId="1556"/>
    <cellStyle name="Accent5 - 40%" xfId="1557"/>
    <cellStyle name="Accent5 - 60%" xfId="1558"/>
    <cellStyle name="Accent6" xfId="1559"/>
    <cellStyle name="Accent6 - 20%" xfId="1560"/>
    <cellStyle name="Accent6 - 40%" xfId="1561"/>
    <cellStyle name="Accent6 - 60%" xfId="1562"/>
    <cellStyle name="Åëè­" xfId="1563"/>
    <cellStyle name="Åëè­ [0]" xfId="1564"/>
    <cellStyle name="AeE­ [0]_ ¸n A÷_V100 ºI¹I,³≫¼o 2.2 PILOT " xfId="1565"/>
    <cellStyle name="ÅëÈ­ [0]_ ºñ¸ñº° ¿ùº°±â¼ú " xfId="292"/>
    <cellStyle name="AeE­ [0]_±aA¸" xfId="1566"/>
    <cellStyle name="ÅëÈ­ [0]_±âÅ¸" xfId="1567"/>
    <cellStyle name="AeE­ [0]_°eE¹_11¿a½A " xfId="293"/>
    <cellStyle name="ÅëÈ­ [0]_¼öÃâ½ÇÀû " xfId="294"/>
    <cellStyle name="AeE­ [0]_¼oAI¼º " xfId="5086"/>
    <cellStyle name="ÅëÈ­ [0]_½ÇÀûÇöÈ² " xfId="5087"/>
    <cellStyle name="AeE­ [0]_¾c½A " xfId="5088"/>
    <cellStyle name="ÅëÈ­ [0]_³»ºÎ°èÈ¹´ë ÃßÁ¤Â÷ÀÌ " xfId="295"/>
    <cellStyle name="AeE­ [0]_³≫ºI°eE¹´e AßA¤A÷AI " xfId="296"/>
    <cellStyle name="ÅëÈ­ [0]_³Ã¿¬ 4 " xfId="297"/>
    <cellStyle name="AeE­ [0]_A¾CO½A¼³ " xfId="1568"/>
    <cellStyle name="ÅëÈ­ [0]_ÅðÁ÷º¸Çè±â±Ý¸í¼¼" xfId="1569"/>
    <cellStyle name="AeE­ [0]_AMT " xfId="298"/>
    <cellStyle name="ÅëÈ­ [0]_AMT " xfId="299"/>
    <cellStyle name="AeE­ [0]_AN°y(1.25) " xfId="300"/>
    <cellStyle name="ÅëÈ­ [0]_ÃÑ°ýº¸°í-Ãß°¡Àý°¨ " xfId="301"/>
    <cellStyle name="AeE­ [0]_AU¿ⓒ°øA¾2" xfId="79"/>
    <cellStyle name="ÅëÈ­ [0]_COVER97" xfId="1570"/>
    <cellStyle name="AeE­ [0]_INQUIRY ¿μ¾÷AßAø " xfId="1571"/>
    <cellStyle name="ÅëÈ­ [0]_laroux" xfId="1572"/>
    <cellStyle name="AeE­ [0]_laroux_1" xfId="1573"/>
    <cellStyle name="ÅëÈ­ [0]_laroux_1" xfId="1574"/>
    <cellStyle name="AeE­ [0]_laroux_1_공장별차입금배부(01.1.31)_비교" xfId="1575"/>
    <cellStyle name="ÅëÈ­ [0]_laroux_1_공장별차입금배부(01.1.31)_비교" xfId="1576"/>
    <cellStyle name="AeE­ [0]_laroux_1_미지급 선급(021031)" xfId="1577"/>
    <cellStyle name="ÅëÈ­ [0]_laroux_1_미지급 선급(021031)" xfId="1578"/>
    <cellStyle name="AeE­ [0]_laroux_1_미지급 선급(021231)" xfId="1579"/>
    <cellStyle name="ÅëÈ­ [0]_laroux_1_미지급 선급(021231)" xfId="1580"/>
    <cellStyle name="AeE­ [0]_laroux_1_신용공여액 신고 대사자료" xfId="1581"/>
    <cellStyle name="ÅëÈ­ [0]_laroux_1_신용공여액 신고 대사자료" xfId="1582"/>
    <cellStyle name="AeE­ [0]_laroux_1_신용공여액 신고 대사자료_미지급 선급(021031)" xfId="1583"/>
    <cellStyle name="ÅëÈ­ [0]_laroux_1_신용공여액 신고 대사자료_미지급 선급(021031)" xfId="1584"/>
    <cellStyle name="AeE­ [0]_laroux_1_신용공여액 신고 대사자료_미지급 선급(021231)" xfId="1585"/>
    <cellStyle name="ÅëÈ­ [0]_laroux_1_신용공여액 신고 대사자료_미지급 선급(021231)" xfId="1586"/>
    <cellStyle name="AeE­ [0]_laroux_1_최종배분표(한빛은행)_020614" xfId="1587"/>
    <cellStyle name="ÅëÈ­ [0]_laroux_1_최종배분표(한빛은행)_020614" xfId="1588"/>
    <cellStyle name="AeE­ [0]_laroux_1_최종배분표(한빛은행)_020617" xfId="1589"/>
    <cellStyle name="ÅëÈ­ [0]_laroux_1_최종배분표(한빛은행)_020617" xfId="1590"/>
    <cellStyle name="AeE­ [0]_Sheet2" xfId="1591"/>
    <cellStyle name="ÅëÈ­ [0]_Sheet2" xfId="1592"/>
    <cellStyle name="AeE­ [0]_Sheet2_공장별차입금배부(01.1.31)_비교" xfId="1593"/>
    <cellStyle name="ÅëÈ­ [0]_Sheet2_공장별차입금배부(01.1.31)_비교" xfId="1594"/>
    <cellStyle name="AeE­ [0]_Sheet2_공장별차입금배부(01.1.31)_비교_미지급 선급(021031)" xfId="1595"/>
    <cellStyle name="ÅëÈ­ [0]_Sheet2_공장별차입금배부(01.1.31)_비교_미지급 선급(021031)" xfId="1596"/>
    <cellStyle name="AeE­ [0]_Sheet2_공장별차입금배부(01.1.31)_비교_미지급 선급(021231)" xfId="1597"/>
    <cellStyle name="ÅëÈ­ [0]_Sheet2_공장별차입금배부(01.1.31)_비교_미지급 선급(021231)" xfId="1598"/>
    <cellStyle name="AeE­ [0]_Sheet2_미지급 선급(021031)" xfId="1599"/>
    <cellStyle name="ÅëÈ­ [0]_Sheet2_미지급 선급(021031)" xfId="1600"/>
    <cellStyle name="AeE­ [0]_Sheet2_미지급 선급(021231)" xfId="1601"/>
    <cellStyle name="ÅëÈ­ [0]_Sheet2_미지급 선급(021231)" xfId="1602"/>
    <cellStyle name="AeE­ [0]_Sheet2_신용공여액 신고 대사자료" xfId="1603"/>
    <cellStyle name="ÅëÈ­ [0]_Sheet2_신용공여액 신고 대사자료" xfId="1604"/>
    <cellStyle name="AeE­ [0]_Sheet2_신용공여액 신고 대사자료_미지급 선급(021031)" xfId="1605"/>
    <cellStyle name="ÅëÈ­ [0]_Sheet2_신용공여액 신고 대사자료_미지급 선급(021031)" xfId="1606"/>
    <cellStyle name="AeE­ [0]_Sheet2_신용공여액 신고 대사자료_미지급 선급(021231)" xfId="1607"/>
    <cellStyle name="ÅëÈ­ [0]_Sheet2_신용공여액 신고 대사자료_미지급 선급(021231)" xfId="1608"/>
    <cellStyle name="AeE­ [0]_Sheet2_최종배분표(한빛은행)_020614" xfId="1609"/>
    <cellStyle name="ÅëÈ­ [0]_Sheet2_최종배분표(한빛은행)_020614" xfId="1610"/>
    <cellStyle name="AeE­ [0]_Sheet2_최종배분표(한빛은행)_020614_미지급 선급(021031)" xfId="1611"/>
    <cellStyle name="ÅëÈ­ [0]_Sheet2_최종배분표(한빛은행)_020614_미지급 선급(021031)" xfId="1612"/>
    <cellStyle name="AeE­ [0]_Sheet2_최종배분표(한빛은행)_020614_미지급 선급(021231)" xfId="1613"/>
    <cellStyle name="ÅëÈ­ [0]_Sheet2_최종배분표(한빛은행)_020614_미지급 선급(021231)" xfId="1614"/>
    <cellStyle name="AeE­ [0]_Sheet2_최종배분표(한빛은행)_020617" xfId="1615"/>
    <cellStyle name="ÅëÈ­ [0]_Sheet2_최종배분표(한빛은행)_020617" xfId="1616"/>
    <cellStyle name="AeE­ [0]_Sheet2_최종배분표(한빛은행)_020617_미지급 선급(021031)" xfId="1617"/>
    <cellStyle name="ÅëÈ­ [0]_Sheet2_최종배분표(한빛은행)_020617_미지급 선급(021031)" xfId="1618"/>
    <cellStyle name="AeE­ [0]_Sheet2_최종배분표(한빛은행)_020617_미지급 선급(021231)" xfId="1619"/>
    <cellStyle name="ÅëÈ­ [0]_Sheet2_최종배분표(한빛은행)_020617_미지급 선급(021231)" xfId="1620"/>
    <cellStyle name="AeE­_ ¸n A÷_V100 ºI¹I,³≫¼o 2.2 PILOT " xfId="1621"/>
    <cellStyle name="ÅëÈ­_ ºñ¸ñº° ¿ùº°±â¼ú " xfId="302"/>
    <cellStyle name="AeE­_¿u¸≫≫y≫e°eE¹" xfId="1622"/>
    <cellStyle name="Åëè­_07년3분기현금흐름표" xfId="1623"/>
    <cellStyle name="AeE­_¼oAI¼º " xfId="5089"/>
    <cellStyle name="ÅëÈ­_½ÇÀûÇöÈ² " xfId="5090"/>
    <cellStyle name="AeE­_¾c½A " xfId="5091"/>
    <cellStyle name="ÅëÈ­_³»ºÎ°èÈ¹´ë ÃßÁ¤Â÷ÀÌ " xfId="303"/>
    <cellStyle name="AeE­_³≫ºI°eE¹´e AßA¤A÷AI " xfId="304"/>
    <cellStyle name="ÅëÈ­_³Ã¿¬ 4 " xfId="305"/>
    <cellStyle name="AeE­_A¾CO½A¼³ " xfId="1624"/>
    <cellStyle name="ÅëÈ­_ÅðÁ÷º¸Çè±â±Ý¸í¼¼" xfId="1625"/>
    <cellStyle name="AeE­_AMT " xfId="306"/>
    <cellStyle name="ÅëÈ­_AMT " xfId="307"/>
    <cellStyle name="AeE­_AN°y(1.25) " xfId="308"/>
    <cellStyle name="ÅëÈ­_ÃÑ°ýº¸°í-Ãß°¡Àý°¨ " xfId="309"/>
    <cellStyle name="AeE­_AU¿ⓒ°øA¾2" xfId="80"/>
    <cellStyle name="ÅëÈ­_COVER97" xfId="1626"/>
    <cellStyle name="AeE­_INQUIRY ¿μ¾÷AßAø " xfId="1627"/>
    <cellStyle name="ÅëÈ­_laroux" xfId="1628"/>
    <cellStyle name="AeE­_laroux_1" xfId="1629"/>
    <cellStyle name="ÅëÈ­_laroux_1" xfId="1630"/>
    <cellStyle name="AeE­_laroux_1_공장별차입금배부(01.1.31)_비교" xfId="1631"/>
    <cellStyle name="ÅëÈ­_laroux_1_공장별차입금배부(01.1.31)_비교" xfId="1632"/>
    <cellStyle name="AeE­_laroux_1_공장별차입금배부(01.1.31)_비교_미지급 선급(021031)" xfId="1633"/>
    <cellStyle name="ÅëÈ­_laroux_1_공장별차입금배부(01.1.31)_비교_미지급 선급(021031)" xfId="1634"/>
    <cellStyle name="AeE­_laroux_1_공장별차입금배부(01.1.31)_비교_미지급 선급(021231)" xfId="1635"/>
    <cellStyle name="ÅëÈ­_laroux_1_공장별차입금배부(01.1.31)_비교_미지급 선급(021231)" xfId="1636"/>
    <cellStyle name="AeE­_laroux_1_미지급 선급(021031)" xfId="1637"/>
    <cellStyle name="ÅëÈ­_laroux_1_미지급 선급(021031)" xfId="1638"/>
    <cellStyle name="AeE­_laroux_1_미지급 선급(021231)" xfId="1639"/>
    <cellStyle name="ÅëÈ­_laroux_1_미지급 선급(021231)" xfId="1640"/>
    <cellStyle name="AeE­_laroux_1_신용공여액 신고 대사자료" xfId="1641"/>
    <cellStyle name="ÅëÈ­_laroux_1_신용공여액 신고 대사자료" xfId="1642"/>
    <cellStyle name="AeE­_laroux_1_신용공여액 신고 대사자료_미지급 선급(021031)" xfId="1643"/>
    <cellStyle name="ÅëÈ­_laroux_1_신용공여액 신고 대사자료_미지급 선급(021031)" xfId="1644"/>
    <cellStyle name="AeE­_laroux_1_신용공여액 신고 대사자료_미지급 선급(021231)" xfId="1645"/>
    <cellStyle name="ÅëÈ­_laroux_1_신용공여액 신고 대사자료_미지급 선급(021231)" xfId="1646"/>
    <cellStyle name="AeE­_laroux_1_최종배분표(한빛은행)_020614" xfId="1647"/>
    <cellStyle name="ÅëÈ­_laroux_1_최종배분표(한빛은행)_020614" xfId="1648"/>
    <cellStyle name="AeE­_laroux_1_최종배분표(한빛은행)_020614_미지급 선급(021031)" xfId="1649"/>
    <cellStyle name="ÅëÈ­_laroux_1_최종배분표(한빛은행)_020614_미지급 선급(021031)" xfId="1650"/>
    <cellStyle name="AeE­_laroux_1_최종배분표(한빛은행)_020614_미지급 선급(021231)" xfId="1651"/>
    <cellStyle name="ÅëÈ­_laroux_1_최종배분표(한빛은행)_020614_미지급 선급(021231)" xfId="1652"/>
    <cellStyle name="AeE­_laroux_1_최종배분표(한빛은행)_020617" xfId="1653"/>
    <cellStyle name="ÅëÈ­_laroux_1_최종배분표(한빛은행)_020617" xfId="1654"/>
    <cellStyle name="AeE­_laroux_1_최종배분표(한빛은행)_020617_미지급 선급(021031)" xfId="1655"/>
    <cellStyle name="ÅëÈ­_laroux_1_최종배분표(한빛은행)_020617_미지급 선급(021031)" xfId="1656"/>
    <cellStyle name="AeE­_laroux_1_최종배분표(한빛은행)_020617_미지급 선급(021231)" xfId="1657"/>
    <cellStyle name="ÅëÈ­_laroux_1_최종배분표(한빛은행)_020617_미지급 선급(021231)" xfId="1658"/>
    <cellStyle name="AeE­_laroux_99.08 부채비율" xfId="1659"/>
    <cellStyle name="ÅëÈ­_laroux_99.08 부채비율" xfId="1660"/>
    <cellStyle name="AeE­_laroux_99.08 부채비율 10" xfId="1661"/>
    <cellStyle name="ÅëÈ­_laroux_99.08 부채비율 10" xfId="1662"/>
    <cellStyle name="AeE­_laroux_99.08 부채비율 11" xfId="1663"/>
    <cellStyle name="ÅëÈ­_laroux_99.08 부채비율 11" xfId="1664"/>
    <cellStyle name="AeE­_laroux_99.08 부채비율 12" xfId="1665"/>
    <cellStyle name="ÅëÈ­_laroux_99.08 부채비율 12" xfId="1666"/>
    <cellStyle name="AeE­_laroux_99.08 부채비율 13" xfId="1667"/>
    <cellStyle name="ÅëÈ­_laroux_99.08 부채비율 13" xfId="1668"/>
    <cellStyle name="AeE­_laroux_99.08 부채비율 14" xfId="1669"/>
    <cellStyle name="ÅëÈ­_laroux_99.08 부채비율 14" xfId="1670"/>
    <cellStyle name="AeE­_laroux_99.08 부채비율 15" xfId="1671"/>
    <cellStyle name="ÅëÈ­_laroux_99.08 부채비율 15" xfId="1672"/>
    <cellStyle name="AeE­_laroux_99.08 부채비율 16" xfId="1673"/>
    <cellStyle name="ÅëÈ­_laroux_99.08 부채비율 16" xfId="1674"/>
    <cellStyle name="AeE­_laroux_99.08 부채비율 17" xfId="1675"/>
    <cellStyle name="ÅëÈ­_laroux_99.08 부채비율 17" xfId="1676"/>
    <cellStyle name="AeE­_laroux_99.08 부채비율 18" xfId="1677"/>
    <cellStyle name="ÅëÈ­_laroux_99.08 부채비율 18" xfId="1678"/>
    <cellStyle name="AeE­_laroux_99.08 부채비율 19" xfId="1679"/>
    <cellStyle name="ÅëÈ­_laroux_99.08 부채비율 19" xfId="1680"/>
    <cellStyle name="AeE­_laroux_99.08 부채비율 2" xfId="1681"/>
    <cellStyle name="ÅëÈ­_laroux_99.08 부채비율 2" xfId="1682"/>
    <cellStyle name="AeE­_laroux_99.08 부채비율 20" xfId="1683"/>
    <cellStyle name="ÅëÈ­_laroux_99.08 부채비율 20" xfId="1684"/>
    <cellStyle name="AeE­_laroux_99.08 부채비율 21" xfId="1685"/>
    <cellStyle name="ÅëÈ­_laroux_99.08 부채비율 21" xfId="1686"/>
    <cellStyle name="AeE­_laroux_99.08 부채비율 22" xfId="1687"/>
    <cellStyle name="ÅëÈ­_laroux_99.08 부채비율 22" xfId="1688"/>
    <cellStyle name="AeE­_laroux_99.08 부채비율 23" xfId="1689"/>
    <cellStyle name="ÅëÈ­_laroux_99.08 부채비율 23" xfId="1690"/>
    <cellStyle name="AeE­_laroux_99.08 부채비율 24" xfId="1691"/>
    <cellStyle name="ÅëÈ­_laroux_99.08 부채비율 24" xfId="1692"/>
    <cellStyle name="AeE­_laroux_99.08 부채비율 25" xfId="1693"/>
    <cellStyle name="ÅëÈ­_laroux_99.08 부채비율 25" xfId="1694"/>
    <cellStyle name="AeE­_laroux_99.08 부채비율 26" xfId="1695"/>
    <cellStyle name="ÅëÈ­_laroux_99.08 부채비율 26" xfId="1696"/>
    <cellStyle name="AeE­_laroux_99.08 부채비율 27" xfId="1697"/>
    <cellStyle name="ÅëÈ­_laroux_99.08 부채비율 27" xfId="1698"/>
    <cellStyle name="AeE­_laroux_99.08 부채비율 28" xfId="1699"/>
    <cellStyle name="ÅëÈ­_laroux_99.08 부채비율 28" xfId="1700"/>
    <cellStyle name="AeE­_laroux_99.08 부채비율 29" xfId="1701"/>
    <cellStyle name="ÅëÈ­_laroux_99.08 부채비율 29" xfId="1702"/>
    <cellStyle name="AeE­_laroux_99.08 부채비율 3" xfId="1703"/>
    <cellStyle name="ÅëÈ­_laroux_99.08 부채비율 3" xfId="1704"/>
    <cellStyle name="AeE­_laroux_99.08 부채비율 30" xfId="1705"/>
    <cellStyle name="ÅëÈ­_laroux_99.08 부채비율 30" xfId="1706"/>
    <cellStyle name="AeE­_laroux_99.08 부채비율 31" xfId="1707"/>
    <cellStyle name="ÅëÈ­_laroux_99.08 부채비율 31" xfId="1708"/>
    <cellStyle name="AeE­_laroux_99.08 부채비율 32" xfId="1709"/>
    <cellStyle name="ÅëÈ­_laroux_99.08 부채비율 32" xfId="1710"/>
    <cellStyle name="AeE­_laroux_99.08 부채비율 33" xfId="1711"/>
    <cellStyle name="ÅëÈ­_laroux_99.08 부채비율 33" xfId="1712"/>
    <cellStyle name="AeE­_laroux_99.08 부채비율 34" xfId="1713"/>
    <cellStyle name="ÅëÈ­_laroux_99.08 부채비율 34" xfId="1714"/>
    <cellStyle name="AeE­_laroux_99.08 부채비율 35" xfId="1715"/>
    <cellStyle name="ÅëÈ­_laroux_99.08 부채비율 35" xfId="1716"/>
    <cellStyle name="AeE­_laroux_99.08 부채비율 36" xfId="1717"/>
    <cellStyle name="ÅëÈ­_laroux_99.08 부채비율 36" xfId="1718"/>
    <cellStyle name="AeE­_laroux_99.08 부채비율 37" xfId="1719"/>
    <cellStyle name="ÅëÈ­_laroux_99.08 부채비율 37" xfId="1720"/>
    <cellStyle name="AeE­_laroux_99.08 부채비율 38" xfId="1721"/>
    <cellStyle name="ÅëÈ­_laroux_99.08 부채비율 38" xfId="1722"/>
    <cellStyle name="AeE­_laroux_99.08 부채비율 39" xfId="1723"/>
    <cellStyle name="ÅëÈ­_laroux_99.08 부채비율 39" xfId="1724"/>
    <cellStyle name="AeE­_laroux_99.08 부채비율 4" xfId="1725"/>
    <cellStyle name="ÅëÈ­_laroux_99.08 부채비율 4" xfId="1726"/>
    <cellStyle name="AeE­_laroux_99.08 부채비율 40" xfId="1727"/>
    <cellStyle name="ÅëÈ­_laroux_99.08 부채비율 40" xfId="1728"/>
    <cellStyle name="AeE­_laroux_99.08 부채비율 41" xfId="1729"/>
    <cellStyle name="ÅëÈ­_laroux_99.08 부채비율 41" xfId="1730"/>
    <cellStyle name="AeE­_laroux_99.08 부채비율 42" xfId="1731"/>
    <cellStyle name="ÅëÈ­_laroux_99.08 부채비율 42" xfId="1732"/>
    <cellStyle name="AeE­_laroux_99.08 부채비율 43" xfId="1733"/>
    <cellStyle name="ÅëÈ­_laroux_99.08 부채비율 43" xfId="1734"/>
    <cellStyle name="AeE­_laroux_99.08 부채비율 44" xfId="1735"/>
    <cellStyle name="ÅëÈ­_laroux_99.08 부채비율 44" xfId="1736"/>
    <cellStyle name="AeE­_laroux_99.08 부채비율 45" xfId="1737"/>
    <cellStyle name="ÅëÈ­_laroux_99.08 부채비율 45" xfId="1738"/>
    <cellStyle name="AeE­_laroux_99.08 부채비율 46" xfId="1739"/>
    <cellStyle name="ÅëÈ­_laroux_99.08 부채비율 46" xfId="1740"/>
    <cellStyle name="AeE­_laroux_99.08 부채비율 47" xfId="1741"/>
    <cellStyle name="ÅëÈ­_laroux_99.08 부채비율 47" xfId="1742"/>
    <cellStyle name="AeE­_laroux_99.08 부채비율 48" xfId="1743"/>
    <cellStyle name="ÅëÈ­_laroux_99.08 부채비율 48" xfId="1744"/>
    <cellStyle name="AeE­_laroux_99.08 부채비율 49" xfId="1745"/>
    <cellStyle name="ÅëÈ­_laroux_99.08 부채비율 49" xfId="1746"/>
    <cellStyle name="AeE­_laroux_99.08 부채비율 5" xfId="1747"/>
    <cellStyle name="ÅëÈ­_laroux_99.08 부채비율 5" xfId="1748"/>
    <cellStyle name="AeE­_laroux_99.08 부채비율 50" xfId="1749"/>
    <cellStyle name="ÅëÈ­_laroux_99.08 부채비율 50" xfId="1750"/>
    <cellStyle name="AeE­_laroux_99.08 부채비율 51" xfId="1751"/>
    <cellStyle name="ÅëÈ­_laroux_99.08 부채비율 51" xfId="1752"/>
    <cellStyle name="AeE­_laroux_99.08 부채비율 52" xfId="1753"/>
    <cellStyle name="ÅëÈ­_laroux_99.08 부채비율 52" xfId="1754"/>
    <cellStyle name="AeE­_laroux_99.08 부채비율 53" xfId="1755"/>
    <cellStyle name="ÅëÈ­_laroux_99.08 부채비율 53" xfId="1756"/>
    <cellStyle name="AeE­_laroux_99.08 부채비율 54" xfId="1757"/>
    <cellStyle name="ÅëÈ­_laroux_99.08 부채비율 54" xfId="1758"/>
    <cellStyle name="AeE­_laroux_99.08 부채비율 55" xfId="1759"/>
    <cellStyle name="ÅëÈ­_laroux_99.08 부채비율 55" xfId="1760"/>
    <cellStyle name="AeE­_laroux_99.08 부채비율 56" xfId="1761"/>
    <cellStyle name="ÅëÈ­_laroux_99.08 부채비율 56" xfId="1762"/>
    <cellStyle name="AeE­_laroux_99.08 부채비율 57" xfId="1763"/>
    <cellStyle name="ÅëÈ­_laroux_99.08 부채비율 57" xfId="1764"/>
    <cellStyle name="AeE­_laroux_99.08 부채비율 58" xfId="1765"/>
    <cellStyle name="ÅëÈ­_laroux_99.08 부채비율 58" xfId="1766"/>
    <cellStyle name="AeE­_laroux_99.08 부채비율 59" xfId="1767"/>
    <cellStyle name="ÅëÈ­_laroux_99.08 부채비율 59" xfId="1768"/>
    <cellStyle name="AeE­_laroux_99.08 부채비율 6" xfId="1769"/>
    <cellStyle name="ÅëÈ­_laroux_99.08 부채비율 6" xfId="1770"/>
    <cellStyle name="AeE­_laroux_99.08 부채비율 60" xfId="1771"/>
    <cellStyle name="ÅëÈ­_laroux_99.08 부채비율 60" xfId="1772"/>
    <cellStyle name="AeE­_laroux_99.08 부채비율 61" xfId="1773"/>
    <cellStyle name="ÅëÈ­_laroux_99.08 부채비율 61" xfId="1774"/>
    <cellStyle name="AeE­_laroux_99.08 부채비율 62" xfId="1775"/>
    <cellStyle name="ÅëÈ­_laroux_99.08 부채비율 62" xfId="1776"/>
    <cellStyle name="AeE­_laroux_99.08 부채비율 63" xfId="1777"/>
    <cellStyle name="ÅëÈ­_laroux_99.08 부채비율 63" xfId="1778"/>
    <cellStyle name="AeE­_laroux_99.08 부채비율 64" xfId="1779"/>
    <cellStyle name="ÅëÈ­_laroux_99.08 부채비율 64" xfId="1780"/>
    <cellStyle name="AeE­_laroux_99.08 부채비율 65" xfId="1781"/>
    <cellStyle name="ÅëÈ­_laroux_99.08 부채비율 65" xfId="1782"/>
    <cellStyle name="AeE­_laroux_99.08 부채비율 66" xfId="1783"/>
    <cellStyle name="ÅëÈ­_laroux_99.08 부채비율 66" xfId="1784"/>
    <cellStyle name="AeE­_laroux_99.08 부채비율 67" xfId="1785"/>
    <cellStyle name="ÅëÈ­_laroux_99.08 부채비율 67" xfId="1786"/>
    <cellStyle name="AeE­_laroux_99.08 부채비율 68" xfId="1787"/>
    <cellStyle name="ÅëÈ­_laroux_99.08 부채비율 68" xfId="1788"/>
    <cellStyle name="AeE­_laroux_99.08 부채비율 69" xfId="1789"/>
    <cellStyle name="ÅëÈ­_laroux_99.08 부채비율 69" xfId="1790"/>
    <cellStyle name="AeE­_laroux_99.08 부채비율 7" xfId="1791"/>
    <cellStyle name="ÅëÈ­_laroux_99.08 부채비율 7" xfId="1792"/>
    <cellStyle name="AeE­_laroux_99.08 부채비율 70" xfId="1793"/>
    <cellStyle name="ÅëÈ­_laroux_99.08 부채비율 70" xfId="1794"/>
    <cellStyle name="AeE­_laroux_99.08 부채비율 71" xfId="1795"/>
    <cellStyle name="ÅëÈ­_laroux_99.08 부채비율 71" xfId="1796"/>
    <cellStyle name="AeE­_laroux_99.08 부채비율 72" xfId="5027"/>
    <cellStyle name="ÅëÈ­_laroux_99.08 부채비율 72" xfId="5028"/>
    <cellStyle name="AeE­_laroux_99.08 부채비율 73" xfId="5029"/>
    <cellStyle name="ÅëÈ­_laroux_99.08 부채비율 73" xfId="5030"/>
    <cellStyle name="AeE­_laroux_99.08 부채비율 8" xfId="1797"/>
    <cellStyle name="ÅëÈ­_laroux_99.08 부채비율 8" xfId="1798"/>
    <cellStyle name="AeE­_laroux_99.08 부채비율 9" xfId="1799"/>
    <cellStyle name="ÅëÈ­_laroux_99.08 부채비율 9" xfId="1800"/>
    <cellStyle name="AeE­_laroux_99.08 부채비율_공장별차입금배부(01.1.31)_비교" xfId="1801"/>
    <cellStyle name="ÅëÈ­_laroux_99.08 부채비율_공장별차입금배부(01.1.31)_비교" xfId="1802"/>
    <cellStyle name="AeE­_laroux_99.08 부채비율_공장별차입금배부(01.1.31)_비교_미지급 선급(021031)" xfId="1803"/>
    <cellStyle name="ÅëÈ­_laroux_99.08 부채비율_공장별차입금배부(01.1.31)_비교_미지급 선급(021031)" xfId="1804"/>
    <cellStyle name="AeE­_laroux_99.08 부채비율_공장별차입금배부(01.1.31)_비교_미지급 선급(021231)" xfId="1805"/>
    <cellStyle name="ÅëÈ­_laroux_99.08 부채비율_공장별차입금배부(01.1.31)_비교_미지급 선급(021231)" xfId="1806"/>
    <cellStyle name="AeE­_laroux_99.08 부채비율_미지급 선급(021031)" xfId="1807"/>
    <cellStyle name="ÅëÈ­_laroux_99.08 부채비율_미지급 선급(021031)" xfId="1808"/>
    <cellStyle name="AeE­_laroux_99.08 부채비율_미지급 선급(021031) 10" xfId="1809"/>
    <cellStyle name="ÅëÈ­_laroux_99.08 부채비율_미지급 선급(021031) 10" xfId="1810"/>
    <cellStyle name="AeE­_laroux_99.08 부채비율_미지급 선급(021031) 11" xfId="1811"/>
    <cellStyle name="ÅëÈ­_laroux_99.08 부채비율_미지급 선급(021031) 11" xfId="1812"/>
    <cellStyle name="AeE­_laroux_99.08 부채비율_미지급 선급(021031) 12" xfId="1813"/>
    <cellStyle name="ÅëÈ­_laroux_99.08 부채비율_미지급 선급(021031) 12" xfId="1814"/>
    <cellStyle name="AeE­_laroux_99.08 부채비율_미지급 선급(021031) 13" xfId="1815"/>
    <cellStyle name="ÅëÈ­_laroux_99.08 부채비율_미지급 선급(021031) 13" xfId="1816"/>
    <cellStyle name="AeE­_laroux_99.08 부채비율_미지급 선급(021031) 14" xfId="1817"/>
    <cellStyle name="ÅëÈ­_laroux_99.08 부채비율_미지급 선급(021031) 14" xfId="1818"/>
    <cellStyle name="AeE­_laroux_99.08 부채비율_미지급 선급(021031) 15" xfId="1819"/>
    <cellStyle name="ÅëÈ­_laroux_99.08 부채비율_미지급 선급(021031) 15" xfId="1820"/>
    <cellStyle name="AeE­_laroux_99.08 부채비율_미지급 선급(021031) 16" xfId="1821"/>
    <cellStyle name="ÅëÈ­_laroux_99.08 부채비율_미지급 선급(021031) 16" xfId="1822"/>
    <cellStyle name="AeE­_laroux_99.08 부채비율_미지급 선급(021031) 17" xfId="1823"/>
    <cellStyle name="ÅëÈ­_laroux_99.08 부채비율_미지급 선급(021031) 17" xfId="1824"/>
    <cellStyle name="AeE­_laroux_99.08 부채비율_미지급 선급(021031) 18" xfId="1825"/>
    <cellStyle name="ÅëÈ­_laroux_99.08 부채비율_미지급 선급(021031) 18" xfId="1826"/>
    <cellStyle name="AeE­_laroux_99.08 부채비율_미지급 선급(021031) 19" xfId="1827"/>
    <cellStyle name="ÅëÈ­_laroux_99.08 부채비율_미지급 선급(021031) 19" xfId="1828"/>
    <cellStyle name="AeE­_laroux_99.08 부채비율_미지급 선급(021031) 2" xfId="1829"/>
    <cellStyle name="ÅëÈ­_laroux_99.08 부채비율_미지급 선급(021031) 2" xfId="1830"/>
    <cellStyle name="AeE­_laroux_99.08 부채비율_미지급 선급(021031) 20" xfId="1831"/>
    <cellStyle name="ÅëÈ­_laroux_99.08 부채비율_미지급 선급(021031) 20" xfId="1832"/>
    <cellStyle name="AeE­_laroux_99.08 부채비율_미지급 선급(021031) 21" xfId="1833"/>
    <cellStyle name="ÅëÈ­_laroux_99.08 부채비율_미지급 선급(021031) 21" xfId="1834"/>
    <cellStyle name="AeE­_laroux_99.08 부채비율_미지급 선급(021031) 22" xfId="1835"/>
    <cellStyle name="ÅëÈ­_laroux_99.08 부채비율_미지급 선급(021031) 22" xfId="1836"/>
    <cellStyle name="AeE­_laroux_99.08 부채비율_미지급 선급(021031) 23" xfId="1837"/>
    <cellStyle name="ÅëÈ­_laroux_99.08 부채비율_미지급 선급(021031) 23" xfId="1838"/>
    <cellStyle name="AeE­_laroux_99.08 부채비율_미지급 선급(021031) 24" xfId="1839"/>
    <cellStyle name="ÅëÈ­_laroux_99.08 부채비율_미지급 선급(021031) 24" xfId="1840"/>
    <cellStyle name="AeE­_laroux_99.08 부채비율_미지급 선급(021031) 25" xfId="1841"/>
    <cellStyle name="ÅëÈ­_laroux_99.08 부채비율_미지급 선급(021031) 25" xfId="1842"/>
    <cellStyle name="AeE­_laroux_99.08 부채비율_미지급 선급(021031) 26" xfId="1843"/>
    <cellStyle name="ÅëÈ­_laroux_99.08 부채비율_미지급 선급(021031) 26" xfId="1844"/>
    <cellStyle name="AeE­_laroux_99.08 부채비율_미지급 선급(021031) 27" xfId="1845"/>
    <cellStyle name="ÅëÈ­_laroux_99.08 부채비율_미지급 선급(021031) 27" xfId="1846"/>
    <cellStyle name="AeE­_laroux_99.08 부채비율_미지급 선급(021031) 28" xfId="1847"/>
    <cellStyle name="ÅëÈ­_laroux_99.08 부채비율_미지급 선급(021031) 28" xfId="1848"/>
    <cellStyle name="AeE­_laroux_99.08 부채비율_미지급 선급(021031) 29" xfId="1849"/>
    <cellStyle name="ÅëÈ­_laroux_99.08 부채비율_미지급 선급(021031) 29" xfId="1850"/>
    <cellStyle name="AeE­_laroux_99.08 부채비율_미지급 선급(021031) 3" xfId="1851"/>
    <cellStyle name="ÅëÈ­_laroux_99.08 부채비율_미지급 선급(021031) 3" xfId="1852"/>
    <cellStyle name="AeE­_laroux_99.08 부채비율_미지급 선급(021031) 30" xfId="1853"/>
    <cellStyle name="ÅëÈ­_laroux_99.08 부채비율_미지급 선급(021031) 30" xfId="1854"/>
    <cellStyle name="AeE­_laroux_99.08 부채비율_미지급 선급(021031) 31" xfId="1855"/>
    <cellStyle name="ÅëÈ­_laroux_99.08 부채비율_미지급 선급(021031) 31" xfId="1856"/>
    <cellStyle name="AeE­_laroux_99.08 부채비율_미지급 선급(021031) 32" xfId="1857"/>
    <cellStyle name="ÅëÈ­_laroux_99.08 부채비율_미지급 선급(021031) 32" xfId="1858"/>
    <cellStyle name="AeE­_laroux_99.08 부채비율_미지급 선급(021031) 33" xfId="1859"/>
    <cellStyle name="ÅëÈ­_laroux_99.08 부채비율_미지급 선급(021031) 33" xfId="1860"/>
    <cellStyle name="AeE­_laroux_99.08 부채비율_미지급 선급(021031) 34" xfId="1861"/>
    <cellStyle name="ÅëÈ­_laroux_99.08 부채비율_미지급 선급(021031) 34" xfId="1862"/>
    <cellStyle name="AeE­_laroux_99.08 부채비율_미지급 선급(021031) 35" xfId="1863"/>
    <cellStyle name="ÅëÈ­_laroux_99.08 부채비율_미지급 선급(021031) 35" xfId="1864"/>
    <cellStyle name="AeE­_laroux_99.08 부채비율_미지급 선급(021031) 36" xfId="1865"/>
    <cellStyle name="ÅëÈ­_laroux_99.08 부채비율_미지급 선급(021031) 36" xfId="1866"/>
    <cellStyle name="AeE­_laroux_99.08 부채비율_미지급 선급(021031) 37" xfId="1867"/>
    <cellStyle name="ÅëÈ­_laroux_99.08 부채비율_미지급 선급(021031) 37" xfId="1868"/>
    <cellStyle name="AeE­_laroux_99.08 부채비율_미지급 선급(021031) 38" xfId="1869"/>
    <cellStyle name="ÅëÈ­_laroux_99.08 부채비율_미지급 선급(021031) 38" xfId="1870"/>
    <cellStyle name="AeE­_laroux_99.08 부채비율_미지급 선급(021031) 39" xfId="1871"/>
    <cellStyle name="ÅëÈ­_laroux_99.08 부채비율_미지급 선급(021031) 39" xfId="1872"/>
    <cellStyle name="AeE­_laroux_99.08 부채비율_미지급 선급(021031) 4" xfId="1873"/>
    <cellStyle name="ÅëÈ­_laroux_99.08 부채비율_미지급 선급(021031) 4" xfId="1874"/>
    <cellStyle name="AeE­_laroux_99.08 부채비율_미지급 선급(021031) 40" xfId="1875"/>
    <cellStyle name="ÅëÈ­_laroux_99.08 부채비율_미지급 선급(021031) 40" xfId="1876"/>
    <cellStyle name="AeE­_laroux_99.08 부채비율_미지급 선급(021031) 41" xfId="1877"/>
    <cellStyle name="ÅëÈ­_laroux_99.08 부채비율_미지급 선급(021031) 41" xfId="1878"/>
    <cellStyle name="AeE­_laroux_99.08 부채비율_미지급 선급(021031) 42" xfId="1879"/>
    <cellStyle name="ÅëÈ­_laroux_99.08 부채비율_미지급 선급(021031) 42" xfId="1880"/>
    <cellStyle name="AeE­_laroux_99.08 부채비율_미지급 선급(021031) 43" xfId="1881"/>
    <cellStyle name="ÅëÈ­_laroux_99.08 부채비율_미지급 선급(021031) 43" xfId="1882"/>
    <cellStyle name="AeE­_laroux_99.08 부채비율_미지급 선급(021031) 44" xfId="1883"/>
    <cellStyle name="ÅëÈ­_laroux_99.08 부채비율_미지급 선급(021031) 44" xfId="1884"/>
    <cellStyle name="AeE­_laroux_99.08 부채비율_미지급 선급(021031) 45" xfId="1885"/>
    <cellStyle name="ÅëÈ­_laroux_99.08 부채비율_미지급 선급(021031) 45" xfId="1886"/>
    <cellStyle name="AeE­_laroux_99.08 부채비율_미지급 선급(021031) 46" xfId="1887"/>
    <cellStyle name="ÅëÈ­_laroux_99.08 부채비율_미지급 선급(021031) 46" xfId="1888"/>
    <cellStyle name="AeE­_laroux_99.08 부채비율_미지급 선급(021031) 47" xfId="1889"/>
    <cellStyle name="ÅëÈ­_laroux_99.08 부채비율_미지급 선급(021031) 47" xfId="1890"/>
    <cellStyle name="AeE­_laroux_99.08 부채비율_미지급 선급(021031) 48" xfId="1891"/>
    <cellStyle name="ÅëÈ­_laroux_99.08 부채비율_미지급 선급(021031) 48" xfId="1892"/>
    <cellStyle name="AeE­_laroux_99.08 부채비율_미지급 선급(021031) 49" xfId="1893"/>
    <cellStyle name="ÅëÈ­_laroux_99.08 부채비율_미지급 선급(021031) 49" xfId="1894"/>
    <cellStyle name="AeE­_laroux_99.08 부채비율_미지급 선급(021031) 5" xfId="1895"/>
    <cellStyle name="ÅëÈ­_laroux_99.08 부채비율_미지급 선급(021031) 5" xfId="1896"/>
    <cellStyle name="AeE­_laroux_99.08 부채비율_미지급 선급(021031) 50" xfId="1897"/>
    <cellStyle name="ÅëÈ­_laroux_99.08 부채비율_미지급 선급(021031) 50" xfId="1898"/>
    <cellStyle name="AeE­_laroux_99.08 부채비율_미지급 선급(021031) 51" xfId="1899"/>
    <cellStyle name="ÅëÈ­_laroux_99.08 부채비율_미지급 선급(021031) 51" xfId="1900"/>
    <cellStyle name="AeE­_laroux_99.08 부채비율_미지급 선급(021031) 52" xfId="1901"/>
    <cellStyle name="ÅëÈ­_laroux_99.08 부채비율_미지급 선급(021031) 52" xfId="1902"/>
    <cellStyle name="AeE­_laroux_99.08 부채비율_미지급 선급(021031) 53" xfId="1903"/>
    <cellStyle name="ÅëÈ­_laroux_99.08 부채비율_미지급 선급(021031) 53" xfId="1904"/>
    <cellStyle name="AeE­_laroux_99.08 부채비율_미지급 선급(021031) 54" xfId="1905"/>
    <cellStyle name="ÅëÈ­_laroux_99.08 부채비율_미지급 선급(021031) 54" xfId="1906"/>
    <cellStyle name="AeE­_laroux_99.08 부채비율_미지급 선급(021031) 55" xfId="1907"/>
    <cellStyle name="ÅëÈ­_laroux_99.08 부채비율_미지급 선급(021031) 55" xfId="1908"/>
    <cellStyle name="AeE­_laroux_99.08 부채비율_미지급 선급(021031) 56" xfId="1909"/>
    <cellStyle name="ÅëÈ­_laroux_99.08 부채비율_미지급 선급(021031) 56" xfId="1910"/>
    <cellStyle name="AeE­_laroux_99.08 부채비율_미지급 선급(021031) 57" xfId="1911"/>
    <cellStyle name="ÅëÈ­_laroux_99.08 부채비율_미지급 선급(021031) 57" xfId="1912"/>
    <cellStyle name="AeE­_laroux_99.08 부채비율_미지급 선급(021031) 58" xfId="1913"/>
    <cellStyle name="ÅëÈ­_laroux_99.08 부채비율_미지급 선급(021031) 58" xfId="1914"/>
    <cellStyle name="AeE­_laroux_99.08 부채비율_미지급 선급(021031) 59" xfId="1915"/>
    <cellStyle name="ÅëÈ­_laroux_99.08 부채비율_미지급 선급(021031) 59" xfId="1916"/>
    <cellStyle name="AeE­_laroux_99.08 부채비율_미지급 선급(021031) 6" xfId="1917"/>
    <cellStyle name="ÅëÈ­_laroux_99.08 부채비율_미지급 선급(021031) 6" xfId="1918"/>
    <cellStyle name="AeE­_laroux_99.08 부채비율_미지급 선급(021031) 60" xfId="1919"/>
    <cellStyle name="ÅëÈ­_laroux_99.08 부채비율_미지급 선급(021031) 60" xfId="1920"/>
    <cellStyle name="AeE­_laroux_99.08 부채비율_미지급 선급(021031) 61" xfId="1921"/>
    <cellStyle name="ÅëÈ­_laroux_99.08 부채비율_미지급 선급(021031) 61" xfId="1922"/>
    <cellStyle name="AeE­_laroux_99.08 부채비율_미지급 선급(021031) 62" xfId="1923"/>
    <cellStyle name="ÅëÈ­_laroux_99.08 부채비율_미지급 선급(021031) 62" xfId="1924"/>
    <cellStyle name="AeE­_laroux_99.08 부채비율_미지급 선급(021031) 63" xfId="1925"/>
    <cellStyle name="ÅëÈ­_laroux_99.08 부채비율_미지급 선급(021031) 63" xfId="1926"/>
    <cellStyle name="AeE­_laroux_99.08 부채비율_미지급 선급(021031) 64" xfId="1927"/>
    <cellStyle name="ÅëÈ­_laroux_99.08 부채비율_미지급 선급(021031) 64" xfId="1928"/>
    <cellStyle name="AeE­_laroux_99.08 부채비율_미지급 선급(021031) 65" xfId="1929"/>
    <cellStyle name="ÅëÈ­_laroux_99.08 부채비율_미지급 선급(021031) 65" xfId="1930"/>
    <cellStyle name="AeE­_laroux_99.08 부채비율_미지급 선급(021031) 66" xfId="1931"/>
    <cellStyle name="ÅëÈ­_laroux_99.08 부채비율_미지급 선급(021031) 66" xfId="1932"/>
    <cellStyle name="AeE­_laroux_99.08 부채비율_미지급 선급(021031) 67" xfId="1933"/>
    <cellStyle name="ÅëÈ­_laroux_99.08 부채비율_미지급 선급(021031) 67" xfId="1934"/>
    <cellStyle name="AeE­_laroux_99.08 부채비율_미지급 선급(021031) 68" xfId="1935"/>
    <cellStyle name="ÅëÈ­_laroux_99.08 부채비율_미지급 선급(021031) 68" xfId="1936"/>
    <cellStyle name="AeE­_laroux_99.08 부채비율_미지급 선급(021031) 69" xfId="1937"/>
    <cellStyle name="ÅëÈ­_laroux_99.08 부채비율_미지급 선급(021031) 69" xfId="1938"/>
    <cellStyle name="AeE­_laroux_99.08 부채비율_미지급 선급(021031) 7" xfId="1939"/>
    <cellStyle name="ÅëÈ­_laroux_99.08 부채비율_미지급 선급(021031) 7" xfId="1940"/>
    <cellStyle name="AeE­_laroux_99.08 부채비율_미지급 선급(021031) 70" xfId="1941"/>
    <cellStyle name="ÅëÈ­_laroux_99.08 부채비율_미지급 선급(021031) 70" xfId="1942"/>
    <cellStyle name="AeE­_laroux_99.08 부채비율_미지급 선급(021031) 71" xfId="1943"/>
    <cellStyle name="ÅëÈ­_laroux_99.08 부채비율_미지급 선급(021031) 71" xfId="1944"/>
    <cellStyle name="AeE­_laroux_99.08 부채비율_미지급 선급(021031) 72" xfId="5031"/>
    <cellStyle name="ÅëÈ­_laroux_99.08 부채비율_미지급 선급(021031) 72" xfId="5032"/>
    <cellStyle name="AeE­_laroux_99.08 부채비율_미지급 선급(021031) 73" xfId="5033"/>
    <cellStyle name="ÅëÈ­_laroux_99.08 부채비율_미지급 선급(021031) 73" xfId="5034"/>
    <cellStyle name="AeE­_laroux_99.08 부채비율_미지급 선급(021031) 8" xfId="1945"/>
    <cellStyle name="ÅëÈ­_laroux_99.08 부채비율_미지급 선급(021031) 8" xfId="1946"/>
    <cellStyle name="AeE­_laroux_99.08 부채비율_미지급 선급(021031) 9" xfId="1947"/>
    <cellStyle name="ÅëÈ­_laroux_99.08 부채비율_미지급 선급(021031) 9" xfId="1948"/>
    <cellStyle name="AeE­_laroux_99.08 부채비율_미지급 선급(021231)" xfId="1949"/>
    <cellStyle name="ÅëÈ­_laroux_99.08 부채비율_미지급 선급(021231)" xfId="1950"/>
    <cellStyle name="AeE­_laroux_99.08 부채비율_미지급 선급(021231) 10" xfId="1951"/>
    <cellStyle name="ÅëÈ­_laroux_99.08 부채비율_미지급 선급(021231) 10" xfId="1952"/>
    <cellStyle name="AeE­_laroux_99.08 부채비율_미지급 선급(021231) 11" xfId="1953"/>
    <cellStyle name="ÅëÈ­_laroux_99.08 부채비율_미지급 선급(021231) 11" xfId="1954"/>
    <cellStyle name="AeE­_laroux_99.08 부채비율_미지급 선급(021231) 12" xfId="1955"/>
    <cellStyle name="ÅëÈ­_laroux_99.08 부채비율_미지급 선급(021231) 12" xfId="1956"/>
    <cellStyle name="AeE­_laroux_99.08 부채비율_미지급 선급(021231) 13" xfId="1957"/>
    <cellStyle name="ÅëÈ­_laroux_99.08 부채비율_미지급 선급(021231) 13" xfId="1958"/>
    <cellStyle name="AeE­_laroux_99.08 부채비율_미지급 선급(021231) 14" xfId="1959"/>
    <cellStyle name="ÅëÈ­_laroux_99.08 부채비율_미지급 선급(021231) 14" xfId="1960"/>
    <cellStyle name="AeE­_laroux_99.08 부채비율_미지급 선급(021231) 15" xfId="1961"/>
    <cellStyle name="ÅëÈ­_laroux_99.08 부채비율_미지급 선급(021231) 15" xfId="1962"/>
    <cellStyle name="AeE­_laroux_99.08 부채비율_미지급 선급(021231) 16" xfId="1963"/>
    <cellStyle name="ÅëÈ­_laroux_99.08 부채비율_미지급 선급(021231) 16" xfId="1964"/>
    <cellStyle name="AeE­_laroux_99.08 부채비율_미지급 선급(021231) 17" xfId="1965"/>
    <cellStyle name="ÅëÈ­_laroux_99.08 부채비율_미지급 선급(021231) 17" xfId="1966"/>
    <cellStyle name="AeE­_laroux_99.08 부채비율_미지급 선급(021231) 18" xfId="1967"/>
    <cellStyle name="ÅëÈ­_laroux_99.08 부채비율_미지급 선급(021231) 18" xfId="1968"/>
    <cellStyle name="AeE­_laroux_99.08 부채비율_미지급 선급(021231) 19" xfId="1969"/>
    <cellStyle name="ÅëÈ­_laroux_99.08 부채비율_미지급 선급(021231) 19" xfId="1970"/>
    <cellStyle name="AeE­_laroux_99.08 부채비율_미지급 선급(021231) 2" xfId="1971"/>
    <cellStyle name="ÅëÈ­_laroux_99.08 부채비율_미지급 선급(021231) 2" xfId="1972"/>
    <cellStyle name="AeE­_laroux_99.08 부채비율_미지급 선급(021231) 20" xfId="1973"/>
    <cellStyle name="ÅëÈ­_laroux_99.08 부채비율_미지급 선급(021231) 20" xfId="1974"/>
    <cellStyle name="AeE­_laroux_99.08 부채비율_미지급 선급(021231) 21" xfId="1975"/>
    <cellStyle name="ÅëÈ­_laroux_99.08 부채비율_미지급 선급(021231) 21" xfId="1976"/>
    <cellStyle name="AeE­_laroux_99.08 부채비율_미지급 선급(021231) 22" xfId="1977"/>
    <cellStyle name="ÅëÈ­_laroux_99.08 부채비율_미지급 선급(021231) 22" xfId="1978"/>
    <cellStyle name="AeE­_laroux_99.08 부채비율_미지급 선급(021231) 23" xfId="1979"/>
    <cellStyle name="ÅëÈ­_laroux_99.08 부채비율_미지급 선급(021231) 23" xfId="1980"/>
    <cellStyle name="AeE­_laroux_99.08 부채비율_미지급 선급(021231) 24" xfId="1981"/>
    <cellStyle name="ÅëÈ­_laroux_99.08 부채비율_미지급 선급(021231) 24" xfId="1982"/>
    <cellStyle name="AeE­_laroux_99.08 부채비율_미지급 선급(021231) 25" xfId="1983"/>
    <cellStyle name="ÅëÈ­_laroux_99.08 부채비율_미지급 선급(021231) 25" xfId="1984"/>
    <cellStyle name="AeE­_laroux_99.08 부채비율_미지급 선급(021231) 26" xfId="1985"/>
    <cellStyle name="ÅëÈ­_laroux_99.08 부채비율_미지급 선급(021231) 26" xfId="1986"/>
    <cellStyle name="AeE­_laroux_99.08 부채비율_미지급 선급(021231) 27" xfId="1987"/>
    <cellStyle name="ÅëÈ­_laroux_99.08 부채비율_미지급 선급(021231) 27" xfId="1988"/>
    <cellStyle name="AeE­_laroux_99.08 부채비율_미지급 선급(021231) 28" xfId="1989"/>
    <cellStyle name="ÅëÈ­_laroux_99.08 부채비율_미지급 선급(021231) 28" xfId="1990"/>
    <cellStyle name="AeE­_laroux_99.08 부채비율_미지급 선급(021231) 29" xfId="1991"/>
    <cellStyle name="ÅëÈ­_laroux_99.08 부채비율_미지급 선급(021231) 29" xfId="1992"/>
    <cellStyle name="AeE­_laroux_99.08 부채비율_미지급 선급(021231) 3" xfId="1993"/>
    <cellStyle name="ÅëÈ­_laroux_99.08 부채비율_미지급 선급(021231) 3" xfId="1994"/>
    <cellStyle name="AeE­_laroux_99.08 부채비율_미지급 선급(021231) 30" xfId="1995"/>
    <cellStyle name="ÅëÈ­_laroux_99.08 부채비율_미지급 선급(021231) 30" xfId="1996"/>
    <cellStyle name="AeE­_laroux_99.08 부채비율_미지급 선급(021231) 31" xfId="1997"/>
    <cellStyle name="ÅëÈ­_laroux_99.08 부채비율_미지급 선급(021231) 31" xfId="1998"/>
    <cellStyle name="AeE­_laroux_99.08 부채비율_미지급 선급(021231) 32" xfId="1999"/>
    <cellStyle name="ÅëÈ­_laroux_99.08 부채비율_미지급 선급(021231) 32" xfId="2000"/>
    <cellStyle name="AeE­_laroux_99.08 부채비율_미지급 선급(021231) 33" xfId="2001"/>
    <cellStyle name="ÅëÈ­_laroux_99.08 부채비율_미지급 선급(021231) 33" xfId="2002"/>
    <cellStyle name="AeE­_laroux_99.08 부채비율_미지급 선급(021231) 34" xfId="2003"/>
    <cellStyle name="ÅëÈ­_laroux_99.08 부채비율_미지급 선급(021231) 34" xfId="2004"/>
    <cellStyle name="AeE­_laroux_99.08 부채비율_미지급 선급(021231) 35" xfId="2005"/>
    <cellStyle name="ÅëÈ­_laroux_99.08 부채비율_미지급 선급(021231) 35" xfId="2006"/>
    <cellStyle name="AeE­_laroux_99.08 부채비율_미지급 선급(021231) 36" xfId="2007"/>
    <cellStyle name="ÅëÈ­_laroux_99.08 부채비율_미지급 선급(021231) 36" xfId="2008"/>
    <cellStyle name="AeE­_laroux_99.08 부채비율_미지급 선급(021231) 37" xfId="2009"/>
    <cellStyle name="ÅëÈ­_laroux_99.08 부채비율_미지급 선급(021231) 37" xfId="2010"/>
    <cellStyle name="AeE­_laroux_99.08 부채비율_미지급 선급(021231) 38" xfId="2011"/>
    <cellStyle name="ÅëÈ­_laroux_99.08 부채비율_미지급 선급(021231) 38" xfId="2012"/>
    <cellStyle name="AeE­_laroux_99.08 부채비율_미지급 선급(021231) 39" xfId="2013"/>
    <cellStyle name="ÅëÈ­_laroux_99.08 부채비율_미지급 선급(021231) 39" xfId="2014"/>
    <cellStyle name="AeE­_laroux_99.08 부채비율_미지급 선급(021231) 4" xfId="2015"/>
    <cellStyle name="ÅëÈ­_laroux_99.08 부채비율_미지급 선급(021231) 4" xfId="2016"/>
    <cellStyle name="AeE­_laroux_99.08 부채비율_미지급 선급(021231) 40" xfId="2017"/>
    <cellStyle name="ÅëÈ­_laroux_99.08 부채비율_미지급 선급(021231) 40" xfId="2018"/>
    <cellStyle name="AeE­_laroux_99.08 부채비율_미지급 선급(021231) 41" xfId="2019"/>
    <cellStyle name="ÅëÈ­_laroux_99.08 부채비율_미지급 선급(021231) 41" xfId="2020"/>
    <cellStyle name="AeE­_laroux_99.08 부채비율_미지급 선급(021231) 42" xfId="2021"/>
    <cellStyle name="ÅëÈ­_laroux_99.08 부채비율_미지급 선급(021231) 42" xfId="2022"/>
    <cellStyle name="AeE­_laroux_99.08 부채비율_미지급 선급(021231) 43" xfId="2023"/>
    <cellStyle name="ÅëÈ­_laroux_99.08 부채비율_미지급 선급(021231) 43" xfId="2024"/>
    <cellStyle name="AeE­_laroux_99.08 부채비율_미지급 선급(021231) 44" xfId="2025"/>
    <cellStyle name="ÅëÈ­_laroux_99.08 부채비율_미지급 선급(021231) 44" xfId="2026"/>
    <cellStyle name="AeE­_laroux_99.08 부채비율_미지급 선급(021231) 45" xfId="2027"/>
    <cellStyle name="ÅëÈ­_laroux_99.08 부채비율_미지급 선급(021231) 45" xfId="2028"/>
    <cellStyle name="AeE­_laroux_99.08 부채비율_미지급 선급(021231) 46" xfId="2029"/>
    <cellStyle name="ÅëÈ­_laroux_99.08 부채비율_미지급 선급(021231) 46" xfId="2030"/>
    <cellStyle name="AeE­_laroux_99.08 부채비율_미지급 선급(021231) 47" xfId="2031"/>
    <cellStyle name="ÅëÈ­_laroux_99.08 부채비율_미지급 선급(021231) 47" xfId="2032"/>
    <cellStyle name="AeE­_laroux_99.08 부채비율_미지급 선급(021231) 48" xfId="2033"/>
    <cellStyle name="ÅëÈ­_laroux_99.08 부채비율_미지급 선급(021231) 48" xfId="2034"/>
    <cellStyle name="AeE­_laroux_99.08 부채비율_미지급 선급(021231) 49" xfId="2035"/>
    <cellStyle name="ÅëÈ­_laroux_99.08 부채비율_미지급 선급(021231) 49" xfId="2036"/>
    <cellStyle name="AeE­_laroux_99.08 부채비율_미지급 선급(021231) 5" xfId="2037"/>
    <cellStyle name="ÅëÈ­_laroux_99.08 부채비율_미지급 선급(021231) 5" xfId="2038"/>
    <cellStyle name="AeE­_laroux_99.08 부채비율_미지급 선급(021231) 50" xfId="2039"/>
    <cellStyle name="ÅëÈ­_laroux_99.08 부채비율_미지급 선급(021231) 50" xfId="2040"/>
    <cellStyle name="AeE­_laroux_99.08 부채비율_미지급 선급(021231) 51" xfId="2041"/>
    <cellStyle name="ÅëÈ­_laroux_99.08 부채비율_미지급 선급(021231) 51" xfId="2042"/>
    <cellStyle name="AeE­_laroux_99.08 부채비율_미지급 선급(021231) 52" xfId="2043"/>
    <cellStyle name="ÅëÈ­_laroux_99.08 부채비율_미지급 선급(021231) 52" xfId="2044"/>
    <cellStyle name="AeE­_laroux_99.08 부채비율_미지급 선급(021231) 53" xfId="2045"/>
    <cellStyle name="ÅëÈ­_laroux_99.08 부채비율_미지급 선급(021231) 53" xfId="2046"/>
    <cellStyle name="AeE­_laroux_99.08 부채비율_미지급 선급(021231) 54" xfId="2047"/>
    <cellStyle name="ÅëÈ­_laroux_99.08 부채비율_미지급 선급(021231) 54" xfId="2048"/>
    <cellStyle name="AeE­_laroux_99.08 부채비율_미지급 선급(021231) 55" xfId="2049"/>
    <cellStyle name="ÅëÈ­_laroux_99.08 부채비율_미지급 선급(021231) 55" xfId="2050"/>
    <cellStyle name="AeE­_laroux_99.08 부채비율_미지급 선급(021231) 56" xfId="2051"/>
    <cellStyle name="ÅëÈ­_laroux_99.08 부채비율_미지급 선급(021231) 56" xfId="2052"/>
    <cellStyle name="AeE­_laroux_99.08 부채비율_미지급 선급(021231) 57" xfId="2053"/>
    <cellStyle name="ÅëÈ­_laroux_99.08 부채비율_미지급 선급(021231) 57" xfId="2054"/>
    <cellStyle name="AeE­_laroux_99.08 부채비율_미지급 선급(021231) 58" xfId="2055"/>
    <cellStyle name="ÅëÈ­_laroux_99.08 부채비율_미지급 선급(021231) 58" xfId="2056"/>
    <cellStyle name="AeE­_laroux_99.08 부채비율_미지급 선급(021231) 59" xfId="2057"/>
    <cellStyle name="ÅëÈ­_laroux_99.08 부채비율_미지급 선급(021231) 59" xfId="2058"/>
    <cellStyle name="AeE­_laroux_99.08 부채비율_미지급 선급(021231) 6" xfId="2059"/>
    <cellStyle name="ÅëÈ­_laroux_99.08 부채비율_미지급 선급(021231) 6" xfId="2060"/>
    <cellStyle name="AeE­_laroux_99.08 부채비율_미지급 선급(021231) 60" xfId="2061"/>
    <cellStyle name="ÅëÈ­_laroux_99.08 부채비율_미지급 선급(021231) 60" xfId="2062"/>
    <cellStyle name="AeE­_laroux_99.08 부채비율_미지급 선급(021231) 61" xfId="2063"/>
    <cellStyle name="ÅëÈ­_laroux_99.08 부채비율_미지급 선급(021231) 61" xfId="2064"/>
    <cellStyle name="AeE­_laroux_99.08 부채비율_미지급 선급(021231) 62" xfId="2065"/>
    <cellStyle name="ÅëÈ­_laroux_99.08 부채비율_미지급 선급(021231) 62" xfId="2066"/>
    <cellStyle name="AeE­_laroux_99.08 부채비율_미지급 선급(021231) 63" xfId="2067"/>
    <cellStyle name="ÅëÈ­_laroux_99.08 부채비율_미지급 선급(021231) 63" xfId="2068"/>
    <cellStyle name="AeE­_laroux_99.08 부채비율_미지급 선급(021231) 64" xfId="2069"/>
    <cellStyle name="ÅëÈ­_laroux_99.08 부채비율_미지급 선급(021231) 64" xfId="2070"/>
    <cellStyle name="AeE­_laroux_99.08 부채비율_미지급 선급(021231) 65" xfId="2071"/>
    <cellStyle name="ÅëÈ­_laroux_99.08 부채비율_미지급 선급(021231) 65" xfId="2072"/>
    <cellStyle name="AeE­_laroux_99.08 부채비율_미지급 선급(021231) 66" xfId="2073"/>
    <cellStyle name="ÅëÈ­_laroux_99.08 부채비율_미지급 선급(021231) 66" xfId="2074"/>
    <cellStyle name="AeE­_laroux_99.08 부채비율_미지급 선급(021231) 67" xfId="2075"/>
    <cellStyle name="ÅëÈ­_laroux_99.08 부채비율_미지급 선급(021231) 67" xfId="2076"/>
    <cellStyle name="AeE­_laroux_99.08 부채비율_미지급 선급(021231) 68" xfId="2077"/>
    <cellStyle name="ÅëÈ­_laroux_99.08 부채비율_미지급 선급(021231) 68" xfId="2078"/>
    <cellStyle name="AeE­_laroux_99.08 부채비율_미지급 선급(021231) 69" xfId="2079"/>
    <cellStyle name="ÅëÈ­_laroux_99.08 부채비율_미지급 선급(021231) 69" xfId="2080"/>
    <cellStyle name="AeE­_laroux_99.08 부채비율_미지급 선급(021231) 7" xfId="2081"/>
    <cellStyle name="ÅëÈ­_laroux_99.08 부채비율_미지급 선급(021231) 7" xfId="2082"/>
    <cellStyle name="AeE­_laroux_99.08 부채비율_미지급 선급(021231) 70" xfId="2083"/>
    <cellStyle name="ÅëÈ­_laroux_99.08 부채비율_미지급 선급(021231) 70" xfId="2084"/>
    <cellStyle name="AeE­_laroux_99.08 부채비율_미지급 선급(021231) 71" xfId="2085"/>
    <cellStyle name="ÅëÈ­_laroux_99.08 부채비율_미지급 선급(021231) 71" xfId="2086"/>
    <cellStyle name="AeE­_laroux_99.08 부채비율_미지급 선급(021231) 72" xfId="5035"/>
    <cellStyle name="ÅëÈ­_laroux_99.08 부채비율_미지급 선급(021231) 72" xfId="5036"/>
    <cellStyle name="AeE­_laroux_99.08 부채비율_미지급 선급(021231) 73" xfId="5037"/>
    <cellStyle name="ÅëÈ­_laroux_99.08 부채비율_미지급 선급(021231) 73" xfId="5038"/>
    <cellStyle name="AeE­_laroux_99.08 부채비율_미지급 선급(021231) 8" xfId="2087"/>
    <cellStyle name="ÅëÈ­_laroux_99.08 부채비율_미지급 선급(021231) 8" xfId="2088"/>
    <cellStyle name="AeE­_laroux_99.08 부채비율_미지급 선급(021231) 9" xfId="2089"/>
    <cellStyle name="ÅëÈ­_laroux_99.08 부채비율_미지급 선급(021231) 9" xfId="2090"/>
    <cellStyle name="AeE­_laroux_99.08 부채비율_신용공여액 신고 대사자료" xfId="2091"/>
    <cellStyle name="ÅëÈ­_laroux_99.08 부채비율_신용공여액 신고 대사자료" xfId="2092"/>
    <cellStyle name="AeE­_laroux_99.08 부채비율_신용공여액 신고 대사자료 10" xfId="2093"/>
    <cellStyle name="ÅëÈ­_laroux_99.08 부채비율_신용공여액 신고 대사자료 10" xfId="2094"/>
    <cellStyle name="AeE­_laroux_99.08 부채비율_신용공여액 신고 대사자료 11" xfId="2095"/>
    <cellStyle name="ÅëÈ­_laroux_99.08 부채비율_신용공여액 신고 대사자료 11" xfId="2096"/>
    <cellStyle name="AeE­_laroux_99.08 부채비율_신용공여액 신고 대사자료 12" xfId="2097"/>
    <cellStyle name="ÅëÈ­_laroux_99.08 부채비율_신용공여액 신고 대사자료 12" xfId="2098"/>
    <cellStyle name="AeE­_laroux_99.08 부채비율_신용공여액 신고 대사자료 13" xfId="2099"/>
    <cellStyle name="ÅëÈ­_laroux_99.08 부채비율_신용공여액 신고 대사자료 13" xfId="2100"/>
    <cellStyle name="AeE­_laroux_99.08 부채비율_신용공여액 신고 대사자료 14" xfId="2101"/>
    <cellStyle name="ÅëÈ­_laroux_99.08 부채비율_신용공여액 신고 대사자료 14" xfId="2102"/>
    <cellStyle name="AeE­_laroux_99.08 부채비율_신용공여액 신고 대사자료 15" xfId="2103"/>
    <cellStyle name="ÅëÈ­_laroux_99.08 부채비율_신용공여액 신고 대사자료 15" xfId="2104"/>
    <cellStyle name="AeE­_laroux_99.08 부채비율_신용공여액 신고 대사자료 16" xfId="2105"/>
    <cellStyle name="ÅëÈ­_laroux_99.08 부채비율_신용공여액 신고 대사자료 16" xfId="2106"/>
    <cellStyle name="AeE­_laroux_99.08 부채비율_신용공여액 신고 대사자료 17" xfId="2107"/>
    <cellStyle name="ÅëÈ­_laroux_99.08 부채비율_신용공여액 신고 대사자료 17" xfId="2108"/>
    <cellStyle name="AeE­_laroux_99.08 부채비율_신용공여액 신고 대사자료 18" xfId="2109"/>
    <cellStyle name="ÅëÈ­_laroux_99.08 부채비율_신용공여액 신고 대사자료 18" xfId="2110"/>
    <cellStyle name="AeE­_laroux_99.08 부채비율_신용공여액 신고 대사자료 19" xfId="2111"/>
    <cellStyle name="ÅëÈ­_laroux_99.08 부채비율_신용공여액 신고 대사자료 19" xfId="2112"/>
    <cellStyle name="AeE­_laroux_99.08 부채비율_신용공여액 신고 대사자료 2" xfId="2113"/>
    <cellStyle name="ÅëÈ­_laroux_99.08 부채비율_신용공여액 신고 대사자료 2" xfId="2114"/>
    <cellStyle name="AeE­_laroux_99.08 부채비율_신용공여액 신고 대사자료 20" xfId="2115"/>
    <cellStyle name="ÅëÈ­_laroux_99.08 부채비율_신용공여액 신고 대사자료 20" xfId="2116"/>
    <cellStyle name="AeE­_laroux_99.08 부채비율_신용공여액 신고 대사자료 21" xfId="2117"/>
    <cellStyle name="ÅëÈ­_laroux_99.08 부채비율_신용공여액 신고 대사자료 21" xfId="2118"/>
    <cellStyle name="AeE­_laroux_99.08 부채비율_신용공여액 신고 대사자료 22" xfId="2119"/>
    <cellStyle name="ÅëÈ­_laroux_99.08 부채비율_신용공여액 신고 대사자료 22" xfId="2120"/>
    <cellStyle name="AeE­_laroux_99.08 부채비율_신용공여액 신고 대사자료 23" xfId="2121"/>
    <cellStyle name="ÅëÈ­_laroux_99.08 부채비율_신용공여액 신고 대사자료 23" xfId="2122"/>
    <cellStyle name="AeE­_laroux_99.08 부채비율_신용공여액 신고 대사자료 24" xfId="2123"/>
    <cellStyle name="ÅëÈ­_laroux_99.08 부채비율_신용공여액 신고 대사자료 24" xfId="2124"/>
    <cellStyle name="AeE­_laroux_99.08 부채비율_신용공여액 신고 대사자료 25" xfId="2125"/>
    <cellStyle name="ÅëÈ­_laroux_99.08 부채비율_신용공여액 신고 대사자료 25" xfId="2126"/>
    <cellStyle name="AeE­_laroux_99.08 부채비율_신용공여액 신고 대사자료 26" xfId="2127"/>
    <cellStyle name="ÅëÈ­_laroux_99.08 부채비율_신용공여액 신고 대사자료 26" xfId="2128"/>
    <cellStyle name="AeE­_laroux_99.08 부채비율_신용공여액 신고 대사자료 27" xfId="2129"/>
    <cellStyle name="ÅëÈ­_laroux_99.08 부채비율_신용공여액 신고 대사자료 27" xfId="2130"/>
    <cellStyle name="AeE­_laroux_99.08 부채비율_신용공여액 신고 대사자료 28" xfId="2131"/>
    <cellStyle name="ÅëÈ­_laroux_99.08 부채비율_신용공여액 신고 대사자료 28" xfId="2132"/>
    <cellStyle name="AeE­_laroux_99.08 부채비율_신용공여액 신고 대사자료 29" xfId="2133"/>
    <cellStyle name="ÅëÈ­_laroux_99.08 부채비율_신용공여액 신고 대사자료 29" xfId="2134"/>
    <cellStyle name="AeE­_laroux_99.08 부채비율_신용공여액 신고 대사자료 3" xfId="2135"/>
    <cellStyle name="ÅëÈ­_laroux_99.08 부채비율_신용공여액 신고 대사자료 3" xfId="2136"/>
    <cellStyle name="AeE­_laroux_99.08 부채비율_신용공여액 신고 대사자료 30" xfId="2137"/>
    <cellStyle name="ÅëÈ­_laroux_99.08 부채비율_신용공여액 신고 대사자료 30" xfId="2138"/>
    <cellStyle name="AeE­_laroux_99.08 부채비율_신용공여액 신고 대사자료 31" xfId="2139"/>
    <cellStyle name="ÅëÈ­_laroux_99.08 부채비율_신용공여액 신고 대사자료 31" xfId="2140"/>
    <cellStyle name="AeE­_laroux_99.08 부채비율_신용공여액 신고 대사자료 32" xfId="2141"/>
    <cellStyle name="ÅëÈ­_laroux_99.08 부채비율_신용공여액 신고 대사자료 32" xfId="2142"/>
    <cellStyle name="AeE­_laroux_99.08 부채비율_신용공여액 신고 대사자료 33" xfId="2143"/>
    <cellStyle name="ÅëÈ­_laroux_99.08 부채비율_신용공여액 신고 대사자료 33" xfId="2144"/>
    <cellStyle name="AeE­_laroux_99.08 부채비율_신용공여액 신고 대사자료 34" xfId="2145"/>
    <cellStyle name="ÅëÈ­_laroux_99.08 부채비율_신용공여액 신고 대사자료 34" xfId="2146"/>
    <cellStyle name="AeE­_laroux_99.08 부채비율_신용공여액 신고 대사자료 35" xfId="2147"/>
    <cellStyle name="ÅëÈ­_laroux_99.08 부채비율_신용공여액 신고 대사자료 35" xfId="2148"/>
    <cellStyle name="AeE­_laroux_99.08 부채비율_신용공여액 신고 대사자료 36" xfId="2149"/>
    <cellStyle name="ÅëÈ­_laroux_99.08 부채비율_신용공여액 신고 대사자료 36" xfId="2150"/>
    <cellStyle name="AeE­_laroux_99.08 부채비율_신용공여액 신고 대사자료 37" xfId="2151"/>
    <cellStyle name="ÅëÈ­_laroux_99.08 부채비율_신용공여액 신고 대사자료 37" xfId="2152"/>
    <cellStyle name="AeE­_laroux_99.08 부채비율_신용공여액 신고 대사자료 38" xfId="2153"/>
    <cellStyle name="ÅëÈ­_laroux_99.08 부채비율_신용공여액 신고 대사자료 38" xfId="2154"/>
    <cellStyle name="AeE­_laroux_99.08 부채비율_신용공여액 신고 대사자료 39" xfId="2155"/>
    <cellStyle name="ÅëÈ­_laroux_99.08 부채비율_신용공여액 신고 대사자료 39" xfId="2156"/>
    <cellStyle name="AeE­_laroux_99.08 부채비율_신용공여액 신고 대사자료 4" xfId="2157"/>
    <cellStyle name="ÅëÈ­_laroux_99.08 부채비율_신용공여액 신고 대사자료 4" xfId="2158"/>
    <cellStyle name="AeE­_laroux_99.08 부채비율_신용공여액 신고 대사자료 40" xfId="2159"/>
    <cellStyle name="ÅëÈ­_laroux_99.08 부채비율_신용공여액 신고 대사자료 40" xfId="2160"/>
    <cellStyle name="AeE­_laroux_99.08 부채비율_신용공여액 신고 대사자료 41" xfId="2161"/>
    <cellStyle name="ÅëÈ­_laroux_99.08 부채비율_신용공여액 신고 대사자료 41" xfId="2162"/>
    <cellStyle name="AeE­_laroux_99.08 부채비율_신용공여액 신고 대사자료 42" xfId="2163"/>
    <cellStyle name="ÅëÈ­_laroux_99.08 부채비율_신용공여액 신고 대사자료 42" xfId="2164"/>
    <cellStyle name="AeE­_laroux_99.08 부채비율_신용공여액 신고 대사자료 43" xfId="2165"/>
    <cellStyle name="ÅëÈ­_laroux_99.08 부채비율_신용공여액 신고 대사자료 43" xfId="2166"/>
    <cellStyle name="AeE­_laroux_99.08 부채비율_신용공여액 신고 대사자료 44" xfId="2167"/>
    <cellStyle name="ÅëÈ­_laroux_99.08 부채비율_신용공여액 신고 대사자료 44" xfId="2168"/>
    <cellStyle name="AeE­_laroux_99.08 부채비율_신용공여액 신고 대사자료 45" xfId="2169"/>
    <cellStyle name="ÅëÈ­_laroux_99.08 부채비율_신용공여액 신고 대사자료 45" xfId="2170"/>
    <cellStyle name="AeE­_laroux_99.08 부채비율_신용공여액 신고 대사자료 46" xfId="2171"/>
    <cellStyle name="ÅëÈ­_laroux_99.08 부채비율_신용공여액 신고 대사자료 46" xfId="2172"/>
    <cellStyle name="AeE­_laroux_99.08 부채비율_신용공여액 신고 대사자료 47" xfId="2173"/>
    <cellStyle name="ÅëÈ­_laroux_99.08 부채비율_신용공여액 신고 대사자료 47" xfId="2174"/>
    <cellStyle name="AeE­_laroux_99.08 부채비율_신용공여액 신고 대사자료 48" xfId="2175"/>
    <cellStyle name="ÅëÈ­_laroux_99.08 부채비율_신용공여액 신고 대사자료 48" xfId="2176"/>
    <cellStyle name="AeE­_laroux_99.08 부채비율_신용공여액 신고 대사자료 49" xfId="2177"/>
    <cellStyle name="ÅëÈ­_laroux_99.08 부채비율_신용공여액 신고 대사자료 49" xfId="2178"/>
    <cellStyle name="AeE­_laroux_99.08 부채비율_신용공여액 신고 대사자료 5" xfId="2179"/>
    <cellStyle name="ÅëÈ­_laroux_99.08 부채비율_신용공여액 신고 대사자료 5" xfId="2180"/>
    <cellStyle name="AeE­_laroux_99.08 부채비율_신용공여액 신고 대사자료 50" xfId="2181"/>
    <cellStyle name="ÅëÈ­_laroux_99.08 부채비율_신용공여액 신고 대사자료 50" xfId="2182"/>
    <cellStyle name="AeE­_laroux_99.08 부채비율_신용공여액 신고 대사자료 51" xfId="2183"/>
    <cellStyle name="ÅëÈ­_laroux_99.08 부채비율_신용공여액 신고 대사자료 51" xfId="2184"/>
    <cellStyle name="AeE­_laroux_99.08 부채비율_신용공여액 신고 대사자료 52" xfId="2185"/>
    <cellStyle name="ÅëÈ­_laroux_99.08 부채비율_신용공여액 신고 대사자료 52" xfId="2186"/>
    <cellStyle name="AeE­_laroux_99.08 부채비율_신용공여액 신고 대사자료 53" xfId="2187"/>
    <cellStyle name="ÅëÈ­_laroux_99.08 부채비율_신용공여액 신고 대사자료 53" xfId="2188"/>
    <cellStyle name="AeE­_laroux_99.08 부채비율_신용공여액 신고 대사자료 54" xfId="2189"/>
    <cellStyle name="ÅëÈ­_laroux_99.08 부채비율_신용공여액 신고 대사자료 54" xfId="2190"/>
    <cellStyle name="AeE­_laroux_99.08 부채비율_신용공여액 신고 대사자료 55" xfId="2191"/>
    <cellStyle name="ÅëÈ­_laroux_99.08 부채비율_신용공여액 신고 대사자료 55" xfId="2192"/>
    <cellStyle name="AeE­_laroux_99.08 부채비율_신용공여액 신고 대사자료 56" xfId="2193"/>
    <cellStyle name="ÅëÈ­_laroux_99.08 부채비율_신용공여액 신고 대사자료 56" xfId="2194"/>
    <cellStyle name="AeE­_laroux_99.08 부채비율_신용공여액 신고 대사자료 57" xfId="2195"/>
    <cellStyle name="ÅëÈ­_laroux_99.08 부채비율_신용공여액 신고 대사자료 57" xfId="2196"/>
    <cellStyle name="AeE­_laroux_99.08 부채비율_신용공여액 신고 대사자료 58" xfId="2197"/>
    <cellStyle name="ÅëÈ­_laroux_99.08 부채비율_신용공여액 신고 대사자료 58" xfId="2198"/>
    <cellStyle name="AeE­_laroux_99.08 부채비율_신용공여액 신고 대사자료 59" xfId="2199"/>
    <cellStyle name="ÅëÈ­_laroux_99.08 부채비율_신용공여액 신고 대사자료 59" xfId="2200"/>
    <cellStyle name="AeE­_laroux_99.08 부채비율_신용공여액 신고 대사자료 6" xfId="2201"/>
    <cellStyle name="ÅëÈ­_laroux_99.08 부채비율_신용공여액 신고 대사자료 6" xfId="2202"/>
    <cellStyle name="AeE­_laroux_99.08 부채비율_신용공여액 신고 대사자료 60" xfId="2203"/>
    <cellStyle name="ÅëÈ­_laroux_99.08 부채비율_신용공여액 신고 대사자료 60" xfId="2204"/>
    <cellStyle name="AeE­_laroux_99.08 부채비율_신용공여액 신고 대사자료 61" xfId="2205"/>
    <cellStyle name="ÅëÈ­_laroux_99.08 부채비율_신용공여액 신고 대사자료 61" xfId="2206"/>
    <cellStyle name="AeE­_laroux_99.08 부채비율_신용공여액 신고 대사자료 62" xfId="2207"/>
    <cellStyle name="ÅëÈ­_laroux_99.08 부채비율_신용공여액 신고 대사자료 62" xfId="2208"/>
    <cellStyle name="AeE­_laroux_99.08 부채비율_신용공여액 신고 대사자료 63" xfId="2209"/>
    <cellStyle name="ÅëÈ­_laroux_99.08 부채비율_신용공여액 신고 대사자료 63" xfId="2210"/>
    <cellStyle name="AeE­_laroux_99.08 부채비율_신용공여액 신고 대사자료 64" xfId="2211"/>
    <cellStyle name="ÅëÈ­_laroux_99.08 부채비율_신용공여액 신고 대사자료 64" xfId="2212"/>
    <cellStyle name="AeE­_laroux_99.08 부채비율_신용공여액 신고 대사자료 65" xfId="2213"/>
    <cellStyle name="ÅëÈ­_laroux_99.08 부채비율_신용공여액 신고 대사자료 65" xfId="2214"/>
    <cellStyle name="AeE­_laroux_99.08 부채비율_신용공여액 신고 대사자료 66" xfId="2215"/>
    <cellStyle name="ÅëÈ­_laroux_99.08 부채비율_신용공여액 신고 대사자료 66" xfId="2216"/>
    <cellStyle name="AeE­_laroux_99.08 부채비율_신용공여액 신고 대사자료 67" xfId="2217"/>
    <cellStyle name="ÅëÈ­_laroux_99.08 부채비율_신용공여액 신고 대사자료 67" xfId="2218"/>
    <cellStyle name="AeE­_laroux_99.08 부채비율_신용공여액 신고 대사자료 68" xfId="2219"/>
    <cellStyle name="ÅëÈ­_laroux_99.08 부채비율_신용공여액 신고 대사자료 68" xfId="2220"/>
    <cellStyle name="AeE­_laroux_99.08 부채비율_신용공여액 신고 대사자료 69" xfId="2221"/>
    <cellStyle name="ÅëÈ­_laroux_99.08 부채비율_신용공여액 신고 대사자료 69" xfId="2222"/>
    <cellStyle name="AeE­_laroux_99.08 부채비율_신용공여액 신고 대사자료 7" xfId="2223"/>
    <cellStyle name="ÅëÈ­_laroux_99.08 부채비율_신용공여액 신고 대사자료 7" xfId="2224"/>
    <cellStyle name="AeE­_laroux_99.08 부채비율_신용공여액 신고 대사자료 70" xfId="2225"/>
    <cellStyle name="ÅëÈ­_laroux_99.08 부채비율_신용공여액 신고 대사자료 70" xfId="2226"/>
    <cellStyle name="AeE­_laroux_99.08 부채비율_신용공여액 신고 대사자료 71" xfId="2227"/>
    <cellStyle name="ÅëÈ­_laroux_99.08 부채비율_신용공여액 신고 대사자료 71" xfId="2228"/>
    <cellStyle name="AeE­_laroux_99.08 부채비율_신용공여액 신고 대사자료 72" xfId="5039"/>
    <cellStyle name="ÅëÈ­_laroux_99.08 부채비율_신용공여액 신고 대사자료 72" xfId="5040"/>
    <cellStyle name="AeE­_laroux_99.08 부채비율_신용공여액 신고 대사자료 73" xfId="5041"/>
    <cellStyle name="ÅëÈ­_laroux_99.08 부채비율_신용공여액 신고 대사자료 73" xfId="5042"/>
    <cellStyle name="AeE­_laroux_99.08 부채비율_신용공여액 신고 대사자료 8" xfId="2229"/>
    <cellStyle name="ÅëÈ­_laroux_99.08 부채비율_신용공여액 신고 대사자료 8" xfId="2230"/>
    <cellStyle name="AeE­_laroux_99.08 부채비율_신용공여액 신고 대사자료 9" xfId="2231"/>
    <cellStyle name="ÅëÈ­_laroux_99.08 부채비율_신용공여액 신고 대사자료 9" xfId="2232"/>
    <cellStyle name="AeE­_laroux_99.08 부채비율_신용공여액 신고 대사자료_미지급 선급(021031)" xfId="2233"/>
    <cellStyle name="ÅëÈ­_laroux_99.08 부채비율_신용공여액 신고 대사자료_미지급 선급(021031)" xfId="2234"/>
    <cellStyle name="AeE­_laroux_99.08 부채비율_신용공여액 신고 대사자료_미지급 선급(021031) 10" xfId="2235"/>
    <cellStyle name="ÅëÈ­_laroux_99.08 부채비율_신용공여액 신고 대사자료_미지급 선급(021031) 10" xfId="2236"/>
    <cellStyle name="AeE­_laroux_99.08 부채비율_신용공여액 신고 대사자료_미지급 선급(021031) 11" xfId="2237"/>
    <cellStyle name="ÅëÈ­_laroux_99.08 부채비율_신용공여액 신고 대사자료_미지급 선급(021031) 11" xfId="2238"/>
    <cellStyle name="AeE­_laroux_99.08 부채비율_신용공여액 신고 대사자료_미지급 선급(021031) 12" xfId="2239"/>
    <cellStyle name="ÅëÈ­_laroux_99.08 부채비율_신용공여액 신고 대사자료_미지급 선급(021031) 12" xfId="2240"/>
    <cellStyle name="AeE­_laroux_99.08 부채비율_신용공여액 신고 대사자료_미지급 선급(021031) 13" xfId="2241"/>
    <cellStyle name="ÅëÈ­_laroux_99.08 부채비율_신용공여액 신고 대사자료_미지급 선급(021031) 13" xfId="2242"/>
    <cellStyle name="AeE­_laroux_99.08 부채비율_신용공여액 신고 대사자료_미지급 선급(021031) 14" xfId="2243"/>
    <cellStyle name="ÅëÈ­_laroux_99.08 부채비율_신용공여액 신고 대사자료_미지급 선급(021031) 14" xfId="2244"/>
    <cellStyle name="AeE­_laroux_99.08 부채비율_신용공여액 신고 대사자료_미지급 선급(021031) 15" xfId="2245"/>
    <cellStyle name="ÅëÈ­_laroux_99.08 부채비율_신용공여액 신고 대사자료_미지급 선급(021031) 15" xfId="2246"/>
    <cellStyle name="AeE­_laroux_99.08 부채비율_신용공여액 신고 대사자료_미지급 선급(021031) 16" xfId="2247"/>
    <cellStyle name="ÅëÈ­_laroux_99.08 부채비율_신용공여액 신고 대사자료_미지급 선급(021031) 16" xfId="2248"/>
    <cellStyle name="AeE­_laroux_99.08 부채비율_신용공여액 신고 대사자료_미지급 선급(021031) 17" xfId="2249"/>
    <cellStyle name="ÅëÈ­_laroux_99.08 부채비율_신용공여액 신고 대사자료_미지급 선급(021031) 17" xfId="2250"/>
    <cellStyle name="AeE­_laroux_99.08 부채비율_신용공여액 신고 대사자료_미지급 선급(021031) 18" xfId="2251"/>
    <cellStyle name="ÅëÈ­_laroux_99.08 부채비율_신용공여액 신고 대사자료_미지급 선급(021031) 18" xfId="2252"/>
    <cellStyle name="AeE­_laroux_99.08 부채비율_신용공여액 신고 대사자료_미지급 선급(021031) 19" xfId="2253"/>
    <cellStyle name="ÅëÈ­_laroux_99.08 부채비율_신용공여액 신고 대사자료_미지급 선급(021031) 19" xfId="2254"/>
    <cellStyle name="AeE­_laroux_99.08 부채비율_신용공여액 신고 대사자료_미지급 선급(021031) 2" xfId="2255"/>
    <cellStyle name="ÅëÈ­_laroux_99.08 부채비율_신용공여액 신고 대사자료_미지급 선급(021031) 2" xfId="2256"/>
    <cellStyle name="AeE­_laroux_99.08 부채비율_신용공여액 신고 대사자료_미지급 선급(021031) 20" xfId="2257"/>
    <cellStyle name="ÅëÈ­_laroux_99.08 부채비율_신용공여액 신고 대사자료_미지급 선급(021031) 20" xfId="2258"/>
    <cellStyle name="AeE­_laroux_99.08 부채비율_신용공여액 신고 대사자료_미지급 선급(021031) 21" xfId="2259"/>
    <cellStyle name="ÅëÈ­_laroux_99.08 부채비율_신용공여액 신고 대사자료_미지급 선급(021031) 21" xfId="2260"/>
    <cellStyle name="AeE­_laroux_99.08 부채비율_신용공여액 신고 대사자료_미지급 선급(021031) 22" xfId="2261"/>
    <cellStyle name="ÅëÈ­_laroux_99.08 부채비율_신용공여액 신고 대사자료_미지급 선급(021031) 22" xfId="2262"/>
    <cellStyle name="AeE­_laroux_99.08 부채비율_신용공여액 신고 대사자료_미지급 선급(021031) 23" xfId="2263"/>
    <cellStyle name="ÅëÈ­_laroux_99.08 부채비율_신용공여액 신고 대사자료_미지급 선급(021031) 23" xfId="2264"/>
    <cellStyle name="AeE­_laroux_99.08 부채비율_신용공여액 신고 대사자료_미지급 선급(021031) 24" xfId="2265"/>
    <cellStyle name="ÅëÈ­_laroux_99.08 부채비율_신용공여액 신고 대사자료_미지급 선급(021031) 24" xfId="2266"/>
    <cellStyle name="AeE­_laroux_99.08 부채비율_신용공여액 신고 대사자료_미지급 선급(021031) 25" xfId="2267"/>
    <cellStyle name="ÅëÈ­_laroux_99.08 부채비율_신용공여액 신고 대사자료_미지급 선급(021031) 25" xfId="2268"/>
    <cellStyle name="AeE­_laroux_99.08 부채비율_신용공여액 신고 대사자료_미지급 선급(021031) 26" xfId="2269"/>
    <cellStyle name="ÅëÈ­_laroux_99.08 부채비율_신용공여액 신고 대사자료_미지급 선급(021031) 26" xfId="2270"/>
    <cellStyle name="AeE­_laroux_99.08 부채비율_신용공여액 신고 대사자료_미지급 선급(021031) 27" xfId="2271"/>
    <cellStyle name="ÅëÈ­_laroux_99.08 부채비율_신용공여액 신고 대사자료_미지급 선급(021031) 27" xfId="2272"/>
    <cellStyle name="AeE­_laroux_99.08 부채비율_신용공여액 신고 대사자료_미지급 선급(021031) 28" xfId="2273"/>
    <cellStyle name="ÅëÈ­_laroux_99.08 부채비율_신용공여액 신고 대사자료_미지급 선급(021031) 28" xfId="2274"/>
    <cellStyle name="AeE­_laroux_99.08 부채비율_신용공여액 신고 대사자료_미지급 선급(021031) 29" xfId="2275"/>
    <cellStyle name="ÅëÈ­_laroux_99.08 부채비율_신용공여액 신고 대사자료_미지급 선급(021031) 29" xfId="2276"/>
    <cellStyle name="AeE­_laroux_99.08 부채비율_신용공여액 신고 대사자료_미지급 선급(021031) 3" xfId="2277"/>
    <cellStyle name="ÅëÈ­_laroux_99.08 부채비율_신용공여액 신고 대사자료_미지급 선급(021031) 3" xfId="2278"/>
    <cellStyle name="AeE­_laroux_99.08 부채비율_신용공여액 신고 대사자료_미지급 선급(021031) 30" xfId="2279"/>
    <cellStyle name="ÅëÈ­_laroux_99.08 부채비율_신용공여액 신고 대사자료_미지급 선급(021031) 30" xfId="2280"/>
    <cellStyle name="AeE­_laroux_99.08 부채비율_신용공여액 신고 대사자료_미지급 선급(021031) 31" xfId="2281"/>
    <cellStyle name="ÅëÈ­_laroux_99.08 부채비율_신용공여액 신고 대사자료_미지급 선급(021031) 31" xfId="2282"/>
    <cellStyle name="AeE­_laroux_99.08 부채비율_신용공여액 신고 대사자료_미지급 선급(021031) 32" xfId="2283"/>
    <cellStyle name="ÅëÈ­_laroux_99.08 부채비율_신용공여액 신고 대사자료_미지급 선급(021031) 32" xfId="2284"/>
    <cellStyle name="AeE­_laroux_99.08 부채비율_신용공여액 신고 대사자료_미지급 선급(021031) 33" xfId="2285"/>
    <cellStyle name="ÅëÈ­_laroux_99.08 부채비율_신용공여액 신고 대사자료_미지급 선급(021031) 33" xfId="2286"/>
    <cellStyle name="AeE­_laroux_99.08 부채비율_신용공여액 신고 대사자료_미지급 선급(021031) 34" xfId="2287"/>
    <cellStyle name="ÅëÈ­_laroux_99.08 부채비율_신용공여액 신고 대사자료_미지급 선급(021031) 34" xfId="2288"/>
    <cellStyle name="AeE­_laroux_99.08 부채비율_신용공여액 신고 대사자료_미지급 선급(021031) 35" xfId="2289"/>
    <cellStyle name="ÅëÈ­_laroux_99.08 부채비율_신용공여액 신고 대사자료_미지급 선급(021031) 35" xfId="2290"/>
    <cellStyle name="AeE­_laroux_99.08 부채비율_신용공여액 신고 대사자료_미지급 선급(021031) 36" xfId="2291"/>
    <cellStyle name="ÅëÈ­_laroux_99.08 부채비율_신용공여액 신고 대사자료_미지급 선급(021031) 36" xfId="2292"/>
    <cellStyle name="AeE­_laroux_99.08 부채비율_신용공여액 신고 대사자료_미지급 선급(021031) 37" xfId="2293"/>
    <cellStyle name="ÅëÈ­_laroux_99.08 부채비율_신용공여액 신고 대사자료_미지급 선급(021031) 37" xfId="2294"/>
    <cellStyle name="AeE­_laroux_99.08 부채비율_신용공여액 신고 대사자료_미지급 선급(021031) 38" xfId="2295"/>
    <cellStyle name="ÅëÈ­_laroux_99.08 부채비율_신용공여액 신고 대사자료_미지급 선급(021031) 38" xfId="2296"/>
    <cellStyle name="AeE­_laroux_99.08 부채비율_신용공여액 신고 대사자료_미지급 선급(021031) 39" xfId="2297"/>
    <cellStyle name="ÅëÈ­_laroux_99.08 부채비율_신용공여액 신고 대사자료_미지급 선급(021031) 39" xfId="2298"/>
    <cellStyle name="AeE­_laroux_99.08 부채비율_신용공여액 신고 대사자료_미지급 선급(021031) 4" xfId="2299"/>
    <cellStyle name="ÅëÈ­_laroux_99.08 부채비율_신용공여액 신고 대사자료_미지급 선급(021031) 4" xfId="2300"/>
    <cellStyle name="AeE­_laroux_99.08 부채비율_신용공여액 신고 대사자료_미지급 선급(021031) 40" xfId="2301"/>
    <cellStyle name="ÅëÈ­_laroux_99.08 부채비율_신용공여액 신고 대사자료_미지급 선급(021031) 40" xfId="2302"/>
    <cellStyle name="AeE­_laroux_99.08 부채비율_신용공여액 신고 대사자료_미지급 선급(021031) 41" xfId="2303"/>
    <cellStyle name="ÅëÈ­_laroux_99.08 부채비율_신용공여액 신고 대사자료_미지급 선급(021031) 41" xfId="2304"/>
    <cellStyle name="AeE­_laroux_99.08 부채비율_신용공여액 신고 대사자료_미지급 선급(021031) 42" xfId="2305"/>
    <cellStyle name="ÅëÈ­_laroux_99.08 부채비율_신용공여액 신고 대사자료_미지급 선급(021031) 42" xfId="2306"/>
    <cellStyle name="AeE­_laroux_99.08 부채비율_신용공여액 신고 대사자료_미지급 선급(021031) 43" xfId="2307"/>
    <cellStyle name="ÅëÈ­_laroux_99.08 부채비율_신용공여액 신고 대사자료_미지급 선급(021031) 43" xfId="2308"/>
    <cellStyle name="AeE­_laroux_99.08 부채비율_신용공여액 신고 대사자료_미지급 선급(021031) 44" xfId="2309"/>
    <cellStyle name="ÅëÈ­_laroux_99.08 부채비율_신용공여액 신고 대사자료_미지급 선급(021031) 44" xfId="2310"/>
    <cellStyle name="AeE­_laroux_99.08 부채비율_신용공여액 신고 대사자료_미지급 선급(021031) 45" xfId="2311"/>
    <cellStyle name="ÅëÈ­_laroux_99.08 부채비율_신용공여액 신고 대사자료_미지급 선급(021031) 45" xfId="2312"/>
    <cellStyle name="AeE­_laroux_99.08 부채비율_신용공여액 신고 대사자료_미지급 선급(021031) 46" xfId="2313"/>
    <cellStyle name="ÅëÈ­_laroux_99.08 부채비율_신용공여액 신고 대사자료_미지급 선급(021031) 46" xfId="2314"/>
    <cellStyle name="AeE­_laroux_99.08 부채비율_신용공여액 신고 대사자료_미지급 선급(021031) 47" xfId="2315"/>
    <cellStyle name="ÅëÈ­_laroux_99.08 부채비율_신용공여액 신고 대사자료_미지급 선급(021031) 47" xfId="2316"/>
    <cellStyle name="AeE­_laroux_99.08 부채비율_신용공여액 신고 대사자료_미지급 선급(021031) 48" xfId="2317"/>
    <cellStyle name="ÅëÈ­_laroux_99.08 부채비율_신용공여액 신고 대사자료_미지급 선급(021031) 48" xfId="2318"/>
    <cellStyle name="AeE­_laroux_99.08 부채비율_신용공여액 신고 대사자료_미지급 선급(021031) 49" xfId="2319"/>
    <cellStyle name="ÅëÈ­_laroux_99.08 부채비율_신용공여액 신고 대사자료_미지급 선급(021031) 49" xfId="2320"/>
    <cellStyle name="AeE­_laroux_99.08 부채비율_신용공여액 신고 대사자료_미지급 선급(021031) 5" xfId="2321"/>
    <cellStyle name="ÅëÈ­_laroux_99.08 부채비율_신용공여액 신고 대사자료_미지급 선급(021031) 5" xfId="2322"/>
    <cellStyle name="AeE­_laroux_99.08 부채비율_신용공여액 신고 대사자료_미지급 선급(021031) 50" xfId="2323"/>
    <cellStyle name="ÅëÈ­_laroux_99.08 부채비율_신용공여액 신고 대사자료_미지급 선급(021031) 50" xfId="2324"/>
    <cellStyle name="AeE­_laroux_99.08 부채비율_신용공여액 신고 대사자료_미지급 선급(021031) 51" xfId="2325"/>
    <cellStyle name="ÅëÈ­_laroux_99.08 부채비율_신용공여액 신고 대사자료_미지급 선급(021031) 51" xfId="2326"/>
    <cellStyle name="AeE­_laroux_99.08 부채비율_신용공여액 신고 대사자료_미지급 선급(021031) 52" xfId="2327"/>
    <cellStyle name="ÅëÈ­_laroux_99.08 부채비율_신용공여액 신고 대사자료_미지급 선급(021031) 52" xfId="2328"/>
    <cellStyle name="AeE­_laroux_99.08 부채비율_신용공여액 신고 대사자료_미지급 선급(021031) 53" xfId="2329"/>
    <cellStyle name="ÅëÈ­_laroux_99.08 부채비율_신용공여액 신고 대사자료_미지급 선급(021031) 53" xfId="2330"/>
    <cellStyle name="AeE­_laroux_99.08 부채비율_신용공여액 신고 대사자료_미지급 선급(021031) 54" xfId="2331"/>
    <cellStyle name="ÅëÈ­_laroux_99.08 부채비율_신용공여액 신고 대사자료_미지급 선급(021031) 54" xfId="2332"/>
    <cellStyle name="AeE­_laroux_99.08 부채비율_신용공여액 신고 대사자료_미지급 선급(021031) 55" xfId="2333"/>
    <cellStyle name="ÅëÈ­_laroux_99.08 부채비율_신용공여액 신고 대사자료_미지급 선급(021031) 55" xfId="2334"/>
    <cellStyle name="AeE­_laroux_99.08 부채비율_신용공여액 신고 대사자료_미지급 선급(021031) 56" xfId="2335"/>
    <cellStyle name="ÅëÈ­_laroux_99.08 부채비율_신용공여액 신고 대사자료_미지급 선급(021031) 56" xfId="2336"/>
    <cellStyle name="AeE­_laroux_99.08 부채비율_신용공여액 신고 대사자료_미지급 선급(021031) 57" xfId="2337"/>
    <cellStyle name="ÅëÈ­_laroux_99.08 부채비율_신용공여액 신고 대사자료_미지급 선급(021031) 57" xfId="2338"/>
    <cellStyle name="AeE­_laroux_99.08 부채비율_신용공여액 신고 대사자료_미지급 선급(021031) 58" xfId="2339"/>
    <cellStyle name="ÅëÈ­_laroux_99.08 부채비율_신용공여액 신고 대사자료_미지급 선급(021031) 58" xfId="2340"/>
    <cellStyle name="AeE­_laroux_99.08 부채비율_신용공여액 신고 대사자료_미지급 선급(021031) 59" xfId="2341"/>
    <cellStyle name="ÅëÈ­_laroux_99.08 부채비율_신용공여액 신고 대사자료_미지급 선급(021031) 59" xfId="2342"/>
    <cellStyle name="AeE­_laroux_99.08 부채비율_신용공여액 신고 대사자료_미지급 선급(021031) 6" xfId="2343"/>
    <cellStyle name="ÅëÈ­_laroux_99.08 부채비율_신용공여액 신고 대사자료_미지급 선급(021031) 6" xfId="2344"/>
    <cellStyle name="AeE­_laroux_99.08 부채비율_신용공여액 신고 대사자료_미지급 선급(021031) 60" xfId="2345"/>
    <cellStyle name="ÅëÈ­_laroux_99.08 부채비율_신용공여액 신고 대사자료_미지급 선급(021031) 60" xfId="2346"/>
    <cellStyle name="AeE­_laroux_99.08 부채비율_신용공여액 신고 대사자료_미지급 선급(021031) 61" xfId="2347"/>
    <cellStyle name="ÅëÈ­_laroux_99.08 부채비율_신용공여액 신고 대사자료_미지급 선급(021031) 61" xfId="2348"/>
    <cellStyle name="AeE­_laroux_99.08 부채비율_신용공여액 신고 대사자료_미지급 선급(021031) 62" xfId="2349"/>
    <cellStyle name="ÅëÈ­_laroux_99.08 부채비율_신용공여액 신고 대사자료_미지급 선급(021031) 62" xfId="2350"/>
    <cellStyle name="AeE­_laroux_99.08 부채비율_신용공여액 신고 대사자료_미지급 선급(021031) 63" xfId="2351"/>
    <cellStyle name="ÅëÈ­_laroux_99.08 부채비율_신용공여액 신고 대사자료_미지급 선급(021031) 63" xfId="2352"/>
    <cellStyle name="AeE­_laroux_99.08 부채비율_신용공여액 신고 대사자료_미지급 선급(021031) 64" xfId="2353"/>
    <cellStyle name="ÅëÈ­_laroux_99.08 부채비율_신용공여액 신고 대사자료_미지급 선급(021031) 64" xfId="2354"/>
    <cellStyle name="AeE­_laroux_99.08 부채비율_신용공여액 신고 대사자료_미지급 선급(021031) 65" xfId="2355"/>
    <cellStyle name="ÅëÈ­_laroux_99.08 부채비율_신용공여액 신고 대사자료_미지급 선급(021031) 65" xfId="2356"/>
    <cellStyle name="AeE­_laroux_99.08 부채비율_신용공여액 신고 대사자료_미지급 선급(021031) 66" xfId="2357"/>
    <cellStyle name="ÅëÈ­_laroux_99.08 부채비율_신용공여액 신고 대사자료_미지급 선급(021031) 66" xfId="2358"/>
    <cellStyle name="AeE­_laroux_99.08 부채비율_신용공여액 신고 대사자료_미지급 선급(021031) 67" xfId="2359"/>
    <cellStyle name="ÅëÈ­_laroux_99.08 부채비율_신용공여액 신고 대사자료_미지급 선급(021031) 67" xfId="2360"/>
    <cellStyle name="AeE­_laroux_99.08 부채비율_신용공여액 신고 대사자료_미지급 선급(021031) 68" xfId="2361"/>
    <cellStyle name="ÅëÈ­_laroux_99.08 부채비율_신용공여액 신고 대사자료_미지급 선급(021031) 68" xfId="2362"/>
    <cellStyle name="AeE­_laroux_99.08 부채비율_신용공여액 신고 대사자료_미지급 선급(021031) 69" xfId="2363"/>
    <cellStyle name="ÅëÈ­_laroux_99.08 부채비율_신용공여액 신고 대사자료_미지급 선급(021031) 69" xfId="2364"/>
    <cellStyle name="AeE­_laroux_99.08 부채비율_신용공여액 신고 대사자료_미지급 선급(021031) 7" xfId="2365"/>
    <cellStyle name="ÅëÈ­_laroux_99.08 부채비율_신용공여액 신고 대사자료_미지급 선급(021031) 7" xfId="2366"/>
    <cellStyle name="AeE­_laroux_99.08 부채비율_신용공여액 신고 대사자료_미지급 선급(021031) 70" xfId="2367"/>
    <cellStyle name="ÅëÈ­_laroux_99.08 부채비율_신용공여액 신고 대사자료_미지급 선급(021031) 70" xfId="2368"/>
    <cellStyle name="AeE­_laroux_99.08 부채비율_신용공여액 신고 대사자료_미지급 선급(021031) 71" xfId="2369"/>
    <cellStyle name="ÅëÈ­_laroux_99.08 부채비율_신용공여액 신고 대사자료_미지급 선급(021031) 71" xfId="2370"/>
    <cellStyle name="AeE­_laroux_99.08 부채비율_신용공여액 신고 대사자료_미지급 선급(021031) 72" xfId="5043"/>
    <cellStyle name="ÅëÈ­_laroux_99.08 부채비율_신용공여액 신고 대사자료_미지급 선급(021031) 72" xfId="5044"/>
    <cellStyle name="AeE­_laroux_99.08 부채비율_신용공여액 신고 대사자료_미지급 선급(021031) 73" xfId="5045"/>
    <cellStyle name="ÅëÈ­_laroux_99.08 부채비율_신용공여액 신고 대사자료_미지급 선급(021031) 73" xfId="5046"/>
    <cellStyle name="AeE­_laroux_99.08 부채비율_신용공여액 신고 대사자료_미지급 선급(021031) 8" xfId="2371"/>
    <cellStyle name="ÅëÈ­_laroux_99.08 부채비율_신용공여액 신고 대사자료_미지급 선급(021031) 8" xfId="2372"/>
    <cellStyle name="AeE­_laroux_99.08 부채비율_신용공여액 신고 대사자료_미지급 선급(021031) 9" xfId="2373"/>
    <cellStyle name="ÅëÈ­_laroux_99.08 부채비율_신용공여액 신고 대사자료_미지급 선급(021031) 9" xfId="2374"/>
    <cellStyle name="AeE­_laroux_99.08 부채비율_신용공여액 신고 대사자료_미지급 선급(021231)" xfId="2375"/>
    <cellStyle name="ÅëÈ­_laroux_99.08 부채비율_신용공여액 신고 대사자료_미지급 선급(021231)" xfId="2376"/>
    <cellStyle name="AeE­_laroux_99.08 부채비율_신용공여액 신고 대사자료_미지급 선급(021231) 10" xfId="2377"/>
    <cellStyle name="ÅëÈ­_laroux_99.08 부채비율_신용공여액 신고 대사자료_미지급 선급(021231) 10" xfId="2378"/>
    <cellStyle name="AeE­_laroux_99.08 부채비율_신용공여액 신고 대사자료_미지급 선급(021231) 11" xfId="2379"/>
    <cellStyle name="ÅëÈ­_laroux_99.08 부채비율_신용공여액 신고 대사자료_미지급 선급(021231) 11" xfId="2380"/>
    <cellStyle name="AeE­_laroux_99.08 부채비율_신용공여액 신고 대사자료_미지급 선급(021231) 12" xfId="2381"/>
    <cellStyle name="ÅëÈ­_laroux_99.08 부채비율_신용공여액 신고 대사자료_미지급 선급(021231) 12" xfId="2382"/>
    <cellStyle name="AeE­_laroux_99.08 부채비율_신용공여액 신고 대사자료_미지급 선급(021231) 13" xfId="2383"/>
    <cellStyle name="ÅëÈ­_laroux_99.08 부채비율_신용공여액 신고 대사자료_미지급 선급(021231) 13" xfId="2384"/>
    <cellStyle name="AeE­_laroux_99.08 부채비율_신용공여액 신고 대사자료_미지급 선급(021231) 14" xfId="2385"/>
    <cellStyle name="ÅëÈ­_laroux_99.08 부채비율_신용공여액 신고 대사자료_미지급 선급(021231) 14" xfId="2386"/>
    <cellStyle name="AeE­_laroux_99.08 부채비율_신용공여액 신고 대사자료_미지급 선급(021231) 15" xfId="2387"/>
    <cellStyle name="ÅëÈ­_laroux_99.08 부채비율_신용공여액 신고 대사자료_미지급 선급(021231) 15" xfId="2388"/>
    <cellStyle name="AeE­_laroux_99.08 부채비율_신용공여액 신고 대사자료_미지급 선급(021231) 16" xfId="2389"/>
    <cellStyle name="ÅëÈ­_laroux_99.08 부채비율_신용공여액 신고 대사자료_미지급 선급(021231) 16" xfId="2390"/>
    <cellStyle name="AeE­_laroux_99.08 부채비율_신용공여액 신고 대사자료_미지급 선급(021231) 17" xfId="2391"/>
    <cellStyle name="ÅëÈ­_laroux_99.08 부채비율_신용공여액 신고 대사자료_미지급 선급(021231) 17" xfId="2392"/>
    <cellStyle name="AeE­_laroux_99.08 부채비율_신용공여액 신고 대사자료_미지급 선급(021231) 18" xfId="2393"/>
    <cellStyle name="ÅëÈ­_laroux_99.08 부채비율_신용공여액 신고 대사자료_미지급 선급(021231) 18" xfId="2394"/>
    <cellStyle name="AeE­_laroux_99.08 부채비율_신용공여액 신고 대사자료_미지급 선급(021231) 19" xfId="2395"/>
    <cellStyle name="ÅëÈ­_laroux_99.08 부채비율_신용공여액 신고 대사자료_미지급 선급(021231) 19" xfId="2396"/>
    <cellStyle name="AeE­_laroux_99.08 부채비율_신용공여액 신고 대사자료_미지급 선급(021231) 2" xfId="2397"/>
    <cellStyle name="ÅëÈ­_laroux_99.08 부채비율_신용공여액 신고 대사자료_미지급 선급(021231) 2" xfId="2398"/>
    <cellStyle name="AeE­_laroux_99.08 부채비율_신용공여액 신고 대사자료_미지급 선급(021231) 20" xfId="2399"/>
    <cellStyle name="ÅëÈ­_laroux_99.08 부채비율_신용공여액 신고 대사자료_미지급 선급(021231) 20" xfId="2400"/>
    <cellStyle name="AeE­_laroux_99.08 부채비율_신용공여액 신고 대사자료_미지급 선급(021231) 21" xfId="2401"/>
    <cellStyle name="ÅëÈ­_laroux_99.08 부채비율_신용공여액 신고 대사자료_미지급 선급(021231) 21" xfId="2402"/>
    <cellStyle name="AeE­_laroux_99.08 부채비율_신용공여액 신고 대사자료_미지급 선급(021231) 22" xfId="2403"/>
    <cellStyle name="ÅëÈ­_laroux_99.08 부채비율_신용공여액 신고 대사자료_미지급 선급(021231) 22" xfId="2404"/>
    <cellStyle name="AeE­_laroux_99.08 부채비율_신용공여액 신고 대사자료_미지급 선급(021231) 23" xfId="2405"/>
    <cellStyle name="ÅëÈ­_laroux_99.08 부채비율_신용공여액 신고 대사자료_미지급 선급(021231) 23" xfId="2406"/>
    <cellStyle name="AeE­_laroux_99.08 부채비율_신용공여액 신고 대사자료_미지급 선급(021231) 24" xfId="2407"/>
    <cellStyle name="ÅëÈ­_laroux_99.08 부채비율_신용공여액 신고 대사자료_미지급 선급(021231) 24" xfId="2408"/>
    <cellStyle name="AeE­_laroux_99.08 부채비율_신용공여액 신고 대사자료_미지급 선급(021231) 25" xfId="2409"/>
    <cellStyle name="ÅëÈ­_laroux_99.08 부채비율_신용공여액 신고 대사자료_미지급 선급(021231) 25" xfId="2410"/>
    <cellStyle name="AeE­_laroux_99.08 부채비율_신용공여액 신고 대사자료_미지급 선급(021231) 26" xfId="2411"/>
    <cellStyle name="ÅëÈ­_laroux_99.08 부채비율_신용공여액 신고 대사자료_미지급 선급(021231) 26" xfId="2412"/>
    <cellStyle name="AeE­_laroux_99.08 부채비율_신용공여액 신고 대사자료_미지급 선급(021231) 27" xfId="2413"/>
    <cellStyle name="ÅëÈ­_laroux_99.08 부채비율_신용공여액 신고 대사자료_미지급 선급(021231) 27" xfId="2414"/>
    <cellStyle name="AeE­_laroux_99.08 부채비율_신용공여액 신고 대사자료_미지급 선급(021231) 28" xfId="2415"/>
    <cellStyle name="ÅëÈ­_laroux_99.08 부채비율_신용공여액 신고 대사자료_미지급 선급(021231) 28" xfId="2416"/>
    <cellStyle name="AeE­_laroux_99.08 부채비율_신용공여액 신고 대사자료_미지급 선급(021231) 29" xfId="2417"/>
    <cellStyle name="ÅëÈ­_laroux_99.08 부채비율_신용공여액 신고 대사자료_미지급 선급(021231) 29" xfId="2418"/>
    <cellStyle name="AeE­_laroux_99.08 부채비율_신용공여액 신고 대사자료_미지급 선급(021231) 3" xfId="2419"/>
    <cellStyle name="ÅëÈ­_laroux_99.08 부채비율_신용공여액 신고 대사자료_미지급 선급(021231) 3" xfId="2420"/>
    <cellStyle name="AeE­_laroux_99.08 부채비율_신용공여액 신고 대사자료_미지급 선급(021231) 30" xfId="2421"/>
    <cellStyle name="ÅëÈ­_laroux_99.08 부채비율_신용공여액 신고 대사자료_미지급 선급(021231) 30" xfId="2422"/>
    <cellStyle name="AeE­_laroux_99.08 부채비율_신용공여액 신고 대사자료_미지급 선급(021231) 31" xfId="2423"/>
    <cellStyle name="ÅëÈ­_laroux_99.08 부채비율_신용공여액 신고 대사자료_미지급 선급(021231) 31" xfId="2424"/>
    <cellStyle name="AeE­_laroux_99.08 부채비율_신용공여액 신고 대사자료_미지급 선급(021231) 32" xfId="2425"/>
    <cellStyle name="ÅëÈ­_laroux_99.08 부채비율_신용공여액 신고 대사자료_미지급 선급(021231) 32" xfId="2426"/>
    <cellStyle name="AeE­_laroux_99.08 부채비율_신용공여액 신고 대사자료_미지급 선급(021231) 33" xfId="2427"/>
    <cellStyle name="ÅëÈ­_laroux_99.08 부채비율_신용공여액 신고 대사자료_미지급 선급(021231) 33" xfId="2428"/>
    <cellStyle name="AeE­_laroux_99.08 부채비율_신용공여액 신고 대사자료_미지급 선급(021231) 34" xfId="2429"/>
    <cellStyle name="ÅëÈ­_laroux_99.08 부채비율_신용공여액 신고 대사자료_미지급 선급(021231) 34" xfId="2430"/>
    <cellStyle name="AeE­_laroux_99.08 부채비율_신용공여액 신고 대사자료_미지급 선급(021231) 35" xfId="2431"/>
    <cellStyle name="ÅëÈ­_laroux_99.08 부채비율_신용공여액 신고 대사자료_미지급 선급(021231) 35" xfId="2432"/>
    <cellStyle name="AeE­_laroux_99.08 부채비율_신용공여액 신고 대사자료_미지급 선급(021231) 36" xfId="2433"/>
    <cellStyle name="ÅëÈ­_laroux_99.08 부채비율_신용공여액 신고 대사자료_미지급 선급(021231) 36" xfId="2434"/>
    <cellStyle name="AeE­_laroux_99.08 부채비율_신용공여액 신고 대사자료_미지급 선급(021231) 37" xfId="2435"/>
    <cellStyle name="ÅëÈ­_laroux_99.08 부채비율_신용공여액 신고 대사자료_미지급 선급(021231) 37" xfId="2436"/>
    <cellStyle name="AeE­_laroux_99.08 부채비율_신용공여액 신고 대사자료_미지급 선급(021231) 38" xfId="2437"/>
    <cellStyle name="ÅëÈ­_laroux_99.08 부채비율_신용공여액 신고 대사자료_미지급 선급(021231) 38" xfId="2438"/>
    <cellStyle name="AeE­_laroux_99.08 부채비율_신용공여액 신고 대사자료_미지급 선급(021231) 39" xfId="2439"/>
    <cellStyle name="ÅëÈ­_laroux_99.08 부채비율_신용공여액 신고 대사자료_미지급 선급(021231) 39" xfId="2440"/>
    <cellStyle name="AeE­_laroux_99.08 부채비율_신용공여액 신고 대사자료_미지급 선급(021231) 4" xfId="2441"/>
    <cellStyle name="ÅëÈ­_laroux_99.08 부채비율_신용공여액 신고 대사자료_미지급 선급(021231) 4" xfId="2442"/>
    <cellStyle name="AeE­_laroux_99.08 부채비율_신용공여액 신고 대사자료_미지급 선급(021231) 40" xfId="2443"/>
    <cellStyle name="ÅëÈ­_laroux_99.08 부채비율_신용공여액 신고 대사자료_미지급 선급(021231) 40" xfId="2444"/>
    <cellStyle name="AeE­_laroux_99.08 부채비율_신용공여액 신고 대사자료_미지급 선급(021231) 41" xfId="2445"/>
    <cellStyle name="ÅëÈ­_laroux_99.08 부채비율_신용공여액 신고 대사자료_미지급 선급(021231) 41" xfId="2446"/>
    <cellStyle name="AeE­_laroux_99.08 부채비율_신용공여액 신고 대사자료_미지급 선급(021231) 42" xfId="2447"/>
    <cellStyle name="ÅëÈ­_laroux_99.08 부채비율_신용공여액 신고 대사자료_미지급 선급(021231) 42" xfId="2448"/>
    <cellStyle name="AeE­_laroux_99.08 부채비율_신용공여액 신고 대사자료_미지급 선급(021231) 43" xfId="2449"/>
    <cellStyle name="ÅëÈ­_laroux_99.08 부채비율_신용공여액 신고 대사자료_미지급 선급(021231) 43" xfId="2450"/>
    <cellStyle name="AeE­_laroux_99.08 부채비율_신용공여액 신고 대사자료_미지급 선급(021231) 44" xfId="2451"/>
    <cellStyle name="ÅëÈ­_laroux_99.08 부채비율_신용공여액 신고 대사자료_미지급 선급(021231) 44" xfId="2452"/>
    <cellStyle name="AeE­_laroux_99.08 부채비율_신용공여액 신고 대사자료_미지급 선급(021231) 45" xfId="2453"/>
    <cellStyle name="ÅëÈ­_laroux_99.08 부채비율_신용공여액 신고 대사자료_미지급 선급(021231) 45" xfId="2454"/>
    <cellStyle name="AeE­_laroux_99.08 부채비율_신용공여액 신고 대사자료_미지급 선급(021231) 46" xfId="2455"/>
    <cellStyle name="ÅëÈ­_laroux_99.08 부채비율_신용공여액 신고 대사자료_미지급 선급(021231) 46" xfId="2456"/>
    <cellStyle name="AeE­_laroux_99.08 부채비율_신용공여액 신고 대사자료_미지급 선급(021231) 47" xfId="2457"/>
    <cellStyle name="ÅëÈ­_laroux_99.08 부채비율_신용공여액 신고 대사자료_미지급 선급(021231) 47" xfId="2458"/>
    <cellStyle name="AeE­_laroux_99.08 부채비율_신용공여액 신고 대사자료_미지급 선급(021231) 48" xfId="2459"/>
    <cellStyle name="ÅëÈ­_laroux_99.08 부채비율_신용공여액 신고 대사자료_미지급 선급(021231) 48" xfId="2460"/>
    <cellStyle name="AeE­_laroux_99.08 부채비율_신용공여액 신고 대사자료_미지급 선급(021231) 49" xfId="2461"/>
    <cellStyle name="ÅëÈ­_laroux_99.08 부채비율_신용공여액 신고 대사자료_미지급 선급(021231) 49" xfId="2462"/>
    <cellStyle name="AeE­_laroux_99.08 부채비율_신용공여액 신고 대사자료_미지급 선급(021231) 5" xfId="2463"/>
    <cellStyle name="ÅëÈ­_laroux_99.08 부채비율_신용공여액 신고 대사자료_미지급 선급(021231) 5" xfId="2464"/>
    <cellStyle name="AeE­_laroux_99.08 부채비율_신용공여액 신고 대사자료_미지급 선급(021231) 50" xfId="2465"/>
    <cellStyle name="ÅëÈ­_laroux_99.08 부채비율_신용공여액 신고 대사자료_미지급 선급(021231) 50" xfId="2466"/>
    <cellStyle name="AeE­_laroux_99.08 부채비율_신용공여액 신고 대사자료_미지급 선급(021231) 51" xfId="2467"/>
    <cellStyle name="ÅëÈ­_laroux_99.08 부채비율_신용공여액 신고 대사자료_미지급 선급(021231) 51" xfId="2468"/>
    <cellStyle name="AeE­_laroux_99.08 부채비율_신용공여액 신고 대사자료_미지급 선급(021231) 52" xfId="2469"/>
    <cellStyle name="ÅëÈ­_laroux_99.08 부채비율_신용공여액 신고 대사자료_미지급 선급(021231) 52" xfId="2470"/>
    <cellStyle name="AeE­_laroux_99.08 부채비율_신용공여액 신고 대사자료_미지급 선급(021231) 53" xfId="2471"/>
    <cellStyle name="ÅëÈ­_laroux_99.08 부채비율_신용공여액 신고 대사자료_미지급 선급(021231) 53" xfId="2472"/>
    <cellStyle name="AeE­_laroux_99.08 부채비율_신용공여액 신고 대사자료_미지급 선급(021231) 54" xfId="2473"/>
    <cellStyle name="ÅëÈ­_laroux_99.08 부채비율_신용공여액 신고 대사자료_미지급 선급(021231) 54" xfId="2474"/>
    <cellStyle name="AeE­_laroux_99.08 부채비율_신용공여액 신고 대사자료_미지급 선급(021231) 55" xfId="2475"/>
    <cellStyle name="ÅëÈ­_laroux_99.08 부채비율_신용공여액 신고 대사자료_미지급 선급(021231) 55" xfId="2476"/>
    <cellStyle name="AeE­_laroux_99.08 부채비율_신용공여액 신고 대사자료_미지급 선급(021231) 56" xfId="2477"/>
    <cellStyle name="ÅëÈ­_laroux_99.08 부채비율_신용공여액 신고 대사자료_미지급 선급(021231) 56" xfId="2478"/>
    <cellStyle name="AeE­_laroux_99.08 부채비율_신용공여액 신고 대사자료_미지급 선급(021231) 57" xfId="2479"/>
    <cellStyle name="ÅëÈ­_laroux_99.08 부채비율_신용공여액 신고 대사자료_미지급 선급(021231) 57" xfId="2480"/>
    <cellStyle name="AeE­_laroux_99.08 부채비율_신용공여액 신고 대사자료_미지급 선급(021231) 58" xfId="2481"/>
    <cellStyle name="ÅëÈ­_laroux_99.08 부채비율_신용공여액 신고 대사자료_미지급 선급(021231) 58" xfId="2482"/>
    <cellStyle name="AeE­_laroux_99.08 부채비율_신용공여액 신고 대사자료_미지급 선급(021231) 59" xfId="2483"/>
    <cellStyle name="ÅëÈ­_laroux_99.08 부채비율_신용공여액 신고 대사자료_미지급 선급(021231) 59" xfId="2484"/>
    <cellStyle name="AeE­_laroux_99.08 부채비율_신용공여액 신고 대사자료_미지급 선급(021231) 6" xfId="2485"/>
    <cellStyle name="ÅëÈ­_laroux_99.08 부채비율_신용공여액 신고 대사자료_미지급 선급(021231) 6" xfId="2486"/>
    <cellStyle name="AeE­_laroux_99.08 부채비율_신용공여액 신고 대사자료_미지급 선급(021231) 60" xfId="2487"/>
    <cellStyle name="ÅëÈ­_laroux_99.08 부채비율_신용공여액 신고 대사자료_미지급 선급(021231) 60" xfId="2488"/>
    <cellStyle name="AeE­_laroux_99.08 부채비율_신용공여액 신고 대사자료_미지급 선급(021231) 61" xfId="2489"/>
    <cellStyle name="ÅëÈ­_laroux_99.08 부채비율_신용공여액 신고 대사자료_미지급 선급(021231) 61" xfId="2490"/>
    <cellStyle name="AeE­_laroux_99.08 부채비율_신용공여액 신고 대사자료_미지급 선급(021231) 62" xfId="2491"/>
    <cellStyle name="ÅëÈ­_laroux_99.08 부채비율_신용공여액 신고 대사자료_미지급 선급(021231) 62" xfId="2492"/>
    <cellStyle name="AeE­_laroux_99.08 부채비율_신용공여액 신고 대사자료_미지급 선급(021231) 63" xfId="2493"/>
    <cellStyle name="ÅëÈ­_laroux_99.08 부채비율_신용공여액 신고 대사자료_미지급 선급(021231) 63" xfId="2494"/>
    <cellStyle name="AeE­_laroux_99.08 부채비율_신용공여액 신고 대사자료_미지급 선급(021231) 64" xfId="2495"/>
    <cellStyle name="ÅëÈ­_laroux_99.08 부채비율_신용공여액 신고 대사자료_미지급 선급(021231) 64" xfId="2496"/>
    <cellStyle name="AeE­_laroux_99.08 부채비율_신용공여액 신고 대사자료_미지급 선급(021231) 65" xfId="2497"/>
    <cellStyle name="ÅëÈ­_laroux_99.08 부채비율_신용공여액 신고 대사자료_미지급 선급(021231) 65" xfId="2498"/>
    <cellStyle name="AeE­_laroux_99.08 부채비율_신용공여액 신고 대사자료_미지급 선급(021231) 66" xfId="2499"/>
    <cellStyle name="ÅëÈ­_laroux_99.08 부채비율_신용공여액 신고 대사자료_미지급 선급(021231) 66" xfId="2500"/>
    <cellStyle name="AeE­_laroux_99.08 부채비율_신용공여액 신고 대사자료_미지급 선급(021231) 67" xfId="2501"/>
    <cellStyle name="ÅëÈ­_laroux_99.08 부채비율_신용공여액 신고 대사자료_미지급 선급(021231) 67" xfId="2502"/>
    <cellStyle name="AeE­_laroux_99.08 부채비율_신용공여액 신고 대사자료_미지급 선급(021231) 68" xfId="2503"/>
    <cellStyle name="ÅëÈ­_laroux_99.08 부채비율_신용공여액 신고 대사자료_미지급 선급(021231) 68" xfId="2504"/>
    <cellStyle name="AeE­_laroux_99.08 부채비율_신용공여액 신고 대사자료_미지급 선급(021231) 69" xfId="2505"/>
    <cellStyle name="ÅëÈ­_laroux_99.08 부채비율_신용공여액 신고 대사자료_미지급 선급(021231) 69" xfId="2506"/>
    <cellStyle name="AeE­_laroux_99.08 부채비율_신용공여액 신고 대사자료_미지급 선급(021231) 7" xfId="2507"/>
    <cellStyle name="ÅëÈ­_laroux_99.08 부채비율_신용공여액 신고 대사자료_미지급 선급(021231) 7" xfId="2508"/>
    <cellStyle name="AeE­_laroux_99.08 부채비율_신용공여액 신고 대사자료_미지급 선급(021231) 70" xfId="2509"/>
    <cellStyle name="ÅëÈ­_laroux_99.08 부채비율_신용공여액 신고 대사자료_미지급 선급(021231) 70" xfId="2510"/>
    <cellStyle name="AeE­_laroux_99.08 부채비율_신용공여액 신고 대사자료_미지급 선급(021231) 71" xfId="2511"/>
    <cellStyle name="ÅëÈ­_laroux_99.08 부채비율_신용공여액 신고 대사자료_미지급 선급(021231) 71" xfId="2512"/>
    <cellStyle name="AeE­_laroux_99.08 부채비율_신용공여액 신고 대사자료_미지급 선급(021231) 72" xfId="5047"/>
    <cellStyle name="ÅëÈ­_laroux_99.08 부채비율_신용공여액 신고 대사자료_미지급 선급(021231) 72" xfId="5048"/>
    <cellStyle name="AeE­_laroux_99.08 부채비율_신용공여액 신고 대사자료_미지급 선급(021231) 73" xfId="5049"/>
    <cellStyle name="ÅëÈ­_laroux_99.08 부채비율_신용공여액 신고 대사자료_미지급 선급(021231) 73" xfId="5050"/>
    <cellStyle name="AeE­_laroux_99.08 부채비율_신용공여액 신고 대사자료_미지급 선급(021231) 8" xfId="2513"/>
    <cellStyle name="ÅëÈ­_laroux_99.08 부채비율_신용공여액 신고 대사자료_미지급 선급(021231) 8" xfId="2514"/>
    <cellStyle name="AeE­_laroux_99.08 부채비율_신용공여액 신고 대사자료_미지급 선급(021231) 9" xfId="2515"/>
    <cellStyle name="ÅëÈ­_laroux_99.08 부채비율_신용공여액 신고 대사자료_미지급 선급(021231) 9" xfId="2516"/>
    <cellStyle name="AeE­_laroux_99.08 부채비율_최종배분표(한빛은행)_020614" xfId="2517"/>
    <cellStyle name="ÅëÈ­_laroux_99.08 부채비율_최종배분표(한빛은행)_020614" xfId="2518"/>
    <cellStyle name="AeE­_laroux_99.08 부채비율_최종배분표(한빛은행)_020614_미지급 선급(021031)" xfId="2519"/>
    <cellStyle name="ÅëÈ­_laroux_99.08 부채비율_최종배분표(한빛은행)_020614_미지급 선급(021031)" xfId="2520"/>
    <cellStyle name="AeE­_laroux_99.08 부채비율_최종배분표(한빛은행)_020614_미지급 선급(021231)" xfId="2521"/>
    <cellStyle name="ÅëÈ­_laroux_99.08 부채비율_최종배분표(한빛은행)_020614_미지급 선급(021231)" xfId="2522"/>
    <cellStyle name="AeE­_laroux_99.08 부채비율_최종배분표(한빛은행)_020617" xfId="2523"/>
    <cellStyle name="ÅëÈ­_laroux_99.08 부채비율_최종배분표(한빛은행)_020617" xfId="2524"/>
    <cellStyle name="AeE­_laroux_99.08 부채비율_최종배분표(한빛은행)_020617_미지급 선급(021031)" xfId="2525"/>
    <cellStyle name="ÅëÈ­_laroux_99.08 부채비율_최종배분표(한빛은행)_020617_미지급 선급(021031)" xfId="2526"/>
    <cellStyle name="AeE­_laroux_99.08 부채비율_최종배분표(한빛은행)_020617_미지급 선급(021231)" xfId="2527"/>
    <cellStyle name="ÅëÈ­_laroux_99.08 부채비율_최종배분표(한빛은행)_020617_미지급 선급(021231)" xfId="2528"/>
    <cellStyle name="AeE­_Sheet2" xfId="2529"/>
    <cellStyle name="ÅëÈ­_Sheet2" xfId="2530"/>
    <cellStyle name="AeE­_Sheet2_99.08 부채비율" xfId="2531"/>
    <cellStyle name="ÅëÈ­_Sheet2_99.08 부채비율" xfId="2532"/>
    <cellStyle name="AeE­_Sheet2_99.08 부채비율 10" xfId="2533"/>
    <cellStyle name="ÅëÈ­_Sheet2_99.08 부채비율 10" xfId="2534"/>
    <cellStyle name="AeE­_Sheet2_99.08 부채비율 11" xfId="2535"/>
    <cellStyle name="ÅëÈ­_Sheet2_99.08 부채비율 11" xfId="2536"/>
    <cellStyle name="AeE­_Sheet2_99.08 부채비율 12" xfId="2537"/>
    <cellStyle name="ÅëÈ­_Sheet2_99.08 부채비율 12" xfId="2538"/>
    <cellStyle name="AeE­_Sheet2_99.08 부채비율 13" xfId="2539"/>
    <cellStyle name="ÅëÈ­_Sheet2_99.08 부채비율 13" xfId="2540"/>
    <cellStyle name="AeE­_Sheet2_99.08 부채비율 14" xfId="2541"/>
    <cellStyle name="ÅëÈ­_Sheet2_99.08 부채비율 14" xfId="2542"/>
    <cellStyle name="AeE­_Sheet2_99.08 부채비율 15" xfId="2543"/>
    <cellStyle name="ÅëÈ­_Sheet2_99.08 부채비율 15" xfId="2544"/>
    <cellStyle name="AeE­_Sheet2_99.08 부채비율 16" xfId="2545"/>
    <cellStyle name="ÅëÈ­_Sheet2_99.08 부채비율 16" xfId="2546"/>
    <cellStyle name="AeE­_Sheet2_99.08 부채비율 17" xfId="2547"/>
    <cellStyle name="ÅëÈ­_Sheet2_99.08 부채비율 17" xfId="2548"/>
    <cellStyle name="AeE­_Sheet2_99.08 부채비율 18" xfId="2549"/>
    <cellStyle name="ÅëÈ­_Sheet2_99.08 부채비율 18" xfId="2550"/>
    <cellStyle name="AeE­_Sheet2_99.08 부채비율 19" xfId="2551"/>
    <cellStyle name="ÅëÈ­_Sheet2_99.08 부채비율 19" xfId="2552"/>
    <cellStyle name="AeE­_Sheet2_99.08 부채비율 2" xfId="2553"/>
    <cellStyle name="ÅëÈ­_Sheet2_99.08 부채비율 2" xfId="2554"/>
    <cellStyle name="AeE­_Sheet2_99.08 부채비율 20" xfId="2555"/>
    <cellStyle name="ÅëÈ­_Sheet2_99.08 부채비율 20" xfId="2556"/>
    <cellStyle name="AeE­_Sheet2_99.08 부채비율 21" xfId="2557"/>
    <cellStyle name="ÅëÈ­_Sheet2_99.08 부채비율 21" xfId="2558"/>
    <cellStyle name="AeE­_Sheet2_99.08 부채비율 22" xfId="2559"/>
    <cellStyle name="ÅëÈ­_Sheet2_99.08 부채비율 22" xfId="2560"/>
    <cellStyle name="AeE­_Sheet2_99.08 부채비율 23" xfId="2561"/>
    <cellStyle name="ÅëÈ­_Sheet2_99.08 부채비율 23" xfId="2562"/>
    <cellStyle name="AeE­_Sheet2_99.08 부채비율 24" xfId="2563"/>
    <cellStyle name="ÅëÈ­_Sheet2_99.08 부채비율 24" xfId="2564"/>
    <cellStyle name="AeE­_Sheet2_99.08 부채비율 25" xfId="2565"/>
    <cellStyle name="ÅëÈ­_Sheet2_99.08 부채비율 25" xfId="2566"/>
    <cellStyle name="AeE­_Sheet2_99.08 부채비율 26" xfId="2567"/>
    <cellStyle name="ÅëÈ­_Sheet2_99.08 부채비율 26" xfId="2568"/>
    <cellStyle name="AeE­_Sheet2_99.08 부채비율 27" xfId="2569"/>
    <cellStyle name="ÅëÈ­_Sheet2_99.08 부채비율 27" xfId="2570"/>
    <cellStyle name="AeE­_Sheet2_99.08 부채비율 28" xfId="2571"/>
    <cellStyle name="ÅëÈ­_Sheet2_99.08 부채비율 28" xfId="2572"/>
    <cellStyle name="AeE­_Sheet2_99.08 부채비율 29" xfId="2573"/>
    <cellStyle name="ÅëÈ­_Sheet2_99.08 부채비율 29" xfId="2574"/>
    <cellStyle name="AeE­_Sheet2_99.08 부채비율 3" xfId="2575"/>
    <cellStyle name="ÅëÈ­_Sheet2_99.08 부채비율 3" xfId="2576"/>
    <cellStyle name="AeE­_Sheet2_99.08 부채비율 30" xfId="2577"/>
    <cellStyle name="ÅëÈ­_Sheet2_99.08 부채비율 30" xfId="2578"/>
    <cellStyle name="AeE­_Sheet2_99.08 부채비율 31" xfId="2579"/>
    <cellStyle name="ÅëÈ­_Sheet2_99.08 부채비율 31" xfId="2580"/>
    <cellStyle name="AeE­_Sheet2_99.08 부채비율 32" xfId="2581"/>
    <cellStyle name="ÅëÈ­_Sheet2_99.08 부채비율 32" xfId="2582"/>
    <cellStyle name="AeE­_Sheet2_99.08 부채비율 33" xfId="2583"/>
    <cellStyle name="ÅëÈ­_Sheet2_99.08 부채비율 33" xfId="2584"/>
    <cellStyle name="AeE­_Sheet2_99.08 부채비율 34" xfId="2585"/>
    <cellStyle name="ÅëÈ­_Sheet2_99.08 부채비율 34" xfId="2586"/>
    <cellStyle name="AeE­_Sheet2_99.08 부채비율 35" xfId="2587"/>
    <cellStyle name="ÅëÈ­_Sheet2_99.08 부채비율 35" xfId="2588"/>
    <cellStyle name="AeE­_Sheet2_99.08 부채비율 36" xfId="2589"/>
    <cellStyle name="ÅëÈ­_Sheet2_99.08 부채비율 36" xfId="2590"/>
    <cellStyle name="AeE­_Sheet2_99.08 부채비율 37" xfId="2591"/>
    <cellStyle name="ÅëÈ­_Sheet2_99.08 부채비율 37" xfId="2592"/>
    <cellStyle name="AeE­_Sheet2_99.08 부채비율 38" xfId="2593"/>
    <cellStyle name="ÅëÈ­_Sheet2_99.08 부채비율 38" xfId="2594"/>
    <cellStyle name="AeE­_Sheet2_99.08 부채비율 39" xfId="2595"/>
    <cellStyle name="ÅëÈ­_Sheet2_99.08 부채비율 39" xfId="2596"/>
    <cellStyle name="AeE­_Sheet2_99.08 부채비율 4" xfId="2597"/>
    <cellStyle name="ÅëÈ­_Sheet2_99.08 부채비율 4" xfId="2598"/>
    <cellStyle name="AeE­_Sheet2_99.08 부채비율 40" xfId="2599"/>
    <cellStyle name="ÅëÈ­_Sheet2_99.08 부채비율 40" xfId="2600"/>
    <cellStyle name="AeE­_Sheet2_99.08 부채비율 41" xfId="2601"/>
    <cellStyle name="ÅëÈ­_Sheet2_99.08 부채비율 41" xfId="2602"/>
    <cellStyle name="AeE­_Sheet2_99.08 부채비율 42" xfId="2603"/>
    <cellStyle name="ÅëÈ­_Sheet2_99.08 부채비율 42" xfId="2604"/>
    <cellStyle name="AeE­_Sheet2_99.08 부채비율 43" xfId="2605"/>
    <cellStyle name="ÅëÈ­_Sheet2_99.08 부채비율 43" xfId="2606"/>
    <cellStyle name="AeE­_Sheet2_99.08 부채비율 44" xfId="2607"/>
    <cellStyle name="ÅëÈ­_Sheet2_99.08 부채비율 44" xfId="2608"/>
    <cellStyle name="AeE­_Sheet2_99.08 부채비율 45" xfId="2609"/>
    <cellStyle name="ÅëÈ­_Sheet2_99.08 부채비율 45" xfId="2610"/>
    <cellStyle name="AeE­_Sheet2_99.08 부채비율 46" xfId="2611"/>
    <cellStyle name="ÅëÈ­_Sheet2_99.08 부채비율 46" xfId="2612"/>
    <cellStyle name="AeE­_Sheet2_99.08 부채비율 47" xfId="2613"/>
    <cellStyle name="ÅëÈ­_Sheet2_99.08 부채비율 47" xfId="2614"/>
    <cellStyle name="AeE­_Sheet2_99.08 부채비율 48" xfId="2615"/>
    <cellStyle name="ÅëÈ­_Sheet2_99.08 부채비율 48" xfId="2616"/>
    <cellStyle name="AeE­_Sheet2_99.08 부채비율 49" xfId="2617"/>
    <cellStyle name="ÅëÈ­_Sheet2_99.08 부채비율 49" xfId="2618"/>
    <cellStyle name="AeE­_Sheet2_99.08 부채비율 5" xfId="2619"/>
    <cellStyle name="ÅëÈ­_Sheet2_99.08 부채비율 5" xfId="2620"/>
    <cellStyle name="AeE­_Sheet2_99.08 부채비율 50" xfId="2621"/>
    <cellStyle name="ÅëÈ­_Sheet2_99.08 부채비율 50" xfId="2622"/>
    <cellStyle name="AeE­_Sheet2_99.08 부채비율 51" xfId="2623"/>
    <cellStyle name="ÅëÈ­_Sheet2_99.08 부채비율 51" xfId="2624"/>
    <cellStyle name="AeE­_Sheet2_99.08 부채비율 52" xfId="2625"/>
    <cellStyle name="ÅëÈ­_Sheet2_99.08 부채비율 52" xfId="2626"/>
    <cellStyle name="AeE­_Sheet2_99.08 부채비율 53" xfId="2627"/>
    <cellStyle name="ÅëÈ­_Sheet2_99.08 부채비율 53" xfId="2628"/>
    <cellStyle name="AeE­_Sheet2_99.08 부채비율 54" xfId="2629"/>
    <cellStyle name="ÅëÈ­_Sheet2_99.08 부채비율 54" xfId="2630"/>
    <cellStyle name="AeE­_Sheet2_99.08 부채비율 55" xfId="2631"/>
    <cellStyle name="ÅëÈ­_Sheet2_99.08 부채비율 55" xfId="2632"/>
    <cellStyle name="AeE­_Sheet2_99.08 부채비율 56" xfId="2633"/>
    <cellStyle name="ÅëÈ­_Sheet2_99.08 부채비율 56" xfId="2634"/>
    <cellStyle name="AeE­_Sheet2_99.08 부채비율 57" xfId="2635"/>
    <cellStyle name="ÅëÈ­_Sheet2_99.08 부채비율 57" xfId="2636"/>
    <cellStyle name="AeE­_Sheet2_99.08 부채비율 58" xfId="2637"/>
    <cellStyle name="ÅëÈ­_Sheet2_99.08 부채비율 58" xfId="2638"/>
    <cellStyle name="AeE­_Sheet2_99.08 부채비율 59" xfId="2639"/>
    <cellStyle name="ÅëÈ­_Sheet2_99.08 부채비율 59" xfId="2640"/>
    <cellStyle name="AeE­_Sheet2_99.08 부채비율 6" xfId="2641"/>
    <cellStyle name="ÅëÈ­_Sheet2_99.08 부채비율 6" xfId="2642"/>
    <cellStyle name="AeE­_Sheet2_99.08 부채비율 60" xfId="2643"/>
    <cellStyle name="ÅëÈ­_Sheet2_99.08 부채비율 60" xfId="2644"/>
    <cellStyle name="AeE­_Sheet2_99.08 부채비율 61" xfId="2645"/>
    <cellStyle name="ÅëÈ­_Sheet2_99.08 부채비율 61" xfId="2646"/>
    <cellStyle name="AeE­_Sheet2_99.08 부채비율 62" xfId="2647"/>
    <cellStyle name="ÅëÈ­_Sheet2_99.08 부채비율 62" xfId="2648"/>
    <cellStyle name="AeE­_Sheet2_99.08 부채비율 63" xfId="2649"/>
    <cellStyle name="ÅëÈ­_Sheet2_99.08 부채비율 63" xfId="2650"/>
    <cellStyle name="AeE­_Sheet2_99.08 부채비율 64" xfId="2651"/>
    <cellStyle name="ÅëÈ­_Sheet2_99.08 부채비율 64" xfId="2652"/>
    <cellStyle name="AeE­_Sheet2_99.08 부채비율 65" xfId="2653"/>
    <cellStyle name="ÅëÈ­_Sheet2_99.08 부채비율 65" xfId="2654"/>
    <cellStyle name="AeE­_Sheet2_99.08 부채비율 66" xfId="2655"/>
    <cellStyle name="ÅëÈ­_Sheet2_99.08 부채비율 66" xfId="2656"/>
    <cellStyle name="AeE­_Sheet2_99.08 부채비율 67" xfId="2657"/>
    <cellStyle name="ÅëÈ­_Sheet2_99.08 부채비율 67" xfId="2658"/>
    <cellStyle name="AeE­_Sheet2_99.08 부채비율 68" xfId="2659"/>
    <cellStyle name="ÅëÈ­_Sheet2_99.08 부채비율 68" xfId="2660"/>
    <cellStyle name="AeE­_Sheet2_99.08 부채비율 69" xfId="2661"/>
    <cellStyle name="ÅëÈ­_Sheet2_99.08 부채비율 69" xfId="2662"/>
    <cellStyle name="AeE­_Sheet2_99.08 부채비율 7" xfId="2663"/>
    <cellStyle name="ÅëÈ­_Sheet2_99.08 부채비율 7" xfId="2664"/>
    <cellStyle name="AeE­_Sheet2_99.08 부채비율 70" xfId="2665"/>
    <cellStyle name="ÅëÈ­_Sheet2_99.08 부채비율 70" xfId="2666"/>
    <cellStyle name="AeE­_Sheet2_99.08 부채비율 71" xfId="2667"/>
    <cellStyle name="ÅëÈ­_Sheet2_99.08 부채비율 71" xfId="2668"/>
    <cellStyle name="AeE­_Sheet2_99.08 부채비율 72" xfId="5051"/>
    <cellStyle name="ÅëÈ­_Sheet2_99.08 부채비율 72" xfId="5052"/>
    <cellStyle name="AeE­_Sheet2_99.08 부채비율 73" xfId="5053"/>
    <cellStyle name="ÅëÈ­_Sheet2_99.08 부채비율 73" xfId="5054"/>
    <cellStyle name="AeE­_Sheet2_99.08 부채비율 8" xfId="2669"/>
    <cellStyle name="ÅëÈ­_Sheet2_99.08 부채비율 8" xfId="2670"/>
    <cellStyle name="AeE­_Sheet2_99.08 부채비율 9" xfId="2671"/>
    <cellStyle name="ÅëÈ­_Sheet2_99.08 부채비율 9" xfId="2672"/>
    <cellStyle name="AeE­_Sheet2_99.08 부채비율_공장별차입금배부(01.1.31)_비교" xfId="2673"/>
    <cellStyle name="ÅëÈ­_Sheet2_99.08 부채비율_공장별차입금배부(01.1.31)_비교" xfId="2674"/>
    <cellStyle name="AeE­_Sheet2_99.08 부채비율_공장별차입금배부(01.1.31)_비교_미지급 선급(021031)" xfId="2675"/>
    <cellStyle name="ÅëÈ­_Sheet2_99.08 부채비율_공장별차입금배부(01.1.31)_비교_미지급 선급(021031)" xfId="2676"/>
    <cellStyle name="AeE­_Sheet2_99.08 부채비율_공장별차입금배부(01.1.31)_비교_미지급 선급(021231)" xfId="2677"/>
    <cellStyle name="ÅëÈ­_Sheet2_99.08 부채비율_공장별차입금배부(01.1.31)_비교_미지급 선급(021231)" xfId="2678"/>
    <cellStyle name="AeE­_Sheet2_99.08 부채비율_미지급 선급(021031)" xfId="2679"/>
    <cellStyle name="ÅëÈ­_Sheet2_99.08 부채비율_미지급 선급(021031)" xfId="2680"/>
    <cellStyle name="AeE­_Sheet2_99.08 부채비율_미지급 선급(021031) 10" xfId="2681"/>
    <cellStyle name="ÅëÈ­_Sheet2_99.08 부채비율_미지급 선급(021031) 10" xfId="2682"/>
    <cellStyle name="AeE­_Sheet2_99.08 부채비율_미지급 선급(021031) 11" xfId="2683"/>
    <cellStyle name="ÅëÈ­_Sheet2_99.08 부채비율_미지급 선급(021031) 11" xfId="2684"/>
    <cellStyle name="AeE­_Sheet2_99.08 부채비율_미지급 선급(021031) 12" xfId="2685"/>
    <cellStyle name="ÅëÈ­_Sheet2_99.08 부채비율_미지급 선급(021031) 12" xfId="2686"/>
    <cellStyle name="AeE­_Sheet2_99.08 부채비율_미지급 선급(021031) 13" xfId="2687"/>
    <cellStyle name="ÅëÈ­_Sheet2_99.08 부채비율_미지급 선급(021031) 13" xfId="2688"/>
    <cellStyle name="AeE­_Sheet2_99.08 부채비율_미지급 선급(021031) 14" xfId="2689"/>
    <cellStyle name="ÅëÈ­_Sheet2_99.08 부채비율_미지급 선급(021031) 14" xfId="2690"/>
    <cellStyle name="AeE­_Sheet2_99.08 부채비율_미지급 선급(021031) 15" xfId="2691"/>
    <cellStyle name="ÅëÈ­_Sheet2_99.08 부채비율_미지급 선급(021031) 15" xfId="2692"/>
    <cellStyle name="AeE­_Sheet2_99.08 부채비율_미지급 선급(021031) 16" xfId="2693"/>
    <cellStyle name="ÅëÈ­_Sheet2_99.08 부채비율_미지급 선급(021031) 16" xfId="2694"/>
    <cellStyle name="AeE­_Sheet2_99.08 부채비율_미지급 선급(021031) 17" xfId="2695"/>
    <cellStyle name="ÅëÈ­_Sheet2_99.08 부채비율_미지급 선급(021031) 17" xfId="2696"/>
    <cellStyle name="AeE­_Sheet2_99.08 부채비율_미지급 선급(021031) 18" xfId="2697"/>
    <cellStyle name="ÅëÈ­_Sheet2_99.08 부채비율_미지급 선급(021031) 18" xfId="2698"/>
    <cellStyle name="AeE­_Sheet2_99.08 부채비율_미지급 선급(021031) 19" xfId="2699"/>
    <cellStyle name="ÅëÈ­_Sheet2_99.08 부채비율_미지급 선급(021031) 19" xfId="2700"/>
    <cellStyle name="AeE­_Sheet2_99.08 부채비율_미지급 선급(021031) 2" xfId="2701"/>
    <cellStyle name="ÅëÈ­_Sheet2_99.08 부채비율_미지급 선급(021031) 2" xfId="2702"/>
    <cellStyle name="AeE­_Sheet2_99.08 부채비율_미지급 선급(021031) 20" xfId="2703"/>
    <cellStyle name="ÅëÈ­_Sheet2_99.08 부채비율_미지급 선급(021031) 20" xfId="2704"/>
    <cellStyle name="AeE­_Sheet2_99.08 부채비율_미지급 선급(021031) 21" xfId="2705"/>
    <cellStyle name="ÅëÈ­_Sheet2_99.08 부채비율_미지급 선급(021031) 21" xfId="2706"/>
    <cellStyle name="AeE­_Sheet2_99.08 부채비율_미지급 선급(021031) 22" xfId="2707"/>
    <cellStyle name="ÅëÈ­_Sheet2_99.08 부채비율_미지급 선급(021031) 22" xfId="2708"/>
    <cellStyle name="AeE­_Sheet2_99.08 부채비율_미지급 선급(021031) 23" xfId="2709"/>
    <cellStyle name="ÅëÈ­_Sheet2_99.08 부채비율_미지급 선급(021031) 23" xfId="2710"/>
    <cellStyle name="AeE­_Sheet2_99.08 부채비율_미지급 선급(021031) 24" xfId="2711"/>
    <cellStyle name="ÅëÈ­_Sheet2_99.08 부채비율_미지급 선급(021031) 24" xfId="2712"/>
    <cellStyle name="AeE­_Sheet2_99.08 부채비율_미지급 선급(021031) 25" xfId="2713"/>
    <cellStyle name="ÅëÈ­_Sheet2_99.08 부채비율_미지급 선급(021031) 25" xfId="2714"/>
    <cellStyle name="AeE­_Sheet2_99.08 부채비율_미지급 선급(021031) 26" xfId="2715"/>
    <cellStyle name="ÅëÈ­_Sheet2_99.08 부채비율_미지급 선급(021031) 26" xfId="2716"/>
    <cellStyle name="AeE­_Sheet2_99.08 부채비율_미지급 선급(021031) 27" xfId="2717"/>
    <cellStyle name="ÅëÈ­_Sheet2_99.08 부채비율_미지급 선급(021031) 27" xfId="2718"/>
    <cellStyle name="AeE­_Sheet2_99.08 부채비율_미지급 선급(021031) 28" xfId="2719"/>
    <cellStyle name="ÅëÈ­_Sheet2_99.08 부채비율_미지급 선급(021031) 28" xfId="2720"/>
    <cellStyle name="AeE­_Sheet2_99.08 부채비율_미지급 선급(021031) 29" xfId="2721"/>
    <cellStyle name="ÅëÈ­_Sheet2_99.08 부채비율_미지급 선급(021031) 29" xfId="2722"/>
    <cellStyle name="AeE­_Sheet2_99.08 부채비율_미지급 선급(021031) 3" xfId="2723"/>
    <cellStyle name="ÅëÈ­_Sheet2_99.08 부채비율_미지급 선급(021031) 3" xfId="2724"/>
    <cellStyle name="AeE­_Sheet2_99.08 부채비율_미지급 선급(021031) 30" xfId="2725"/>
    <cellStyle name="ÅëÈ­_Sheet2_99.08 부채비율_미지급 선급(021031) 30" xfId="2726"/>
    <cellStyle name="AeE­_Sheet2_99.08 부채비율_미지급 선급(021031) 31" xfId="2727"/>
    <cellStyle name="ÅëÈ­_Sheet2_99.08 부채비율_미지급 선급(021031) 31" xfId="2728"/>
    <cellStyle name="AeE­_Sheet2_99.08 부채비율_미지급 선급(021031) 32" xfId="2729"/>
    <cellStyle name="ÅëÈ­_Sheet2_99.08 부채비율_미지급 선급(021031) 32" xfId="2730"/>
    <cellStyle name="AeE­_Sheet2_99.08 부채비율_미지급 선급(021031) 33" xfId="2731"/>
    <cellStyle name="ÅëÈ­_Sheet2_99.08 부채비율_미지급 선급(021031) 33" xfId="2732"/>
    <cellStyle name="AeE­_Sheet2_99.08 부채비율_미지급 선급(021031) 34" xfId="2733"/>
    <cellStyle name="ÅëÈ­_Sheet2_99.08 부채비율_미지급 선급(021031) 34" xfId="2734"/>
    <cellStyle name="AeE­_Sheet2_99.08 부채비율_미지급 선급(021031) 35" xfId="2735"/>
    <cellStyle name="ÅëÈ­_Sheet2_99.08 부채비율_미지급 선급(021031) 35" xfId="2736"/>
    <cellStyle name="AeE­_Sheet2_99.08 부채비율_미지급 선급(021031) 36" xfId="2737"/>
    <cellStyle name="ÅëÈ­_Sheet2_99.08 부채비율_미지급 선급(021031) 36" xfId="2738"/>
    <cellStyle name="AeE­_Sheet2_99.08 부채비율_미지급 선급(021031) 37" xfId="2739"/>
    <cellStyle name="ÅëÈ­_Sheet2_99.08 부채비율_미지급 선급(021031) 37" xfId="2740"/>
    <cellStyle name="AeE­_Sheet2_99.08 부채비율_미지급 선급(021031) 38" xfId="2741"/>
    <cellStyle name="ÅëÈ­_Sheet2_99.08 부채비율_미지급 선급(021031) 38" xfId="2742"/>
    <cellStyle name="AeE­_Sheet2_99.08 부채비율_미지급 선급(021031) 39" xfId="2743"/>
    <cellStyle name="ÅëÈ­_Sheet2_99.08 부채비율_미지급 선급(021031) 39" xfId="2744"/>
    <cellStyle name="AeE­_Sheet2_99.08 부채비율_미지급 선급(021031) 4" xfId="2745"/>
    <cellStyle name="ÅëÈ­_Sheet2_99.08 부채비율_미지급 선급(021031) 4" xfId="2746"/>
    <cellStyle name="AeE­_Sheet2_99.08 부채비율_미지급 선급(021031) 40" xfId="2747"/>
    <cellStyle name="ÅëÈ­_Sheet2_99.08 부채비율_미지급 선급(021031) 40" xfId="2748"/>
    <cellStyle name="AeE­_Sheet2_99.08 부채비율_미지급 선급(021031) 41" xfId="2749"/>
    <cellStyle name="ÅëÈ­_Sheet2_99.08 부채비율_미지급 선급(021031) 41" xfId="2750"/>
    <cellStyle name="AeE­_Sheet2_99.08 부채비율_미지급 선급(021031) 42" xfId="2751"/>
    <cellStyle name="ÅëÈ­_Sheet2_99.08 부채비율_미지급 선급(021031) 42" xfId="2752"/>
    <cellStyle name="AeE­_Sheet2_99.08 부채비율_미지급 선급(021031) 43" xfId="2753"/>
    <cellStyle name="ÅëÈ­_Sheet2_99.08 부채비율_미지급 선급(021031) 43" xfId="2754"/>
    <cellStyle name="AeE­_Sheet2_99.08 부채비율_미지급 선급(021031) 44" xfId="2755"/>
    <cellStyle name="ÅëÈ­_Sheet2_99.08 부채비율_미지급 선급(021031) 44" xfId="2756"/>
    <cellStyle name="AeE­_Sheet2_99.08 부채비율_미지급 선급(021031) 45" xfId="2757"/>
    <cellStyle name="ÅëÈ­_Sheet2_99.08 부채비율_미지급 선급(021031) 45" xfId="2758"/>
    <cellStyle name="AeE­_Sheet2_99.08 부채비율_미지급 선급(021031) 46" xfId="2759"/>
    <cellStyle name="ÅëÈ­_Sheet2_99.08 부채비율_미지급 선급(021031) 46" xfId="2760"/>
    <cellStyle name="AeE­_Sheet2_99.08 부채비율_미지급 선급(021031) 47" xfId="2761"/>
    <cellStyle name="ÅëÈ­_Sheet2_99.08 부채비율_미지급 선급(021031) 47" xfId="2762"/>
    <cellStyle name="AeE­_Sheet2_99.08 부채비율_미지급 선급(021031) 48" xfId="2763"/>
    <cellStyle name="ÅëÈ­_Sheet2_99.08 부채비율_미지급 선급(021031) 48" xfId="2764"/>
    <cellStyle name="AeE­_Sheet2_99.08 부채비율_미지급 선급(021031) 49" xfId="2765"/>
    <cellStyle name="ÅëÈ­_Sheet2_99.08 부채비율_미지급 선급(021031) 49" xfId="2766"/>
    <cellStyle name="AeE­_Sheet2_99.08 부채비율_미지급 선급(021031) 5" xfId="2767"/>
    <cellStyle name="ÅëÈ­_Sheet2_99.08 부채비율_미지급 선급(021031) 5" xfId="2768"/>
    <cellStyle name="AeE­_Sheet2_99.08 부채비율_미지급 선급(021031) 50" xfId="2769"/>
    <cellStyle name="ÅëÈ­_Sheet2_99.08 부채비율_미지급 선급(021031) 50" xfId="2770"/>
    <cellStyle name="AeE­_Sheet2_99.08 부채비율_미지급 선급(021031) 51" xfId="2771"/>
    <cellStyle name="ÅëÈ­_Sheet2_99.08 부채비율_미지급 선급(021031) 51" xfId="2772"/>
    <cellStyle name="AeE­_Sheet2_99.08 부채비율_미지급 선급(021031) 52" xfId="2773"/>
    <cellStyle name="ÅëÈ­_Sheet2_99.08 부채비율_미지급 선급(021031) 52" xfId="2774"/>
    <cellStyle name="AeE­_Sheet2_99.08 부채비율_미지급 선급(021031) 53" xfId="2775"/>
    <cellStyle name="ÅëÈ­_Sheet2_99.08 부채비율_미지급 선급(021031) 53" xfId="2776"/>
    <cellStyle name="AeE­_Sheet2_99.08 부채비율_미지급 선급(021031) 54" xfId="2777"/>
    <cellStyle name="ÅëÈ­_Sheet2_99.08 부채비율_미지급 선급(021031) 54" xfId="2778"/>
    <cellStyle name="AeE­_Sheet2_99.08 부채비율_미지급 선급(021031) 55" xfId="2779"/>
    <cellStyle name="ÅëÈ­_Sheet2_99.08 부채비율_미지급 선급(021031) 55" xfId="2780"/>
    <cellStyle name="AeE­_Sheet2_99.08 부채비율_미지급 선급(021031) 56" xfId="2781"/>
    <cellStyle name="ÅëÈ­_Sheet2_99.08 부채비율_미지급 선급(021031) 56" xfId="2782"/>
    <cellStyle name="AeE­_Sheet2_99.08 부채비율_미지급 선급(021031) 57" xfId="2783"/>
    <cellStyle name="ÅëÈ­_Sheet2_99.08 부채비율_미지급 선급(021031) 57" xfId="2784"/>
    <cellStyle name="AeE­_Sheet2_99.08 부채비율_미지급 선급(021031) 58" xfId="2785"/>
    <cellStyle name="ÅëÈ­_Sheet2_99.08 부채비율_미지급 선급(021031) 58" xfId="2786"/>
    <cellStyle name="AeE­_Sheet2_99.08 부채비율_미지급 선급(021031) 59" xfId="2787"/>
    <cellStyle name="ÅëÈ­_Sheet2_99.08 부채비율_미지급 선급(021031) 59" xfId="2788"/>
    <cellStyle name="AeE­_Sheet2_99.08 부채비율_미지급 선급(021031) 6" xfId="2789"/>
    <cellStyle name="ÅëÈ­_Sheet2_99.08 부채비율_미지급 선급(021031) 6" xfId="2790"/>
    <cellStyle name="AeE­_Sheet2_99.08 부채비율_미지급 선급(021031) 60" xfId="2791"/>
    <cellStyle name="ÅëÈ­_Sheet2_99.08 부채비율_미지급 선급(021031) 60" xfId="2792"/>
    <cellStyle name="AeE­_Sheet2_99.08 부채비율_미지급 선급(021031) 61" xfId="2793"/>
    <cellStyle name="ÅëÈ­_Sheet2_99.08 부채비율_미지급 선급(021031) 61" xfId="2794"/>
    <cellStyle name="AeE­_Sheet2_99.08 부채비율_미지급 선급(021031) 62" xfId="2795"/>
    <cellStyle name="ÅëÈ­_Sheet2_99.08 부채비율_미지급 선급(021031) 62" xfId="2796"/>
    <cellStyle name="AeE­_Sheet2_99.08 부채비율_미지급 선급(021031) 63" xfId="2797"/>
    <cellStyle name="ÅëÈ­_Sheet2_99.08 부채비율_미지급 선급(021031) 63" xfId="2798"/>
    <cellStyle name="AeE­_Sheet2_99.08 부채비율_미지급 선급(021031) 64" xfId="2799"/>
    <cellStyle name="ÅëÈ­_Sheet2_99.08 부채비율_미지급 선급(021031) 64" xfId="2800"/>
    <cellStyle name="AeE­_Sheet2_99.08 부채비율_미지급 선급(021031) 65" xfId="2801"/>
    <cellStyle name="ÅëÈ­_Sheet2_99.08 부채비율_미지급 선급(021031) 65" xfId="2802"/>
    <cellStyle name="AeE­_Sheet2_99.08 부채비율_미지급 선급(021031) 66" xfId="2803"/>
    <cellStyle name="ÅëÈ­_Sheet2_99.08 부채비율_미지급 선급(021031) 66" xfId="2804"/>
    <cellStyle name="AeE­_Sheet2_99.08 부채비율_미지급 선급(021031) 67" xfId="2805"/>
    <cellStyle name="ÅëÈ­_Sheet2_99.08 부채비율_미지급 선급(021031) 67" xfId="2806"/>
    <cellStyle name="AeE­_Sheet2_99.08 부채비율_미지급 선급(021031) 68" xfId="2807"/>
    <cellStyle name="ÅëÈ­_Sheet2_99.08 부채비율_미지급 선급(021031) 68" xfId="2808"/>
    <cellStyle name="AeE­_Sheet2_99.08 부채비율_미지급 선급(021031) 69" xfId="2809"/>
    <cellStyle name="ÅëÈ­_Sheet2_99.08 부채비율_미지급 선급(021031) 69" xfId="2810"/>
    <cellStyle name="AeE­_Sheet2_99.08 부채비율_미지급 선급(021031) 7" xfId="2811"/>
    <cellStyle name="ÅëÈ­_Sheet2_99.08 부채비율_미지급 선급(021031) 7" xfId="2812"/>
    <cellStyle name="AeE­_Sheet2_99.08 부채비율_미지급 선급(021031) 70" xfId="2813"/>
    <cellStyle name="ÅëÈ­_Sheet2_99.08 부채비율_미지급 선급(021031) 70" xfId="2814"/>
    <cellStyle name="AeE­_Sheet2_99.08 부채비율_미지급 선급(021031) 71" xfId="2815"/>
    <cellStyle name="ÅëÈ­_Sheet2_99.08 부채비율_미지급 선급(021031) 71" xfId="2816"/>
    <cellStyle name="AeE­_Sheet2_99.08 부채비율_미지급 선급(021031) 72" xfId="5055"/>
    <cellStyle name="ÅëÈ­_Sheet2_99.08 부채비율_미지급 선급(021031) 72" xfId="5056"/>
    <cellStyle name="AeE­_Sheet2_99.08 부채비율_미지급 선급(021031) 73" xfId="5057"/>
    <cellStyle name="ÅëÈ­_Sheet2_99.08 부채비율_미지급 선급(021031) 73" xfId="5058"/>
    <cellStyle name="AeE­_Sheet2_99.08 부채비율_미지급 선급(021031) 8" xfId="2817"/>
    <cellStyle name="ÅëÈ­_Sheet2_99.08 부채비율_미지급 선급(021031) 8" xfId="2818"/>
    <cellStyle name="AeE­_Sheet2_99.08 부채비율_미지급 선급(021031) 9" xfId="2819"/>
    <cellStyle name="ÅëÈ­_Sheet2_99.08 부채비율_미지급 선급(021031) 9" xfId="2820"/>
    <cellStyle name="AeE­_Sheet2_99.08 부채비율_미지급 선급(021231)" xfId="2821"/>
    <cellStyle name="ÅëÈ­_Sheet2_99.08 부채비율_미지급 선급(021231)" xfId="2822"/>
    <cellStyle name="AeE­_Sheet2_99.08 부채비율_미지급 선급(021231) 10" xfId="2823"/>
    <cellStyle name="ÅëÈ­_Sheet2_99.08 부채비율_미지급 선급(021231) 10" xfId="2824"/>
    <cellStyle name="AeE­_Sheet2_99.08 부채비율_미지급 선급(021231) 11" xfId="2825"/>
    <cellStyle name="ÅëÈ­_Sheet2_99.08 부채비율_미지급 선급(021231) 11" xfId="2826"/>
    <cellStyle name="AeE­_Sheet2_99.08 부채비율_미지급 선급(021231) 12" xfId="2827"/>
    <cellStyle name="ÅëÈ­_Sheet2_99.08 부채비율_미지급 선급(021231) 12" xfId="2828"/>
    <cellStyle name="AeE­_Sheet2_99.08 부채비율_미지급 선급(021231) 13" xfId="2829"/>
    <cellStyle name="ÅëÈ­_Sheet2_99.08 부채비율_미지급 선급(021231) 13" xfId="2830"/>
    <cellStyle name="AeE­_Sheet2_99.08 부채비율_미지급 선급(021231) 14" xfId="2831"/>
    <cellStyle name="ÅëÈ­_Sheet2_99.08 부채비율_미지급 선급(021231) 14" xfId="2832"/>
    <cellStyle name="AeE­_Sheet2_99.08 부채비율_미지급 선급(021231) 15" xfId="2833"/>
    <cellStyle name="ÅëÈ­_Sheet2_99.08 부채비율_미지급 선급(021231) 15" xfId="2834"/>
    <cellStyle name="AeE­_Sheet2_99.08 부채비율_미지급 선급(021231) 16" xfId="2835"/>
    <cellStyle name="ÅëÈ­_Sheet2_99.08 부채비율_미지급 선급(021231) 16" xfId="2836"/>
    <cellStyle name="AeE­_Sheet2_99.08 부채비율_미지급 선급(021231) 17" xfId="2837"/>
    <cellStyle name="ÅëÈ­_Sheet2_99.08 부채비율_미지급 선급(021231) 17" xfId="2838"/>
    <cellStyle name="AeE­_Sheet2_99.08 부채비율_미지급 선급(021231) 18" xfId="2839"/>
    <cellStyle name="ÅëÈ­_Sheet2_99.08 부채비율_미지급 선급(021231) 18" xfId="2840"/>
    <cellStyle name="AeE­_Sheet2_99.08 부채비율_미지급 선급(021231) 19" xfId="2841"/>
    <cellStyle name="ÅëÈ­_Sheet2_99.08 부채비율_미지급 선급(021231) 19" xfId="2842"/>
    <cellStyle name="AeE­_Sheet2_99.08 부채비율_미지급 선급(021231) 2" xfId="2843"/>
    <cellStyle name="ÅëÈ­_Sheet2_99.08 부채비율_미지급 선급(021231) 2" xfId="2844"/>
    <cellStyle name="AeE­_Sheet2_99.08 부채비율_미지급 선급(021231) 20" xfId="2845"/>
    <cellStyle name="ÅëÈ­_Sheet2_99.08 부채비율_미지급 선급(021231) 20" xfId="2846"/>
    <cellStyle name="AeE­_Sheet2_99.08 부채비율_미지급 선급(021231) 21" xfId="2847"/>
    <cellStyle name="ÅëÈ­_Sheet2_99.08 부채비율_미지급 선급(021231) 21" xfId="2848"/>
    <cellStyle name="AeE­_Sheet2_99.08 부채비율_미지급 선급(021231) 22" xfId="2849"/>
    <cellStyle name="ÅëÈ­_Sheet2_99.08 부채비율_미지급 선급(021231) 22" xfId="2850"/>
    <cellStyle name="AeE­_Sheet2_99.08 부채비율_미지급 선급(021231) 23" xfId="2851"/>
    <cellStyle name="ÅëÈ­_Sheet2_99.08 부채비율_미지급 선급(021231) 23" xfId="2852"/>
    <cellStyle name="AeE­_Sheet2_99.08 부채비율_미지급 선급(021231) 24" xfId="2853"/>
    <cellStyle name="ÅëÈ­_Sheet2_99.08 부채비율_미지급 선급(021231) 24" xfId="2854"/>
    <cellStyle name="AeE­_Sheet2_99.08 부채비율_미지급 선급(021231) 25" xfId="2855"/>
    <cellStyle name="ÅëÈ­_Sheet2_99.08 부채비율_미지급 선급(021231) 25" xfId="2856"/>
    <cellStyle name="AeE­_Sheet2_99.08 부채비율_미지급 선급(021231) 26" xfId="2857"/>
    <cellStyle name="ÅëÈ­_Sheet2_99.08 부채비율_미지급 선급(021231) 26" xfId="2858"/>
    <cellStyle name="AeE­_Sheet2_99.08 부채비율_미지급 선급(021231) 27" xfId="2859"/>
    <cellStyle name="ÅëÈ­_Sheet2_99.08 부채비율_미지급 선급(021231) 27" xfId="2860"/>
    <cellStyle name="AeE­_Sheet2_99.08 부채비율_미지급 선급(021231) 28" xfId="2861"/>
    <cellStyle name="ÅëÈ­_Sheet2_99.08 부채비율_미지급 선급(021231) 28" xfId="2862"/>
    <cellStyle name="AeE­_Sheet2_99.08 부채비율_미지급 선급(021231) 29" xfId="2863"/>
    <cellStyle name="ÅëÈ­_Sheet2_99.08 부채비율_미지급 선급(021231) 29" xfId="2864"/>
    <cellStyle name="AeE­_Sheet2_99.08 부채비율_미지급 선급(021231) 3" xfId="2865"/>
    <cellStyle name="ÅëÈ­_Sheet2_99.08 부채비율_미지급 선급(021231) 3" xfId="2866"/>
    <cellStyle name="AeE­_Sheet2_99.08 부채비율_미지급 선급(021231) 30" xfId="2867"/>
    <cellStyle name="ÅëÈ­_Sheet2_99.08 부채비율_미지급 선급(021231) 30" xfId="2868"/>
    <cellStyle name="AeE­_Sheet2_99.08 부채비율_미지급 선급(021231) 31" xfId="2869"/>
    <cellStyle name="ÅëÈ­_Sheet2_99.08 부채비율_미지급 선급(021231) 31" xfId="2870"/>
    <cellStyle name="AeE­_Sheet2_99.08 부채비율_미지급 선급(021231) 32" xfId="2871"/>
    <cellStyle name="ÅëÈ­_Sheet2_99.08 부채비율_미지급 선급(021231) 32" xfId="2872"/>
    <cellStyle name="AeE­_Sheet2_99.08 부채비율_미지급 선급(021231) 33" xfId="2873"/>
    <cellStyle name="ÅëÈ­_Sheet2_99.08 부채비율_미지급 선급(021231) 33" xfId="2874"/>
    <cellStyle name="AeE­_Sheet2_99.08 부채비율_미지급 선급(021231) 34" xfId="2875"/>
    <cellStyle name="ÅëÈ­_Sheet2_99.08 부채비율_미지급 선급(021231) 34" xfId="2876"/>
    <cellStyle name="AeE­_Sheet2_99.08 부채비율_미지급 선급(021231) 35" xfId="2877"/>
    <cellStyle name="ÅëÈ­_Sheet2_99.08 부채비율_미지급 선급(021231) 35" xfId="2878"/>
    <cellStyle name="AeE­_Sheet2_99.08 부채비율_미지급 선급(021231) 36" xfId="2879"/>
    <cellStyle name="ÅëÈ­_Sheet2_99.08 부채비율_미지급 선급(021231) 36" xfId="2880"/>
    <cellStyle name="AeE­_Sheet2_99.08 부채비율_미지급 선급(021231) 37" xfId="2881"/>
    <cellStyle name="ÅëÈ­_Sheet2_99.08 부채비율_미지급 선급(021231) 37" xfId="2882"/>
    <cellStyle name="AeE­_Sheet2_99.08 부채비율_미지급 선급(021231) 38" xfId="2883"/>
    <cellStyle name="ÅëÈ­_Sheet2_99.08 부채비율_미지급 선급(021231) 38" xfId="2884"/>
    <cellStyle name="AeE­_Sheet2_99.08 부채비율_미지급 선급(021231) 39" xfId="2885"/>
    <cellStyle name="ÅëÈ­_Sheet2_99.08 부채비율_미지급 선급(021231) 39" xfId="2886"/>
    <cellStyle name="AeE­_Sheet2_99.08 부채비율_미지급 선급(021231) 4" xfId="2887"/>
    <cellStyle name="ÅëÈ­_Sheet2_99.08 부채비율_미지급 선급(021231) 4" xfId="2888"/>
    <cellStyle name="AeE­_Sheet2_99.08 부채비율_미지급 선급(021231) 40" xfId="2889"/>
    <cellStyle name="ÅëÈ­_Sheet2_99.08 부채비율_미지급 선급(021231) 40" xfId="2890"/>
    <cellStyle name="AeE­_Sheet2_99.08 부채비율_미지급 선급(021231) 41" xfId="2891"/>
    <cellStyle name="ÅëÈ­_Sheet2_99.08 부채비율_미지급 선급(021231) 41" xfId="2892"/>
    <cellStyle name="AeE­_Sheet2_99.08 부채비율_미지급 선급(021231) 42" xfId="2893"/>
    <cellStyle name="ÅëÈ­_Sheet2_99.08 부채비율_미지급 선급(021231) 42" xfId="2894"/>
    <cellStyle name="AeE­_Sheet2_99.08 부채비율_미지급 선급(021231) 43" xfId="2895"/>
    <cellStyle name="ÅëÈ­_Sheet2_99.08 부채비율_미지급 선급(021231) 43" xfId="2896"/>
    <cellStyle name="AeE­_Sheet2_99.08 부채비율_미지급 선급(021231) 44" xfId="2897"/>
    <cellStyle name="ÅëÈ­_Sheet2_99.08 부채비율_미지급 선급(021231) 44" xfId="2898"/>
    <cellStyle name="AeE­_Sheet2_99.08 부채비율_미지급 선급(021231) 45" xfId="2899"/>
    <cellStyle name="ÅëÈ­_Sheet2_99.08 부채비율_미지급 선급(021231) 45" xfId="2900"/>
    <cellStyle name="AeE­_Sheet2_99.08 부채비율_미지급 선급(021231) 46" xfId="2901"/>
    <cellStyle name="ÅëÈ­_Sheet2_99.08 부채비율_미지급 선급(021231) 46" xfId="2902"/>
    <cellStyle name="AeE­_Sheet2_99.08 부채비율_미지급 선급(021231) 47" xfId="2903"/>
    <cellStyle name="ÅëÈ­_Sheet2_99.08 부채비율_미지급 선급(021231) 47" xfId="2904"/>
    <cellStyle name="AeE­_Sheet2_99.08 부채비율_미지급 선급(021231) 48" xfId="2905"/>
    <cellStyle name="ÅëÈ­_Sheet2_99.08 부채비율_미지급 선급(021231) 48" xfId="2906"/>
    <cellStyle name="AeE­_Sheet2_99.08 부채비율_미지급 선급(021231) 49" xfId="2907"/>
    <cellStyle name="ÅëÈ­_Sheet2_99.08 부채비율_미지급 선급(021231) 49" xfId="2908"/>
    <cellStyle name="AeE­_Sheet2_99.08 부채비율_미지급 선급(021231) 5" xfId="2909"/>
    <cellStyle name="ÅëÈ­_Sheet2_99.08 부채비율_미지급 선급(021231) 5" xfId="2910"/>
    <cellStyle name="AeE­_Sheet2_99.08 부채비율_미지급 선급(021231) 50" xfId="2911"/>
    <cellStyle name="ÅëÈ­_Sheet2_99.08 부채비율_미지급 선급(021231) 50" xfId="2912"/>
    <cellStyle name="AeE­_Sheet2_99.08 부채비율_미지급 선급(021231) 51" xfId="2913"/>
    <cellStyle name="ÅëÈ­_Sheet2_99.08 부채비율_미지급 선급(021231) 51" xfId="2914"/>
    <cellStyle name="AeE­_Sheet2_99.08 부채비율_미지급 선급(021231) 52" xfId="2915"/>
    <cellStyle name="ÅëÈ­_Sheet2_99.08 부채비율_미지급 선급(021231) 52" xfId="2916"/>
    <cellStyle name="AeE­_Sheet2_99.08 부채비율_미지급 선급(021231) 53" xfId="2917"/>
    <cellStyle name="ÅëÈ­_Sheet2_99.08 부채비율_미지급 선급(021231) 53" xfId="2918"/>
    <cellStyle name="AeE­_Sheet2_99.08 부채비율_미지급 선급(021231) 54" xfId="2919"/>
    <cellStyle name="ÅëÈ­_Sheet2_99.08 부채비율_미지급 선급(021231) 54" xfId="2920"/>
    <cellStyle name="AeE­_Sheet2_99.08 부채비율_미지급 선급(021231) 55" xfId="2921"/>
    <cellStyle name="ÅëÈ­_Sheet2_99.08 부채비율_미지급 선급(021231) 55" xfId="2922"/>
    <cellStyle name="AeE­_Sheet2_99.08 부채비율_미지급 선급(021231) 56" xfId="2923"/>
    <cellStyle name="ÅëÈ­_Sheet2_99.08 부채비율_미지급 선급(021231) 56" xfId="2924"/>
    <cellStyle name="AeE­_Sheet2_99.08 부채비율_미지급 선급(021231) 57" xfId="2925"/>
    <cellStyle name="ÅëÈ­_Sheet2_99.08 부채비율_미지급 선급(021231) 57" xfId="2926"/>
    <cellStyle name="AeE­_Sheet2_99.08 부채비율_미지급 선급(021231) 58" xfId="2927"/>
    <cellStyle name="ÅëÈ­_Sheet2_99.08 부채비율_미지급 선급(021231) 58" xfId="2928"/>
    <cellStyle name="AeE­_Sheet2_99.08 부채비율_미지급 선급(021231) 59" xfId="2929"/>
    <cellStyle name="ÅëÈ­_Sheet2_99.08 부채비율_미지급 선급(021231) 59" xfId="2930"/>
    <cellStyle name="AeE­_Sheet2_99.08 부채비율_미지급 선급(021231) 6" xfId="2931"/>
    <cellStyle name="ÅëÈ­_Sheet2_99.08 부채비율_미지급 선급(021231) 6" xfId="2932"/>
    <cellStyle name="AeE­_Sheet2_99.08 부채비율_미지급 선급(021231) 60" xfId="2933"/>
    <cellStyle name="ÅëÈ­_Sheet2_99.08 부채비율_미지급 선급(021231) 60" xfId="2934"/>
    <cellStyle name="AeE­_Sheet2_99.08 부채비율_미지급 선급(021231) 61" xfId="2935"/>
    <cellStyle name="ÅëÈ­_Sheet2_99.08 부채비율_미지급 선급(021231) 61" xfId="2936"/>
    <cellStyle name="AeE­_Sheet2_99.08 부채비율_미지급 선급(021231) 62" xfId="2937"/>
    <cellStyle name="ÅëÈ­_Sheet2_99.08 부채비율_미지급 선급(021231) 62" xfId="2938"/>
    <cellStyle name="AeE­_Sheet2_99.08 부채비율_미지급 선급(021231) 63" xfId="2939"/>
    <cellStyle name="ÅëÈ­_Sheet2_99.08 부채비율_미지급 선급(021231) 63" xfId="2940"/>
    <cellStyle name="AeE­_Sheet2_99.08 부채비율_미지급 선급(021231) 64" xfId="2941"/>
    <cellStyle name="ÅëÈ­_Sheet2_99.08 부채비율_미지급 선급(021231) 64" xfId="2942"/>
    <cellStyle name="AeE­_Sheet2_99.08 부채비율_미지급 선급(021231) 65" xfId="2943"/>
    <cellStyle name="ÅëÈ­_Sheet2_99.08 부채비율_미지급 선급(021231) 65" xfId="2944"/>
    <cellStyle name="AeE­_Sheet2_99.08 부채비율_미지급 선급(021231) 66" xfId="2945"/>
    <cellStyle name="ÅëÈ­_Sheet2_99.08 부채비율_미지급 선급(021231) 66" xfId="2946"/>
    <cellStyle name="AeE­_Sheet2_99.08 부채비율_미지급 선급(021231) 67" xfId="2947"/>
    <cellStyle name="ÅëÈ­_Sheet2_99.08 부채비율_미지급 선급(021231) 67" xfId="2948"/>
    <cellStyle name="AeE­_Sheet2_99.08 부채비율_미지급 선급(021231) 68" xfId="2949"/>
    <cellStyle name="ÅëÈ­_Sheet2_99.08 부채비율_미지급 선급(021231) 68" xfId="2950"/>
    <cellStyle name="AeE­_Sheet2_99.08 부채비율_미지급 선급(021231) 69" xfId="2951"/>
    <cellStyle name="ÅëÈ­_Sheet2_99.08 부채비율_미지급 선급(021231) 69" xfId="2952"/>
    <cellStyle name="AeE­_Sheet2_99.08 부채비율_미지급 선급(021231) 7" xfId="2953"/>
    <cellStyle name="ÅëÈ­_Sheet2_99.08 부채비율_미지급 선급(021231) 7" xfId="2954"/>
    <cellStyle name="AeE­_Sheet2_99.08 부채비율_미지급 선급(021231) 70" xfId="2955"/>
    <cellStyle name="ÅëÈ­_Sheet2_99.08 부채비율_미지급 선급(021231) 70" xfId="2956"/>
    <cellStyle name="AeE­_Sheet2_99.08 부채비율_미지급 선급(021231) 71" xfId="2957"/>
    <cellStyle name="ÅëÈ­_Sheet2_99.08 부채비율_미지급 선급(021231) 71" xfId="2958"/>
    <cellStyle name="AeE­_Sheet2_99.08 부채비율_미지급 선급(021231) 72" xfId="5059"/>
    <cellStyle name="ÅëÈ­_Sheet2_99.08 부채비율_미지급 선급(021231) 72" xfId="5060"/>
    <cellStyle name="AeE­_Sheet2_99.08 부채비율_미지급 선급(021231) 73" xfId="5061"/>
    <cellStyle name="ÅëÈ­_Sheet2_99.08 부채비율_미지급 선급(021231) 73" xfId="5062"/>
    <cellStyle name="AeE­_Sheet2_99.08 부채비율_미지급 선급(021231) 8" xfId="2959"/>
    <cellStyle name="ÅëÈ­_Sheet2_99.08 부채비율_미지급 선급(021231) 8" xfId="2960"/>
    <cellStyle name="AeE­_Sheet2_99.08 부채비율_미지급 선급(021231) 9" xfId="2961"/>
    <cellStyle name="ÅëÈ­_Sheet2_99.08 부채비율_미지급 선급(021231) 9" xfId="2962"/>
    <cellStyle name="AeE­_Sheet2_99.08 부채비율_신용공여액 신고 대사자료" xfId="2963"/>
    <cellStyle name="ÅëÈ­_Sheet2_99.08 부채비율_신용공여액 신고 대사자료" xfId="2964"/>
    <cellStyle name="AeE­_Sheet2_99.08 부채비율_신용공여액 신고 대사자료 10" xfId="2965"/>
    <cellStyle name="ÅëÈ­_Sheet2_99.08 부채비율_신용공여액 신고 대사자료 10" xfId="2966"/>
    <cellStyle name="AeE­_Sheet2_99.08 부채비율_신용공여액 신고 대사자료 11" xfId="2967"/>
    <cellStyle name="ÅëÈ­_Sheet2_99.08 부채비율_신용공여액 신고 대사자료 11" xfId="2968"/>
    <cellStyle name="AeE­_Sheet2_99.08 부채비율_신용공여액 신고 대사자료 12" xfId="2969"/>
    <cellStyle name="ÅëÈ­_Sheet2_99.08 부채비율_신용공여액 신고 대사자료 12" xfId="2970"/>
    <cellStyle name="AeE­_Sheet2_99.08 부채비율_신용공여액 신고 대사자료 13" xfId="2971"/>
    <cellStyle name="ÅëÈ­_Sheet2_99.08 부채비율_신용공여액 신고 대사자료 13" xfId="2972"/>
    <cellStyle name="AeE­_Sheet2_99.08 부채비율_신용공여액 신고 대사자료 14" xfId="2973"/>
    <cellStyle name="ÅëÈ­_Sheet2_99.08 부채비율_신용공여액 신고 대사자료 14" xfId="2974"/>
    <cellStyle name="AeE­_Sheet2_99.08 부채비율_신용공여액 신고 대사자료 15" xfId="2975"/>
    <cellStyle name="ÅëÈ­_Sheet2_99.08 부채비율_신용공여액 신고 대사자료 15" xfId="2976"/>
    <cellStyle name="AeE­_Sheet2_99.08 부채비율_신용공여액 신고 대사자료 16" xfId="2977"/>
    <cellStyle name="ÅëÈ­_Sheet2_99.08 부채비율_신용공여액 신고 대사자료 16" xfId="2978"/>
    <cellStyle name="AeE­_Sheet2_99.08 부채비율_신용공여액 신고 대사자료 17" xfId="2979"/>
    <cellStyle name="ÅëÈ­_Sheet2_99.08 부채비율_신용공여액 신고 대사자료 17" xfId="2980"/>
    <cellStyle name="AeE­_Sheet2_99.08 부채비율_신용공여액 신고 대사자료 18" xfId="2981"/>
    <cellStyle name="ÅëÈ­_Sheet2_99.08 부채비율_신용공여액 신고 대사자료 18" xfId="2982"/>
    <cellStyle name="AeE­_Sheet2_99.08 부채비율_신용공여액 신고 대사자료 19" xfId="2983"/>
    <cellStyle name="ÅëÈ­_Sheet2_99.08 부채비율_신용공여액 신고 대사자료 19" xfId="2984"/>
    <cellStyle name="AeE­_Sheet2_99.08 부채비율_신용공여액 신고 대사자료 2" xfId="2985"/>
    <cellStyle name="ÅëÈ­_Sheet2_99.08 부채비율_신용공여액 신고 대사자료 2" xfId="2986"/>
    <cellStyle name="AeE­_Sheet2_99.08 부채비율_신용공여액 신고 대사자료 20" xfId="2987"/>
    <cellStyle name="ÅëÈ­_Sheet2_99.08 부채비율_신용공여액 신고 대사자료 20" xfId="2988"/>
    <cellStyle name="AeE­_Sheet2_99.08 부채비율_신용공여액 신고 대사자료 21" xfId="2989"/>
    <cellStyle name="ÅëÈ­_Sheet2_99.08 부채비율_신용공여액 신고 대사자료 21" xfId="2990"/>
    <cellStyle name="AeE­_Sheet2_99.08 부채비율_신용공여액 신고 대사자료 22" xfId="2991"/>
    <cellStyle name="ÅëÈ­_Sheet2_99.08 부채비율_신용공여액 신고 대사자료 22" xfId="2992"/>
    <cellStyle name="AeE­_Sheet2_99.08 부채비율_신용공여액 신고 대사자료 23" xfId="2993"/>
    <cellStyle name="ÅëÈ­_Sheet2_99.08 부채비율_신용공여액 신고 대사자료 23" xfId="2994"/>
    <cellStyle name="AeE­_Sheet2_99.08 부채비율_신용공여액 신고 대사자료 24" xfId="2995"/>
    <cellStyle name="ÅëÈ­_Sheet2_99.08 부채비율_신용공여액 신고 대사자료 24" xfId="2996"/>
    <cellStyle name="AeE­_Sheet2_99.08 부채비율_신용공여액 신고 대사자료 25" xfId="2997"/>
    <cellStyle name="ÅëÈ­_Sheet2_99.08 부채비율_신용공여액 신고 대사자료 25" xfId="2998"/>
    <cellStyle name="AeE­_Sheet2_99.08 부채비율_신용공여액 신고 대사자료 26" xfId="2999"/>
    <cellStyle name="ÅëÈ­_Sheet2_99.08 부채비율_신용공여액 신고 대사자료 26" xfId="3000"/>
    <cellStyle name="AeE­_Sheet2_99.08 부채비율_신용공여액 신고 대사자료 27" xfId="3001"/>
    <cellStyle name="ÅëÈ­_Sheet2_99.08 부채비율_신용공여액 신고 대사자료 27" xfId="3002"/>
    <cellStyle name="AeE­_Sheet2_99.08 부채비율_신용공여액 신고 대사자료 28" xfId="3003"/>
    <cellStyle name="ÅëÈ­_Sheet2_99.08 부채비율_신용공여액 신고 대사자료 28" xfId="3004"/>
    <cellStyle name="AeE­_Sheet2_99.08 부채비율_신용공여액 신고 대사자료 29" xfId="3005"/>
    <cellStyle name="ÅëÈ­_Sheet2_99.08 부채비율_신용공여액 신고 대사자료 29" xfId="3006"/>
    <cellStyle name="AeE­_Sheet2_99.08 부채비율_신용공여액 신고 대사자료 3" xfId="3007"/>
    <cellStyle name="ÅëÈ­_Sheet2_99.08 부채비율_신용공여액 신고 대사자료 3" xfId="3008"/>
    <cellStyle name="AeE­_Sheet2_99.08 부채비율_신용공여액 신고 대사자료 30" xfId="3009"/>
    <cellStyle name="ÅëÈ­_Sheet2_99.08 부채비율_신용공여액 신고 대사자료 30" xfId="3010"/>
    <cellStyle name="AeE­_Sheet2_99.08 부채비율_신용공여액 신고 대사자료 31" xfId="3011"/>
    <cellStyle name="ÅëÈ­_Sheet2_99.08 부채비율_신용공여액 신고 대사자료 31" xfId="3012"/>
    <cellStyle name="AeE­_Sheet2_99.08 부채비율_신용공여액 신고 대사자료 32" xfId="3013"/>
    <cellStyle name="ÅëÈ­_Sheet2_99.08 부채비율_신용공여액 신고 대사자료 32" xfId="3014"/>
    <cellStyle name="AeE­_Sheet2_99.08 부채비율_신용공여액 신고 대사자료 33" xfId="3015"/>
    <cellStyle name="ÅëÈ­_Sheet2_99.08 부채비율_신용공여액 신고 대사자료 33" xfId="3016"/>
    <cellStyle name="AeE­_Sheet2_99.08 부채비율_신용공여액 신고 대사자료 34" xfId="3017"/>
    <cellStyle name="ÅëÈ­_Sheet2_99.08 부채비율_신용공여액 신고 대사자료 34" xfId="3018"/>
    <cellStyle name="AeE­_Sheet2_99.08 부채비율_신용공여액 신고 대사자료 35" xfId="3019"/>
    <cellStyle name="ÅëÈ­_Sheet2_99.08 부채비율_신용공여액 신고 대사자료 35" xfId="3020"/>
    <cellStyle name="AeE­_Sheet2_99.08 부채비율_신용공여액 신고 대사자료 36" xfId="3021"/>
    <cellStyle name="ÅëÈ­_Sheet2_99.08 부채비율_신용공여액 신고 대사자료 36" xfId="3022"/>
    <cellStyle name="AeE­_Sheet2_99.08 부채비율_신용공여액 신고 대사자료 37" xfId="3023"/>
    <cellStyle name="ÅëÈ­_Sheet2_99.08 부채비율_신용공여액 신고 대사자료 37" xfId="3024"/>
    <cellStyle name="AeE­_Sheet2_99.08 부채비율_신용공여액 신고 대사자료 38" xfId="3025"/>
    <cellStyle name="ÅëÈ­_Sheet2_99.08 부채비율_신용공여액 신고 대사자료 38" xfId="3026"/>
    <cellStyle name="AeE­_Sheet2_99.08 부채비율_신용공여액 신고 대사자료 39" xfId="3027"/>
    <cellStyle name="ÅëÈ­_Sheet2_99.08 부채비율_신용공여액 신고 대사자료 39" xfId="3028"/>
    <cellStyle name="AeE­_Sheet2_99.08 부채비율_신용공여액 신고 대사자료 4" xfId="3029"/>
    <cellStyle name="ÅëÈ­_Sheet2_99.08 부채비율_신용공여액 신고 대사자료 4" xfId="3030"/>
    <cellStyle name="AeE­_Sheet2_99.08 부채비율_신용공여액 신고 대사자료 40" xfId="3031"/>
    <cellStyle name="ÅëÈ­_Sheet2_99.08 부채비율_신용공여액 신고 대사자료 40" xfId="3032"/>
    <cellStyle name="AeE­_Sheet2_99.08 부채비율_신용공여액 신고 대사자료 41" xfId="3033"/>
    <cellStyle name="ÅëÈ­_Sheet2_99.08 부채비율_신용공여액 신고 대사자료 41" xfId="3034"/>
    <cellStyle name="AeE­_Sheet2_99.08 부채비율_신용공여액 신고 대사자료 42" xfId="3035"/>
    <cellStyle name="ÅëÈ­_Sheet2_99.08 부채비율_신용공여액 신고 대사자료 42" xfId="3036"/>
    <cellStyle name="AeE­_Sheet2_99.08 부채비율_신용공여액 신고 대사자료 43" xfId="3037"/>
    <cellStyle name="ÅëÈ­_Sheet2_99.08 부채비율_신용공여액 신고 대사자료 43" xfId="3038"/>
    <cellStyle name="AeE­_Sheet2_99.08 부채비율_신용공여액 신고 대사자료 44" xfId="3039"/>
    <cellStyle name="ÅëÈ­_Sheet2_99.08 부채비율_신용공여액 신고 대사자료 44" xfId="3040"/>
    <cellStyle name="AeE­_Sheet2_99.08 부채비율_신용공여액 신고 대사자료 45" xfId="3041"/>
    <cellStyle name="ÅëÈ­_Sheet2_99.08 부채비율_신용공여액 신고 대사자료 45" xfId="3042"/>
    <cellStyle name="AeE­_Sheet2_99.08 부채비율_신용공여액 신고 대사자료 46" xfId="3043"/>
    <cellStyle name="ÅëÈ­_Sheet2_99.08 부채비율_신용공여액 신고 대사자료 46" xfId="3044"/>
    <cellStyle name="AeE­_Sheet2_99.08 부채비율_신용공여액 신고 대사자료 47" xfId="3045"/>
    <cellStyle name="ÅëÈ­_Sheet2_99.08 부채비율_신용공여액 신고 대사자료 47" xfId="3046"/>
    <cellStyle name="AeE­_Sheet2_99.08 부채비율_신용공여액 신고 대사자료 48" xfId="3047"/>
    <cellStyle name="ÅëÈ­_Sheet2_99.08 부채비율_신용공여액 신고 대사자료 48" xfId="3048"/>
    <cellStyle name="AeE­_Sheet2_99.08 부채비율_신용공여액 신고 대사자료 49" xfId="3049"/>
    <cellStyle name="ÅëÈ­_Sheet2_99.08 부채비율_신용공여액 신고 대사자료 49" xfId="3050"/>
    <cellStyle name="AeE­_Sheet2_99.08 부채비율_신용공여액 신고 대사자료 5" xfId="3051"/>
    <cellStyle name="ÅëÈ­_Sheet2_99.08 부채비율_신용공여액 신고 대사자료 5" xfId="3052"/>
    <cellStyle name="AeE­_Sheet2_99.08 부채비율_신용공여액 신고 대사자료 50" xfId="3053"/>
    <cellStyle name="ÅëÈ­_Sheet2_99.08 부채비율_신용공여액 신고 대사자료 50" xfId="3054"/>
    <cellStyle name="AeE­_Sheet2_99.08 부채비율_신용공여액 신고 대사자료 51" xfId="3055"/>
    <cellStyle name="ÅëÈ­_Sheet2_99.08 부채비율_신용공여액 신고 대사자료 51" xfId="3056"/>
    <cellStyle name="AeE­_Sheet2_99.08 부채비율_신용공여액 신고 대사자료 52" xfId="3057"/>
    <cellStyle name="ÅëÈ­_Sheet2_99.08 부채비율_신용공여액 신고 대사자료 52" xfId="3058"/>
    <cellStyle name="AeE­_Sheet2_99.08 부채비율_신용공여액 신고 대사자료 53" xfId="3059"/>
    <cellStyle name="ÅëÈ­_Sheet2_99.08 부채비율_신용공여액 신고 대사자료 53" xfId="3060"/>
    <cellStyle name="AeE­_Sheet2_99.08 부채비율_신용공여액 신고 대사자료 54" xfId="3061"/>
    <cellStyle name="ÅëÈ­_Sheet2_99.08 부채비율_신용공여액 신고 대사자료 54" xfId="3062"/>
    <cellStyle name="AeE­_Sheet2_99.08 부채비율_신용공여액 신고 대사자료 55" xfId="3063"/>
    <cellStyle name="ÅëÈ­_Sheet2_99.08 부채비율_신용공여액 신고 대사자료 55" xfId="3064"/>
    <cellStyle name="AeE­_Sheet2_99.08 부채비율_신용공여액 신고 대사자료 56" xfId="3065"/>
    <cellStyle name="ÅëÈ­_Sheet2_99.08 부채비율_신용공여액 신고 대사자료 56" xfId="3066"/>
    <cellStyle name="AeE­_Sheet2_99.08 부채비율_신용공여액 신고 대사자료 57" xfId="3067"/>
    <cellStyle name="ÅëÈ­_Sheet2_99.08 부채비율_신용공여액 신고 대사자료 57" xfId="3068"/>
    <cellStyle name="AeE­_Sheet2_99.08 부채비율_신용공여액 신고 대사자료 58" xfId="3069"/>
    <cellStyle name="ÅëÈ­_Sheet2_99.08 부채비율_신용공여액 신고 대사자료 58" xfId="3070"/>
    <cellStyle name="AeE­_Sheet2_99.08 부채비율_신용공여액 신고 대사자료 59" xfId="3071"/>
    <cellStyle name="ÅëÈ­_Sheet2_99.08 부채비율_신용공여액 신고 대사자료 59" xfId="3072"/>
    <cellStyle name="AeE­_Sheet2_99.08 부채비율_신용공여액 신고 대사자료 6" xfId="3073"/>
    <cellStyle name="ÅëÈ­_Sheet2_99.08 부채비율_신용공여액 신고 대사자료 6" xfId="3074"/>
    <cellStyle name="AeE­_Sheet2_99.08 부채비율_신용공여액 신고 대사자료 60" xfId="3075"/>
    <cellStyle name="ÅëÈ­_Sheet2_99.08 부채비율_신용공여액 신고 대사자료 60" xfId="3076"/>
    <cellStyle name="AeE­_Sheet2_99.08 부채비율_신용공여액 신고 대사자료 61" xfId="3077"/>
    <cellStyle name="ÅëÈ­_Sheet2_99.08 부채비율_신용공여액 신고 대사자료 61" xfId="3078"/>
    <cellStyle name="AeE­_Sheet2_99.08 부채비율_신용공여액 신고 대사자료 62" xfId="3079"/>
    <cellStyle name="ÅëÈ­_Sheet2_99.08 부채비율_신용공여액 신고 대사자료 62" xfId="3080"/>
    <cellStyle name="AeE­_Sheet2_99.08 부채비율_신용공여액 신고 대사자료 63" xfId="3081"/>
    <cellStyle name="ÅëÈ­_Sheet2_99.08 부채비율_신용공여액 신고 대사자료 63" xfId="3082"/>
    <cellStyle name="AeE­_Sheet2_99.08 부채비율_신용공여액 신고 대사자료 64" xfId="3083"/>
    <cellStyle name="ÅëÈ­_Sheet2_99.08 부채비율_신용공여액 신고 대사자료 64" xfId="3084"/>
    <cellStyle name="AeE­_Sheet2_99.08 부채비율_신용공여액 신고 대사자료 65" xfId="3085"/>
    <cellStyle name="ÅëÈ­_Sheet2_99.08 부채비율_신용공여액 신고 대사자료 65" xfId="3086"/>
    <cellStyle name="AeE­_Sheet2_99.08 부채비율_신용공여액 신고 대사자료 66" xfId="3087"/>
    <cellStyle name="ÅëÈ­_Sheet2_99.08 부채비율_신용공여액 신고 대사자료 66" xfId="3088"/>
    <cellStyle name="AeE­_Sheet2_99.08 부채비율_신용공여액 신고 대사자료 67" xfId="3089"/>
    <cellStyle name="ÅëÈ­_Sheet2_99.08 부채비율_신용공여액 신고 대사자료 67" xfId="3090"/>
    <cellStyle name="AeE­_Sheet2_99.08 부채비율_신용공여액 신고 대사자료 68" xfId="3091"/>
    <cellStyle name="ÅëÈ­_Sheet2_99.08 부채비율_신용공여액 신고 대사자료 68" xfId="3092"/>
    <cellStyle name="AeE­_Sheet2_99.08 부채비율_신용공여액 신고 대사자료 69" xfId="3093"/>
    <cellStyle name="ÅëÈ­_Sheet2_99.08 부채비율_신용공여액 신고 대사자료 69" xfId="3094"/>
    <cellStyle name="AeE­_Sheet2_99.08 부채비율_신용공여액 신고 대사자료 7" xfId="3095"/>
    <cellStyle name="ÅëÈ­_Sheet2_99.08 부채비율_신용공여액 신고 대사자료 7" xfId="3096"/>
    <cellStyle name="AeE­_Sheet2_99.08 부채비율_신용공여액 신고 대사자료 70" xfId="3097"/>
    <cellStyle name="ÅëÈ­_Sheet2_99.08 부채비율_신용공여액 신고 대사자료 70" xfId="3098"/>
    <cellStyle name="AeE­_Sheet2_99.08 부채비율_신용공여액 신고 대사자료 71" xfId="3099"/>
    <cellStyle name="ÅëÈ­_Sheet2_99.08 부채비율_신용공여액 신고 대사자료 71" xfId="3100"/>
    <cellStyle name="AeE­_Sheet2_99.08 부채비율_신용공여액 신고 대사자료 72" xfId="5063"/>
    <cellStyle name="ÅëÈ­_Sheet2_99.08 부채비율_신용공여액 신고 대사자료 72" xfId="5064"/>
    <cellStyle name="AeE­_Sheet2_99.08 부채비율_신용공여액 신고 대사자료 73" xfId="5065"/>
    <cellStyle name="ÅëÈ­_Sheet2_99.08 부채비율_신용공여액 신고 대사자료 73" xfId="5066"/>
    <cellStyle name="AeE­_Sheet2_99.08 부채비율_신용공여액 신고 대사자료 8" xfId="3101"/>
    <cellStyle name="ÅëÈ­_Sheet2_99.08 부채비율_신용공여액 신고 대사자료 8" xfId="3102"/>
    <cellStyle name="AeE­_Sheet2_99.08 부채비율_신용공여액 신고 대사자료 9" xfId="3103"/>
    <cellStyle name="ÅëÈ­_Sheet2_99.08 부채비율_신용공여액 신고 대사자료 9" xfId="3104"/>
    <cellStyle name="AeE­_Sheet2_99.08 부채비율_신용공여액 신고 대사자료_미지급 선급(021031)" xfId="3105"/>
    <cellStyle name="ÅëÈ­_Sheet2_99.08 부채비율_신용공여액 신고 대사자료_미지급 선급(021031)" xfId="3106"/>
    <cellStyle name="AeE­_Sheet2_99.08 부채비율_신용공여액 신고 대사자료_미지급 선급(021031) 10" xfId="3107"/>
    <cellStyle name="ÅëÈ­_Sheet2_99.08 부채비율_신용공여액 신고 대사자료_미지급 선급(021031) 10" xfId="3108"/>
    <cellStyle name="AeE­_Sheet2_99.08 부채비율_신용공여액 신고 대사자료_미지급 선급(021031) 11" xfId="3109"/>
    <cellStyle name="ÅëÈ­_Sheet2_99.08 부채비율_신용공여액 신고 대사자료_미지급 선급(021031) 11" xfId="3110"/>
    <cellStyle name="AeE­_Sheet2_99.08 부채비율_신용공여액 신고 대사자료_미지급 선급(021031) 12" xfId="3111"/>
    <cellStyle name="ÅëÈ­_Sheet2_99.08 부채비율_신용공여액 신고 대사자료_미지급 선급(021031) 12" xfId="3112"/>
    <cellStyle name="AeE­_Sheet2_99.08 부채비율_신용공여액 신고 대사자료_미지급 선급(021031) 13" xfId="3113"/>
    <cellStyle name="ÅëÈ­_Sheet2_99.08 부채비율_신용공여액 신고 대사자료_미지급 선급(021031) 13" xfId="3114"/>
    <cellStyle name="AeE­_Sheet2_99.08 부채비율_신용공여액 신고 대사자료_미지급 선급(021031) 14" xfId="3115"/>
    <cellStyle name="ÅëÈ­_Sheet2_99.08 부채비율_신용공여액 신고 대사자료_미지급 선급(021031) 14" xfId="3116"/>
    <cellStyle name="AeE­_Sheet2_99.08 부채비율_신용공여액 신고 대사자료_미지급 선급(021031) 15" xfId="3117"/>
    <cellStyle name="ÅëÈ­_Sheet2_99.08 부채비율_신용공여액 신고 대사자료_미지급 선급(021031) 15" xfId="3118"/>
    <cellStyle name="AeE­_Sheet2_99.08 부채비율_신용공여액 신고 대사자료_미지급 선급(021031) 16" xfId="3119"/>
    <cellStyle name="ÅëÈ­_Sheet2_99.08 부채비율_신용공여액 신고 대사자료_미지급 선급(021031) 16" xfId="3120"/>
    <cellStyle name="AeE­_Sheet2_99.08 부채비율_신용공여액 신고 대사자료_미지급 선급(021031) 17" xfId="3121"/>
    <cellStyle name="ÅëÈ­_Sheet2_99.08 부채비율_신용공여액 신고 대사자료_미지급 선급(021031) 17" xfId="3122"/>
    <cellStyle name="AeE­_Sheet2_99.08 부채비율_신용공여액 신고 대사자료_미지급 선급(021031) 18" xfId="3123"/>
    <cellStyle name="ÅëÈ­_Sheet2_99.08 부채비율_신용공여액 신고 대사자료_미지급 선급(021031) 18" xfId="3124"/>
    <cellStyle name="AeE­_Sheet2_99.08 부채비율_신용공여액 신고 대사자료_미지급 선급(021031) 19" xfId="3125"/>
    <cellStyle name="ÅëÈ­_Sheet2_99.08 부채비율_신용공여액 신고 대사자료_미지급 선급(021031) 19" xfId="3126"/>
    <cellStyle name="AeE­_Sheet2_99.08 부채비율_신용공여액 신고 대사자료_미지급 선급(021031) 2" xfId="3127"/>
    <cellStyle name="ÅëÈ­_Sheet2_99.08 부채비율_신용공여액 신고 대사자료_미지급 선급(021031) 2" xfId="3128"/>
    <cellStyle name="AeE­_Sheet2_99.08 부채비율_신용공여액 신고 대사자료_미지급 선급(021031) 20" xfId="3129"/>
    <cellStyle name="ÅëÈ­_Sheet2_99.08 부채비율_신용공여액 신고 대사자료_미지급 선급(021031) 20" xfId="3130"/>
    <cellStyle name="AeE­_Sheet2_99.08 부채비율_신용공여액 신고 대사자료_미지급 선급(021031) 21" xfId="3131"/>
    <cellStyle name="ÅëÈ­_Sheet2_99.08 부채비율_신용공여액 신고 대사자료_미지급 선급(021031) 21" xfId="3132"/>
    <cellStyle name="AeE­_Sheet2_99.08 부채비율_신용공여액 신고 대사자료_미지급 선급(021031) 22" xfId="3133"/>
    <cellStyle name="ÅëÈ­_Sheet2_99.08 부채비율_신용공여액 신고 대사자료_미지급 선급(021031) 22" xfId="3134"/>
    <cellStyle name="AeE­_Sheet2_99.08 부채비율_신용공여액 신고 대사자료_미지급 선급(021031) 23" xfId="3135"/>
    <cellStyle name="ÅëÈ­_Sheet2_99.08 부채비율_신용공여액 신고 대사자료_미지급 선급(021031) 23" xfId="3136"/>
    <cellStyle name="AeE­_Sheet2_99.08 부채비율_신용공여액 신고 대사자료_미지급 선급(021031) 24" xfId="3137"/>
    <cellStyle name="ÅëÈ­_Sheet2_99.08 부채비율_신용공여액 신고 대사자료_미지급 선급(021031) 24" xfId="3138"/>
    <cellStyle name="AeE­_Sheet2_99.08 부채비율_신용공여액 신고 대사자료_미지급 선급(021031) 25" xfId="3139"/>
    <cellStyle name="ÅëÈ­_Sheet2_99.08 부채비율_신용공여액 신고 대사자료_미지급 선급(021031) 25" xfId="3140"/>
    <cellStyle name="AeE­_Sheet2_99.08 부채비율_신용공여액 신고 대사자료_미지급 선급(021031) 26" xfId="3141"/>
    <cellStyle name="ÅëÈ­_Sheet2_99.08 부채비율_신용공여액 신고 대사자료_미지급 선급(021031) 26" xfId="3142"/>
    <cellStyle name="AeE­_Sheet2_99.08 부채비율_신용공여액 신고 대사자료_미지급 선급(021031) 27" xfId="3143"/>
    <cellStyle name="ÅëÈ­_Sheet2_99.08 부채비율_신용공여액 신고 대사자료_미지급 선급(021031) 27" xfId="3144"/>
    <cellStyle name="AeE­_Sheet2_99.08 부채비율_신용공여액 신고 대사자료_미지급 선급(021031) 28" xfId="3145"/>
    <cellStyle name="ÅëÈ­_Sheet2_99.08 부채비율_신용공여액 신고 대사자료_미지급 선급(021031) 28" xfId="3146"/>
    <cellStyle name="AeE­_Sheet2_99.08 부채비율_신용공여액 신고 대사자료_미지급 선급(021031) 29" xfId="3147"/>
    <cellStyle name="ÅëÈ­_Sheet2_99.08 부채비율_신용공여액 신고 대사자료_미지급 선급(021031) 29" xfId="3148"/>
    <cellStyle name="AeE­_Sheet2_99.08 부채비율_신용공여액 신고 대사자료_미지급 선급(021031) 3" xfId="3149"/>
    <cellStyle name="ÅëÈ­_Sheet2_99.08 부채비율_신용공여액 신고 대사자료_미지급 선급(021031) 3" xfId="3150"/>
    <cellStyle name="AeE­_Sheet2_99.08 부채비율_신용공여액 신고 대사자료_미지급 선급(021031) 30" xfId="3151"/>
    <cellStyle name="ÅëÈ­_Sheet2_99.08 부채비율_신용공여액 신고 대사자료_미지급 선급(021031) 30" xfId="3152"/>
    <cellStyle name="AeE­_Sheet2_99.08 부채비율_신용공여액 신고 대사자료_미지급 선급(021031) 31" xfId="3153"/>
    <cellStyle name="ÅëÈ­_Sheet2_99.08 부채비율_신용공여액 신고 대사자료_미지급 선급(021031) 31" xfId="3154"/>
    <cellStyle name="AeE­_Sheet2_99.08 부채비율_신용공여액 신고 대사자료_미지급 선급(021031) 32" xfId="3155"/>
    <cellStyle name="ÅëÈ­_Sheet2_99.08 부채비율_신용공여액 신고 대사자료_미지급 선급(021031) 32" xfId="3156"/>
    <cellStyle name="AeE­_Sheet2_99.08 부채비율_신용공여액 신고 대사자료_미지급 선급(021031) 33" xfId="3157"/>
    <cellStyle name="ÅëÈ­_Sheet2_99.08 부채비율_신용공여액 신고 대사자료_미지급 선급(021031) 33" xfId="3158"/>
    <cellStyle name="AeE­_Sheet2_99.08 부채비율_신용공여액 신고 대사자료_미지급 선급(021031) 34" xfId="3159"/>
    <cellStyle name="ÅëÈ­_Sheet2_99.08 부채비율_신용공여액 신고 대사자료_미지급 선급(021031) 34" xfId="3160"/>
    <cellStyle name="AeE­_Sheet2_99.08 부채비율_신용공여액 신고 대사자료_미지급 선급(021031) 35" xfId="3161"/>
    <cellStyle name="ÅëÈ­_Sheet2_99.08 부채비율_신용공여액 신고 대사자료_미지급 선급(021031) 35" xfId="3162"/>
    <cellStyle name="AeE­_Sheet2_99.08 부채비율_신용공여액 신고 대사자료_미지급 선급(021031) 36" xfId="3163"/>
    <cellStyle name="ÅëÈ­_Sheet2_99.08 부채비율_신용공여액 신고 대사자료_미지급 선급(021031) 36" xfId="3164"/>
    <cellStyle name="AeE­_Sheet2_99.08 부채비율_신용공여액 신고 대사자료_미지급 선급(021031) 37" xfId="3165"/>
    <cellStyle name="ÅëÈ­_Sheet2_99.08 부채비율_신용공여액 신고 대사자료_미지급 선급(021031) 37" xfId="3166"/>
    <cellStyle name="AeE­_Sheet2_99.08 부채비율_신용공여액 신고 대사자료_미지급 선급(021031) 38" xfId="3167"/>
    <cellStyle name="ÅëÈ­_Sheet2_99.08 부채비율_신용공여액 신고 대사자료_미지급 선급(021031) 38" xfId="3168"/>
    <cellStyle name="AeE­_Sheet2_99.08 부채비율_신용공여액 신고 대사자료_미지급 선급(021031) 39" xfId="3169"/>
    <cellStyle name="ÅëÈ­_Sheet2_99.08 부채비율_신용공여액 신고 대사자료_미지급 선급(021031) 39" xfId="3170"/>
    <cellStyle name="AeE­_Sheet2_99.08 부채비율_신용공여액 신고 대사자료_미지급 선급(021031) 4" xfId="3171"/>
    <cellStyle name="ÅëÈ­_Sheet2_99.08 부채비율_신용공여액 신고 대사자료_미지급 선급(021031) 4" xfId="3172"/>
    <cellStyle name="AeE­_Sheet2_99.08 부채비율_신용공여액 신고 대사자료_미지급 선급(021031) 40" xfId="3173"/>
    <cellStyle name="ÅëÈ­_Sheet2_99.08 부채비율_신용공여액 신고 대사자료_미지급 선급(021031) 40" xfId="3174"/>
    <cellStyle name="AeE­_Sheet2_99.08 부채비율_신용공여액 신고 대사자료_미지급 선급(021031) 41" xfId="3175"/>
    <cellStyle name="ÅëÈ­_Sheet2_99.08 부채비율_신용공여액 신고 대사자료_미지급 선급(021031) 41" xfId="3176"/>
    <cellStyle name="AeE­_Sheet2_99.08 부채비율_신용공여액 신고 대사자료_미지급 선급(021031) 42" xfId="3177"/>
    <cellStyle name="ÅëÈ­_Sheet2_99.08 부채비율_신용공여액 신고 대사자료_미지급 선급(021031) 42" xfId="3178"/>
    <cellStyle name="AeE­_Sheet2_99.08 부채비율_신용공여액 신고 대사자료_미지급 선급(021031) 43" xfId="3179"/>
    <cellStyle name="ÅëÈ­_Sheet2_99.08 부채비율_신용공여액 신고 대사자료_미지급 선급(021031) 43" xfId="3180"/>
    <cellStyle name="AeE­_Sheet2_99.08 부채비율_신용공여액 신고 대사자료_미지급 선급(021031) 44" xfId="3181"/>
    <cellStyle name="ÅëÈ­_Sheet2_99.08 부채비율_신용공여액 신고 대사자료_미지급 선급(021031) 44" xfId="3182"/>
    <cellStyle name="AeE­_Sheet2_99.08 부채비율_신용공여액 신고 대사자료_미지급 선급(021031) 45" xfId="3183"/>
    <cellStyle name="ÅëÈ­_Sheet2_99.08 부채비율_신용공여액 신고 대사자료_미지급 선급(021031) 45" xfId="3184"/>
    <cellStyle name="AeE­_Sheet2_99.08 부채비율_신용공여액 신고 대사자료_미지급 선급(021031) 46" xfId="3185"/>
    <cellStyle name="ÅëÈ­_Sheet2_99.08 부채비율_신용공여액 신고 대사자료_미지급 선급(021031) 46" xfId="3186"/>
    <cellStyle name="AeE­_Sheet2_99.08 부채비율_신용공여액 신고 대사자료_미지급 선급(021031) 47" xfId="3187"/>
    <cellStyle name="ÅëÈ­_Sheet2_99.08 부채비율_신용공여액 신고 대사자료_미지급 선급(021031) 47" xfId="3188"/>
    <cellStyle name="AeE­_Sheet2_99.08 부채비율_신용공여액 신고 대사자료_미지급 선급(021031) 48" xfId="3189"/>
    <cellStyle name="ÅëÈ­_Sheet2_99.08 부채비율_신용공여액 신고 대사자료_미지급 선급(021031) 48" xfId="3190"/>
    <cellStyle name="AeE­_Sheet2_99.08 부채비율_신용공여액 신고 대사자료_미지급 선급(021031) 49" xfId="3191"/>
    <cellStyle name="ÅëÈ­_Sheet2_99.08 부채비율_신용공여액 신고 대사자료_미지급 선급(021031) 49" xfId="3192"/>
    <cellStyle name="AeE­_Sheet2_99.08 부채비율_신용공여액 신고 대사자료_미지급 선급(021031) 5" xfId="3193"/>
    <cellStyle name="ÅëÈ­_Sheet2_99.08 부채비율_신용공여액 신고 대사자료_미지급 선급(021031) 5" xfId="3194"/>
    <cellStyle name="AeE­_Sheet2_99.08 부채비율_신용공여액 신고 대사자료_미지급 선급(021031) 50" xfId="3195"/>
    <cellStyle name="ÅëÈ­_Sheet2_99.08 부채비율_신용공여액 신고 대사자료_미지급 선급(021031) 50" xfId="3196"/>
    <cellStyle name="AeE­_Sheet2_99.08 부채비율_신용공여액 신고 대사자료_미지급 선급(021031) 51" xfId="3197"/>
    <cellStyle name="ÅëÈ­_Sheet2_99.08 부채비율_신용공여액 신고 대사자료_미지급 선급(021031) 51" xfId="3198"/>
    <cellStyle name="AeE­_Sheet2_99.08 부채비율_신용공여액 신고 대사자료_미지급 선급(021031) 52" xfId="3199"/>
    <cellStyle name="ÅëÈ­_Sheet2_99.08 부채비율_신용공여액 신고 대사자료_미지급 선급(021031) 52" xfId="3200"/>
    <cellStyle name="AeE­_Sheet2_99.08 부채비율_신용공여액 신고 대사자료_미지급 선급(021031) 53" xfId="3201"/>
    <cellStyle name="ÅëÈ­_Sheet2_99.08 부채비율_신용공여액 신고 대사자료_미지급 선급(021031) 53" xfId="3202"/>
    <cellStyle name="AeE­_Sheet2_99.08 부채비율_신용공여액 신고 대사자료_미지급 선급(021031) 54" xfId="3203"/>
    <cellStyle name="ÅëÈ­_Sheet2_99.08 부채비율_신용공여액 신고 대사자료_미지급 선급(021031) 54" xfId="3204"/>
    <cellStyle name="AeE­_Sheet2_99.08 부채비율_신용공여액 신고 대사자료_미지급 선급(021031) 55" xfId="3205"/>
    <cellStyle name="ÅëÈ­_Sheet2_99.08 부채비율_신용공여액 신고 대사자료_미지급 선급(021031) 55" xfId="3206"/>
    <cellStyle name="AeE­_Sheet2_99.08 부채비율_신용공여액 신고 대사자료_미지급 선급(021031) 56" xfId="3207"/>
    <cellStyle name="ÅëÈ­_Sheet2_99.08 부채비율_신용공여액 신고 대사자료_미지급 선급(021031) 56" xfId="3208"/>
    <cellStyle name="AeE­_Sheet2_99.08 부채비율_신용공여액 신고 대사자료_미지급 선급(021031) 57" xfId="3209"/>
    <cellStyle name="ÅëÈ­_Sheet2_99.08 부채비율_신용공여액 신고 대사자료_미지급 선급(021031) 57" xfId="3210"/>
    <cellStyle name="AeE­_Sheet2_99.08 부채비율_신용공여액 신고 대사자료_미지급 선급(021031) 58" xfId="3211"/>
    <cellStyle name="ÅëÈ­_Sheet2_99.08 부채비율_신용공여액 신고 대사자료_미지급 선급(021031) 58" xfId="3212"/>
    <cellStyle name="AeE­_Sheet2_99.08 부채비율_신용공여액 신고 대사자료_미지급 선급(021031) 59" xfId="3213"/>
    <cellStyle name="ÅëÈ­_Sheet2_99.08 부채비율_신용공여액 신고 대사자료_미지급 선급(021031) 59" xfId="3214"/>
    <cellStyle name="AeE­_Sheet2_99.08 부채비율_신용공여액 신고 대사자료_미지급 선급(021031) 6" xfId="3215"/>
    <cellStyle name="ÅëÈ­_Sheet2_99.08 부채비율_신용공여액 신고 대사자료_미지급 선급(021031) 6" xfId="3216"/>
    <cellStyle name="AeE­_Sheet2_99.08 부채비율_신용공여액 신고 대사자료_미지급 선급(021031) 60" xfId="3217"/>
    <cellStyle name="ÅëÈ­_Sheet2_99.08 부채비율_신용공여액 신고 대사자료_미지급 선급(021031) 60" xfId="3218"/>
    <cellStyle name="AeE­_Sheet2_99.08 부채비율_신용공여액 신고 대사자료_미지급 선급(021031) 61" xfId="3219"/>
    <cellStyle name="ÅëÈ­_Sheet2_99.08 부채비율_신용공여액 신고 대사자료_미지급 선급(021031) 61" xfId="3220"/>
    <cellStyle name="AeE­_Sheet2_99.08 부채비율_신용공여액 신고 대사자료_미지급 선급(021031) 62" xfId="3221"/>
    <cellStyle name="ÅëÈ­_Sheet2_99.08 부채비율_신용공여액 신고 대사자료_미지급 선급(021031) 62" xfId="3222"/>
    <cellStyle name="AeE­_Sheet2_99.08 부채비율_신용공여액 신고 대사자료_미지급 선급(021031) 63" xfId="3223"/>
    <cellStyle name="ÅëÈ­_Sheet2_99.08 부채비율_신용공여액 신고 대사자료_미지급 선급(021031) 63" xfId="3224"/>
    <cellStyle name="AeE­_Sheet2_99.08 부채비율_신용공여액 신고 대사자료_미지급 선급(021031) 64" xfId="3225"/>
    <cellStyle name="ÅëÈ­_Sheet2_99.08 부채비율_신용공여액 신고 대사자료_미지급 선급(021031) 64" xfId="3226"/>
    <cellStyle name="AeE­_Sheet2_99.08 부채비율_신용공여액 신고 대사자료_미지급 선급(021031) 65" xfId="3227"/>
    <cellStyle name="ÅëÈ­_Sheet2_99.08 부채비율_신용공여액 신고 대사자료_미지급 선급(021031) 65" xfId="3228"/>
    <cellStyle name="AeE­_Sheet2_99.08 부채비율_신용공여액 신고 대사자료_미지급 선급(021031) 66" xfId="3229"/>
    <cellStyle name="ÅëÈ­_Sheet2_99.08 부채비율_신용공여액 신고 대사자료_미지급 선급(021031) 66" xfId="3230"/>
    <cellStyle name="AeE­_Sheet2_99.08 부채비율_신용공여액 신고 대사자료_미지급 선급(021031) 67" xfId="3231"/>
    <cellStyle name="ÅëÈ­_Sheet2_99.08 부채비율_신용공여액 신고 대사자료_미지급 선급(021031) 67" xfId="3232"/>
    <cellStyle name="AeE­_Sheet2_99.08 부채비율_신용공여액 신고 대사자료_미지급 선급(021031) 68" xfId="3233"/>
    <cellStyle name="ÅëÈ­_Sheet2_99.08 부채비율_신용공여액 신고 대사자료_미지급 선급(021031) 68" xfId="3234"/>
    <cellStyle name="AeE­_Sheet2_99.08 부채비율_신용공여액 신고 대사자료_미지급 선급(021031) 69" xfId="3235"/>
    <cellStyle name="ÅëÈ­_Sheet2_99.08 부채비율_신용공여액 신고 대사자료_미지급 선급(021031) 69" xfId="3236"/>
    <cellStyle name="AeE­_Sheet2_99.08 부채비율_신용공여액 신고 대사자료_미지급 선급(021031) 7" xfId="3237"/>
    <cellStyle name="ÅëÈ­_Sheet2_99.08 부채비율_신용공여액 신고 대사자료_미지급 선급(021031) 7" xfId="3238"/>
    <cellStyle name="AeE­_Sheet2_99.08 부채비율_신용공여액 신고 대사자료_미지급 선급(021031) 70" xfId="3239"/>
    <cellStyle name="ÅëÈ­_Sheet2_99.08 부채비율_신용공여액 신고 대사자료_미지급 선급(021031) 70" xfId="3240"/>
    <cellStyle name="AeE­_Sheet2_99.08 부채비율_신용공여액 신고 대사자료_미지급 선급(021031) 71" xfId="3241"/>
    <cellStyle name="ÅëÈ­_Sheet2_99.08 부채비율_신용공여액 신고 대사자료_미지급 선급(021031) 71" xfId="3242"/>
    <cellStyle name="AeE­_Sheet2_99.08 부채비율_신용공여액 신고 대사자료_미지급 선급(021031) 72" xfId="5067"/>
    <cellStyle name="ÅëÈ­_Sheet2_99.08 부채비율_신용공여액 신고 대사자료_미지급 선급(021031) 72" xfId="5068"/>
    <cellStyle name="AeE­_Sheet2_99.08 부채비율_신용공여액 신고 대사자료_미지급 선급(021031) 73" xfId="5069"/>
    <cellStyle name="ÅëÈ­_Sheet2_99.08 부채비율_신용공여액 신고 대사자료_미지급 선급(021031) 73" xfId="5070"/>
    <cellStyle name="AeE­_Sheet2_99.08 부채비율_신용공여액 신고 대사자료_미지급 선급(021031) 8" xfId="3243"/>
    <cellStyle name="ÅëÈ­_Sheet2_99.08 부채비율_신용공여액 신고 대사자료_미지급 선급(021031) 8" xfId="3244"/>
    <cellStyle name="AeE­_Sheet2_99.08 부채비율_신용공여액 신고 대사자료_미지급 선급(021031) 9" xfId="3245"/>
    <cellStyle name="ÅëÈ­_Sheet2_99.08 부채비율_신용공여액 신고 대사자료_미지급 선급(021031) 9" xfId="3246"/>
    <cellStyle name="AeE­_Sheet2_99.08 부채비율_신용공여액 신고 대사자료_미지급 선급(021231)" xfId="3247"/>
    <cellStyle name="ÅëÈ­_Sheet2_99.08 부채비율_신용공여액 신고 대사자료_미지급 선급(021231)" xfId="3248"/>
    <cellStyle name="AeE­_Sheet2_99.08 부채비율_신용공여액 신고 대사자료_미지급 선급(021231) 10" xfId="3249"/>
    <cellStyle name="ÅëÈ­_Sheet2_99.08 부채비율_신용공여액 신고 대사자료_미지급 선급(021231) 10" xfId="3250"/>
    <cellStyle name="AeE­_Sheet2_99.08 부채비율_신용공여액 신고 대사자료_미지급 선급(021231) 11" xfId="3251"/>
    <cellStyle name="ÅëÈ­_Sheet2_99.08 부채비율_신용공여액 신고 대사자료_미지급 선급(021231) 11" xfId="3252"/>
    <cellStyle name="AeE­_Sheet2_99.08 부채비율_신용공여액 신고 대사자료_미지급 선급(021231) 12" xfId="3253"/>
    <cellStyle name="ÅëÈ­_Sheet2_99.08 부채비율_신용공여액 신고 대사자료_미지급 선급(021231) 12" xfId="3254"/>
    <cellStyle name="AeE­_Sheet2_99.08 부채비율_신용공여액 신고 대사자료_미지급 선급(021231) 13" xfId="3255"/>
    <cellStyle name="ÅëÈ­_Sheet2_99.08 부채비율_신용공여액 신고 대사자료_미지급 선급(021231) 13" xfId="3256"/>
    <cellStyle name="AeE­_Sheet2_99.08 부채비율_신용공여액 신고 대사자료_미지급 선급(021231) 14" xfId="3257"/>
    <cellStyle name="ÅëÈ­_Sheet2_99.08 부채비율_신용공여액 신고 대사자료_미지급 선급(021231) 14" xfId="3258"/>
    <cellStyle name="AeE­_Sheet2_99.08 부채비율_신용공여액 신고 대사자료_미지급 선급(021231) 15" xfId="3259"/>
    <cellStyle name="ÅëÈ­_Sheet2_99.08 부채비율_신용공여액 신고 대사자료_미지급 선급(021231) 15" xfId="3260"/>
    <cellStyle name="AeE­_Sheet2_99.08 부채비율_신용공여액 신고 대사자료_미지급 선급(021231) 16" xfId="3261"/>
    <cellStyle name="ÅëÈ­_Sheet2_99.08 부채비율_신용공여액 신고 대사자료_미지급 선급(021231) 16" xfId="3262"/>
    <cellStyle name="AeE­_Sheet2_99.08 부채비율_신용공여액 신고 대사자료_미지급 선급(021231) 17" xfId="3263"/>
    <cellStyle name="ÅëÈ­_Sheet2_99.08 부채비율_신용공여액 신고 대사자료_미지급 선급(021231) 17" xfId="3264"/>
    <cellStyle name="AeE­_Sheet2_99.08 부채비율_신용공여액 신고 대사자료_미지급 선급(021231) 18" xfId="3265"/>
    <cellStyle name="ÅëÈ­_Sheet2_99.08 부채비율_신용공여액 신고 대사자료_미지급 선급(021231) 18" xfId="3266"/>
    <cellStyle name="AeE­_Sheet2_99.08 부채비율_신용공여액 신고 대사자료_미지급 선급(021231) 19" xfId="3267"/>
    <cellStyle name="ÅëÈ­_Sheet2_99.08 부채비율_신용공여액 신고 대사자료_미지급 선급(021231) 19" xfId="3268"/>
    <cellStyle name="AeE­_Sheet2_99.08 부채비율_신용공여액 신고 대사자료_미지급 선급(021231) 2" xfId="3269"/>
    <cellStyle name="ÅëÈ­_Sheet2_99.08 부채비율_신용공여액 신고 대사자료_미지급 선급(021231) 2" xfId="3270"/>
    <cellStyle name="AeE­_Sheet2_99.08 부채비율_신용공여액 신고 대사자료_미지급 선급(021231) 20" xfId="3271"/>
    <cellStyle name="ÅëÈ­_Sheet2_99.08 부채비율_신용공여액 신고 대사자료_미지급 선급(021231) 20" xfId="3272"/>
    <cellStyle name="AeE­_Sheet2_99.08 부채비율_신용공여액 신고 대사자료_미지급 선급(021231) 21" xfId="3273"/>
    <cellStyle name="ÅëÈ­_Sheet2_99.08 부채비율_신용공여액 신고 대사자료_미지급 선급(021231) 21" xfId="3274"/>
    <cellStyle name="AeE­_Sheet2_99.08 부채비율_신용공여액 신고 대사자료_미지급 선급(021231) 22" xfId="3275"/>
    <cellStyle name="ÅëÈ­_Sheet2_99.08 부채비율_신용공여액 신고 대사자료_미지급 선급(021231) 22" xfId="3276"/>
    <cellStyle name="AeE­_Sheet2_99.08 부채비율_신용공여액 신고 대사자료_미지급 선급(021231) 23" xfId="3277"/>
    <cellStyle name="ÅëÈ­_Sheet2_99.08 부채비율_신용공여액 신고 대사자료_미지급 선급(021231) 23" xfId="3278"/>
    <cellStyle name="AeE­_Sheet2_99.08 부채비율_신용공여액 신고 대사자료_미지급 선급(021231) 24" xfId="3279"/>
    <cellStyle name="ÅëÈ­_Sheet2_99.08 부채비율_신용공여액 신고 대사자료_미지급 선급(021231) 24" xfId="3280"/>
    <cellStyle name="AeE­_Sheet2_99.08 부채비율_신용공여액 신고 대사자료_미지급 선급(021231) 25" xfId="3281"/>
    <cellStyle name="ÅëÈ­_Sheet2_99.08 부채비율_신용공여액 신고 대사자료_미지급 선급(021231) 25" xfId="3282"/>
    <cellStyle name="AeE­_Sheet2_99.08 부채비율_신용공여액 신고 대사자료_미지급 선급(021231) 26" xfId="3283"/>
    <cellStyle name="ÅëÈ­_Sheet2_99.08 부채비율_신용공여액 신고 대사자료_미지급 선급(021231) 26" xfId="3284"/>
    <cellStyle name="AeE­_Sheet2_99.08 부채비율_신용공여액 신고 대사자료_미지급 선급(021231) 27" xfId="3285"/>
    <cellStyle name="ÅëÈ­_Sheet2_99.08 부채비율_신용공여액 신고 대사자료_미지급 선급(021231) 27" xfId="3286"/>
    <cellStyle name="AeE­_Sheet2_99.08 부채비율_신용공여액 신고 대사자료_미지급 선급(021231) 28" xfId="3287"/>
    <cellStyle name="ÅëÈ­_Sheet2_99.08 부채비율_신용공여액 신고 대사자료_미지급 선급(021231) 28" xfId="3288"/>
    <cellStyle name="AeE­_Sheet2_99.08 부채비율_신용공여액 신고 대사자료_미지급 선급(021231) 29" xfId="3289"/>
    <cellStyle name="ÅëÈ­_Sheet2_99.08 부채비율_신용공여액 신고 대사자료_미지급 선급(021231) 29" xfId="3290"/>
    <cellStyle name="AeE­_Sheet2_99.08 부채비율_신용공여액 신고 대사자료_미지급 선급(021231) 3" xfId="3291"/>
    <cellStyle name="ÅëÈ­_Sheet2_99.08 부채비율_신용공여액 신고 대사자료_미지급 선급(021231) 3" xfId="3292"/>
    <cellStyle name="AeE­_Sheet2_99.08 부채비율_신용공여액 신고 대사자료_미지급 선급(021231) 30" xfId="3293"/>
    <cellStyle name="ÅëÈ­_Sheet2_99.08 부채비율_신용공여액 신고 대사자료_미지급 선급(021231) 30" xfId="3294"/>
    <cellStyle name="AeE­_Sheet2_99.08 부채비율_신용공여액 신고 대사자료_미지급 선급(021231) 31" xfId="3295"/>
    <cellStyle name="ÅëÈ­_Sheet2_99.08 부채비율_신용공여액 신고 대사자료_미지급 선급(021231) 31" xfId="3296"/>
    <cellStyle name="AeE­_Sheet2_99.08 부채비율_신용공여액 신고 대사자료_미지급 선급(021231) 32" xfId="3297"/>
    <cellStyle name="ÅëÈ­_Sheet2_99.08 부채비율_신용공여액 신고 대사자료_미지급 선급(021231) 32" xfId="3298"/>
    <cellStyle name="AeE­_Sheet2_99.08 부채비율_신용공여액 신고 대사자료_미지급 선급(021231) 33" xfId="3299"/>
    <cellStyle name="ÅëÈ­_Sheet2_99.08 부채비율_신용공여액 신고 대사자료_미지급 선급(021231) 33" xfId="3300"/>
    <cellStyle name="AeE­_Sheet2_99.08 부채비율_신용공여액 신고 대사자료_미지급 선급(021231) 34" xfId="3301"/>
    <cellStyle name="ÅëÈ­_Sheet2_99.08 부채비율_신용공여액 신고 대사자료_미지급 선급(021231) 34" xfId="3302"/>
    <cellStyle name="AeE­_Sheet2_99.08 부채비율_신용공여액 신고 대사자료_미지급 선급(021231) 35" xfId="3303"/>
    <cellStyle name="ÅëÈ­_Sheet2_99.08 부채비율_신용공여액 신고 대사자료_미지급 선급(021231) 35" xfId="3304"/>
    <cellStyle name="AeE­_Sheet2_99.08 부채비율_신용공여액 신고 대사자료_미지급 선급(021231) 36" xfId="3305"/>
    <cellStyle name="ÅëÈ­_Sheet2_99.08 부채비율_신용공여액 신고 대사자료_미지급 선급(021231) 36" xfId="3306"/>
    <cellStyle name="AeE­_Sheet2_99.08 부채비율_신용공여액 신고 대사자료_미지급 선급(021231) 37" xfId="3307"/>
    <cellStyle name="ÅëÈ­_Sheet2_99.08 부채비율_신용공여액 신고 대사자료_미지급 선급(021231) 37" xfId="3308"/>
    <cellStyle name="AeE­_Sheet2_99.08 부채비율_신용공여액 신고 대사자료_미지급 선급(021231) 38" xfId="3309"/>
    <cellStyle name="ÅëÈ­_Sheet2_99.08 부채비율_신용공여액 신고 대사자료_미지급 선급(021231) 38" xfId="3310"/>
    <cellStyle name="AeE­_Sheet2_99.08 부채비율_신용공여액 신고 대사자료_미지급 선급(021231) 39" xfId="3311"/>
    <cellStyle name="ÅëÈ­_Sheet2_99.08 부채비율_신용공여액 신고 대사자료_미지급 선급(021231) 39" xfId="3312"/>
    <cellStyle name="AeE­_Sheet2_99.08 부채비율_신용공여액 신고 대사자료_미지급 선급(021231) 4" xfId="3313"/>
    <cellStyle name="ÅëÈ­_Sheet2_99.08 부채비율_신용공여액 신고 대사자료_미지급 선급(021231) 4" xfId="3314"/>
    <cellStyle name="AeE­_Sheet2_99.08 부채비율_신용공여액 신고 대사자료_미지급 선급(021231) 40" xfId="3315"/>
    <cellStyle name="ÅëÈ­_Sheet2_99.08 부채비율_신용공여액 신고 대사자료_미지급 선급(021231) 40" xfId="3316"/>
    <cellStyle name="AeE­_Sheet2_99.08 부채비율_신용공여액 신고 대사자료_미지급 선급(021231) 41" xfId="3317"/>
    <cellStyle name="ÅëÈ­_Sheet2_99.08 부채비율_신용공여액 신고 대사자료_미지급 선급(021231) 41" xfId="3318"/>
    <cellStyle name="AeE­_Sheet2_99.08 부채비율_신용공여액 신고 대사자료_미지급 선급(021231) 42" xfId="3319"/>
    <cellStyle name="ÅëÈ­_Sheet2_99.08 부채비율_신용공여액 신고 대사자료_미지급 선급(021231) 42" xfId="3320"/>
    <cellStyle name="AeE­_Sheet2_99.08 부채비율_신용공여액 신고 대사자료_미지급 선급(021231) 43" xfId="3321"/>
    <cellStyle name="ÅëÈ­_Sheet2_99.08 부채비율_신용공여액 신고 대사자료_미지급 선급(021231) 43" xfId="3322"/>
    <cellStyle name="AeE­_Sheet2_99.08 부채비율_신용공여액 신고 대사자료_미지급 선급(021231) 44" xfId="3323"/>
    <cellStyle name="ÅëÈ­_Sheet2_99.08 부채비율_신용공여액 신고 대사자료_미지급 선급(021231) 44" xfId="3324"/>
    <cellStyle name="AeE­_Sheet2_99.08 부채비율_신용공여액 신고 대사자료_미지급 선급(021231) 45" xfId="3325"/>
    <cellStyle name="ÅëÈ­_Sheet2_99.08 부채비율_신용공여액 신고 대사자료_미지급 선급(021231) 45" xfId="3326"/>
    <cellStyle name="AeE­_Sheet2_99.08 부채비율_신용공여액 신고 대사자료_미지급 선급(021231) 46" xfId="3327"/>
    <cellStyle name="ÅëÈ­_Sheet2_99.08 부채비율_신용공여액 신고 대사자료_미지급 선급(021231) 46" xfId="3328"/>
    <cellStyle name="AeE­_Sheet2_99.08 부채비율_신용공여액 신고 대사자료_미지급 선급(021231) 47" xfId="3329"/>
    <cellStyle name="ÅëÈ­_Sheet2_99.08 부채비율_신용공여액 신고 대사자료_미지급 선급(021231) 47" xfId="3330"/>
    <cellStyle name="AeE­_Sheet2_99.08 부채비율_신용공여액 신고 대사자료_미지급 선급(021231) 48" xfId="3331"/>
    <cellStyle name="ÅëÈ­_Sheet2_99.08 부채비율_신용공여액 신고 대사자료_미지급 선급(021231) 48" xfId="3332"/>
    <cellStyle name="AeE­_Sheet2_99.08 부채비율_신용공여액 신고 대사자료_미지급 선급(021231) 49" xfId="3333"/>
    <cellStyle name="ÅëÈ­_Sheet2_99.08 부채비율_신용공여액 신고 대사자료_미지급 선급(021231) 49" xfId="3334"/>
    <cellStyle name="AeE­_Sheet2_99.08 부채비율_신용공여액 신고 대사자료_미지급 선급(021231) 5" xfId="3335"/>
    <cellStyle name="ÅëÈ­_Sheet2_99.08 부채비율_신용공여액 신고 대사자료_미지급 선급(021231) 5" xfId="3336"/>
    <cellStyle name="AeE­_Sheet2_99.08 부채비율_신용공여액 신고 대사자료_미지급 선급(021231) 50" xfId="3337"/>
    <cellStyle name="ÅëÈ­_Sheet2_99.08 부채비율_신용공여액 신고 대사자료_미지급 선급(021231) 50" xfId="3338"/>
    <cellStyle name="AeE­_Sheet2_99.08 부채비율_신용공여액 신고 대사자료_미지급 선급(021231) 51" xfId="3339"/>
    <cellStyle name="ÅëÈ­_Sheet2_99.08 부채비율_신용공여액 신고 대사자료_미지급 선급(021231) 51" xfId="3340"/>
    <cellStyle name="AeE­_Sheet2_99.08 부채비율_신용공여액 신고 대사자료_미지급 선급(021231) 52" xfId="3341"/>
    <cellStyle name="ÅëÈ­_Sheet2_99.08 부채비율_신용공여액 신고 대사자료_미지급 선급(021231) 52" xfId="3342"/>
    <cellStyle name="AeE­_Sheet2_99.08 부채비율_신용공여액 신고 대사자료_미지급 선급(021231) 53" xfId="3343"/>
    <cellStyle name="ÅëÈ­_Sheet2_99.08 부채비율_신용공여액 신고 대사자료_미지급 선급(021231) 53" xfId="3344"/>
    <cellStyle name="AeE­_Sheet2_99.08 부채비율_신용공여액 신고 대사자료_미지급 선급(021231) 54" xfId="3345"/>
    <cellStyle name="ÅëÈ­_Sheet2_99.08 부채비율_신용공여액 신고 대사자료_미지급 선급(021231) 54" xfId="3346"/>
    <cellStyle name="AeE­_Sheet2_99.08 부채비율_신용공여액 신고 대사자료_미지급 선급(021231) 55" xfId="3347"/>
    <cellStyle name="ÅëÈ­_Sheet2_99.08 부채비율_신용공여액 신고 대사자료_미지급 선급(021231) 55" xfId="3348"/>
    <cellStyle name="AeE­_Sheet2_99.08 부채비율_신용공여액 신고 대사자료_미지급 선급(021231) 56" xfId="3349"/>
    <cellStyle name="ÅëÈ­_Sheet2_99.08 부채비율_신용공여액 신고 대사자료_미지급 선급(021231) 56" xfId="3350"/>
    <cellStyle name="AeE­_Sheet2_99.08 부채비율_신용공여액 신고 대사자료_미지급 선급(021231) 57" xfId="3351"/>
    <cellStyle name="ÅëÈ­_Sheet2_99.08 부채비율_신용공여액 신고 대사자료_미지급 선급(021231) 57" xfId="3352"/>
    <cellStyle name="AeE­_Sheet2_99.08 부채비율_신용공여액 신고 대사자료_미지급 선급(021231) 58" xfId="3353"/>
    <cellStyle name="ÅëÈ­_Sheet2_99.08 부채비율_신용공여액 신고 대사자료_미지급 선급(021231) 58" xfId="3354"/>
    <cellStyle name="AeE­_Sheet2_99.08 부채비율_신용공여액 신고 대사자료_미지급 선급(021231) 59" xfId="3355"/>
    <cellStyle name="ÅëÈ­_Sheet2_99.08 부채비율_신용공여액 신고 대사자료_미지급 선급(021231) 59" xfId="3356"/>
    <cellStyle name="AeE­_Sheet2_99.08 부채비율_신용공여액 신고 대사자료_미지급 선급(021231) 6" xfId="3357"/>
    <cellStyle name="ÅëÈ­_Sheet2_99.08 부채비율_신용공여액 신고 대사자료_미지급 선급(021231) 6" xfId="3358"/>
    <cellStyle name="AeE­_Sheet2_99.08 부채비율_신용공여액 신고 대사자료_미지급 선급(021231) 60" xfId="3359"/>
    <cellStyle name="ÅëÈ­_Sheet2_99.08 부채비율_신용공여액 신고 대사자료_미지급 선급(021231) 60" xfId="3360"/>
    <cellStyle name="AeE­_Sheet2_99.08 부채비율_신용공여액 신고 대사자료_미지급 선급(021231) 61" xfId="3361"/>
    <cellStyle name="ÅëÈ­_Sheet2_99.08 부채비율_신용공여액 신고 대사자료_미지급 선급(021231) 61" xfId="3362"/>
    <cellStyle name="AeE­_Sheet2_99.08 부채비율_신용공여액 신고 대사자료_미지급 선급(021231) 62" xfId="3363"/>
    <cellStyle name="ÅëÈ­_Sheet2_99.08 부채비율_신용공여액 신고 대사자료_미지급 선급(021231) 62" xfId="3364"/>
    <cellStyle name="AeE­_Sheet2_99.08 부채비율_신용공여액 신고 대사자료_미지급 선급(021231) 63" xfId="3365"/>
    <cellStyle name="ÅëÈ­_Sheet2_99.08 부채비율_신용공여액 신고 대사자료_미지급 선급(021231) 63" xfId="3366"/>
    <cellStyle name="AeE­_Sheet2_99.08 부채비율_신용공여액 신고 대사자료_미지급 선급(021231) 64" xfId="3367"/>
    <cellStyle name="ÅëÈ­_Sheet2_99.08 부채비율_신용공여액 신고 대사자료_미지급 선급(021231) 64" xfId="3368"/>
    <cellStyle name="AeE­_Sheet2_99.08 부채비율_신용공여액 신고 대사자료_미지급 선급(021231) 65" xfId="3369"/>
    <cellStyle name="ÅëÈ­_Sheet2_99.08 부채비율_신용공여액 신고 대사자료_미지급 선급(021231) 65" xfId="3370"/>
    <cellStyle name="AeE­_Sheet2_99.08 부채비율_신용공여액 신고 대사자료_미지급 선급(021231) 66" xfId="3371"/>
    <cellStyle name="ÅëÈ­_Sheet2_99.08 부채비율_신용공여액 신고 대사자료_미지급 선급(021231) 66" xfId="3372"/>
    <cellStyle name="AeE­_Sheet2_99.08 부채비율_신용공여액 신고 대사자료_미지급 선급(021231) 67" xfId="3373"/>
    <cellStyle name="ÅëÈ­_Sheet2_99.08 부채비율_신용공여액 신고 대사자료_미지급 선급(021231) 67" xfId="3374"/>
    <cellStyle name="AeE­_Sheet2_99.08 부채비율_신용공여액 신고 대사자료_미지급 선급(021231) 68" xfId="3375"/>
    <cellStyle name="ÅëÈ­_Sheet2_99.08 부채비율_신용공여액 신고 대사자료_미지급 선급(021231) 68" xfId="3376"/>
    <cellStyle name="AeE­_Sheet2_99.08 부채비율_신용공여액 신고 대사자료_미지급 선급(021231) 69" xfId="3377"/>
    <cellStyle name="ÅëÈ­_Sheet2_99.08 부채비율_신용공여액 신고 대사자료_미지급 선급(021231) 69" xfId="3378"/>
    <cellStyle name="AeE­_Sheet2_99.08 부채비율_신용공여액 신고 대사자료_미지급 선급(021231) 7" xfId="3379"/>
    <cellStyle name="ÅëÈ­_Sheet2_99.08 부채비율_신용공여액 신고 대사자료_미지급 선급(021231) 7" xfId="3380"/>
    <cellStyle name="AeE­_Sheet2_99.08 부채비율_신용공여액 신고 대사자료_미지급 선급(021231) 70" xfId="3381"/>
    <cellStyle name="ÅëÈ­_Sheet2_99.08 부채비율_신용공여액 신고 대사자료_미지급 선급(021231) 70" xfId="3382"/>
    <cellStyle name="AeE­_Sheet2_99.08 부채비율_신용공여액 신고 대사자료_미지급 선급(021231) 71" xfId="3383"/>
    <cellStyle name="ÅëÈ­_Sheet2_99.08 부채비율_신용공여액 신고 대사자료_미지급 선급(021231) 71" xfId="3384"/>
    <cellStyle name="AeE­_Sheet2_99.08 부채비율_신용공여액 신고 대사자료_미지급 선급(021231) 72" xfId="5071"/>
    <cellStyle name="ÅëÈ­_Sheet2_99.08 부채비율_신용공여액 신고 대사자료_미지급 선급(021231) 72" xfId="5072"/>
    <cellStyle name="AeE­_Sheet2_99.08 부채비율_신용공여액 신고 대사자료_미지급 선급(021231) 73" xfId="5073"/>
    <cellStyle name="ÅëÈ­_Sheet2_99.08 부채비율_신용공여액 신고 대사자료_미지급 선급(021231) 73" xfId="5074"/>
    <cellStyle name="AeE­_Sheet2_99.08 부채비율_신용공여액 신고 대사자료_미지급 선급(021231) 8" xfId="3385"/>
    <cellStyle name="ÅëÈ­_Sheet2_99.08 부채비율_신용공여액 신고 대사자료_미지급 선급(021231) 8" xfId="3386"/>
    <cellStyle name="AeE­_Sheet2_99.08 부채비율_신용공여액 신고 대사자료_미지급 선급(021231) 9" xfId="3387"/>
    <cellStyle name="ÅëÈ­_Sheet2_99.08 부채비율_신용공여액 신고 대사자료_미지급 선급(021231) 9" xfId="3388"/>
    <cellStyle name="AeE­_Sheet2_99.08 부채비율_최종배분표(한빛은행)_020614" xfId="3389"/>
    <cellStyle name="ÅëÈ­_Sheet2_99.08 부채비율_최종배분표(한빛은행)_020614" xfId="3390"/>
    <cellStyle name="AeE­_Sheet2_99.08 부채비율_최종배분표(한빛은행)_020614_미지급 선급(021031)" xfId="3391"/>
    <cellStyle name="ÅëÈ­_Sheet2_99.08 부채비율_최종배분표(한빛은행)_020614_미지급 선급(021031)" xfId="3392"/>
    <cellStyle name="AeE­_Sheet2_99.08 부채비율_최종배분표(한빛은행)_020614_미지급 선급(021231)" xfId="3393"/>
    <cellStyle name="ÅëÈ­_Sheet2_99.08 부채비율_최종배분표(한빛은행)_020614_미지급 선급(021231)" xfId="3394"/>
    <cellStyle name="AeE­_Sheet2_99.08 부채비율_최종배분표(한빛은행)_020617" xfId="3395"/>
    <cellStyle name="ÅëÈ­_Sheet2_99.08 부채비율_최종배분표(한빛은행)_020617" xfId="3396"/>
    <cellStyle name="AeE­_Sheet2_99.08 부채비율_최종배분표(한빛은행)_020617_미지급 선급(021031)" xfId="3397"/>
    <cellStyle name="ÅëÈ­_Sheet2_99.08 부채비율_최종배분표(한빛은행)_020617_미지급 선급(021031)" xfId="3398"/>
    <cellStyle name="AeE­_Sheet2_99.08 부채비율_최종배분표(한빛은행)_020617_미지급 선급(021231)" xfId="3399"/>
    <cellStyle name="ÅëÈ­_Sheet2_99.08 부채비율_최종배분표(한빛은행)_020617_미지급 선급(021231)" xfId="3400"/>
    <cellStyle name="AeE¡© [0]_¨öCAuA¡ÀAI " xfId="310"/>
    <cellStyle name="AeE¡©_¨öCAuA¡ÀAI " xfId="311"/>
    <cellStyle name="AeE¡ⓒ [0]_¡ÆA¡¤￠R￠￢i¨u¨uC¡I" xfId="3401"/>
    <cellStyle name="AeE¡ⓒ_¡ÆA¡¤￠R￠￢i¨u¨uC¡I" xfId="3402"/>
    <cellStyle name="AeE¢®¨Ï [0]_¨Ï©ª¢®i¡§¡þI¢®¨¡eE¨Ïo¡Ë¡Íe A¨Ï¡þA¡Ë¢¥A¢®AAI " xfId="312"/>
    <cellStyle name="AeE¢®¨Ï_¨Ï©ª¢®i¡§¡þI¢®¨¡eE¨Ïo¡Ë¡Íe A¨Ï¡þA¡Ë¢¥A¢®AAI " xfId="313"/>
    <cellStyle name="AeE￠R¨I [0]_¡§￠Ri¡§u¡§¡þ¡§¡þI¡§u￠R¨I" xfId="3403"/>
    <cellStyle name="AeE￠R¨I_¡§￠Ri¡§u¡§¡þ¡§¡þI¡§u￠R¨I" xfId="3404"/>
    <cellStyle name="ÆU¼¾ÆR" xfId="3405"/>
    <cellStyle name="ALIGNMENT" xfId="81"/>
    <cellStyle name="Äþ¸¶" xfId="3406"/>
    <cellStyle name="Äþ¸¶ [0]" xfId="3407"/>
    <cellStyle name="AÞ¸¶ [0]_ ¸n A÷_V100 ºI¹I,³≫¼o 2.2 PILOT " xfId="3408"/>
    <cellStyle name="ÄÞ¸¶ [0]_ °ßÀû±âÁØ FLOW " xfId="314"/>
    <cellStyle name="AÞ¸¶ [0]_ 2ÆAAþº° " xfId="315"/>
    <cellStyle name="ÄÞ¸¶ [0]_¿ï»êÈ­·Â ±â±¸Á¶Á÷Ç¥" xfId="3409"/>
    <cellStyle name="AÞ¸¶ [0]_±aA¸" xfId="3410"/>
    <cellStyle name="ÄÞ¸¶ [0]_±âÅ¸" xfId="3411"/>
    <cellStyle name="AÞ¸¶ [0]_°eE¹_11¿a½A " xfId="3412"/>
    <cellStyle name="ÄÞ¸¶ [0]_¼öÃâ½ÇÀû " xfId="316"/>
    <cellStyle name="AÞ¸¶ [0]_¼oAI¼º " xfId="5092"/>
    <cellStyle name="ÄÞ¸¶ [0]_½ÇÀûÇöÈ² " xfId="5093"/>
    <cellStyle name="AÞ¸¶ [0]_¾c½A " xfId="5094"/>
    <cellStyle name="ÄÞ¸¶ [0]_³»ºÎ°èÈ¹´ë ÃßÁ¤Â÷ÀÌ " xfId="317"/>
    <cellStyle name="AÞ¸¶ [0]_³≫ºI°eE¹´e AßA¤A÷AI " xfId="318"/>
    <cellStyle name="ÄÞ¸¶ [0]_³Ã¿¬ 4 " xfId="319"/>
    <cellStyle name="AÞ¸¶ [0]_A¾CO½A¼³ " xfId="3413"/>
    <cellStyle name="ÄÞ¸¶ [0]_ÃÑ°ýº¸°í-Ãß°¡Àý°¨ " xfId="320"/>
    <cellStyle name="AÞ¸¶ [0]_AU¿ⓒ°øA¾2" xfId="82"/>
    <cellStyle name="ÄÞ¸¶ [0]_COVER97" xfId="3414"/>
    <cellStyle name="AÞ¸¶ [0]_INQUIRY ¿μ¾÷AßAø " xfId="3415"/>
    <cellStyle name="ÄÞ¸¶ [0]_laroux" xfId="3416"/>
    <cellStyle name="AÞ¸¶ [0]_Sheet2" xfId="3417"/>
    <cellStyle name="ÄÞ¸¶ [0]_Sheet2" xfId="3418"/>
    <cellStyle name="AÞ¸¶ [0]_Sheet2_공장별차입금배부(01.1.31)_비교" xfId="3419"/>
    <cellStyle name="ÄÞ¸¶ [0]_Sheet2_공장별차입금배부(01.1.31)_비교" xfId="3420"/>
    <cellStyle name="AÞ¸¶ [0]_Sheet2_공장별차입금배부(01.1.31)_비교_미지급 선급(021031)" xfId="3421"/>
    <cellStyle name="ÄÞ¸¶ [0]_Sheet2_공장별차입금배부(01.1.31)_비교_미지급 선급(021031)" xfId="3422"/>
    <cellStyle name="AÞ¸¶ [0]_Sheet2_공장별차입금배부(01.1.31)_비교_미지급 선급(021231)" xfId="3423"/>
    <cellStyle name="ÄÞ¸¶ [0]_Sheet2_공장별차입금배부(01.1.31)_비교_미지급 선급(021231)" xfId="3424"/>
    <cellStyle name="AÞ¸¶ [0]_Sheet2_미지급 선급(021031)" xfId="3425"/>
    <cellStyle name="ÄÞ¸¶ [0]_Sheet2_미지급 선급(021031)" xfId="3426"/>
    <cellStyle name="AÞ¸¶ [0]_Sheet2_미지급 선급(021231)" xfId="3427"/>
    <cellStyle name="ÄÞ¸¶ [0]_Sheet2_미지급 선급(021231)" xfId="3428"/>
    <cellStyle name="AÞ¸¶ [0]_Sheet2_신용공여액 신고 대사자료" xfId="3429"/>
    <cellStyle name="ÄÞ¸¶ [0]_Sheet2_신용공여액 신고 대사자료" xfId="3430"/>
    <cellStyle name="AÞ¸¶ [0]_Sheet2_신용공여액 신고 대사자료_미지급 선급(021031)" xfId="3431"/>
    <cellStyle name="ÄÞ¸¶ [0]_Sheet2_신용공여액 신고 대사자료_미지급 선급(021031)" xfId="3432"/>
    <cellStyle name="AÞ¸¶ [0]_Sheet2_신용공여액 신고 대사자료_미지급 선급(021231)" xfId="3433"/>
    <cellStyle name="ÄÞ¸¶ [0]_Sheet2_신용공여액 신고 대사자료_미지급 선급(021231)" xfId="3434"/>
    <cellStyle name="AÞ¸¶ [0]_Sheet2_최종배분표(한빛은행)_020614" xfId="3435"/>
    <cellStyle name="ÄÞ¸¶ [0]_Sheet2_최종배분표(한빛은행)_020614" xfId="3436"/>
    <cellStyle name="AÞ¸¶ [0]_Sheet2_최종배분표(한빛은행)_020614_미지급 선급(021031)" xfId="3437"/>
    <cellStyle name="ÄÞ¸¶ [0]_Sheet2_최종배분표(한빛은행)_020614_미지급 선급(021031)" xfId="3438"/>
    <cellStyle name="AÞ¸¶ [0]_Sheet2_최종배분표(한빛은행)_020614_미지급 선급(021231)" xfId="3439"/>
    <cellStyle name="ÄÞ¸¶ [0]_Sheet2_최종배분표(한빛은행)_020614_미지급 선급(021231)" xfId="3440"/>
    <cellStyle name="AÞ¸¶ [0]_Sheet2_최종배분표(한빛은행)_020617" xfId="3441"/>
    <cellStyle name="ÄÞ¸¶ [0]_Sheet2_최종배분표(한빛은행)_020617" xfId="3442"/>
    <cellStyle name="AÞ¸¶ [0]_Sheet2_최종배분표(한빛은행)_020617_미지급 선급(021031)" xfId="3443"/>
    <cellStyle name="ÄÞ¸¶ [0]_Sheet2_최종배분표(한빛은행)_020617_미지급 선급(021031)" xfId="3444"/>
    <cellStyle name="AÞ¸¶ [0]_Sheet2_최종배분표(한빛은행)_020617_미지급 선급(021231)" xfId="3445"/>
    <cellStyle name="ÄÞ¸¶ [0]_Sheet2_최종배분표(한빛은행)_020617_미지급 선급(021231)" xfId="3446"/>
    <cellStyle name="AÞ¸¶_ ¸n A÷_V100 ºI¹I,³≫¼o 2.2 PILOT " xfId="3447"/>
    <cellStyle name="ÄÞ¸¶_ °ßÀû±âÁØ FLOW " xfId="321"/>
    <cellStyle name="AÞ¸¶_ 2ÆAAþº° " xfId="322"/>
    <cellStyle name="Äþ¸¶_¸åãâ" xfId="3448"/>
    <cellStyle name="AÞ¸¶_¿u¸≫≫y≫e°eE¹" xfId="3449"/>
    <cellStyle name="Äþ¸¶_07년3분기현금흐름표" xfId="3450"/>
    <cellStyle name="AÞ¸¶_¼oAI¼º " xfId="5095"/>
    <cellStyle name="ÄÞ¸¶_½ÇÀûÇöÈ² " xfId="5096"/>
    <cellStyle name="AÞ¸¶_¾c½A " xfId="5097"/>
    <cellStyle name="ÄÞ¸¶_³»ºÎ°èÈ¹´ë ÃßÁ¤Â÷ÀÌ " xfId="323"/>
    <cellStyle name="AÞ¸¶_³≫ºI°eE¹´e AßA¤A÷AI " xfId="324"/>
    <cellStyle name="ÄÞ¸¶_³Ã¿¬ 4 " xfId="325"/>
    <cellStyle name="AÞ¸¶_A¾CO½A¼³ " xfId="3451"/>
    <cellStyle name="ÄÞ¸¶_ÅðÁ÷º¸Çè±â±Ý¸í¼¼" xfId="3452"/>
    <cellStyle name="AÞ¸¶_AN°y(1.25) " xfId="326"/>
    <cellStyle name="ÄÞ¸¶_ÃÑ°ýº¸°í-Ãß°¡Àý°¨ " xfId="327"/>
    <cellStyle name="AÞ¸¶_AU¿ⓒ°øA¾2" xfId="83"/>
    <cellStyle name="ÄÞ¸¶_COVER97" xfId="3453"/>
    <cellStyle name="AÞ¸¶_INQUIRY ¿μ¾÷AßAø " xfId="3454"/>
    <cellStyle name="ÄÞ¸¶_laroux" xfId="3455"/>
    <cellStyle name="AÞ¸¶_Sheet2" xfId="3456"/>
    <cellStyle name="ÄÞ¸¶_Sheet2" xfId="3457"/>
    <cellStyle name="AÞ¸¶_Sheet2_공장별차입금배부(01.1.31)_비교" xfId="3458"/>
    <cellStyle name="ÄÞ¸¶_Sheet2_공장별차입금배부(01.1.31)_비교" xfId="3459"/>
    <cellStyle name="AÞ¸¶_Sheet2_공장별차입금배부(01.1.31)_비교_미지급 선급(021031)" xfId="3460"/>
    <cellStyle name="ÄÞ¸¶_Sheet2_공장별차입금배부(01.1.31)_비교_미지급 선급(021031)" xfId="3461"/>
    <cellStyle name="AÞ¸¶_Sheet2_공장별차입금배부(01.1.31)_비교_미지급 선급(021231)" xfId="3462"/>
    <cellStyle name="ÄÞ¸¶_Sheet2_공장별차입금배부(01.1.31)_비교_미지급 선급(021231)" xfId="3463"/>
    <cellStyle name="AÞ¸¶_Sheet2_미지급 선급(021031)" xfId="3464"/>
    <cellStyle name="ÄÞ¸¶_Sheet2_미지급 선급(021031)" xfId="3465"/>
    <cellStyle name="AÞ¸¶_Sheet2_미지급 선급(021231)" xfId="3466"/>
    <cellStyle name="ÄÞ¸¶_Sheet2_미지급 선급(021231)" xfId="3467"/>
    <cellStyle name="AÞ¸¶_Sheet2_신용공여액 신고 대사자료" xfId="3468"/>
    <cellStyle name="ÄÞ¸¶_Sheet2_신용공여액 신고 대사자료" xfId="3469"/>
    <cellStyle name="AÞ¸¶_Sheet2_신용공여액 신고 대사자료_미지급 선급(021031)" xfId="3470"/>
    <cellStyle name="ÄÞ¸¶_Sheet2_신용공여액 신고 대사자료_미지급 선급(021031)" xfId="3471"/>
    <cellStyle name="AÞ¸¶_Sheet2_신용공여액 신고 대사자료_미지급 선급(021231)" xfId="3472"/>
    <cellStyle name="ÄÞ¸¶_Sheet2_신용공여액 신고 대사자료_미지급 선급(021231)" xfId="3473"/>
    <cellStyle name="AÞ¸¶_Sheet2_최종배분표(한빛은행)_020614" xfId="3474"/>
    <cellStyle name="ÄÞ¸¶_Sheet2_최종배분표(한빛은행)_020614" xfId="3475"/>
    <cellStyle name="AÞ¸¶_Sheet2_최종배분표(한빛은행)_020614_미지급 선급(021031)" xfId="3476"/>
    <cellStyle name="ÄÞ¸¶_Sheet2_최종배분표(한빛은행)_020614_미지급 선급(021031)" xfId="3477"/>
    <cellStyle name="AÞ¸¶_Sheet2_최종배분표(한빛은행)_020614_미지급 선급(021231)" xfId="3478"/>
    <cellStyle name="ÄÞ¸¶_Sheet2_최종배분표(한빛은행)_020614_미지급 선급(021231)" xfId="3479"/>
    <cellStyle name="AÞ¸¶_Sheet2_최종배분표(한빛은행)_020617" xfId="3480"/>
    <cellStyle name="ÄÞ¸¶_Sheet2_최종배분표(한빛은행)_020617" xfId="3481"/>
    <cellStyle name="AÞ¸¶_Sheet2_최종배분표(한빛은행)_020617_미지급 선급(021031)" xfId="3482"/>
    <cellStyle name="ÄÞ¸¶_Sheet2_최종배분표(한빛은행)_020617_미지급 선급(021031)" xfId="3483"/>
    <cellStyle name="AÞ¸¶_Sheet2_최종배분표(한빛은행)_020617_미지급 선급(021231)" xfId="3484"/>
    <cellStyle name="ÄÞ¸¶_Sheet2_최종배분표(한빛은행)_020617_미지급 선급(021231)" xfId="3485"/>
    <cellStyle name="AU¸R¼o" xfId="3486"/>
    <cellStyle name="AU¸R¼o0" xfId="3487"/>
    <cellStyle name="_x0001_b" xfId="328"/>
    <cellStyle name="Bad" xfId="3488"/>
    <cellStyle name="Body" xfId="329"/>
    <cellStyle name="C¡IA¨ª_#1,2" xfId="3489"/>
    <cellStyle name="C¡ÍA¨ª_¡íc¨ú¡À¨¬I¨¬¡Æ AN¡Æe " xfId="330"/>
    <cellStyle name="C¡IA¨ª_￠?￥i¨u¡ACoEⓒ÷ " xfId="331"/>
    <cellStyle name="C¡ÍA¨ª_¢¯¥ì¨ú¡ÀCoE©÷ " xfId="332"/>
    <cellStyle name="C¡IA¨ª_0N-HANDLING " xfId="333"/>
    <cellStyle name="C¡ÍA¨ª_0N-HANDLING " xfId="334"/>
    <cellStyle name="C¡IA¨ª_5-1¡¾￠´¡Æi " xfId="335"/>
    <cellStyle name="C¡ÍA¨ª_5-1¡¾¢´¡Æi " xfId="336"/>
    <cellStyle name="C¡IA¨ª_Ay¡ÆeC¡I(2￠?u) " xfId="337"/>
    <cellStyle name="C¡ÍA¨ª_Ay¡ÆeC¡Í(2¢¯u) " xfId="338"/>
    <cellStyle name="C¡IA¨ª_Sheet1_0N-HANDLING " xfId="339"/>
    <cellStyle name="C¡ÍA¨ª_Sheet1_0N-HANDLING " xfId="340"/>
    <cellStyle name="C¢®IA¡§¨£_¡§u¢®¨úAoAc¢®¨¡i_¨Ï©ª¢®i¡§¡þI¢®¨¡eE¨Ïo¡Ë¡Íe A¨Ï¡þA¡Ë¢¥A¢®AAI " xfId="341"/>
    <cellStyle name="C￠RIA¡§¨￡_#1,2" xfId="3490"/>
    <cellStyle name="Ç¥áø" xfId="3491"/>
    <cellStyle name="C￥AØ_  FAB AIA¤  " xfId="3492"/>
    <cellStyle name="Ç¥ÁØ_´ëÃÑ°ýÇ¥ " xfId="342"/>
    <cellStyle name="C￥AØ_´eºnC￥ (2)_ºI´eAa°ø " xfId="3493"/>
    <cellStyle name="Ç¥ÁØ_´ëºñÇ¥ (2)_ºÎ´ëÅä°ø " xfId="3494"/>
    <cellStyle name="C￥AØ_¸AAa.¼OAI " xfId="343"/>
    <cellStyle name="Ç¥ÁØ_¿ù°£¿ä¾àº¸°í" xfId="3495"/>
    <cellStyle name="C￥AØ_¿μ¾÷CoE² " xfId="3496"/>
    <cellStyle name="Ç¥ÁØ_»ç¾÷ºÎº° ÃÑ°è " xfId="344"/>
    <cellStyle name="C￥AØ_≫c¾÷ºIº° AN°e " xfId="345"/>
    <cellStyle name="Ç¥ÁØ_°ø»çºñ¿¹»ê¼­ " xfId="346"/>
    <cellStyle name="C￥AØ_°u¸R¿ø°¡" xfId="3497"/>
    <cellStyle name="Ç¥áø_07년3분기현금흐름표" xfId="3498"/>
    <cellStyle name="C￥AØ_0N-HANDLING " xfId="347"/>
    <cellStyle name="Ç¥ÁØ_0N-HANDLING " xfId="348"/>
    <cellStyle name="C￥AØ_¼±AoAc°i_1_³≫ºI°eE¹´e AßA¤A÷AI " xfId="349"/>
    <cellStyle name="Ç¥ÁØ_¼±ÅõÀç°í_³»ºÎ°èÈ¹´ë ÃßÁ¤Â÷ÀÌ " xfId="350"/>
    <cellStyle name="C￥AØ_¼±AoAc°i_³≫ºI°eE¹´e AßA¤A÷AI " xfId="351"/>
    <cellStyle name="Ç¥ÁØ_¼ö¾ÐÁý°è_½ÃÇà´ëºñÇ¥ " xfId="352"/>
    <cellStyle name="C￥AØ_¼OAIA÷ (2)_1_³≫ºI°eE¹´e AßA¤A÷AI " xfId="353"/>
    <cellStyle name="Ç¥ÁØ_¼ÕÀÍÂ÷ (2)_³»ºÎ°èÈ¹´ë ÃßÁ¤Â÷ÀÌ " xfId="354"/>
    <cellStyle name="C￥AØ_¼OAIA÷ (2)_³≫ºI°eE¹´e AßA¤A÷AI " xfId="355"/>
    <cellStyle name="Ç¥ÁØ_¼ÕÀÍÂ÷ÀÌ ¿øÀÎ " xfId="356"/>
    <cellStyle name="C￥AØ_¾c½A " xfId="357"/>
    <cellStyle name="Ç¥ÁØ_¾ç½Ä " xfId="358"/>
    <cellStyle name="C￥AØ_³≫ºI°eE¹´e AßA¤A÷AI " xfId="359"/>
    <cellStyle name="Ç¥ÁØ_³Ã¿¬ 4 " xfId="360"/>
    <cellStyle name="C￥AØ_5-1±¤°i " xfId="361"/>
    <cellStyle name="Ç¥ÁØ_5-1±¤°í " xfId="362"/>
    <cellStyle name="C￥AØ_5-1±¤°i _6RCB1 " xfId="363"/>
    <cellStyle name="Ç¥ÁØ_5-1±¤°í _Çö´ë¾÷¹«ÃßÁø " xfId="364"/>
    <cellStyle name="C￥AØ_5E￡±a_6RCB1 " xfId="365"/>
    <cellStyle name="Ç¥ÁØ_7°èÈ¹ " xfId="366"/>
    <cellStyle name="C￥AØ_A¸≫cºÐ_³≫ºI°eE¹´e AßA¤A÷AI " xfId="367"/>
    <cellStyle name="Ç¥ÁØ_ÃµÈ£3¿ù " xfId="368"/>
    <cellStyle name="C￥AØ_AI¿øCoE² " xfId="3499"/>
    <cellStyle name="Ç¥ÁØ_ÃÑ°ýº¸°í-Ãß°¡Àý°¨ " xfId="369"/>
    <cellStyle name="C￥AØ_Ay°eC￥(2¿u) " xfId="370"/>
    <cellStyle name="Ç¥ÁØ_Áý°èÇ¥(2¿ù) " xfId="371"/>
    <cellStyle name="C￥AØ_CoAo¹yAI °A¾×¿ⓒ½A " xfId="372"/>
    <cellStyle name="Ç¥ÁØ_ÇöÈ²_¹®Á¦Á¡ " xfId="373"/>
    <cellStyle name="C￥AØ_laroux_1" xfId="3500"/>
    <cellStyle name="Ç¥ÁØ_laroux_1" xfId="3501"/>
    <cellStyle name="C￥AØ_laroux_2" xfId="3502"/>
    <cellStyle name="Ç¥ÁØ_laroux_2" xfId="3503"/>
    <cellStyle name="C￥AØ_laroux_3" xfId="3504"/>
    <cellStyle name="Ç¥ÁØ_laroux_3" xfId="3505"/>
    <cellStyle name="C￥AØ_laroux_4" xfId="3506"/>
    <cellStyle name="Ç¥ÁØ_laroux_4" xfId="3507"/>
    <cellStyle name="C￥AØ_laroux_5" xfId="3508"/>
    <cellStyle name="Ç¥ÁØ_laroux_5" xfId="3509"/>
    <cellStyle name="C￥AØ_laroux_5_2.1.1공장별차입금배부-ksk" xfId="3510"/>
    <cellStyle name="Ç¥ÁØ_laroux_5_2.1.1공장별차입금배부-ksk" xfId="3511"/>
    <cellStyle name="C￥AØ_laroux_5_2.1.1공장별차입금배부-ksk_2.1.1공장별차입금배부-ksk" xfId="3512"/>
    <cellStyle name="Ç¥ÁØ_laroux_5_2.1.1공장별차입금배부-ksk_2.1.1공장별차입금배부-ksk" xfId="3513"/>
    <cellStyle name="C￥AØ_laroux_5_2.1.1공장별차입금배부-ksk_공장별차입금배부(01.1.31)" xfId="3514"/>
    <cellStyle name="Ç¥ÁØ_laroux_5_2.1.1공장별차입금배부-ksk_공장별차입금배부(01.1.31)" xfId="3515"/>
    <cellStyle name="C￥AØ_laroux_5_2.1.1공장별차입금배부-ksk_공장별차입금배부(usance수정후10.20오후)" xfId="3516"/>
    <cellStyle name="Ç¥ÁØ_laroux_5_2.1.1공장별차입금배부-ksk_공장별차입금배부(usance수정후10.20오후)" xfId="3517"/>
    <cellStyle name="C￥AØ_laroux_5_2.1.1공장별차입금배부-ksk_공장별차입금배부(보증청구권삭제)" xfId="3518"/>
    <cellStyle name="Ç¥ÁØ_laroux_5_2.1.1공장별차입금배부-ksk_공장별차입금배부(보증청구권삭제)" xfId="3519"/>
    <cellStyle name="C￥AØ_laroux_5_3.1회수율분석WP-SIS&amp;KSK" xfId="3520"/>
    <cellStyle name="Ç¥ÁØ_laroux_5_3.1회수율분석WP-SIS&amp;KSK" xfId="3521"/>
    <cellStyle name="C￥AØ_laroux_5_3.1회수율분석WP-SIS&amp;KSK_2.1.1공장별차입금배부-ksk" xfId="3522"/>
    <cellStyle name="Ç¥ÁØ_laroux_5_3.1회수율분석WP-SIS&amp;KSK_2.1.1공장별차입금배부-ksk" xfId="3523"/>
    <cellStyle name="C￥AØ_laroux_5_3.1회수율분석WP-SIS&amp;KSK_공장별차입금배부(01.1.31)" xfId="3524"/>
    <cellStyle name="Ç¥ÁØ_laroux_5_3.1회수율분석WP-SIS&amp;KSK_공장별차입금배부(01.1.31)" xfId="3525"/>
    <cellStyle name="C￥AØ_laroux_5_3.1회수율분석WP-SIS&amp;KSK_공장별차입금배부(usance수정후10.20오후)" xfId="3526"/>
    <cellStyle name="Ç¥ÁØ_laroux_5_3.1회수율분석WP-SIS&amp;KSK_공장별차입금배부(usance수정후10.20오후)" xfId="3527"/>
    <cellStyle name="C￥AØ_laroux_5_3.1회수율분석WP-SIS&amp;KSK_공장별차입금배부(보증청구권삭제)" xfId="3528"/>
    <cellStyle name="Ç¥ÁØ_laroux_5_3.1회수율분석WP-SIS&amp;KSK_공장별차입금배부(보증청구권삭제)" xfId="3529"/>
    <cellStyle name="C￥AØ_Sheet1 (2)" xfId="3530"/>
    <cellStyle name="Ç¥ÁØ_Sheet1 (2)" xfId="3531"/>
    <cellStyle name="C￥AØ_Sheet1_¿μ¾÷CoE² " xfId="374"/>
    <cellStyle name="Ç¥ÁØ_Sheet1_0N-HANDLING " xfId="375"/>
    <cellStyle name="C￥AØ_Sheet1_Ay°eC￥(2¿u) " xfId="376"/>
    <cellStyle name="Ç¥ÁØ_Sheet1_Áý°èÇ¥(2¿ù) " xfId="377"/>
    <cellStyle name="C￥AØ_Sheet2" xfId="3532"/>
    <cellStyle name="Ç¥ÁØ_Sheet2" xfId="3533"/>
    <cellStyle name="C￥AØ_SOON1 " xfId="378"/>
    <cellStyle name="Ç¥ÁØ_SOON1 " xfId="379"/>
    <cellStyle name="Calc Currency (0)" xfId="84"/>
    <cellStyle name="Calc Currency (0) 2" xfId="3534"/>
    <cellStyle name="Calc Currency (2)" xfId="3535"/>
    <cellStyle name="Calc Currency (2) 2" xfId="3536"/>
    <cellStyle name="Calc Percent (0)" xfId="3537"/>
    <cellStyle name="Calc Percent (0) 2" xfId="3538"/>
    <cellStyle name="Calc Percent (1)" xfId="3539"/>
    <cellStyle name="Calc Percent (1) 2" xfId="3540"/>
    <cellStyle name="Calc Percent (2)" xfId="3541"/>
    <cellStyle name="Calc Percent (2) 2" xfId="3542"/>
    <cellStyle name="Calc Units (0)" xfId="3543"/>
    <cellStyle name="Calc Units (0) 2" xfId="3544"/>
    <cellStyle name="Calc Units (1)" xfId="3545"/>
    <cellStyle name="Calc Units (1) 2" xfId="3546"/>
    <cellStyle name="Calc Units (2)" xfId="3547"/>
    <cellStyle name="Calc Units (2) 2" xfId="3548"/>
    <cellStyle name="Calculation" xfId="3549"/>
    <cellStyle name="Calculation 10" xfId="11290"/>
    <cellStyle name="Calculation 2" xfId="5476"/>
    <cellStyle name="Calculation 2 10" xfId="11470"/>
    <cellStyle name="Calculation 2 11" xfId="17263"/>
    <cellStyle name="Calculation 2 12" xfId="22882"/>
    <cellStyle name="Calculation 2 2" xfId="5764"/>
    <cellStyle name="Calculation 2 2 10" xfId="17504"/>
    <cellStyle name="Calculation 2 2 2" xfId="6335"/>
    <cellStyle name="Calculation 2 2 2 2" xfId="12307"/>
    <cellStyle name="Calculation 2 2 2 3" xfId="18063"/>
    <cellStyle name="Calculation 2 2 2 4" xfId="23560"/>
    <cellStyle name="Calculation 2 2 3" xfId="6336"/>
    <cellStyle name="Calculation 2 2 3 2" xfId="12308"/>
    <cellStyle name="Calculation 2 2 3 3" xfId="18064"/>
    <cellStyle name="Calculation 2 2 3 4" xfId="23561"/>
    <cellStyle name="Calculation 2 2 4" xfId="6337"/>
    <cellStyle name="Calculation 2 2 4 2" xfId="12309"/>
    <cellStyle name="Calculation 2 2 4 3" xfId="18065"/>
    <cellStyle name="Calculation 2 2 4 4" xfId="23562"/>
    <cellStyle name="Calculation 2 2 5" xfId="6338"/>
    <cellStyle name="Calculation 2 2 5 2" xfId="12310"/>
    <cellStyle name="Calculation 2 2 5 3" xfId="18066"/>
    <cellStyle name="Calculation 2 2 5 4" xfId="23563"/>
    <cellStyle name="Calculation 2 2 6" xfId="6339"/>
    <cellStyle name="Calculation 2 2 6 2" xfId="12311"/>
    <cellStyle name="Calculation 2 2 6 3" xfId="18067"/>
    <cellStyle name="Calculation 2 2 6 4" xfId="23564"/>
    <cellStyle name="Calculation 2 2 7" xfId="6340"/>
    <cellStyle name="Calculation 2 2 7 2" xfId="12312"/>
    <cellStyle name="Calculation 2 2 7 3" xfId="18068"/>
    <cellStyle name="Calculation 2 2 7 4" xfId="23565"/>
    <cellStyle name="Calculation 2 2 8" xfId="6341"/>
    <cellStyle name="Calculation 2 2 8 2" xfId="12313"/>
    <cellStyle name="Calculation 2 2 8 3" xfId="18069"/>
    <cellStyle name="Calculation 2 2 8 4" xfId="23566"/>
    <cellStyle name="Calculation 2 2 9" xfId="11737"/>
    <cellStyle name="Calculation 2 3" xfId="5991"/>
    <cellStyle name="Calculation 2 3 10" xfId="6342"/>
    <cellStyle name="Calculation 2 3 10 2" xfId="12314"/>
    <cellStyle name="Calculation 2 3 10 3" xfId="18070"/>
    <cellStyle name="Calculation 2 3 10 4" xfId="23567"/>
    <cellStyle name="Calculation 2 3 11" xfId="11964"/>
    <cellStyle name="Calculation 2 3 12" xfId="17721"/>
    <cellStyle name="Calculation 2 3 13" xfId="23218"/>
    <cellStyle name="Calculation 2 3 2" xfId="6343"/>
    <cellStyle name="Calculation 2 3 2 2" xfId="12315"/>
    <cellStyle name="Calculation 2 3 2 3" xfId="18071"/>
    <cellStyle name="Calculation 2 3 2 4" xfId="23568"/>
    <cellStyle name="Calculation 2 3 3" xfId="6344"/>
    <cellStyle name="Calculation 2 3 3 2" xfId="12316"/>
    <cellStyle name="Calculation 2 3 3 3" xfId="18072"/>
    <cellStyle name="Calculation 2 3 3 4" xfId="23569"/>
    <cellStyle name="Calculation 2 3 4" xfId="6345"/>
    <cellStyle name="Calculation 2 3 4 2" xfId="12317"/>
    <cellStyle name="Calculation 2 3 4 3" xfId="18073"/>
    <cellStyle name="Calculation 2 3 4 4" xfId="23570"/>
    <cellStyle name="Calculation 2 3 5" xfId="6346"/>
    <cellStyle name="Calculation 2 3 5 2" xfId="12318"/>
    <cellStyle name="Calculation 2 3 5 3" xfId="18074"/>
    <cellStyle name="Calculation 2 3 5 4" xfId="23571"/>
    <cellStyle name="Calculation 2 3 6" xfId="6347"/>
    <cellStyle name="Calculation 2 3 6 2" xfId="12319"/>
    <cellStyle name="Calculation 2 3 6 3" xfId="18075"/>
    <cellStyle name="Calculation 2 3 6 4" xfId="23572"/>
    <cellStyle name="Calculation 2 3 7" xfId="6348"/>
    <cellStyle name="Calculation 2 3 7 2" xfId="12320"/>
    <cellStyle name="Calculation 2 3 7 3" xfId="18076"/>
    <cellStyle name="Calculation 2 3 7 4" xfId="23573"/>
    <cellStyle name="Calculation 2 3 8" xfId="6349"/>
    <cellStyle name="Calculation 2 3 8 2" xfId="12321"/>
    <cellStyle name="Calculation 2 3 8 3" xfId="18077"/>
    <cellStyle name="Calculation 2 3 8 4" xfId="23574"/>
    <cellStyle name="Calculation 2 3 9" xfId="6350"/>
    <cellStyle name="Calculation 2 3 9 2" xfId="12322"/>
    <cellStyle name="Calculation 2 3 9 3" xfId="18078"/>
    <cellStyle name="Calculation 2 3 9 4" xfId="23575"/>
    <cellStyle name="Calculation 2 4" xfId="6351"/>
    <cellStyle name="Calculation 2 4 2" xfId="12323"/>
    <cellStyle name="Calculation 2 4 3" xfId="18079"/>
    <cellStyle name="Calculation 2 4 4" xfId="23576"/>
    <cellStyle name="Calculation 2 5" xfId="6352"/>
    <cellStyle name="Calculation 2 5 2" xfId="12324"/>
    <cellStyle name="Calculation 2 5 3" xfId="18080"/>
    <cellStyle name="Calculation 2 5 4" xfId="23577"/>
    <cellStyle name="Calculation 2 6" xfId="6353"/>
    <cellStyle name="Calculation 2 6 2" xfId="12325"/>
    <cellStyle name="Calculation 2 6 3" xfId="18081"/>
    <cellStyle name="Calculation 2 6 4" xfId="23578"/>
    <cellStyle name="Calculation 2 7" xfId="6354"/>
    <cellStyle name="Calculation 2 7 2" xfId="12326"/>
    <cellStyle name="Calculation 2 7 3" xfId="18082"/>
    <cellStyle name="Calculation 2 7 4" xfId="23579"/>
    <cellStyle name="Calculation 2 8" xfId="6355"/>
    <cellStyle name="Calculation 2 8 2" xfId="12327"/>
    <cellStyle name="Calculation 2 8 3" xfId="18083"/>
    <cellStyle name="Calculation 2 8 4" xfId="23580"/>
    <cellStyle name="Calculation 2 9" xfId="6356"/>
    <cellStyle name="Calculation 2 9 2" xfId="12328"/>
    <cellStyle name="Calculation 2 9 3" xfId="18084"/>
    <cellStyle name="Calculation 2 9 4" xfId="23581"/>
    <cellStyle name="Calculation 3" xfId="5475"/>
    <cellStyle name="Calculation 3 2" xfId="5763"/>
    <cellStyle name="Calculation 3 2 10" xfId="11736"/>
    <cellStyle name="Calculation 3 2 11" xfId="17503"/>
    <cellStyle name="Calculation 3 2 12" xfId="23019"/>
    <cellStyle name="Calculation 3 2 2" xfId="6357"/>
    <cellStyle name="Calculation 3 2 2 2" xfId="12329"/>
    <cellStyle name="Calculation 3 2 2 3" xfId="18085"/>
    <cellStyle name="Calculation 3 2 2 4" xfId="23582"/>
    <cellStyle name="Calculation 3 2 3" xfId="6358"/>
    <cellStyle name="Calculation 3 2 3 2" xfId="12330"/>
    <cellStyle name="Calculation 3 2 3 3" xfId="18086"/>
    <cellStyle name="Calculation 3 2 3 4" xfId="23583"/>
    <cellStyle name="Calculation 3 2 4" xfId="6359"/>
    <cellStyle name="Calculation 3 2 4 2" xfId="12331"/>
    <cellStyle name="Calculation 3 2 4 3" xfId="18087"/>
    <cellStyle name="Calculation 3 2 4 4" xfId="23584"/>
    <cellStyle name="Calculation 3 2 5" xfId="6360"/>
    <cellStyle name="Calculation 3 2 5 2" xfId="12332"/>
    <cellStyle name="Calculation 3 2 5 3" xfId="18088"/>
    <cellStyle name="Calculation 3 2 5 4" xfId="23585"/>
    <cellStyle name="Calculation 3 2 6" xfId="6361"/>
    <cellStyle name="Calculation 3 2 6 2" xfId="12333"/>
    <cellStyle name="Calculation 3 2 6 3" xfId="18089"/>
    <cellStyle name="Calculation 3 2 6 4" xfId="23586"/>
    <cellStyle name="Calculation 3 2 7" xfId="6362"/>
    <cellStyle name="Calculation 3 2 7 2" xfId="12334"/>
    <cellStyle name="Calculation 3 2 7 3" xfId="18090"/>
    <cellStyle name="Calculation 3 2 7 4" xfId="23587"/>
    <cellStyle name="Calculation 3 2 8" xfId="6363"/>
    <cellStyle name="Calculation 3 2 8 2" xfId="12335"/>
    <cellStyle name="Calculation 3 2 8 3" xfId="18091"/>
    <cellStyle name="Calculation 3 2 8 4" xfId="23588"/>
    <cellStyle name="Calculation 3 2 9" xfId="6364"/>
    <cellStyle name="Calculation 3 2 9 2" xfId="12336"/>
    <cellStyle name="Calculation 3 2 9 3" xfId="18092"/>
    <cellStyle name="Calculation 3 2 9 4" xfId="23589"/>
    <cellStyle name="Calculation 3 3" xfId="5990"/>
    <cellStyle name="Calculation 3 3 10" xfId="6365"/>
    <cellStyle name="Calculation 3 3 10 2" xfId="12337"/>
    <cellStyle name="Calculation 3 3 10 3" xfId="18093"/>
    <cellStyle name="Calculation 3 3 10 4" xfId="23590"/>
    <cellStyle name="Calculation 3 3 11" xfId="11963"/>
    <cellStyle name="Calculation 3 3 12" xfId="17720"/>
    <cellStyle name="Calculation 3 3 13" xfId="23217"/>
    <cellStyle name="Calculation 3 3 2" xfId="6366"/>
    <cellStyle name="Calculation 3 3 2 2" xfId="12338"/>
    <cellStyle name="Calculation 3 3 2 3" xfId="18094"/>
    <cellStyle name="Calculation 3 3 2 4" xfId="23591"/>
    <cellStyle name="Calculation 3 3 3" xfId="6367"/>
    <cellStyle name="Calculation 3 3 3 2" xfId="12339"/>
    <cellStyle name="Calculation 3 3 3 3" xfId="18095"/>
    <cellStyle name="Calculation 3 3 3 4" xfId="23592"/>
    <cellStyle name="Calculation 3 3 4" xfId="6368"/>
    <cellStyle name="Calculation 3 3 4 2" xfId="12340"/>
    <cellStyle name="Calculation 3 3 4 3" xfId="18096"/>
    <cellStyle name="Calculation 3 3 4 4" xfId="23593"/>
    <cellStyle name="Calculation 3 3 5" xfId="6369"/>
    <cellStyle name="Calculation 3 3 5 2" xfId="12341"/>
    <cellStyle name="Calculation 3 3 5 3" xfId="18097"/>
    <cellStyle name="Calculation 3 3 5 4" xfId="23594"/>
    <cellStyle name="Calculation 3 3 6" xfId="6370"/>
    <cellStyle name="Calculation 3 3 6 2" xfId="12342"/>
    <cellStyle name="Calculation 3 3 6 3" xfId="18098"/>
    <cellStyle name="Calculation 3 3 6 4" xfId="23595"/>
    <cellStyle name="Calculation 3 3 7" xfId="6371"/>
    <cellStyle name="Calculation 3 3 7 2" xfId="12343"/>
    <cellStyle name="Calculation 3 3 7 3" xfId="18099"/>
    <cellStyle name="Calculation 3 3 7 4" xfId="23596"/>
    <cellStyle name="Calculation 3 3 8" xfId="6372"/>
    <cellStyle name="Calculation 3 3 8 2" xfId="12344"/>
    <cellStyle name="Calculation 3 3 8 3" xfId="18100"/>
    <cellStyle name="Calculation 3 3 8 4" xfId="23597"/>
    <cellStyle name="Calculation 3 3 9" xfId="6373"/>
    <cellStyle name="Calculation 3 3 9 2" xfId="12345"/>
    <cellStyle name="Calculation 3 3 9 3" xfId="18101"/>
    <cellStyle name="Calculation 3 3 9 4" xfId="23598"/>
    <cellStyle name="Calculation 3 4" xfId="6374"/>
    <cellStyle name="Calculation 3 4 2" xfId="12346"/>
    <cellStyle name="Calculation 3 4 3" xfId="18102"/>
    <cellStyle name="Calculation 3 4 4" xfId="23599"/>
    <cellStyle name="Calculation 3 5" xfId="6375"/>
    <cellStyle name="Calculation 3 5 2" xfId="12347"/>
    <cellStyle name="Calculation 3 5 3" xfId="18103"/>
    <cellStyle name="Calculation 3 5 4" xfId="23600"/>
    <cellStyle name="Calculation 3 6" xfId="6376"/>
    <cellStyle name="Calculation 3 6 2" xfId="12348"/>
    <cellStyle name="Calculation 3 6 3" xfId="18104"/>
    <cellStyle name="Calculation 3 6 4" xfId="23601"/>
    <cellStyle name="Calculation 3 7" xfId="11469"/>
    <cellStyle name="Calculation 3 8" xfId="17262"/>
    <cellStyle name="Calculation 4" xfId="5544"/>
    <cellStyle name="Calculation 4 2" xfId="5832"/>
    <cellStyle name="Calculation 4 2 10" xfId="11805"/>
    <cellStyle name="Calculation 4 2 11" xfId="17567"/>
    <cellStyle name="Calculation 4 2 12" xfId="23080"/>
    <cellStyle name="Calculation 4 2 2" xfId="6377"/>
    <cellStyle name="Calculation 4 2 2 2" xfId="12349"/>
    <cellStyle name="Calculation 4 2 2 3" xfId="18105"/>
    <cellStyle name="Calculation 4 2 2 4" xfId="23602"/>
    <cellStyle name="Calculation 4 2 3" xfId="6378"/>
    <cellStyle name="Calculation 4 2 3 2" xfId="12350"/>
    <cellStyle name="Calculation 4 2 3 3" xfId="18106"/>
    <cellStyle name="Calculation 4 2 3 4" xfId="23603"/>
    <cellStyle name="Calculation 4 2 4" xfId="6379"/>
    <cellStyle name="Calculation 4 2 4 2" xfId="12351"/>
    <cellStyle name="Calculation 4 2 4 3" xfId="18107"/>
    <cellStyle name="Calculation 4 2 4 4" xfId="23604"/>
    <cellStyle name="Calculation 4 2 5" xfId="6380"/>
    <cellStyle name="Calculation 4 2 5 2" xfId="12352"/>
    <cellStyle name="Calculation 4 2 5 3" xfId="18108"/>
    <cellStyle name="Calculation 4 2 5 4" xfId="23605"/>
    <cellStyle name="Calculation 4 2 6" xfId="6381"/>
    <cellStyle name="Calculation 4 2 6 2" xfId="12353"/>
    <cellStyle name="Calculation 4 2 6 3" xfId="18109"/>
    <cellStyle name="Calculation 4 2 6 4" xfId="23606"/>
    <cellStyle name="Calculation 4 2 7" xfId="6382"/>
    <cellStyle name="Calculation 4 2 7 2" xfId="12354"/>
    <cellStyle name="Calculation 4 2 7 3" xfId="18110"/>
    <cellStyle name="Calculation 4 2 7 4" xfId="23607"/>
    <cellStyle name="Calculation 4 2 8" xfId="6383"/>
    <cellStyle name="Calculation 4 2 8 2" xfId="12355"/>
    <cellStyle name="Calculation 4 2 8 3" xfId="18111"/>
    <cellStyle name="Calculation 4 2 8 4" xfId="23608"/>
    <cellStyle name="Calculation 4 2 9" xfId="6384"/>
    <cellStyle name="Calculation 4 2 9 2" xfId="12356"/>
    <cellStyle name="Calculation 4 2 9 3" xfId="18112"/>
    <cellStyle name="Calculation 4 2 9 4" xfId="23609"/>
    <cellStyle name="Calculation 4 3" xfId="6054"/>
    <cellStyle name="Calculation 4 3 10" xfId="6385"/>
    <cellStyle name="Calculation 4 3 10 2" xfId="12357"/>
    <cellStyle name="Calculation 4 3 10 3" xfId="18113"/>
    <cellStyle name="Calculation 4 3 10 4" xfId="23610"/>
    <cellStyle name="Calculation 4 3 11" xfId="12026"/>
    <cellStyle name="Calculation 4 3 12" xfId="17782"/>
    <cellStyle name="Calculation 4 3 13" xfId="23279"/>
    <cellStyle name="Calculation 4 3 2" xfId="6386"/>
    <cellStyle name="Calculation 4 3 2 2" xfId="12358"/>
    <cellStyle name="Calculation 4 3 2 3" xfId="18114"/>
    <cellStyle name="Calculation 4 3 2 4" xfId="23611"/>
    <cellStyle name="Calculation 4 3 3" xfId="6387"/>
    <cellStyle name="Calculation 4 3 3 2" xfId="12359"/>
    <cellStyle name="Calculation 4 3 3 3" xfId="18115"/>
    <cellStyle name="Calculation 4 3 3 4" xfId="23612"/>
    <cellStyle name="Calculation 4 3 4" xfId="6388"/>
    <cellStyle name="Calculation 4 3 4 2" xfId="12360"/>
    <cellStyle name="Calculation 4 3 4 3" xfId="18116"/>
    <cellStyle name="Calculation 4 3 4 4" xfId="23613"/>
    <cellStyle name="Calculation 4 3 5" xfId="6389"/>
    <cellStyle name="Calculation 4 3 5 2" xfId="12361"/>
    <cellStyle name="Calculation 4 3 5 3" xfId="18117"/>
    <cellStyle name="Calculation 4 3 5 4" xfId="23614"/>
    <cellStyle name="Calculation 4 3 6" xfId="6390"/>
    <cellStyle name="Calculation 4 3 6 2" xfId="12362"/>
    <cellStyle name="Calculation 4 3 6 3" xfId="18118"/>
    <cellStyle name="Calculation 4 3 6 4" xfId="23615"/>
    <cellStyle name="Calculation 4 3 7" xfId="6391"/>
    <cellStyle name="Calculation 4 3 7 2" xfId="12363"/>
    <cellStyle name="Calculation 4 3 7 3" xfId="18119"/>
    <cellStyle name="Calculation 4 3 7 4" xfId="23616"/>
    <cellStyle name="Calculation 4 3 8" xfId="6392"/>
    <cellStyle name="Calculation 4 3 8 2" xfId="12364"/>
    <cellStyle name="Calculation 4 3 8 3" xfId="18120"/>
    <cellStyle name="Calculation 4 3 8 4" xfId="23617"/>
    <cellStyle name="Calculation 4 3 9" xfId="6393"/>
    <cellStyle name="Calculation 4 3 9 2" xfId="12365"/>
    <cellStyle name="Calculation 4 3 9 3" xfId="18121"/>
    <cellStyle name="Calculation 4 3 9 4" xfId="23618"/>
    <cellStyle name="Calculation 4 4" xfId="6394"/>
    <cellStyle name="Calculation 4 4 2" xfId="12366"/>
    <cellStyle name="Calculation 4 4 3" xfId="18122"/>
    <cellStyle name="Calculation 4 4 4" xfId="23619"/>
    <cellStyle name="Calculation 4 5" xfId="6395"/>
    <cellStyle name="Calculation 4 5 2" xfId="12367"/>
    <cellStyle name="Calculation 4 5 3" xfId="18123"/>
    <cellStyle name="Calculation 4 5 4" xfId="23620"/>
    <cellStyle name="Calculation 4 6" xfId="6396"/>
    <cellStyle name="Calculation 4 6 2" xfId="12368"/>
    <cellStyle name="Calculation 4 6 3" xfId="18124"/>
    <cellStyle name="Calculation 4 6 4" xfId="23621"/>
    <cellStyle name="Calculation 4 7" xfId="11537"/>
    <cellStyle name="Calculation 4 8" xfId="17321"/>
    <cellStyle name="Calculation 5" xfId="5474"/>
    <cellStyle name="Calculation 5 2" xfId="5762"/>
    <cellStyle name="Calculation 5 2 10" xfId="11735"/>
    <cellStyle name="Calculation 5 2 11" xfId="17502"/>
    <cellStyle name="Calculation 5 2 12" xfId="23018"/>
    <cellStyle name="Calculation 5 2 2" xfId="6397"/>
    <cellStyle name="Calculation 5 2 2 2" xfId="12369"/>
    <cellStyle name="Calculation 5 2 2 3" xfId="18125"/>
    <cellStyle name="Calculation 5 2 2 4" xfId="23622"/>
    <cellStyle name="Calculation 5 2 3" xfId="6398"/>
    <cellStyle name="Calculation 5 2 3 2" xfId="12370"/>
    <cellStyle name="Calculation 5 2 3 3" xfId="18126"/>
    <cellStyle name="Calculation 5 2 3 4" xfId="23623"/>
    <cellStyle name="Calculation 5 2 4" xfId="6399"/>
    <cellStyle name="Calculation 5 2 4 2" xfId="12371"/>
    <cellStyle name="Calculation 5 2 4 3" xfId="18127"/>
    <cellStyle name="Calculation 5 2 4 4" xfId="23624"/>
    <cellStyle name="Calculation 5 2 5" xfId="6400"/>
    <cellStyle name="Calculation 5 2 5 2" xfId="12372"/>
    <cellStyle name="Calculation 5 2 5 3" xfId="18128"/>
    <cellStyle name="Calculation 5 2 5 4" xfId="23625"/>
    <cellStyle name="Calculation 5 2 6" xfId="6401"/>
    <cellStyle name="Calculation 5 2 6 2" xfId="12373"/>
    <cellStyle name="Calculation 5 2 6 3" xfId="18129"/>
    <cellStyle name="Calculation 5 2 6 4" xfId="23626"/>
    <cellStyle name="Calculation 5 2 7" xfId="6402"/>
    <cellStyle name="Calculation 5 2 7 2" xfId="12374"/>
    <cellStyle name="Calculation 5 2 7 3" xfId="18130"/>
    <cellStyle name="Calculation 5 2 7 4" xfId="23627"/>
    <cellStyle name="Calculation 5 2 8" xfId="6403"/>
    <cellStyle name="Calculation 5 2 8 2" xfId="12375"/>
    <cellStyle name="Calculation 5 2 8 3" xfId="18131"/>
    <cellStyle name="Calculation 5 2 8 4" xfId="23628"/>
    <cellStyle name="Calculation 5 2 9" xfId="6404"/>
    <cellStyle name="Calculation 5 2 9 2" xfId="12376"/>
    <cellStyle name="Calculation 5 2 9 3" xfId="18132"/>
    <cellStyle name="Calculation 5 2 9 4" xfId="23629"/>
    <cellStyle name="Calculation 5 3" xfId="5989"/>
    <cellStyle name="Calculation 5 3 10" xfId="6405"/>
    <cellStyle name="Calculation 5 3 10 2" xfId="12377"/>
    <cellStyle name="Calculation 5 3 10 3" xfId="18133"/>
    <cellStyle name="Calculation 5 3 10 4" xfId="23630"/>
    <cellStyle name="Calculation 5 3 11" xfId="11962"/>
    <cellStyle name="Calculation 5 3 12" xfId="17719"/>
    <cellStyle name="Calculation 5 3 13" xfId="23216"/>
    <cellStyle name="Calculation 5 3 2" xfId="6406"/>
    <cellStyle name="Calculation 5 3 2 2" xfId="12378"/>
    <cellStyle name="Calculation 5 3 2 3" xfId="18134"/>
    <cellStyle name="Calculation 5 3 2 4" xfId="23631"/>
    <cellStyle name="Calculation 5 3 3" xfId="6407"/>
    <cellStyle name="Calculation 5 3 3 2" xfId="12379"/>
    <cellStyle name="Calculation 5 3 3 3" xfId="18135"/>
    <cellStyle name="Calculation 5 3 3 4" xfId="23632"/>
    <cellStyle name="Calculation 5 3 4" xfId="6408"/>
    <cellStyle name="Calculation 5 3 4 2" xfId="12380"/>
    <cellStyle name="Calculation 5 3 4 3" xfId="18136"/>
    <cellStyle name="Calculation 5 3 4 4" xfId="23633"/>
    <cellStyle name="Calculation 5 3 5" xfId="6409"/>
    <cellStyle name="Calculation 5 3 5 2" xfId="12381"/>
    <cellStyle name="Calculation 5 3 5 3" xfId="18137"/>
    <cellStyle name="Calculation 5 3 5 4" xfId="23634"/>
    <cellStyle name="Calculation 5 3 6" xfId="6410"/>
    <cellStyle name="Calculation 5 3 6 2" xfId="12382"/>
    <cellStyle name="Calculation 5 3 6 3" xfId="18138"/>
    <cellStyle name="Calculation 5 3 6 4" xfId="23635"/>
    <cellStyle name="Calculation 5 3 7" xfId="6411"/>
    <cellStyle name="Calculation 5 3 7 2" xfId="12383"/>
    <cellStyle name="Calculation 5 3 7 3" xfId="18139"/>
    <cellStyle name="Calculation 5 3 7 4" xfId="23636"/>
    <cellStyle name="Calculation 5 3 8" xfId="6412"/>
    <cellStyle name="Calculation 5 3 8 2" xfId="12384"/>
    <cellStyle name="Calculation 5 3 8 3" xfId="18140"/>
    <cellStyle name="Calculation 5 3 8 4" xfId="23637"/>
    <cellStyle name="Calculation 5 3 9" xfId="6413"/>
    <cellStyle name="Calculation 5 3 9 2" xfId="12385"/>
    <cellStyle name="Calculation 5 3 9 3" xfId="18141"/>
    <cellStyle name="Calculation 5 3 9 4" xfId="23638"/>
    <cellStyle name="Calculation 5 4" xfId="6414"/>
    <cellStyle name="Calculation 5 4 2" xfId="12386"/>
    <cellStyle name="Calculation 5 4 3" xfId="18142"/>
    <cellStyle name="Calculation 5 4 4" xfId="23639"/>
    <cellStyle name="Calculation 5 5" xfId="6415"/>
    <cellStyle name="Calculation 5 5 2" xfId="12387"/>
    <cellStyle name="Calculation 5 5 3" xfId="18143"/>
    <cellStyle name="Calculation 5 5 4" xfId="23640"/>
    <cellStyle name="Calculation 5 6" xfId="6416"/>
    <cellStyle name="Calculation 5 6 2" xfId="12388"/>
    <cellStyle name="Calculation 5 6 3" xfId="18144"/>
    <cellStyle name="Calculation 5 6 4" xfId="23641"/>
    <cellStyle name="Calculation 5 7" xfId="6417"/>
    <cellStyle name="Calculation 5 7 2" xfId="12389"/>
    <cellStyle name="Calculation 5 7 3" xfId="18145"/>
    <cellStyle name="Calculation 5 7 4" xfId="23642"/>
    <cellStyle name="Calculation 5 8" xfId="11468"/>
    <cellStyle name="Calculation 5 9" xfId="17261"/>
    <cellStyle name="Calculation 6" xfId="5473"/>
    <cellStyle name="Calculation 6 10" xfId="17260"/>
    <cellStyle name="Calculation 6 11" xfId="22881"/>
    <cellStyle name="Calculation 6 2" xfId="5761"/>
    <cellStyle name="Calculation 6 2 10" xfId="6418"/>
    <cellStyle name="Calculation 6 2 10 2" xfId="12390"/>
    <cellStyle name="Calculation 6 2 10 3" xfId="18146"/>
    <cellStyle name="Calculation 6 2 10 4" xfId="23643"/>
    <cellStyle name="Calculation 6 2 11" xfId="11734"/>
    <cellStyle name="Calculation 6 2 12" xfId="17501"/>
    <cellStyle name="Calculation 6 2 13" xfId="23017"/>
    <cellStyle name="Calculation 6 2 2" xfId="6419"/>
    <cellStyle name="Calculation 6 2 2 2" xfId="12391"/>
    <cellStyle name="Calculation 6 2 2 3" xfId="18147"/>
    <cellStyle name="Calculation 6 2 2 4" xfId="23644"/>
    <cellStyle name="Calculation 6 2 3" xfId="6420"/>
    <cellStyle name="Calculation 6 2 3 2" xfId="12392"/>
    <cellStyle name="Calculation 6 2 3 3" xfId="18148"/>
    <cellStyle name="Calculation 6 2 3 4" xfId="23645"/>
    <cellStyle name="Calculation 6 2 4" xfId="6421"/>
    <cellStyle name="Calculation 6 2 4 2" xfId="12393"/>
    <cellStyle name="Calculation 6 2 4 3" xfId="18149"/>
    <cellStyle name="Calculation 6 2 4 4" xfId="23646"/>
    <cellStyle name="Calculation 6 2 5" xfId="6422"/>
    <cellStyle name="Calculation 6 2 5 2" xfId="12394"/>
    <cellStyle name="Calculation 6 2 5 3" xfId="18150"/>
    <cellStyle name="Calculation 6 2 5 4" xfId="23647"/>
    <cellStyle name="Calculation 6 2 6" xfId="6423"/>
    <cellStyle name="Calculation 6 2 6 2" xfId="12395"/>
    <cellStyle name="Calculation 6 2 6 3" xfId="18151"/>
    <cellStyle name="Calculation 6 2 6 4" xfId="23648"/>
    <cellStyle name="Calculation 6 2 7" xfId="6424"/>
    <cellStyle name="Calculation 6 2 7 2" xfId="12396"/>
    <cellStyle name="Calculation 6 2 7 3" xfId="18152"/>
    <cellStyle name="Calculation 6 2 7 4" xfId="23649"/>
    <cellStyle name="Calculation 6 2 8" xfId="6425"/>
    <cellStyle name="Calculation 6 2 8 2" xfId="12397"/>
    <cellStyle name="Calculation 6 2 8 3" xfId="18153"/>
    <cellStyle name="Calculation 6 2 8 4" xfId="23650"/>
    <cellStyle name="Calculation 6 2 9" xfId="6426"/>
    <cellStyle name="Calculation 6 2 9 2" xfId="12398"/>
    <cellStyle name="Calculation 6 2 9 3" xfId="18154"/>
    <cellStyle name="Calculation 6 2 9 4" xfId="23651"/>
    <cellStyle name="Calculation 6 3" xfId="5988"/>
    <cellStyle name="Calculation 6 3 10" xfId="6427"/>
    <cellStyle name="Calculation 6 3 10 2" xfId="12399"/>
    <cellStyle name="Calculation 6 3 10 3" xfId="18155"/>
    <cellStyle name="Calculation 6 3 10 4" xfId="23652"/>
    <cellStyle name="Calculation 6 3 11" xfId="11961"/>
    <cellStyle name="Calculation 6 3 12" xfId="17718"/>
    <cellStyle name="Calculation 6 3 13" xfId="23215"/>
    <cellStyle name="Calculation 6 3 2" xfId="6428"/>
    <cellStyle name="Calculation 6 3 2 2" xfId="12400"/>
    <cellStyle name="Calculation 6 3 2 3" xfId="18156"/>
    <cellStyle name="Calculation 6 3 2 4" xfId="23653"/>
    <cellStyle name="Calculation 6 3 3" xfId="6429"/>
    <cellStyle name="Calculation 6 3 3 2" xfId="12401"/>
    <cellStyle name="Calculation 6 3 3 3" xfId="18157"/>
    <cellStyle name="Calculation 6 3 3 4" xfId="23654"/>
    <cellStyle name="Calculation 6 3 4" xfId="6430"/>
    <cellStyle name="Calculation 6 3 4 2" xfId="12402"/>
    <cellStyle name="Calculation 6 3 4 3" xfId="18158"/>
    <cellStyle name="Calculation 6 3 4 4" xfId="23655"/>
    <cellStyle name="Calculation 6 3 5" xfId="6431"/>
    <cellStyle name="Calculation 6 3 5 2" xfId="12403"/>
    <cellStyle name="Calculation 6 3 5 3" xfId="18159"/>
    <cellStyle name="Calculation 6 3 5 4" xfId="23656"/>
    <cellStyle name="Calculation 6 3 6" xfId="6432"/>
    <cellStyle name="Calculation 6 3 6 2" xfId="12404"/>
    <cellStyle name="Calculation 6 3 6 3" xfId="18160"/>
    <cellStyle name="Calculation 6 3 6 4" xfId="23657"/>
    <cellStyle name="Calculation 6 3 7" xfId="6433"/>
    <cellStyle name="Calculation 6 3 7 2" xfId="12405"/>
    <cellStyle name="Calculation 6 3 7 3" xfId="18161"/>
    <cellStyle name="Calculation 6 3 7 4" xfId="23658"/>
    <cellStyle name="Calculation 6 3 8" xfId="6434"/>
    <cellStyle name="Calculation 6 3 8 2" xfId="12406"/>
    <cellStyle name="Calculation 6 3 8 3" xfId="18162"/>
    <cellStyle name="Calculation 6 3 8 4" xfId="23659"/>
    <cellStyle name="Calculation 6 3 9" xfId="6435"/>
    <cellStyle name="Calculation 6 3 9 2" xfId="12407"/>
    <cellStyle name="Calculation 6 3 9 3" xfId="18163"/>
    <cellStyle name="Calculation 6 3 9 4" xfId="23660"/>
    <cellStyle name="Calculation 6 4" xfId="6436"/>
    <cellStyle name="Calculation 6 4 2" xfId="12408"/>
    <cellStyle name="Calculation 6 4 3" xfId="18164"/>
    <cellStyle name="Calculation 6 4 4" xfId="23661"/>
    <cellStyle name="Calculation 6 5" xfId="6437"/>
    <cellStyle name="Calculation 6 5 2" xfId="12409"/>
    <cellStyle name="Calculation 6 5 3" xfId="18165"/>
    <cellStyle name="Calculation 6 5 4" xfId="23662"/>
    <cellStyle name="Calculation 6 6" xfId="6438"/>
    <cellStyle name="Calculation 6 6 2" xfId="12410"/>
    <cellStyle name="Calculation 6 6 3" xfId="18166"/>
    <cellStyle name="Calculation 6 6 4" xfId="23663"/>
    <cellStyle name="Calculation 6 7" xfId="6439"/>
    <cellStyle name="Calculation 6 7 2" xfId="12411"/>
    <cellStyle name="Calculation 6 7 3" xfId="18167"/>
    <cellStyle name="Calculation 6 7 4" xfId="23664"/>
    <cellStyle name="Calculation 6 8" xfId="6440"/>
    <cellStyle name="Calculation 6 8 2" xfId="12412"/>
    <cellStyle name="Calculation 6 8 3" xfId="18168"/>
    <cellStyle name="Calculation 6 8 4" xfId="23665"/>
    <cellStyle name="Calculation 6 9" xfId="11467"/>
    <cellStyle name="Calculation 7" xfId="6441"/>
    <cellStyle name="Calculation 7 2" xfId="12413"/>
    <cellStyle name="Calculation 7 3" xfId="18169"/>
    <cellStyle name="Calculation 7 4" xfId="23666"/>
    <cellStyle name="Calculation 8" xfId="6442"/>
    <cellStyle name="Calculation 8 2" xfId="12414"/>
    <cellStyle name="Calculation 8 3" xfId="18170"/>
    <cellStyle name="Calculation 8 4" xfId="23667"/>
    <cellStyle name="Calculation 9" xfId="11291"/>
    <cellStyle name="category" xfId="85"/>
    <cellStyle name="Check Cell" xfId="3550"/>
    <cellStyle name="CIAIÆU¸μAⓒ" xfId="380"/>
    <cellStyle name="CO≫e" xfId="3551"/>
    <cellStyle name="Column_Title" xfId="3552"/>
    <cellStyle name="ColumnHeading" xfId="381"/>
    <cellStyle name="Comma" xfId="382"/>
    <cellStyle name="Comma [0.0]" xfId="3553"/>
    <cellStyle name="Comma [0.00]" xfId="3554"/>
    <cellStyle name="Comma [0]" xfId="3555"/>
    <cellStyle name="Comma [00]" xfId="3556"/>
    <cellStyle name="Comma [00] 2" xfId="3557"/>
    <cellStyle name="Comma 10" xfId="3558"/>
    <cellStyle name="Comma 100" xfId="3559"/>
    <cellStyle name="Comma 101" xfId="3560"/>
    <cellStyle name="Comma 102" xfId="3561"/>
    <cellStyle name="Comma 103" xfId="3562"/>
    <cellStyle name="Comma 104" xfId="3563"/>
    <cellStyle name="Comma 105" xfId="3564"/>
    <cellStyle name="Comma 106" xfId="3565"/>
    <cellStyle name="Comma 107" xfId="3566"/>
    <cellStyle name="Comma 108" xfId="3567"/>
    <cellStyle name="Comma 109" xfId="3568"/>
    <cellStyle name="Comma 11" xfId="3569"/>
    <cellStyle name="Comma 110" xfId="3570"/>
    <cellStyle name="Comma 111" xfId="3571"/>
    <cellStyle name="Comma 112" xfId="3572"/>
    <cellStyle name="Comma 113" xfId="3573"/>
    <cellStyle name="Comma 114" xfId="3574"/>
    <cellStyle name="Comma 115" xfId="3575"/>
    <cellStyle name="Comma 116" xfId="3576"/>
    <cellStyle name="Comma 117" xfId="3577"/>
    <cellStyle name="Comma 118" xfId="3578"/>
    <cellStyle name="Comma 119" xfId="3579"/>
    <cellStyle name="Comma 12" xfId="3580"/>
    <cellStyle name="Comma 120" xfId="3581"/>
    <cellStyle name="Comma 121" xfId="3582"/>
    <cellStyle name="Comma 122" xfId="3583"/>
    <cellStyle name="Comma 123" xfId="3584"/>
    <cellStyle name="Comma 124" xfId="3585"/>
    <cellStyle name="Comma 125" xfId="3586"/>
    <cellStyle name="Comma 126" xfId="3587"/>
    <cellStyle name="Comma 127" xfId="3588"/>
    <cellStyle name="Comma 128" xfId="3589"/>
    <cellStyle name="Comma 129" xfId="3590"/>
    <cellStyle name="Comma 13" xfId="3591"/>
    <cellStyle name="Comma 130" xfId="3592"/>
    <cellStyle name="Comma 131" xfId="3593"/>
    <cellStyle name="Comma 132" xfId="3594"/>
    <cellStyle name="Comma 133" xfId="3595"/>
    <cellStyle name="Comma 134" xfId="3596"/>
    <cellStyle name="Comma 135" xfId="3597"/>
    <cellStyle name="Comma 136" xfId="3598"/>
    <cellStyle name="Comma 137" xfId="3599"/>
    <cellStyle name="Comma 138" xfId="3600"/>
    <cellStyle name="Comma 139" xfId="3601"/>
    <cellStyle name="Comma 14" xfId="3602"/>
    <cellStyle name="Comma 140" xfId="3603"/>
    <cellStyle name="Comma 141" xfId="3604"/>
    <cellStyle name="Comma 142" xfId="3605"/>
    <cellStyle name="Comma 143" xfId="3606"/>
    <cellStyle name="Comma 144" xfId="3607"/>
    <cellStyle name="Comma 145" xfId="3608"/>
    <cellStyle name="Comma 146" xfId="3609"/>
    <cellStyle name="Comma 147" xfId="3610"/>
    <cellStyle name="Comma 148" xfId="3611"/>
    <cellStyle name="Comma 149" xfId="3612"/>
    <cellStyle name="Comma 15" xfId="3613"/>
    <cellStyle name="Comma 150" xfId="3614"/>
    <cellStyle name="Comma 151" xfId="3615"/>
    <cellStyle name="Comma 152" xfId="3616"/>
    <cellStyle name="Comma 153" xfId="3617"/>
    <cellStyle name="Comma 154" xfId="3618"/>
    <cellStyle name="Comma 155" xfId="3619"/>
    <cellStyle name="Comma 156" xfId="3620"/>
    <cellStyle name="Comma 157" xfId="3621"/>
    <cellStyle name="Comma 158" xfId="3622"/>
    <cellStyle name="Comma 159" xfId="3623"/>
    <cellStyle name="Comma 16" xfId="3624"/>
    <cellStyle name="Comma 160" xfId="3625"/>
    <cellStyle name="Comma 161" xfId="3626"/>
    <cellStyle name="Comma 162" xfId="3627"/>
    <cellStyle name="Comma 163" xfId="3628"/>
    <cellStyle name="Comma 164" xfId="3629"/>
    <cellStyle name="Comma 165" xfId="3630"/>
    <cellStyle name="Comma 166" xfId="3631"/>
    <cellStyle name="Comma 167" xfId="3632"/>
    <cellStyle name="Comma 168" xfId="3633"/>
    <cellStyle name="Comma 169" xfId="3634"/>
    <cellStyle name="Comma 17" xfId="3635"/>
    <cellStyle name="Comma 170" xfId="3636"/>
    <cellStyle name="Comma 171" xfId="3637"/>
    <cellStyle name="Comma 172" xfId="3638"/>
    <cellStyle name="Comma 173" xfId="5181"/>
    <cellStyle name="Comma 174" xfId="5143"/>
    <cellStyle name="Comma 175" xfId="5123"/>
    <cellStyle name="Comma 176" xfId="5346"/>
    <cellStyle name="Comma 18" xfId="3639"/>
    <cellStyle name="Comma 19" xfId="3640"/>
    <cellStyle name="Comma 2" xfId="3641"/>
    <cellStyle name="Comma 20" xfId="3642"/>
    <cellStyle name="Comma 21" xfId="3643"/>
    <cellStyle name="Comma 22" xfId="3644"/>
    <cellStyle name="Comma 23" xfId="3645"/>
    <cellStyle name="Comma 24" xfId="3646"/>
    <cellStyle name="Comma 25" xfId="3647"/>
    <cellStyle name="Comma 26" xfId="3648"/>
    <cellStyle name="Comma 27" xfId="3649"/>
    <cellStyle name="Comma 28" xfId="3650"/>
    <cellStyle name="Comma 29" xfId="3651"/>
    <cellStyle name="Comma 3" xfId="3652"/>
    <cellStyle name="Comma 30" xfId="3653"/>
    <cellStyle name="Comma 31" xfId="3654"/>
    <cellStyle name="Comma 32" xfId="3655"/>
    <cellStyle name="Comma 33" xfId="3656"/>
    <cellStyle name="Comma 34" xfId="3657"/>
    <cellStyle name="Comma 35" xfId="3658"/>
    <cellStyle name="Comma 36" xfId="3659"/>
    <cellStyle name="Comma 37" xfId="3660"/>
    <cellStyle name="Comma 38" xfId="3661"/>
    <cellStyle name="Comma 39" xfId="3662"/>
    <cellStyle name="Comma 4" xfId="3663"/>
    <cellStyle name="Comma 40" xfId="3664"/>
    <cellStyle name="Comma 41" xfId="3665"/>
    <cellStyle name="Comma 42" xfId="3666"/>
    <cellStyle name="Comma 43" xfId="3667"/>
    <cellStyle name="Comma 44" xfId="3668"/>
    <cellStyle name="Comma 45" xfId="3669"/>
    <cellStyle name="Comma 46" xfId="3670"/>
    <cellStyle name="Comma 47" xfId="3671"/>
    <cellStyle name="Comma 48" xfId="3672"/>
    <cellStyle name="Comma 49" xfId="3673"/>
    <cellStyle name="Comma 5" xfId="3674"/>
    <cellStyle name="Comma 50" xfId="3675"/>
    <cellStyle name="Comma 51" xfId="3676"/>
    <cellStyle name="Comma 52" xfId="3677"/>
    <cellStyle name="Comma 53" xfId="3678"/>
    <cellStyle name="Comma 54" xfId="3679"/>
    <cellStyle name="Comma 55" xfId="3680"/>
    <cellStyle name="Comma 56" xfId="3681"/>
    <cellStyle name="Comma 57" xfId="3682"/>
    <cellStyle name="Comma 58" xfId="3683"/>
    <cellStyle name="Comma 59" xfId="3684"/>
    <cellStyle name="Comma 6" xfId="3685"/>
    <cellStyle name="Comma 60" xfId="3686"/>
    <cellStyle name="Comma 61" xfId="3687"/>
    <cellStyle name="Comma 62" xfId="3688"/>
    <cellStyle name="Comma 63" xfId="3689"/>
    <cellStyle name="Comma 64" xfId="3690"/>
    <cellStyle name="Comma 65" xfId="3691"/>
    <cellStyle name="Comma 66" xfId="3692"/>
    <cellStyle name="Comma 67" xfId="3693"/>
    <cellStyle name="Comma 68" xfId="3694"/>
    <cellStyle name="Comma 69" xfId="3695"/>
    <cellStyle name="Comma 7" xfId="3696"/>
    <cellStyle name="Comma 70" xfId="3697"/>
    <cellStyle name="Comma 71" xfId="3698"/>
    <cellStyle name="Comma 72" xfId="3699"/>
    <cellStyle name="Comma 73" xfId="3700"/>
    <cellStyle name="Comma 74" xfId="3701"/>
    <cellStyle name="Comma 75" xfId="3702"/>
    <cellStyle name="Comma 76" xfId="3703"/>
    <cellStyle name="Comma 77" xfId="3704"/>
    <cellStyle name="Comma 78" xfId="3705"/>
    <cellStyle name="Comma 79" xfId="3706"/>
    <cellStyle name="Comma 8" xfId="3707"/>
    <cellStyle name="Comma 80" xfId="3708"/>
    <cellStyle name="Comma 81" xfId="3709"/>
    <cellStyle name="Comma 82" xfId="3710"/>
    <cellStyle name="Comma 83" xfId="3711"/>
    <cellStyle name="Comma 84" xfId="3712"/>
    <cellStyle name="Comma 85" xfId="3713"/>
    <cellStyle name="Comma 86" xfId="3714"/>
    <cellStyle name="Comma 87" xfId="3715"/>
    <cellStyle name="Comma 88" xfId="3716"/>
    <cellStyle name="Comma 89" xfId="3717"/>
    <cellStyle name="Comma 9" xfId="3718"/>
    <cellStyle name="Comma 90" xfId="3719"/>
    <cellStyle name="Comma 91" xfId="3720"/>
    <cellStyle name="Comma 92" xfId="3721"/>
    <cellStyle name="Comma 93" xfId="3722"/>
    <cellStyle name="Comma 94" xfId="3723"/>
    <cellStyle name="Comma 95" xfId="3724"/>
    <cellStyle name="Comma 96" xfId="3725"/>
    <cellStyle name="Comma 97" xfId="3726"/>
    <cellStyle name="Comma 98" xfId="3727"/>
    <cellStyle name="Comma 99" xfId="3728"/>
    <cellStyle name="comma zerodec" xfId="86"/>
    <cellStyle name="comma zerodec 2" xfId="3729"/>
    <cellStyle name="Comma_ SG&amp;A Bridge " xfId="5075"/>
    <cellStyle name="Comma0" xfId="383"/>
    <cellStyle name="Copied" xfId="384"/>
    <cellStyle name="Curren?_x0012_퐀_x0017_?" xfId="385"/>
    <cellStyle name="Currency" xfId="386"/>
    <cellStyle name="Currency  " xfId="3730"/>
    <cellStyle name="Currency $" xfId="3731"/>
    <cellStyle name="Currency [0.00] (Yen)" xfId="3732"/>
    <cellStyle name="Currency [0]" xfId="3733"/>
    <cellStyle name="Currency [00]" xfId="3734"/>
    <cellStyle name="Currency [00] 2" xfId="3735"/>
    <cellStyle name="Currency [1]" xfId="387"/>
    <cellStyle name="Currency [2]" xfId="388"/>
    <cellStyle name="Currency 10" xfId="3736"/>
    <cellStyle name="Currency 100" xfId="3737"/>
    <cellStyle name="Currency 101" xfId="3738"/>
    <cellStyle name="Currency 102" xfId="3739"/>
    <cellStyle name="Currency 103" xfId="3740"/>
    <cellStyle name="Currency 104" xfId="3741"/>
    <cellStyle name="Currency 105" xfId="3742"/>
    <cellStyle name="Currency 106" xfId="3743"/>
    <cellStyle name="Currency 107" xfId="3744"/>
    <cellStyle name="Currency 108" xfId="3745"/>
    <cellStyle name="Currency 109" xfId="3746"/>
    <cellStyle name="Currency 11" xfId="3747"/>
    <cellStyle name="Currency 110" xfId="3748"/>
    <cellStyle name="Currency 111" xfId="3749"/>
    <cellStyle name="Currency 112" xfId="3750"/>
    <cellStyle name="Currency 113" xfId="3751"/>
    <cellStyle name="Currency 114" xfId="3752"/>
    <cellStyle name="Currency 115" xfId="3753"/>
    <cellStyle name="Currency 116" xfId="3754"/>
    <cellStyle name="Currency 117" xfId="3755"/>
    <cellStyle name="Currency 118" xfId="3756"/>
    <cellStyle name="Currency 119" xfId="3757"/>
    <cellStyle name="Currency 12" xfId="3758"/>
    <cellStyle name="Currency 120" xfId="3759"/>
    <cellStyle name="Currency 121" xfId="3760"/>
    <cellStyle name="Currency 122" xfId="3761"/>
    <cellStyle name="Currency 123" xfId="3762"/>
    <cellStyle name="Currency 124" xfId="3763"/>
    <cellStyle name="Currency 125" xfId="3764"/>
    <cellStyle name="Currency 126" xfId="3765"/>
    <cellStyle name="Currency 127" xfId="3766"/>
    <cellStyle name="Currency 128" xfId="3767"/>
    <cellStyle name="Currency 129" xfId="3768"/>
    <cellStyle name="Currency 13" xfId="3769"/>
    <cellStyle name="Currency 130" xfId="3770"/>
    <cellStyle name="Currency 131" xfId="3771"/>
    <cellStyle name="Currency 132" xfId="3772"/>
    <cellStyle name="Currency 133" xfId="3773"/>
    <cellStyle name="Currency 134" xfId="3774"/>
    <cellStyle name="Currency 135" xfId="3775"/>
    <cellStyle name="Currency 136" xfId="3776"/>
    <cellStyle name="Currency 137" xfId="3777"/>
    <cellStyle name="Currency 138" xfId="3778"/>
    <cellStyle name="Currency 139" xfId="3779"/>
    <cellStyle name="Currency 14" xfId="3780"/>
    <cellStyle name="Currency 140" xfId="3781"/>
    <cellStyle name="Currency 141" xfId="3782"/>
    <cellStyle name="Currency 142" xfId="3783"/>
    <cellStyle name="Currency 143" xfId="3784"/>
    <cellStyle name="Currency 144" xfId="3785"/>
    <cellStyle name="Currency 145" xfId="3786"/>
    <cellStyle name="Currency 146" xfId="3787"/>
    <cellStyle name="Currency 147" xfId="3788"/>
    <cellStyle name="Currency 148" xfId="3789"/>
    <cellStyle name="Currency 149" xfId="3790"/>
    <cellStyle name="Currency 15" xfId="3791"/>
    <cellStyle name="Currency 150" xfId="3792"/>
    <cellStyle name="Currency 151" xfId="3793"/>
    <cellStyle name="Currency 152" xfId="3794"/>
    <cellStyle name="Currency 153" xfId="3795"/>
    <cellStyle name="Currency 154" xfId="3796"/>
    <cellStyle name="Currency 155" xfId="3797"/>
    <cellStyle name="Currency 156" xfId="3798"/>
    <cellStyle name="Currency 157" xfId="3799"/>
    <cellStyle name="Currency 158" xfId="3800"/>
    <cellStyle name="Currency 159" xfId="3801"/>
    <cellStyle name="Currency 16" xfId="3802"/>
    <cellStyle name="Currency 160" xfId="3803"/>
    <cellStyle name="Currency 161" xfId="3804"/>
    <cellStyle name="Currency 162" xfId="3805"/>
    <cellStyle name="Currency 163" xfId="3806"/>
    <cellStyle name="Currency 164" xfId="3807"/>
    <cellStyle name="Currency 165" xfId="3808"/>
    <cellStyle name="Currency 166" xfId="3809"/>
    <cellStyle name="Currency 167" xfId="3810"/>
    <cellStyle name="Currency 168" xfId="3811"/>
    <cellStyle name="Currency 169" xfId="3812"/>
    <cellStyle name="Currency 17" xfId="3813"/>
    <cellStyle name="Currency 170" xfId="3814"/>
    <cellStyle name="Currency 171" xfId="3815"/>
    <cellStyle name="Currency 172" xfId="3816"/>
    <cellStyle name="Currency 173" xfId="5182"/>
    <cellStyle name="Currency 174" xfId="5140"/>
    <cellStyle name="Currency 175" xfId="5344"/>
    <cellStyle name="Currency 176" xfId="5338"/>
    <cellStyle name="Currency 18" xfId="3817"/>
    <cellStyle name="Currency 19" xfId="3818"/>
    <cellStyle name="Currency 2" xfId="3819"/>
    <cellStyle name="Currency 20" xfId="3820"/>
    <cellStyle name="Currency 21" xfId="3821"/>
    <cellStyle name="Currency 22" xfId="3822"/>
    <cellStyle name="Currency 23" xfId="3823"/>
    <cellStyle name="Currency 24" xfId="3824"/>
    <cellStyle name="Currency 25" xfId="3825"/>
    <cellStyle name="Currency 26" xfId="3826"/>
    <cellStyle name="Currency 27" xfId="3827"/>
    <cellStyle name="Currency 28" xfId="3828"/>
    <cellStyle name="Currency 29" xfId="3829"/>
    <cellStyle name="Currency 3" xfId="3830"/>
    <cellStyle name="Currency 30" xfId="3831"/>
    <cellStyle name="Currency 31" xfId="3832"/>
    <cellStyle name="Currency 32" xfId="3833"/>
    <cellStyle name="Currency 33" xfId="3834"/>
    <cellStyle name="Currency 34" xfId="3835"/>
    <cellStyle name="Currency 35" xfId="3836"/>
    <cellStyle name="Currency 36" xfId="3837"/>
    <cellStyle name="Currency 37" xfId="3838"/>
    <cellStyle name="Currency 38" xfId="3839"/>
    <cellStyle name="Currency 39" xfId="3840"/>
    <cellStyle name="Currency 4" xfId="3841"/>
    <cellStyle name="Currency 40" xfId="3842"/>
    <cellStyle name="Currency 41" xfId="3843"/>
    <cellStyle name="Currency 42" xfId="3844"/>
    <cellStyle name="Currency 43" xfId="3845"/>
    <cellStyle name="Currency 44" xfId="3846"/>
    <cellStyle name="Currency 45" xfId="3847"/>
    <cellStyle name="Currency 46" xfId="3848"/>
    <cellStyle name="Currency 47" xfId="3849"/>
    <cellStyle name="Currency 48" xfId="3850"/>
    <cellStyle name="Currency 49" xfId="3851"/>
    <cellStyle name="Currency 5" xfId="3852"/>
    <cellStyle name="Currency 50" xfId="3853"/>
    <cellStyle name="Currency 51" xfId="3854"/>
    <cellStyle name="Currency 52" xfId="3855"/>
    <cellStyle name="Currency 53" xfId="3856"/>
    <cellStyle name="Currency 54" xfId="3857"/>
    <cellStyle name="Currency 55" xfId="3858"/>
    <cellStyle name="Currency 56" xfId="3859"/>
    <cellStyle name="Currency 57" xfId="3860"/>
    <cellStyle name="Currency 58" xfId="3861"/>
    <cellStyle name="Currency 59" xfId="3862"/>
    <cellStyle name="Currency 6" xfId="3863"/>
    <cellStyle name="Currency 60" xfId="3864"/>
    <cellStyle name="Currency 61" xfId="3865"/>
    <cellStyle name="Currency 62" xfId="3866"/>
    <cellStyle name="Currency 63" xfId="3867"/>
    <cellStyle name="Currency 64" xfId="3868"/>
    <cellStyle name="Currency 65" xfId="3869"/>
    <cellStyle name="Currency 66" xfId="3870"/>
    <cellStyle name="Currency 67" xfId="3871"/>
    <cellStyle name="Currency 68" xfId="3872"/>
    <cellStyle name="Currency 69" xfId="3873"/>
    <cellStyle name="Currency 7" xfId="3874"/>
    <cellStyle name="Currency 70" xfId="3875"/>
    <cellStyle name="Currency 71" xfId="3876"/>
    <cellStyle name="Currency 72" xfId="3877"/>
    <cellStyle name="Currency 73" xfId="3878"/>
    <cellStyle name="Currency 74" xfId="3879"/>
    <cellStyle name="Currency 75" xfId="3880"/>
    <cellStyle name="Currency 76" xfId="3881"/>
    <cellStyle name="Currency 77" xfId="3882"/>
    <cellStyle name="Currency 78" xfId="3883"/>
    <cellStyle name="Currency 79" xfId="3884"/>
    <cellStyle name="Currency 8" xfId="3885"/>
    <cellStyle name="Currency 80" xfId="3886"/>
    <cellStyle name="Currency 81" xfId="3887"/>
    <cellStyle name="Currency 82" xfId="3888"/>
    <cellStyle name="Currency 83" xfId="3889"/>
    <cellStyle name="Currency 84" xfId="3890"/>
    <cellStyle name="Currency 85" xfId="3891"/>
    <cellStyle name="Currency 86" xfId="3892"/>
    <cellStyle name="Currency 87" xfId="3893"/>
    <cellStyle name="Currency 88" xfId="3894"/>
    <cellStyle name="Currency 89" xfId="3895"/>
    <cellStyle name="Currency 9" xfId="3896"/>
    <cellStyle name="Currency 90" xfId="3897"/>
    <cellStyle name="Currency 91" xfId="3898"/>
    <cellStyle name="Currency 92" xfId="3899"/>
    <cellStyle name="Currency 93" xfId="3900"/>
    <cellStyle name="Currency 94" xfId="3901"/>
    <cellStyle name="Currency 95" xfId="3902"/>
    <cellStyle name="Currency 96" xfId="3903"/>
    <cellStyle name="Currency 97" xfId="3904"/>
    <cellStyle name="Currency 98" xfId="3905"/>
    <cellStyle name="Currency 99" xfId="3906"/>
    <cellStyle name="Currency Bt" xfId="3907"/>
    <cellStyle name="Currency Rp" xfId="3908"/>
    <cellStyle name="Currency(￦)" xfId="87"/>
    <cellStyle name="Currency_ SG&amp;A Bridge " xfId="5076"/>
    <cellStyle name="Currency0" xfId="389"/>
    <cellStyle name="Currency0 2" xfId="3909"/>
    <cellStyle name="Currency1" xfId="88"/>
    <cellStyle name="Currency1 2" xfId="3910"/>
    <cellStyle name="Currency1 3" xfId="3911"/>
    <cellStyle name="Currency1 3 2" xfId="3912"/>
    <cellStyle name="Currency1 4" xfId="3913"/>
    <cellStyle name="Curreucy [0]_laroux_2_PERSONAL_Hardware Spec" xfId="3914"/>
    <cellStyle name="D" xfId="390"/>
    <cellStyle name="D_NOI-2002-update1107" xfId="391"/>
    <cellStyle name="D_Sheet1" xfId="392"/>
    <cellStyle name="Date" xfId="393"/>
    <cellStyle name="Date [d-mmm-yy]" xfId="394"/>
    <cellStyle name="Date [mm-d-yy]" xfId="395"/>
    <cellStyle name="Date [mm-d-yyyy]" xfId="396"/>
    <cellStyle name="Date [mmm-d-yyyy]" xfId="397"/>
    <cellStyle name="Date [mmm-yy]" xfId="398"/>
    <cellStyle name="Date 10" xfId="3915"/>
    <cellStyle name="Date 100" xfId="3916"/>
    <cellStyle name="Date 101" xfId="3917"/>
    <cellStyle name="Date 102" xfId="3918"/>
    <cellStyle name="Date 103" xfId="3919"/>
    <cellStyle name="Date 104" xfId="3920"/>
    <cellStyle name="Date 105" xfId="3921"/>
    <cellStyle name="Date 106" xfId="3922"/>
    <cellStyle name="Date 107" xfId="3923"/>
    <cellStyle name="Date 108" xfId="3924"/>
    <cellStyle name="Date 109" xfId="3925"/>
    <cellStyle name="Date 11" xfId="3926"/>
    <cellStyle name="Date 110" xfId="3927"/>
    <cellStyle name="Date 111" xfId="3928"/>
    <cellStyle name="Date 112" xfId="3929"/>
    <cellStyle name="Date 113" xfId="3930"/>
    <cellStyle name="Date 114" xfId="3931"/>
    <cellStyle name="Date 115" xfId="3932"/>
    <cellStyle name="Date 116" xfId="3933"/>
    <cellStyle name="Date 117" xfId="3934"/>
    <cellStyle name="Date 118" xfId="3935"/>
    <cellStyle name="Date 119" xfId="3936"/>
    <cellStyle name="Date 12" xfId="3937"/>
    <cellStyle name="Date 120" xfId="3938"/>
    <cellStyle name="Date 121" xfId="3939"/>
    <cellStyle name="Date 122" xfId="3940"/>
    <cellStyle name="Date 123" xfId="3941"/>
    <cellStyle name="Date 124" xfId="3942"/>
    <cellStyle name="Date 125" xfId="3943"/>
    <cellStyle name="Date 126" xfId="3944"/>
    <cellStyle name="Date 127" xfId="3945"/>
    <cellStyle name="Date 128" xfId="3946"/>
    <cellStyle name="Date 129" xfId="3947"/>
    <cellStyle name="Date 13" xfId="3948"/>
    <cellStyle name="Date 130" xfId="3949"/>
    <cellStyle name="Date 131" xfId="3950"/>
    <cellStyle name="Date 132" xfId="3951"/>
    <cellStyle name="Date 133" xfId="3952"/>
    <cellStyle name="Date 134" xfId="3953"/>
    <cellStyle name="Date 135" xfId="3954"/>
    <cellStyle name="Date 136" xfId="3955"/>
    <cellStyle name="Date 137" xfId="3956"/>
    <cellStyle name="Date 138" xfId="3957"/>
    <cellStyle name="Date 139" xfId="3958"/>
    <cellStyle name="Date 14" xfId="3959"/>
    <cellStyle name="Date 140" xfId="3960"/>
    <cellStyle name="Date 141" xfId="3961"/>
    <cellStyle name="Date 142" xfId="3962"/>
    <cellStyle name="Date 143" xfId="3963"/>
    <cellStyle name="Date 144" xfId="3964"/>
    <cellStyle name="Date 145" xfId="3965"/>
    <cellStyle name="Date 146" xfId="3966"/>
    <cellStyle name="Date 147" xfId="3967"/>
    <cellStyle name="Date 148" xfId="3968"/>
    <cellStyle name="Date 149" xfId="3969"/>
    <cellStyle name="Date 15" xfId="3970"/>
    <cellStyle name="Date 150" xfId="3971"/>
    <cellStyle name="Date 151" xfId="3972"/>
    <cellStyle name="Date 152" xfId="3973"/>
    <cellStyle name="Date 153" xfId="3974"/>
    <cellStyle name="Date 154" xfId="3975"/>
    <cellStyle name="Date 155" xfId="3976"/>
    <cellStyle name="Date 156" xfId="3977"/>
    <cellStyle name="Date 157" xfId="3978"/>
    <cellStyle name="Date 158" xfId="3979"/>
    <cellStyle name="Date 159" xfId="3980"/>
    <cellStyle name="Date 16" xfId="3981"/>
    <cellStyle name="Date 160" xfId="3982"/>
    <cellStyle name="Date 161" xfId="3983"/>
    <cellStyle name="Date 162" xfId="3984"/>
    <cellStyle name="Date 163" xfId="3985"/>
    <cellStyle name="Date 164" xfId="3986"/>
    <cellStyle name="Date 165" xfId="3987"/>
    <cellStyle name="Date 166" xfId="3988"/>
    <cellStyle name="Date 167" xfId="3989"/>
    <cellStyle name="Date 168" xfId="3990"/>
    <cellStyle name="Date 169" xfId="3991"/>
    <cellStyle name="Date 17" xfId="3992"/>
    <cellStyle name="Date 170" xfId="3993"/>
    <cellStyle name="Date 171" xfId="3994"/>
    <cellStyle name="Date 172" xfId="3995"/>
    <cellStyle name="Date 173" xfId="5184"/>
    <cellStyle name="Date 174" xfId="5138"/>
    <cellStyle name="Date 175" xfId="5333"/>
    <cellStyle name="Date 176" xfId="5351"/>
    <cellStyle name="Date 18" xfId="3996"/>
    <cellStyle name="Date 19" xfId="3997"/>
    <cellStyle name="Date 2" xfId="3998"/>
    <cellStyle name="Date 20" xfId="3999"/>
    <cellStyle name="Date 21" xfId="4000"/>
    <cellStyle name="Date 22" xfId="4001"/>
    <cellStyle name="Date 23" xfId="4002"/>
    <cellStyle name="Date 24" xfId="4003"/>
    <cellStyle name="Date 25" xfId="4004"/>
    <cellStyle name="Date 26" xfId="4005"/>
    <cellStyle name="Date 27" xfId="4006"/>
    <cellStyle name="Date 28" xfId="4007"/>
    <cellStyle name="Date 29" xfId="4008"/>
    <cellStyle name="Date 3" xfId="4009"/>
    <cellStyle name="Date 30" xfId="4010"/>
    <cellStyle name="Date 31" xfId="4011"/>
    <cellStyle name="Date 32" xfId="4012"/>
    <cellStyle name="Date 33" xfId="4013"/>
    <cellStyle name="Date 34" xfId="4014"/>
    <cellStyle name="Date 35" xfId="4015"/>
    <cellStyle name="Date 36" xfId="4016"/>
    <cellStyle name="Date 37" xfId="4017"/>
    <cellStyle name="Date 38" xfId="4018"/>
    <cellStyle name="Date 39" xfId="4019"/>
    <cellStyle name="Date 4" xfId="4020"/>
    <cellStyle name="Date 40" xfId="4021"/>
    <cellStyle name="Date 41" xfId="4022"/>
    <cellStyle name="Date 42" xfId="4023"/>
    <cellStyle name="Date 43" xfId="4024"/>
    <cellStyle name="Date 44" xfId="4025"/>
    <cellStyle name="Date 45" xfId="4026"/>
    <cellStyle name="Date 46" xfId="4027"/>
    <cellStyle name="Date 47" xfId="4028"/>
    <cellStyle name="Date 48" xfId="4029"/>
    <cellStyle name="Date 49" xfId="4030"/>
    <cellStyle name="Date 5" xfId="4031"/>
    <cellStyle name="Date 50" xfId="4032"/>
    <cellStyle name="Date 51" xfId="4033"/>
    <cellStyle name="Date 52" xfId="4034"/>
    <cellStyle name="Date 53" xfId="4035"/>
    <cellStyle name="Date 54" xfId="4036"/>
    <cellStyle name="Date 55" xfId="4037"/>
    <cellStyle name="Date 56" xfId="4038"/>
    <cellStyle name="Date 57" xfId="4039"/>
    <cellStyle name="Date 58" xfId="4040"/>
    <cellStyle name="Date 59" xfId="4041"/>
    <cellStyle name="Date 6" xfId="4042"/>
    <cellStyle name="Date 60" xfId="4043"/>
    <cellStyle name="Date 61" xfId="4044"/>
    <cellStyle name="Date 62" xfId="4045"/>
    <cellStyle name="Date 63" xfId="4046"/>
    <cellStyle name="Date 64" xfId="4047"/>
    <cellStyle name="Date 65" xfId="4048"/>
    <cellStyle name="Date 66" xfId="4049"/>
    <cellStyle name="Date 67" xfId="4050"/>
    <cellStyle name="Date 68" xfId="4051"/>
    <cellStyle name="Date 69" xfId="4052"/>
    <cellStyle name="Date 7" xfId="4053"/>
    <cellStyle name="Date 70" xfId="4054"/>
    <cellStyle name="Date 71" xfId="4055"/>
    <cellStyle name="Date 72" xfId="4056"/>
    <cellStyle name="Date 73" xfId="4057"/>
    <cellStyle name="Date 74" xfId="4058"/>
    <cellStyle name="Date 75" xfId="4059"/>
    <cellStyle name="Date 76" xfId="4060"/>
    <cellStyle name="Date 77" xfId="4061"/>
    <cellStyle name="Date 78" xfId="4062"/>
    <cellStyle name="Date 79" xfId="4063"/>
    <cellStyle name="Date 8" xfId="4064"/>
    <cellStyle name="Date 80" xfId="4065"/>
    <cellStyle name="Date 81" xfId="4066"/>
    <cellStyle name="Date 82" xfId="4067"/>
    <cellStyle name="Date 83" xfId="4068"/>
    <cellStyle name="Date 84" xfId="4069"/>
    <cellStyle name="Date 85" xfId="4070"/>
    <cellStyle name="Date 86" xfId="4071"/>
    <cellStyle name="Date 87" xfId="4072"/>
    <cellStyle name="Date 88" xfId="4073"/>
    <cellStyle name="Date 89" xfId="4074"/>
    <cellStyle name="Date 9" xfId="4075"/>
    <cellStyle name="Date 90" xfId="4076"/>
    <cellStyle name="Date 91" xfId="4077"/>
    <cellStyle name="Date 92" xfId="4078"/>
    <cellStyle name="Date 93" xfId="4079"/>
    <cellStyle name="Date 94" xfId="4080"/>
    <cellStyle name="Date 95" xfId="4081"/>
    <cellStyle name="Date 96" xfId="4082"/>
    <cellStyle name="Date 97" xfId="4083"/>
    <cellStyle name="Date 98" xfId="4084"/>
    <cellStyle name="Date 99" xfId="4085"/>
    <cellStyle name="Date Short" xfId="4086"/>
    <cellStyle name="Date_07년3분기현금흐름표" xfId="4087"/>
    <cellStyle name="DATETIME" xfId="399"/>
    <cellStyle name="Dezimal [0]_Aktenbewertung 1994" xfId="4088"/>
    <cellStyle name="Dezimal_Aktenbewertung 1994" xfId="4089"/>
    <cellStyle name="Dollar (zero dec)" xfId="89"/>
    <cellStyle name="Dollar (zero dec) 2" xfId="4090"/>
    <cellStyle name="Dollar (zero dec) 3" xfId="4091"/>
    <cellStyle name="dollars" xfId="400"/>
    <cellStyle name="E­Æo±aE￡" xfId="4092"/>
    <cellStyle name="E­Æo±aE￡0" xfId="4093"/>
    <cellStyle name="Emphasis 1" xfId="4094"/>
    <cellStyle name="Emphasis 2" xfId="4095"/>
    <cellStyle name="Emphasis 3" xfId="4096"/>
    <cellStyle name="Enter Currency (0)" xfId="4097"/>
    <cellStyle name="Enter Currency (0) 2" xfId="4098"/>
    <cellStyle name="Enter Currency (2)" xfId="4099"/>
    <cellStyle name="Enter Currency (2) 2" xfId="4100"/>
    <cellStyle name="Enter Units (0)" xfId="4101"/>
    <cellStyle name="Enter Units (0) 2" xfId="4102"/>
    <cellStyle name="Enter Units (1)" xfId="4103"/>
    <cellStyle name="Enter Units (1) 2" xfId="4104"/>
    <cellStyle name="Enter Units (2)" xfId="4105"/>
    <cellStyle name="Enter Units (2) 2" xfId="4106"/>
    <cellStyle name="Entered" xfId="401"/>
    <cellStyle name="Euro" xfId="90"/>
    <cellStyle name="Euro 2" xfId="4107"/>
    <cellStyle name="EvenBodyShade" xfId="402"/>
    <cellStyle name="F1" xfId="403"/>
    <cellStyle name="F2" xfId="404"/>
    <cellStyle name="F3" xfId="405"/>
    <cellStyle name="F3 2" xfId="5185"/>
    <cellStyle name="F4" xfId="406"/>
    <cellStyle name="F4 2" xfId="5186"/>
    <cellStyle name="F5" xfId="407"/>
    <cellStyle name="F5 2" xfId="5187"/>
    <cellStyle name="F6" xfId="408"/>
    <cellStyle name="F7" xfId="409"/>
    <cellStyle name="F8" xfId="410"/>
    <cellStyle name="F8 2" xfId="5188"/>
    <cellStyle name="Fixed" xfId="411"/>
    <cellStyle name="Fixed [0]" xfId="412"/>
    <cellStyle name="Fixed 10" xfId="4108"/>
    <cellStyle name="Fixed 100" xfId="4109"/>
    <cellStyle name="Fixed 101" xfId="4110"/>
    <cellStyle name="Fixed 102" xfId="4111"/>
    <cellStyle name="Fixed 103" xfId="4112"/>
    <cellStyle name="Fixed 104" xfId="4113"/>
    <cellStyle name="Fixed 105" xfId="4114"/>
    <cellStyle name="Fixed 106" xfId="4115"/>
    <cellStyle name="Fixed 107" xfId="4116"/>
    <cellStyle name="Fixed 108" xfId="4117"/>
    <cellStyle name="Fixed 109" xfId="4118"/>
    <cellStyle name="Fixed 11" xfId="4119"/>
    <cellStyle name="Fixed 110" xfId="4120"/>
    <cellStyle name="Fixed 111" xfId="4121"/>
    <cellStyle name="Fixed 112" xfId="4122"/>
    <cellStyle name="Fixed 113" xfId="4123"/>
    <cellStyle name="Fixed 114" xfId="4124"/>
    <cellStyle name="Fixed 115" xfId="4125"/>
    <cellStyle name="Fixed 116" xfId="4126"/>
    <cellStyle name="Fixed 117" xfId="4127"/>
    <cellStyle name="Fixed 118" xfId="4128"/>
    <cellStyle name="Fixed 119" xfId="4129"/>
    <cellStyle name="Fixed 12" xfId="4130"/>
    <cellStyle name="Fixed 120" xfId="4131"/>
    <cellStyle name="Fixed 121" xfId="4132"/>
    <cellStyle name="Fixed 122" xfId="4133"/>
    <cellStyle name="Fixed 123" xfId="4134"/>
    <cellStyle name="Fixed 124" xfId="4135"/>
    <cellStyle name="Fixed 125" xfId="4136"/>
    <cellStyle name="Fixed 126" xfId="4137"/>
    <cellStyle name="Fixed 127" xfId="4138"/>
    <cellStyle name="Fixed 128" xfId="4139"/>
    <cellStyle name="Fixed 129" xfId="4140"/>
    <cellStyle name="Fixed 13" xfId="4141"/>
    <cellStyle name="Fixed 130" xfId="4142"/>
    <cellStyle name="Fixed 131" xfId="4143"/>
    <cellStyle name="Fixed 132" xfId="4144"/>
    <cellStyle name="Fixed 133" xfId="4145"/>
    <cellStyle name="Fixed 134" xfId="4146"/>
    <cellStyle name="Fixed 135" xfId="4147"/>
    <cellStyle name="Fixed 136" xfId="4148"/>
    <cellStyle name="Fixed 137" xfId="4149"/>
    <cellStyle name="Fixed 138" xfId="4150"/>
    <cellStyle name="Fixed 139" xfId="4151"/>
    <cellStyle name="Fixed 14" xfId="4152"/>
    <cellStyle name="Fixed 140" xfId="4153"/>
    <cellStyle name="Fixed 141" xfId="4154"/>
    <cellStyle name="Fixed 142" xfId="4155"/>
    <cellStyle name="Fixed 143" xfId="4156"/>
    <cellStyle name="Fixed 144" xfId="4157"/>
    <cellStyle name="Fixed 145" xfId="4158"/>
    <cellStyle name="Fixed 146" xfId="4159"/>
    <cellStyle name="Fixed 147" xfId="4160"/>
    <cellStyle name="Fixed 148" xfId="4161"/>
    <cellStyle name="Fixed 149" xfId="4162"/>
    <cellStyle name="Fixed 15" xfId="4163"/>
    <cellStyle name="Fixed 150" xfId="4164"/>
    <cellStyle name="Fixed 151" xfId="4165"/>
    <cellStyle name="Fixed 152" xfId="4166"/>
    <cellStyle name="Fixed 153" xfId="4167"/>
    <cellStyle name="Fixed 154" xfId="4168"/>
    <cellStyle name="Fixed 155" xfId="4169"/>
    <cellStyle name="Fixed 156" xfId="4170"/>
    <cellStyle name="Fixed 157" xfId="4171"/>
    <cellStyle name="Fixed 158" xfId="4172"/>
    <cellStyle name="Fixed 159" xfId="4173"/>
    <cellStyle name="Fixed 16" xfId="4174"/>
    <cellStyle name="Fixed 160" xfId="4175"/>
    <cellStyle name="Fixed 161" xfId="4176"/>
    <cellStyle name="Fixed 162" xfId="4177"/>
    <cellStyle name="Fixed 163" xfId="4178"/>
    <cellStyle name="Fixed 164" xfId="4179"/>
    <cellStyle name="Fixed 165" xfId="4180"/>
    <cellStyle name="Fixed 166" xfId="4181"/>
    <cellStyle name="Fixed 167" xfId="4182"/>
    <cellStyle name="Fixed 168" xfId="4183"/>
    <cellStyle name="Fixed 169" xfId="4184"/>
    <cellStyle name="Fixed 17" xfId="4185"/>
    <cellStyle name="Fixed 170" xfId="4186"/>
    <cellStyle name="Fixed 171" xfId="4187"/>
    <cellStyle name="Fixed 172" xfId="4188"/>
    <cellStyle name="Fixed 173" xfId="5189"/>
    <cellStyle name="Fixed 174" xfId="5339"/>
    <cellStyle name="Fixed 175" xfId="5345"/>
    <cellStyle name="Fixed 176" xfId="5337"/>
    <cellStyle name="Fixed 18" xfId="4189"/>
    <cellStyle name="Fixed 19" xfId="4190"/>
    <cellStyle name="Fixed 2" xfId="4191"/>
    <cellStyle name="Fixed 20" xfId="4192"/>
    <cellStyle name="Fixed 21" xfId="4193"/>
    <cellStyle name="Fixed 22" xfId="4194"/>
    <cellStyle name="Fixed 23" xfId="4195"/>
    <cellStyle name="Fixed 24" xfId="4196"/>
    <cellStyle name="Fixed 25" xfId="4197"/>
    <cellStyle name="Fixed 26" xfId="4198"/>
    <cellStyle name="Fixed 27" xfId="4199"/>
    <cellStyle name="Fixed 28" xfId="4200"/>
    <cellStyle name="Fixed 29" xfId="4201"/>
    <cellStyle name="Fixed 3" xfId="4202"/>
    <cellStyle name="Fixed 30" xfId="4203"/>
    <cellStyle name="Fixed 31" xfId="4204"/>
    <cellStyle name="Fixed 32" xfId="4205"/>
    <cellStyle name="Fixed 33" xfId="4206"/>
    <cellStyle name="Fixed 34" xfId="4207"/>
    <cellStyle name="Fixed 35" xfId="4208"/>
    <cellStyle name="Fixed 36" xfId="4209"/>
    <cellStyle name="Fixed 37" xfId="4210"/>
    <cellStyle name="Fixed 38" xfId="4211"/>
    <cellStyle name="Fixed 39" xfId="4212"/>
    <cellStyle name="Fixed 4" xfId="4213"/>
    <cellStyle name="Fixed 40" xfId="4214"/>
    <cellStyle name="Fixed 41" xfId="4215"/>
    <cellStyle name="Fixed 42" xfId="4216"/>
    <cellStyle name="Fixed 43" xfId="4217"/>
    <cellStyle name="Fixed 44" xfId="4218"/>
    <cellStyle name="Fixed 45" xfId="4219"/>
    <cellStyle name="Fixed 46" xfId="4220"/>
    <cellStyle name="Fixed 47" xfId="4221"/>
    <cellStyle name="Fixed 48" xfId="4222"/>
    <cellStyle name="Fixed 49" xfId="4223"/>
    <cellStyle name="Fixed 5" xfId="4224"/>
    <cellStyle name="Fixed 50" xfId="4225"/>
    <cellStyle name="Fixed 51" xfId="4226"/>
    <cellStyle name="Fixed 52" xfId="4227"/>
    <cellStyle name="Fixed 53" xfId="4228"/>
    <cellStyle name="Fixed 54" xfId="4229"/>
    <cellStyle name="Fixed 55" xfId="4230"/>
    <cellStyle name="Fixed 56" xfId="4231"/>
    <cellStyle name="Fixed 57" xfId="4232"/>
    <cellStyle name="Fixed 58" xfId="4233"/>
    <cellStyle name="Fixed 59" xfId="4234"/>
    <cellStyle name="Fixed 6" xfId="4235"/>
    <cellStyle name="Fixed 60" xfId="4236"/>
    <cellStyle name="Fixed 61" xfId="4237"/>
    <cellStyle name="Fixed 62" xfId="4238"/>
    <cellStyle name="Fixed 63" xfId="4239"/>
    <cellStyle name="Fixed 64" xfId="4240"/>
    <cellStyle name="Fixed 65" xfId="4241"/>
    <cellStyle name="Fixed 66" xfId="4242"/>
    <cellStyle name="Fixed 67" xfId="4243"/>
    <cellStyle name="Fixed 68" xfId="4244"/>
    <cellStyle name="Fixed 69" xfId="4245"/>
    <cellStyle name="Fixed 7" xfId="4246"/>
    <cellStyle name="Fixed 70" xfId="4247"/>
    <cellStyle name="Fixed 71" xfId="4248"/>
    <cellStyle name="Fixed 72" xfId="4249"/>
    <cellStyle name="Fixed 73" xfId="4250"/>
    <cellStyle name="Fixed 74" xfId="4251"/>
    <cellStyle name="Fixed 75" xfId="4252"/>
    <cellStyle name="Fixed 76" xfId="4253"/>
    <cellStyle name="Fixed 77" xfId="4254"/>
    <cellStyle name="Fixed 78" xfId="4255"/>
    <cellStyle name="Fixed 79" xfId="4256"/>
    <cellStyle name="Fixed 8" xfId="4257"/>
    <cellStyle name="Fixed 80" xfId="4258"/>
    <cellStyle name="Fixed 81" xfId="4259"/>
    <cellStyle name="Fixed 82" xfId="4260"/>
    <cellStyle name="Fixed 83" xfId="4261"/>
    <cellStyle name="Fixed 84" xfId="4262"/>
    <cellStyle name="Fixed 85" xfId="4263"/>
    <cellStyle name="Fixed 86" xfId="4264"/>
    <cellStyle name="Fixed 87" xfId="4265"/>
    <cellStyle name="Fixed 88" xfId="4266"/>
    <cellStyle name="Fixed 89" xfId="4267"/>
    <cellStyle name="Fixed 9" xfId="4268"/>
    <cellStyle name="Fixed 90" xfId="4269"/>
    <cellStyle name="Fixed 91" xfId="4270"/>
    <cellStyle name="Fixed 92" xfId="4271"/>
    <cellStyle name="Fixed 93" xfId="4272"/>
    <cellStyle name="Fixed 94" xfId="4273"/>
    <cellStyle name="Fixed 95" xfId="4274"/>
    <cellStyle name="Fixed 96" xfId="4275"/>
    <cellStyle name="Fixed 97" xfId="4276"/>
    <cellStyle name="Fixed 98" xfId="4277"/>
    <cellStyle name="Fixed 99" xfId="4278"/>
    <cellStyle name="Fixed_마포구 지역분석조서" xfId="413"/>
    <cellStyle name="Followed Hyperlink" xfId="4279"/>
    <cellStyle name="Good" xfId="4280"/>
    <cellStyle name="GrandTotal" xfId="414"/>
    <cellStyle name="Grey" xfId="91"/>
    <cellStyle name="Grey 2" xfId="4281"/>
    <cellStyle name="Head1" xfId="415"/>
    <cellStyle name="Head2" xfId="416"/>
    <cellStyle name="Head3" xfId="417"/>
    <cellStyle name="Head4" xfId="418"/>
    <cellStyle name="Head5" xfId="419"/>
    <cellStyle name="Head6" xfId="420"/>
    <cellStyle name="Head7" xfId="421"/>
    <cellStyle name="Head8" xfId="422"/>
    <cellStyle name="Head9" xfId="423"/>
    <cellStyle name="HEADER" xfId="92"/>
    <cellStyle name="Header1" xfId="93"/>
    <cellStyle name="Header2" xfId="94"/>
    <cellStyle name="Header2 10" xfId="6443"/>
    <cellStyle name="Header2 10 2" xfId="12415"/>
    <cellStyle name="Header2 10 3" xfId="18171"/>
    <cellStyle name="Header2 10 4" xfId="23668"/>
    <cellStyle name="Header2 11" xfId="6444"/>
    <cellStyle name="Header2 11 2" xfId="12416"/>
    <cellStyle name="Header2 11 3" xfId="18172"/>
    <cellStyle name="Header2 11 4" xfId="23669"/>
    <cellStyle name="Header2 12" xfId="11230"/>
    <cellStyle name="Header2 2" xfId="5355"/>
    <cellStyle name="Header2 2 10" xfId="6445"/>
    <cellStyle name="Header2 2 10 2" xfId="12417"/>
    <cellStyle name="Header2 2 10 3" xfId="18173"/>
    <cellStyle name="Header2 2 10 4" xfId="23670"/>
    <cellStyle name="Header2 2 11" xfId="6446"/>
    <cellStyle name="Header2 2 11 2" xfId="12418"/>
    <cellStyle name="Header2 2 11 3" xfId="18174"/>
    <cellStyle name="Header2 2 11 4" xfId="23671"/>
    <cellStyle name="Header2 2 12" xfId="11349"/>
    <cellStyle name="Header2 2 2" xfId="5643"/>
    <cellStyle name="Header2 2 2 10" xfId="17387"/>
    <cellStyle name="Header2 2 2 2" xfId="6447"/>
    <cellStyle name="Header2 2 2 2 2" xfId="12419"/>
    <cellStyle name="Header2 2 2 2 3" xfId="18175"/>
    <cellStyle name="Header2 2 2 2 4" xfId="23672"/>
    <cellStyle name="Header2 2 2 3" xfId="6448"/>
    <cellStyle name="Header2 2 2 3 2" xfId="12420"/>
    <cellStyle name="Header2 2 2 3 3" xfId="18176"/>
    <cellStyle name="Header2 2 2 3 4" xfId="23673"/>
    <cellStyle name="Header2 2 2 4" xfId="6449"/>
    <cellStyle name="Header2 2 2 4 2" xfId="12421"/>
    <cellStyle name="Header2 2 2 4 3" xfId="18177"/>
    <cellStyle name="Header2 2 2 4 4" xfId="23674"/>
    <cellStyle name="Header2 2 2 5" xfId="6450"/>
    <cellStyle name="Header2 2 2 5 2" xfId="12422"/>
    <cellStyle name="Header2 2 2 5 3" xfId="18178"/>
    <cellStyle name="Header2 2 2 5 4" xfId="23675"/>
    <cellStyle name="Header2 2 2 6" xfId="6451"/>
    <cellStyle name="Header2 2 2 6 2" xfId="12423"/>
    <cellStyle name="Header2 2 2 6 3" xfId="18179"/>
    <cellStyle name="Header2 2 2 6 4" xfId="23676"/>
    <cellStyle name="Header2 2 2 7" xfId="6452"/>
    <cellStyle name="Header2 2 2 7 2" xfId="12424"/>
    <cellStyle name="Header2 2 2 7 3" xfId="18180"/>
    <cellStyle name="Header2 2 2 7 4" xfId="23677"/>
    <cellStyle name="Header2 2 2 8" xfId="6453"/>
    <cellStyle name="Header2 2 2 8 2" xfId="12425"/>
    <cellStyle name="Header2 2 2 8 3" xfId="18181"/>
    <cellStyle name="Header2 2 2 8 4" xfId="23678"/>
    <cellStyle name="Header2 2 2 9" xfId="11616"/>
    <cellStyle name="Header2 2 3" xfId="5889"/>
    <cellStyle name="Header2 2 3 10" xfId="6454"/>
    <cellStyle name="Header2 2 3 10 2" xfId="12426"/>
    <cellStyle name="Header2 2 3 10 3" xfId="18182"/>
    <cellStyle name="Header2 2 3 10 4" xfId="23679"/>
    <cellStyle name="Header2 2 3 11" xfId="11862"/>
    <cellStyle name="Header2 2 3 12" xfId="17619"/>
    <cellStyle name="Header2 2 3 13" xfId="23116"/>
    <cellStyle name="Header2 2 3 2" xfId="6455"/>
    <cellStyle name="Header2 2 3 2 2" xfId="12427"/>
    <cellStyle name="Header2 2 3 2 3" xfId="18183"/>
    <cellStyle name="Header2 2 3 2 4" xfId="23680"/>
    <cellStyle name="Header2 2 3 3" xfId="6456"/>
    <cellStyle name="Header2 2 3 3 2" xfId="12428"/>
    <cellStyle name="Header2 2 3 3 3" xfId="18184"/>
    <cellStyle name="Header2 2 3 3 4" xfId="23681"/>
    <cellStyle name="Header2 2 3 4" xfId="6457"/>
    <cellStyle name="Header2 2 3 4 2" xfId="12429"/>
    <cellStyle name="Header2 2 3 4 3" xfId="18185"/>
    <cellStyle name="Header2 2 3 4 4" xfId="23682"/>
    <cellStyle name="Header2 2 3 5" xfId="6458"/>
    <cellStyle name="Header2 2 3 5 2" xfId="12430"/>
    <cellStyle name="Header2 2 3 5 3" xfId="18186"/>
    <cellStyle name="Header2 2 3 5 4" xfId="23683"/>
    <cellStyle name="Header2 2 3 6" xfId="6459"/>
    <cellStyle name="Header2 2 3 6 2" xfId="12431"/>
    <cellStyle name="Header2 2 3 6 3" xfId="18187"/>
    <cellStyle name="Header2 2 3 6 4" xfId="23684"/>
    <cellStyle name="Header2 2 3 7" xfId="6460"/>
    <cellStyle name="Header2 2 3 7 2" xfId="12432"/>
    <cellStyle name="Header2 2 3 7 3" xfId="18188"/>
    <cellStyle name="Header2 2 3 7 4" xfId="23685"/>
    <cellStyle name="Header2 2 3 8" xfId="6461"/>
    <cellStyle name="Header2 2 3 8 2" xfId="12433"/>
    <cellStyle name="Header2 2 3 8 3" xfId="18189"/>
    <cellStyle name="Header2 2 3 8 4" xfId="23686"/>
    <cellStyle name="Header2 2 3 9" xfId="6462"/>
    <cellStyle name="Header2 2 3 9 2" xfId="12434"/>
    <cellStyle name="Header2 2 3 9 3" xfId="18190"/>
    <cellStyle name="Header2 2 3 9 4" xfId="23687"/>
    <cellStyle name="Header2 2 4" xfId="6463"/>
    <cellStyle name="Header2 2 4 2" xfId="12435"/>
    <cellStyle name="Header2 2 4 3" xfId="18191"/>
    <cellStyle name="Header2 2 4 4" xfId="23688"/>
    <cellStyle name="Header2 2 5" xfId="6464"/>
    <cellStyle name="Header2 2 5 2" xfId="12436"/>
    <cellStyle name="Header2 2 5 3" xfId="18192"/>
    <cellStyle name="Header2 2 5 4" xfId="23689"/>
    <cellStyle name="Header2 2 6" xfId="6465"/>
    <cellStyle name="Header2 2 6 2" xfId="12437"/>
    <cellStyle name="Header2 2 6 3" xfId="18193"/>
    <cellStyle name="Header2 2 6 4" xfId="23690"/>
    <cellStyle name="Header2 2 7" xfId="6466"/>
    <cellStyle name="Header2 2 7 2" xfId="12438"/>
    <cellStyle name="Header2 2 7 3" xfId="18194"/>
    <cellStyle name="Header2 2 7 4" xfId="23691"/>
    <cellStyle name="Header2 2 8" xfId="6467"/>
    <cellStyle name="Header2 2 8 2" xfId="12439"/>
    <cellStyle name="Header2 2 8 3" xfId="18195"/>
    <cellStyle name="Header2 2 8 4" xfId="23692"/>
    <cellStyle name="Header2 2 9" xfId="6468"/>
    <cellStyle name="Header2 2 9 2" xfId="12440"/>
    <cellStyle name="Header2 2 9 3" xfId="18196"/>
    <cellStyle name="Header2 2 9 4" xfId="23693"/>
    <cellStyle name="Header2 3" xfId="5402"/>
    <cellStyle name="Header2 3 10" xfId="6469"/>
    <cellStyle name="Header2 3 10 2" xfId="12441"/>
    <cellStyle name="Header2 3 10 3" xfId="18197"/>
    <cellStyle name="Header2 3 10 4" xfId="23694"/>
    <cellStyle name="Header2 3 11" xfId="6470"/>
    <cellStyle name="Header2 3 11 2" xfId="12442"/>
    <cellStyle name="Header2 3 11 3" xfId="18198"/>
    <cellStyle name="Header2 3 11 4" xfId="23695"/>
    <cellStyle name="Header2 3 12" xfId="11396"/>
    <cellStyle name="Header2 3 2" xfId="5690"/>
    <cellStyle name="Header2 3 2 10" xfId="17433"/>
    <cellStyle name="Header2 3 2 2" xfId="6471"/>
    <cellStyle name="Header2 3 2 2 2" xfId="12443"/>
    <cellStyle name="Header2 3 2 2 3" xfId="18199"/>
    <cellStyle name="Header2 3 2 2 4" xfId="23696"/>
    <cellStyle name="Header2 3 2 3" xfId="6472"/>
    <cellStyle name="Header2 3 2 3 2" xfId="12444"/>
    <cellStyle name="Header2 3 2 3 3" xfId="18200"/>
    <cellStyle name="Header2 3 2 3 4" xfId="23697"/>
    <cellStyle name="Header2 3 2 4" xfId="6473"/>
    <cellStyle name="Header2 3 2 4 2" xfId="12445"/>
    <cellStyle name="Header2 3 2 4 3" xfId="18201"/>
    <cellStyle name="Header2 3 2 4 4" xfId="23698"/>
    <cellStyle name="Header2 3 2 5" xfId="6474"/>
    <cellStyle name="Header2 3 2 5 2" xfId="12446"/>
    <cellStyle name="Header2 3 2 5 3" xfId="18202"/>
    <cellStyle name="Header2 3 2 5 4" xfId="23699"/>
    <cellStyle name="Header2 3 2 6" xfId="6475"/>
    <cellStyle name="Header2 3 2 6 2" xfId="12447"/>
    <cellStyle name="Header2 3 2 6 3" xfId="18203"/>
    <cellStyle name="Header2 3 2 6 4" xfId="23700"/>
    <cellStyle name="Header2 3 2 7" xfId="6476"/>
    <cellStyle name="Header2 3 2 7 2" xfId="12448"/>
    <cellStyle name="Header2 3 2 7 3" xfId="18204"/>
    <cellStyle name="Header2 3 2 7 4" xfId="23701"/>
    <cellStyle name="Header2 3 2 8" xfId="6477"/>
    <cellStyle name="Header2 3 2 8 2" xfId="12449"/>
    <cellStyle name="Header2 3 2 8 3" xfId="18205"/>
    <cellStyle name="Header2 3 2 8 4" xfId="23702"/>
    <cellStyle name="Header2 3 2 9" xfId="11663"/>
    <cellStyle name="Header2 3 3" xfId="5929"/>
    <cellStyle name="Header2 3 3 10" xfId="6478"/>
    <cellStyle name="Header2 3 3 10 2" xfId="12450"/>
    <cellStyle name="Header2 3 3 10 3" xfId="18206"/>
    <cellStyle name="Header2 3 3 10 4" xfId="23703"/>
    <cellStyle name="Header2 3 3 11" xfId="11902"/>
    <cellStyle name="Header2 3 3 12" xfId="17659"/>
    <cellStyle name="Header2 3 3 13" xfId="23156"/>
    <cellStyle name="Header2 3 3 2" xfId="6479"/>
    <cellStyle name="Header2 3 3 2 2" xfId="12451"/>
    <cellStyle name="Header2 3 3 2 3" xfId="18207"/>
    <cellStyle name="Header2 3 3 2 4" xfId="23704"/>
    <cellStyle name="Header2 3 3 3" xfId="6480"/>
    <cellStyle name="Header2 3 3 3 2" xfId="12452"/>
    <cellStyle name="Header2 3 3 3 3" xfId="18208"/>
    <cellStyle name="Header2 3 3 3 4" xfId="23705"/>
    <cellStyle name="Header2 3 3 4" xfId="6481"/>
    <cellStyle name="Header2 3 3 4 2" xfId="12453"/>
    <cellStyle name="Header2 3 3 4 3" xfId="18209"/>
    <cellStyle name="Header2 3 3 4 4" xfId="23706"/>
    <cellStyle name="Header2 3 3 5" xfId="6482"/>
    <cellStyle name="Header2 3 3 5 2" xfId="12454"/>
    <cellStyle name="Header2 3 3 5 3" xfId="18210"/>
    <cellStyle name="Header2 3 3 5 4" xfId="23707"/>
    <cellStyle name="Header2 3 3 6" xfId="6483"/>
    <cellStyle name="Header2 3 3 6 2" xfId="12455"/>
    <cellStyle name="Header2 3 3 6 3" xfId="18211"/>
    <cellStyle name="Header2 3 3 6 4" xfId="23708"/>
    <cellStyle name="Header2 3 3 7" xfId="6484"/>
    <cellStyle name="Header2 3 3 7 2" xfId="12456"/>
    <cellStyle name="Header2 3 3 7 3" xfId="18212"/>
    <cellStyle name="Header2 3 3 7 4" xfId="23709"/>
    <cellStyle name="Header2 3 3 8" xfId="6485"/>
    <cellStyle name="Header2 3 3 8 2" xfId="12457"/>
    <cellStyle name="Header2 3 3 8 3" xfId="18213"/>
    <cellStyle name="Header2 3 3 8 4" xfId="23710"/>
    <cellStyle name="Header2 3 3 9" xfId="6486"/>
    <cellStyle name="Header2 3 3 9 2" xfId="12458"/>
    <cellStyle name="Header2 3 3 9 3" xfId="18214"/>
    <cellStyle name="Header2 3 3 9 4" xfId="23711"/>
    <cellStyle name="Header2 3 4" xfId="6487"/>
    <cellStyle name="Header2 3 4 2" xfId="12459"/>
    <cellStyle name="Header2 3 4 3" xfId="18215"/>
    <cellStyle name="Header2 3 4 4" xfId="23712"/>
    <cellStyle name="Header2 3 5" xfId="6488"/>
    <cellStyle name="Header2 3 5 2" xfId="12460"/>
    <cellStyle name="Header2 3 5 3" xfId="18216"/>
    <cellStyle name="Header2 3 5 4" xfId="23713"/>
    <cellStyle name="Header2 3 6" xfId="6489"/>
    <cellStyle name="Header2 3 6 2" xfId="12461"/>
    <cellStyle name="Header2 3 6 3" xfId="18217"/>
    <cellStyle name="Header2 3 6 4" xfId="23714"/>
    <cellStyle name="Header2 3 7" xfId="6490"/>
    <cellStyle name="Header2 3 7 2" xfId="12462"/>
    <cellStyle name="Header2 3 7 3" xfId="18218"/>
    <cellStyle name="Header2 3 7 4" xfId="23715"/>
    <cellStyle name="Header2 3 8" xfId="6491"/>
    <cellStyle name="Header2 3 8 2" xfId="12463"/>
    <cellStyle name="Header2 3 8 3" xfId="18219"/>
    <cellStyle name="Header2 3 8 4" xfId="23716"/>
    <cellStyle name="Header2 3 9" xfId="6492"/>
    <cellStyle name="Header2 3 9 2" xfId="12464"/>
    <cellStyle name="Header2 3 9 3" xfId="18220"/>
    <cellStyle name="Header2 3 9 4" xfId="23717"/>
    <cellStyle name="Header2 4" xfId="5588"/>
    <cellStyle name="Header2 4 10" xfId="11573"/>
    <cellStyle name="Header2 4 2" xfId="5876"/>
    <cellStyle name="Header2 4 2 10" xfId="6493"/>
    <cellStyle name="Header2 4 2 10 2" xfId="12465"/>
    <cellStyle name="Header2 4 2 10 3" xfId="18221"/>
    <cellStyle name="Header2 4 2 10 4" xfId="23718"/>
    <cellStyle name="Header2 4 2 11" xfId="11849"/>
    <cellStyle name="Header2 4 2 12" xfId="23103"/>
    <cellStyle name="Header2 4 2 2" xfId="6494"/>
    <cellStyle name="Header2 4 2 2 2" xfId="12466"/>
    <cellStyle name="Header2 4 2 2 3" xfId="18222"/>
    <cellStyle name="Header2 4 2 2 4" xfId="23719"/>
    <cellStyle name="Header2 4 2 3" xfId="6495"/>
    <cellStyle name="Header2 4 2 3 2" xfId="12467"/>
    <cellStyle name="Header2 4 2 3 3" xfId="18223"/>
    <cellStyle name="Header2 4 2 3 4" xfId="23720"/>
    <cellStyle name="Header2 4 2 4" xfId="6496"/>
    <cellStyle name="Header2 4 2 4 2" xfId="12468"/>
    <cellStyle name="Header2 4 2 4 3" xfId="18224"/>
    <cellStyle name="Header2 4 2 4 4" xfId="23721"/>
    <cellStyle name="Header2 4 2 5" xfId="6497"/>
    <cellStyle name="Header2 4 2 5 2" xfId="12469"/>
    <cellStyle name="Header2 4 2 5 3" xfId="18225"/>
    <cellStyle name="Header2 4 2 5 4" xfId="23722"/>
    <cellStyle name="Header2 4 2 6" xfId="6498"/>
    <cellStyle name="Header2 4 2 6 2" xfId="12470"/>
    <cellStyle name="Header2 4 2 6 3" xfId="18226"/>
    <cellStyle name="Header2 4 2 6 4" xfId="23723"/>
    <cellStyle name="Header2 4 2 7" xfId="6499"/>
    <cellStyle name="Header2 4 2 7 2" xfId="12471"/>
    <cellStyle name="Header2 4 2 7 3" xfId="18227"/>
    <cellStyle name="Header2 4 2 7 4" xfId="23724"/>
    <cellStyle name="Header2 4 2 8" xfId="6500"/>
    <cellStyle name="Header2 4 2 8 2" xfId="12472"/>
    <cellStyle name="Header2 4 2 8 3" xfId="18228"/>
    <cellStyle name="Header2 4 2 8 4" xfId="23725"/>
    <cellStyle name="Header2 4 2 9" xfId="6501"/>
    <cellStyle name="Header2 4 2 9 2" xfId="12473"/>
    <cellStyle name="Header2 4 2 9 3" xfId="18229"/>
    <cellStyle name="Header2 4 2 9 4" xfId="23726"/>
    <cellStyle name="Header2 4 3" xfId="6081"/>
    <cellStyle name="Header2 4 3 10" xfId="6502"/>
    <cellStyle name="Header2 4 3 10 2" xfId="12474"/>
    <cellStyle name="Header2 4 3 10 3" xfId="18230"/>
    <cellStyle name="Header2 4 3 10 4" xfId="23727"/>
    <cellStyle name="Header2 4 3 11" xfId="12053"/>
    <cellStyle name="Header2 4 3 12" xfId="17809"/>
    <cellStyle name="Header2 4 3 13" xfId="23306"/>
    <cellStyle name="Header2 4 3 2" xfId="6503"/>
    <cellStyle name="Header2 4 3 2 2" xfId="12475"/>
    <cellStyle name="Header2 4 3 2 3" xfId="18231"/>
    <cellStyle name="Header2 4 3 2 4" xfId="23728"/>
    <cellStyle name="Header2 4 3 3" xfId="6504"/>
    <cellStyle name="Header2 4 3 3 2" xfId="12476"/>
    <cellStyle name="Header2 4 3 3 3" xfId="18232"/>
    <cellStyle name="Header2 4 3 3 4" xfId="23729"/>
    <cellStyle name="Header2 4 3 4" xfId="6505"/>
    <cellStyle name="Header2 4 3 4 2" xfId="12477"/>
    <cellStyle name="Header2 4 3 4 3" xfId="18233"/>
    <cellStyle name="Header2 4 3 4 4" xfId="23730"/>
    <cellStyle name="Header2 4 3 5" xfId="6506"/>
    <cellStyle name="Header2 4 3 5 2" xfId="12478"/>
    <cellStyle name="Header2 4 3 5 3" xfId="18234"/>
    <cellStyle name="Header2 4 3 5 4" xfId="23731"/>
    <cellStyle name="Header2 4 3 6" xfId="6507"/>
    <cellStyle name="Header2 4 3 6 2" xfId="12479"/>
    <cellStyle name="Header2 4 3 6 3" xfId="18235"/>
    <cellStyle name="Header2 4 3 6 4" xfId="23732"/>
    <cellStyle name="Header2 4 3 7" xfId="6508"/>
    <cellStyle name="Header2 4 3 7 2" xfId="12480"/>
    <cellStyle name="Header2 4 3 7 3" xfId="18236"/>
    <cellStyle name="Header2 4 3 7 4" xfId="23733"/>
    <cellStyle name="Header2 4 3 8" xfId="6509"/>
    <cellStyle name="Header2 4 3 8 2" xfId="12481"/>
    <cellStyle name="Header2 4 3 8 3" xfId="18237"/>
    <cellStyle name="Header2 4 3 8 4" xfId="23734"/>
    <cellStyle name="Header2 4 3 9" xfId="6510"/>
    <cellStyle name="Header2 4 3 9 2" xfId="12482"/>
    <cellStyle name="Header2 4 3 9 3" xfId="18238"/>
    <cellStyle name="Header2 4 3 9 4" xfId="23735"/>
    <cellStyle name="Header2 4 4" xfId="6511"/>
    <cellStyle name="Header2 4 4 2" xfId="12483"/>
    <cellStyle name="Header2 4 4 3" xfId="18239"/>
    <cellStyle name="Header2 4 4 4" xfId="23736"/>
    <cellStyle name="Header2 4 5" xfId="6512"/>
    <cellStyle name="Header2 4 5 2" xfId="12484"/>
    <cellStyle name="Header2 4 5 3" xfId="18240"/>
    <cellStyle name="Header2 4 5 4" xfId="23737"/>
    <cellStyle name="Header2 4 6" xfId="6513"/>
    <cellStyle name="Header2 4 6 2" xfId="12485"/>
    <cellStyle name="Header2 4 6 3" xfId="18241"/>
    <cellStyle name="Header2 4 6 4" xfId="23738"/>
    <cellStyle name="Header2 4 7" xfId="6514"/>
    <cellStyle name="Header2 4 7 2" xfId="12486"/>
    <cellStyle name="Header2 4 7 3" xfId="18242"/>
    <cellStyle name="Header2 4 7 4" xfId="23739"/>
    <cellStyle name="Header2 4 8" xfId="6515"/>
    <cellStyle name="Header2 4 8 2" xfId="12487"/>
    <cellStyle name="Header2 4 8 3" xfId="18243"/>
    <cellStyle name="Header2 4 8 4" xfId="23740"/>
    <cellStyle name="Header2 4 9" xfId="6516"/>
    <cellStyle name="Header2 4 9 2" xfId="12488"/>
    <cellStyle name="Header2 4 9 3" xfId="18244"/>
    <cellStyle name="Header2 4 9 4" xfId="23741"/>
    <cellStyle name="Header2 5" xfId="5598"/>
    <cellStyle name="Header2 5 10" xfId="17354"/>
    <cellStyle name="Header2 5 2" xfId="6517"/>
    <cellStyle name="Header2 5 2 2" xfId="12489"/>
    <cellStyle name="Header2 5 2 3" xfId="18245"/>
    <cellStyle name="Header2 5 2 4" xfId="23742"/>
    <cellStyle name="Header2 5 3" xfId="6518"/>
    <cellStyle name="Header2 5 3 2" xfId="12490"/>
    <cellStyle name="Header2 5 3 3" xfId="18246"/>
    <cellStyle name="Header2 5 3 4" xfId="23743"/>
    <cellStyle name="Header2 5 4" xfId="6519"/>
    <cellStyle name="Header2 5 4 2" xfId="12491"/>
    <cellStyle name="Header2 5 4 3" xfId="18247"/>
    <cellStyle name="Header2 5 4 4" xfId="23744"/>
    <cellStyle name="Header2 5 5" xfId="6520"/>
    <cellStyle name="Header2 5 5 2" xfId="12492"/>
    <cellStyle name="Header2 5 5 3" xfId="18248"/>
    <cellStyle name="Header2 5 5 4" xfId="23745"/>
    <cellStyle name="Header2 5 6" xfId="6521"/>
    <cellStyle name="Header2 5 6 2" xfId="12493"/>
    <cellStyle name="Header2 5 6 3" xfId="18249"/>
    <cellStyle name="Header2 5 6 4" xfId="23746"/>
    <cellStyle name="Header2 5 7" xfId="6522"/>
    <cellStyle name="Header2 5 7 2" xfId="12494"/>
    <cellStyle name="Header2 5 7 3" xfId="18250"/>
    <cellStyle name="Header2 5 7 4" xfId="23747"/>
    <cellStyle name="Header2 5 8" xfId="6523"/>
    <cellStyle name="Header2 5 8 2" xfId="12495"/>
    <cellStyle name="Header2 5 8 3" xfId="18251"/>
    <cellStyle name="Header2 5 8 4" xfId="23748"/>
    <cellStyle name="Header2 5 9" xfId="11582"/>
    <cellStyle name="Header2 6" xfId="6524"/>
    <cellStyle name="Header2 6 2" xfId="12496"/>
    <cellStyle name="Header2 6 3" xfId="18252"/>
    <cellStyle name="Header2 6 4" xfId="23749"/>
    <cellStyle name="Header2 7" xfId="6525"/>
    <cellStyle name="Header2 7 2" xfId="12497"/>
    <cellStyle name="Header2 7 3" xfId="18253"/>
    <cellStyle name="Header2 7 4" xfId="23750"/>
    <cellStyle name="Header2 8" xfId="6526"/>
    <cellStyle name="Header2 8 2" xfId="12498"/>
    <cellStyle name="Header2 8 3" xfId="18254"/>
    <cellStyle name="Header2 8 4" xfId="23751"/>
    <cellStyle name="Header2 9" xfId="6527"/>
    <cellStyle name="Header2 9 2" xfId="12499"/>
    <cellStyle name="Header2 9 3" xfId="18255"/>
    <cellStyle name="Header2 9 4" xfId="23752"/>
    <cellStyle name="Heading" xfId="4282"/>
    <cellStyle name="Heading 1" xfId="424"/>
    <cellStyle name="Heading 2" xfId="425"/>
    <cellStyle name="Heading 3" xfId="4283"/>
    <cellStyle name="Heading 3 2" xfId="5618"/>
    <cellStyle name="Heading 3 2 2" xfId="6528"/>
    <cellStyle name="Heading 3 2 3" xfId="6529"/>
    <cellStyle name="Heading 3 2 4" xfId="6530"/>
    <cellStyle name="Heading 3 3" xfId="6531"/>
    <cellStyle name="Heading 3 4" xfId="6532"/>
    <cellStyle name="Heading 3 5" xfId="6533"/>
    <cellStyle name="Heading 4" xfId="4284"/>
    <cellStyle name="Heading 5" xfId="5619"/>
    <cellStyle name="Heading 5 2" xfId="6534"/>
    <cellStyle name="Heading 5 2 2" xfId="12500"/>
    <cellStyle name="Heading 5 2 3" xfId="18256"/>
    <cellStyle name="Heading 5 3" xfId="6535"/>
    <cellStyle name="Heading 5 3 2" xfId="12501"/>
    <cellStyle name="Heading 5 3 3" xfId="18257"/>
    <cellStyle name="Heading 6" xfId="6536"/>
    <cellStyle name="Heading 6 2" xfId="12502"/>
    <cellStyle name="Heading 6 3" xfId="18258"/>
    <cellStyle name="Heading_라벨" xfId="4285"/>
    <cellStyle name="Heading1" xfId="426"/>
    <cellStyle name="Heading1 2" xfId="4286"/>
    <cellStyle name="Heading2" xfId="427"/>
    <cellStyle name="Heading2 2" xfId="4287"/>
    <cellStyle name="HeadingS" xfId="4288"/>
    <cellStyle name="HeadShade" xfId="428"/>
    <cellStyle name="Hyperlink" xfId="4289"/>
    <cellStyle name="I" xfId="429"/>
    <cellStyle name="I_NOI-2002-update1107" xfId="430"/>
    <cellStyle name="I_Sheet1" xfId="431"/>
    <cellStyle name="iles|_x0005_h" xfId="4290"/>
    <cellStyle name="Input" xfId="4291"/>
    <cellStyle name="Input [yellow]" xfId="122"/>
    <cellStyle name="Input [yellow] 2" xfId="4292"/>
    <cellStyle name="Input [yellow] 2 2" xfId="5229"/>
    <cellStyle name="Input [yellow] 2 2 2" xfId="5571"/>
    <cellStyle name="Input [yellow] 2 2 2 2" xfId="5859"/>
    <cellStyle name="Input [yellow] 2 2 2 2 2" xfId="6537"/>
    <cellStyle name="Input [yellow] 2 2 2 2 2 2" xfId="12503"/>
    <cellStyle name="Input [yellow] 2 2 2 2 2 3" xfId="18259"/>
    <cellStyle name="Input [yellow] 2 2 2 2 2 4" xfId="23753"/>
    <cellStyle name="Input [yellow] 2 2 2 2 3" xfId="6538"/>
    <cellStyle name="Input [yellow] 2 2 2 2 3 2" xfId="12504"/>
    <cellStyle name="Input [yellow] 2 2 2 2 3 3" xfId="18260"/>
    <cellStyle name="Input [yellow] 2 2 2 2 3 4" xfId="23754"/>
    <cellStyle name="Input [yellow] 2 2 2 2 4" xfId="6539"/>
    <cellStyle name="Input [yellow] 2 2 2 2 4 2" xfId="12505"/>
    <cellStyle name="Input [yellow] 2 2 2 2 4 3" xfId="18261"/>
    <cellStyle name="Input [yellow] 2 2 2 2 4 4" xfId="23755"/>
    <cellStyle name="Input [yellow] 2 2 2 2 5" xfId="6540"/>
    <cellStyle name="Input [yellow] 2 2 2 2 5 2" xfId="12506"/>
    <cellStyle name="Input [yellow] 2 2 2 2 5 3" xfId="18262"/>
    <cellStyle name="Input [yellow] 2 2 2 2 5 4" xfId="23756"/>
    <cellStyle name="Input [yellow] 2 2 2 2 6" xfId="6541"/>
    <cellStyle name="Input [yellow] 2 2 2 2 6 2" xfId="12507"/>
    <cellStyle name="Input [yellow] 2 2 2 2 6 3" xfId="18263"/>
    <cellStyle name="Input [yellow] 2 2 2 2 6 4" xfId="23757"/>
    <cellStyle name="Input [yellow] 2 2 2 2 7" xfId="11832"/>
    <cellStyle name="Input [yellow] 2 2 2 2 8" xfId="17593"/>
    <cellStyle name="Input [yellow] 2 2 2 3" xfId="6542"/>
    <cellStyle name="Input [yellow] 2 2 2 3 2" xfId="12508"/>
    <cellStyle name="Input [yellow] 2 2 2 3 3" xfId="18264"/>
    <cellStyle name="Input [yellow] 2 2 2 3 4" xfId="23758"/>
    <cellStyle name="Input [yellow] 2 2 2 4" xfId="6543"/>
    <cellStyle name="Input [yellow] 2 2 2 4 2" xfId="12509"/>
    <cellStyle name="Input [yellow] 2 2 2 4 3" xfId="18265"/>
    <cellStyle name="Input [yellow] 2 2 2 4 4" xfId="23759"/>
    <cellStyle name="Input [yellow] 2 2 2 5" xfId="6544"/>
    <cellStyle name="Input [yellow] 2 2 2 5 2" xfId="12510"/>
    <cellStyle name="Input [yellow] 2 2 2 5 3" xfId="18266"/>
    <cellStyle name="Input [yellow] 2 2 2 5 4" xfId="23760"/>
    <cellStyle name="Input [yellow] 2 2 2 6" xfId="6545"/>
    <cellStyle name="Input [yellow] 2 2 2 6 2" xfId="12511"/>
    <cellStyle name="Input [yellow] 2 2 2 6 3" xfId="18267"/>
    <cellStyle name="Input [yellow] 2 2 2 6 4" xfId="23761"/>
    <cellStyle name="Input [yellow] 2 2 2 7" xfId="6546"/>
    <cellStyle name="Input [yellow] 2 2 2 7 2" xfId="12512"/>
    <cellStyle name="Input [yellow] 2 2 2 7 3" xfId="18268"/>
    <cellStyle name="Input [yellow] 2 2 2 7 4" xfId="23762"/>
    <cellStyle name="Input [yellow] 2 2 2 8" xfId="6547"/>
    <cellStyle name="Input [yellow] 2 2 2 8 2" xfId="12513"/>
    <cellStyle name="Input [yellow] 2 2 2 8 3" xfId="18269"/>
    <cellStyle name="Input [yellow] 2 2 2 8 4" xfId="23763"/>
    <cellStyle name="Input [yellow] 2 2 2 9" xfId="6548"/>
    <cellStyle name="Input [yellow] 2 2 2 9 2" xfId="12514"/>
    <cellStyle name="Input [yellow] 2 2 2 9 3" xfId="18270"/>
    <cellStyle name="Input [yellow] 2 2 2 9 4" xfId="23764"/>
    <cellStyle name="Input [yellow] 2 2 3" xfId="5528"/>
    <cellStyle name="Input [yellow] 2 2 3 2" xfId="5816"/>
    <cellStyle name="Input [yellow] 2 2 3 2 10" xfId="6549"/>
    <cellStyle name="Input [yellow] 2 2 3 2 10 2" xfId="12515"/>
    <cellStyle name="Input [yellow] 2 2 3 2 10 3" xfId="18271"/>
    <cellStyle name="Input [yellow] 2 2 3 2 10 4" xfId="23765"/>
    <cellStyle name="Input [yellow] 2 2 3 2 11" xfId="11789"/>
    <cellStyle name="Input [yellow] 2 2 3 2 12" xfId="23069"/>
    <cellStyle name="Input [yellow] 2 2 3 2 2" xfId="6550"/>
    <cellStyle name="Input [yellow] 2 2 3 2 2 2" xfId="12516"/>
    <cellStyle name="Input [yellow] 2 2 3 2 2 3" xfId="18272"/>
    <cellStyle name="Input [yellow] 2 2 3 2 2 4" xfId="23766"/>
    <cellStyle name="Input [yellow] 2 2 3 2 3" xfId="6551"/>
    <cellStyle name="Input [yellow] 2 2 3 2 3 2" xfId="12517"/>
    <cellStyle name="Input [yellow] 2 2 3 2 3 3" xfId="18273"/>
    <cellStyle name="Input [yellow] 2 2 3 2 3 4" xfId="23767"/>
    <cellStyle name="Input [yellow] 2 2 3 2 4" xfId="6552"/>
    <cellStyle name="Input [yellow] 2 2 3 2 4 2" xfId="12518"/>
    <cellStyle name="Input [yellow] 2 2 3 2 4 3" xfId="18274"/>
    <cellStyle name="Input [yellow] 2 2 3 2 4 4" xfId="23768"/>
    <cellStyle name="Input [yellow] 2 2 3 2 5" xfId="6553"/>
    <cellStyle name="Input [yellow] 2 2 3 2 5 2" xfId="12519"/>
    <cellStyle name="Input [yellow] 2 2 3 2 5 3" xfId="18275"/>
    <cellStyle name="Input [yellow] 2 2 3 2 5 4" xfId="23769"/>
    <cellStyle name="Input [yellow] 2 2 3 2 6" xfId="6554"/>
    <cellStyle name="Input [yellow] 2 2 3 2 6 2" xfId="12520"/>
    <cellStyle name="Input [yellow] 2 2 3 2 6 3" xfId="18276"/>
    <cellStyle name="Input [yellow] 2 2 3 2 6 4" xfId="23770"/>
    <cellStyle name="Input [yellow] 2 2 3 2 7" xfId="6555"/>
    <cellStyle name="Input [yellow] 2 2 3 2 7 2" xfId="12521"/>
    <cellStyle name="Input [yellow] 2 2 3 2 7 3" xfId="18277"/>
    <cellStyle name="Input [yellow] 2 2 3 2 7 4" xfId="23771"/>
    <cellStyle name="Input [yellow] 2 2 3 2 8" xfId="6556"/>
    <cellStyle name="Input [yellow] 2 2 3 2 8 2" xfId="12522"/>
    <cellStyle name="Input [yellow] 2 2 3 2 8 3" xfId="18278"/>
    <cellStyle name="Input [yellow] 2 2 3 2 8 4" xfId="23772"/>
    <cellStyle name="Input [yellow] 2 2 3 2 9" xfId="6557"/>
    <cellStyle name="Input [yellow] 2 2 3 2 9 2" xfId="12523"/>
    <cellStyle name="Input [yellow] 2 2 3 2 9 3" xfId="18279"/>
    <cellStyle name="Input [yellow] 2 2 3 2 9 4" xfId="23773"/>
    <cellStyle name="Input [yellow] 2 2 3 3" xfId="6039"/>
    <cellStyle name="Input [yellow] 2 2 3 3 10" xfId="6558"/>
    <cellStyle name="Input [yellow] 2 2 3 3 10 2" xfId="12524"/>
    <cellStyle name="Input [yellow] 2 2 3 3 10 3" xfId="18280"/>
    <cellStyle name="Input [yellow] 2 2 3 3 10 4" xfId="23774"/>
    <cellStyle name="Input [yellow] 2 2 3 3 11" xfId="12012"/>
    <cellStyle name="Input [yellow] 2 2 3 3 12" xfId="17769"/>
    <cellStyle name="Input [yellow] 2 2 3 3 13" xfId="23266"/>
    <cellStyle name="Input [yellow] 2 2 3 3 2" xfId="6559"/>
    <cellStyle name="Input [yellow] 2 2 3 3 2 2" xfId="12525"/>
    <cellStyle name="Input [yellow] 2 2 3 3 2 3" xfId="18281"/>
    <cellStyle name="Input [yellow] 2 2 3 3 2 4" xfId="23775"/>
    <cellStyle name="Input [yellow] 2 2 3 3 3" xfId="6560"/>
    <cellStyle name="Input [yellow] 2 2 3 3 3 2" xfId="12526"/>
    <cellStyle name="Input [yellow] 2 2 3 3 3 3" xfId="18282"/>
    <cellStyle name="Input [yellow] 2 2 3 3 3 4" xfId="23776"/>
    <cellStyle name="Input [yellow] 2 2 3 3 4" xfId="6561"/>
    <cellStyle name="Input [yellow] 2 2 3 3 4 2" xfId="12527"/>
    <cellStyle name="Input [yellow] 2 2 3 3 4 3" xfId="18283"/>
    <cellStyle name="Input [yellow] 2 2 3 3 4 4" xfId="23777"/>
    <cellStyle name="Input [yellow] 2 2 3 3 5" xfId="6562"/>
    <cellStyle name="Input [yellow] 2 2 3 3 5 2" xfId="12528"/>
    <cellStyle name="Input [yellow] 2 2 3 3 5 3" xfId="18284"/>
    <cellStyle name="Input [yellow] 2 2 3 3 5 4" xfId="23778"/>
    <cellStyle name="Input [yellow] 2 2 3 3 6" xfId="6563"/>
    <cellStyle name="Input [yellow] 2 2 3 3 6 2" xfId="12529"/>
    <cellStyle name="Input [yellow] 2 2 3 3 6 3" xfId="18285"/>
    <cellStyle name="Input [yellow] 2 2 3 3 6 4" xfId="23779"/>
    <cellStyle name="Input [yellow] 2 2 3 3 7" xfId="6564"/>
    <cellStyle name="Input [yellow] 2 2 3 3 7 2" xfId="12530"/>
    <cellStyle name="Input [yellow] 2 2 3 3 7 3" xfId="18286"/>
    <cellStyle name="Input [yellow] 2 2 3 3 7 4" xfId="23780"/>
    <cellStyle name="Input [yellow] 2 2 3 3 8" xfId="6565"/>
    <cellStyle name="Input [yellow] 2 2 3 3 8 2" xfId="12531"/>
    <cellStyle name="Input [yellow] 2 2 3 3 8 3" xfId="18287"/>
    <cellStyle name="Input [yellow] 2 2 3 3 8 4" xfId="23781"/>
    <cellStyle name="Input [yellow] 2 2 3 3 9" xfId="6566"/>
    <cellStyle name="Input [yellow] 2 2 3 3 9 2" xfId="12532"/>
    <cellStyle name="Input [yellow] 2 2 3 3 9 3" xfId="18288"/>
    <cellStyle name="Input [yellow] 2 2 3 3 9 4" xfId="23782"/>
    <cellStyle name="Input [yellow] 2 2 3 4" xfId="6567"/>
    <cellStyle name="Input [yellow] 2 2 3 4 2" xfId="12533"/>
    <cellStyle name="Input [yellow] 2 2 3 4 3" xfId="18289"/>
    <cellStyle name="Input [yellow] 2 2 3 4 4" xfId="23783"/>
    <cellStyle name="Input [yellow] 2 2 3 5" xfId="6568"/>
    <cellStyle name="Input [yellow] 2 2 3 5 2" xfId="12534"/>
    <cellStyle name="Input [yellow] 2 2 3 5 3" xfId="18290"/>
    <cellStyle name="Input [yellow] 2 2 3 5 4" xfId="23784"/>
    <cellStyle name="Input [yellow] 2 2 3 6" xfId="6569"/>
    <cellStyle name="Input [yellow] 2 2 3 6 2" xfId="12535"/>
    <cellStyle name="Input [yellow] 2 2 3 6 3" xfId="18291"/>
    <cellStyle name="Input [yellow] 2 2 3 6 4" xfId="23785"/>
    <cellStyle name="Input [yellow] 2 2 3 7" xfId="11522"/>
    <cellStyle name="Input [yellow] 2 2 4" xfId="5636"/>
    <cellStyle name="Input [yellow] 2 2 4 2" xfId="6570"/>
    <cellStyle name="Input [yellow] 2 2 4 2 2" xfId="12536"/>
    <cellStyle name="Input [yellow] 2 2 4 2 3" xfId="18292"/>
    <cellStyle name="Input [yellow] 2 2 4 2 4" xfId="23786"/>
    <cellStyle name="Input [yellow] 2 2 4 3" xfId="6571"/>
    <cellStyle name="Input [yellow] 2 2 4 3 2" xfId="12537"/>
    <cellStyle name="Input [yellow] 2 2 4 3 3" xfId="18293"/>
    <cellStyle name="Input [yellow] 2 2 4 3 4" xfId="23787"/>
    <cellStyle name="Input [yellow] 2 2 4 4" xfId="6572"/>
    <cellStyle name="Input [yellow] 2 2 4 4 2" xfId="12538"/>
    <cellStyle name="Input [yellow] 2 2 4 4 3" xfId="18294"/>
    <cellStyle name="Input [yellow] 2 2 4 4 4" xfId="23788"/>
    <cellStyle name="Input [yellow] 2 2 4 5" xfId="6573"/>
    <cellStyle name="Input [yellow] 2 2 4 5 2" xfId="12539"/>
    <cellStyle name="Input [yellow] 2 2 4 5 3" xfId="18295"/>
    <cellStyle name="Input [yellow] 2 2 4 5 4" xfId="23789"/>
    <cellStyle name="Input [yellow] 2 2 4 6" xfId="6574"/>
    <cellStyle name="Input [yellow] 2 2 4 6 2" xfId="12540"/>
    <cellStyle name="Input [yellow] 2 2 4 6 3" xfId="18296"/>
    <cellStyle name="Input [yellow] 2 2 4 6 4" xfId="23790"/>
    <cellStyle name="Input [yellow] 2 2 4 7" xfId="11610"/>
    <cellStyle name="Input [yellow] 2 2 4 8" xfId="17381"/>
    <cellStyle name="Input [yellow] 2 2 5" xfId="5607"/>
    <cellStyle name="Input [yellow] 2 2 5 10" xfId="6575"/>
    <cellStyle name="Input [yellow] 2 2 5 10 2" xfId="12541"/>
    <cellStyle name="Input [yellow] 2 2 5 10 3" xfId="18297"/>
    <cellStyle name="Input [yellow] 2 2 5 10 4" xfId="23791"/>
    <cellStyle name="Input [yellow] 2 2 5 11" xfId="11589"/>
    <cellStyle name="Input [yellow] 2 2 5 12" xfId="17361"/>
    <cellStyle name="Input [yellow] 2 2 5 13" xfId="22913"/>
    <cellStyle name="Input [yellow] 2 2 5 2" xfId="6576"/>
    <cellStyle name="Input [yellow] 2 2 5 2 2" xfId="12542"/>
    <cellStyle name="Input [yellow] 2 2 5 2 3" xfId="18298"/>
    <cellStyle name="Input [yellow] 2 2 5 2 4" xfId="23792"/>
    <cellStyle name="Input [yellow] 2 2 5 3" xfId="6577"/>
    <cellStyle name="Input [yellow] 2 2 5 3 2" xfId="12543"/>
    <cellStyle name="Input [yellow] 2 2 5 3 3" xfId="18299"/>
    <cellStyle name="Input [yellow] 2 2 5 3 4" xfId="23793"/>
    <cellStyle name="Input [yellow] 2 2 5 4" xfId="6578"/>
    <cellStyle name="Input [yellow] 2 2 5 4 2" xfId="12544"/>
    <cellStyle name="Input [yellow] 2 2 5 4 3" xfId="18300"/>
    <cellStyle name="Input [yellow] 2 2 5 4 4" xfId="23794"/>
    <cellStyle name="Input [yellow] 2 2 5 5" xfId="6579"/>
    <cellStyle name="Input [yellow] 2 2 5 5 2" xfId="12545"/>
    <cellStyle name="Input [yellow] 2 2 5 5 3" xfId="18301"/>
    <cellStyle name="Input [yellow] 2 2 5 5 4" xfId="23795"/>
    <cellStyle name="Input [yellow] 2 2 5 6" xfId="6580"/>
    <cellStyle name="Input [yellow] 2 2 5 6 2" xfId="12546"/>
    <cellStyle name="Input [yellow] 2 2 5 6 3" xfId="18302"/>
    <cellStyle name="Input [yellow] 2 2 5 6 4" xfId="23796"/>
    <cellStyle name="Input [yellow] 2 2 5 7" xfId="6581"/>
    <cellStyle name="Input [yellow] 2 2 5 7 2" xfId="12547"/>
    <cellStyle name="Input [yellow] 2 2 5 7 3" xfId="18303"/>
    <cellStyle name="Input [yellow] 2 2 5 7 4" xfId="23797"/>
    <cellStyle name="Input [yellow] 2 2 5 8" xfId="6582"/>
    <cellStyle name="Input [yellow] 2 2 5 8 2" xfId="12548"/>
    <cellStyle name="Input [yellow] 2 2 5 8 3" xfId="18304"/>
    <cellStyle name="Input [yellow] 2 2 5 8 4" xfId="23798"/>
    <cellStyle name="Input [yellow] 2 2 5 9" xfId="6583"/>
    <cellStyle name="Input [yellow] 2 2 5 9 2" xfId="12549"/>
    <cellStyle name="Input [yellow] 2 2 5 9 3" xfId="18305"/>
    <cellStyle name="Input [yellow] 2 2 5 9 4" xfId="23799"/>
    <cellStyle name="Input [yellow] 2 2 6" xfId="6584"/>
    <cellStyle name="Input [yellow] 2 2 6 2" xfId="12550"/>
    <cellStyle name="Input [yellow] 2 2 6 3" xfId="18306"/>
    <cellStyle name="Input [yellow] 2 2 6 4" xfId="23800"/>
    <cellStyle name="Input [yellow] 2 3" xfId="5552"/>
    <cellStyle name="Input [yellow] 2 3 10" xfId="11545"/>
    <cellStyle name="Input [yellow] 2 3 2" xfId="5840"/>
    <cellStyle name="Input [yellow] 2 3 2 2" xfId="6585"/>
    <cellStyle name="Input [yellow] 2 3 2 2 2" xfId="12551"/>
    <cellStyle name="Input [yellow] 2 3 2 2 3" xfId="18307"/>
    <cellStyle name="Input [yellow] 2 3 2 2 4" xfId="23801"/>
    <cellStyle name="Input [yellow] 2 3 2 3" xfId="6586"/>
    <cellStyle name="Input [yellow] 2 3 2 3 2" xfId="12552"/>
    <cellStyle name="Input [yellow] 2 3 2 3 3" xfId="18308"/>
    <cellStyle name="Input [yellow] 2 3 2 3 4" xfId="23802"/>
    <cellStyle name="Input [yellow] 2 3 2 4" xfId="6587"/>
    <cellStyle name="Input [yellow] 2 3 2 4 2" xfId="12553"/>
    <cellStyle name="Input [yellow] 2 3 2 4 3" xfId="18309"/>
    <cellStyle name="Input [yellow] 2 3 2 4 4" xfId="23803"/>
    <cellStyle name="Input [yellow] 2 3 2 5" xfId="6588"/>
    <cellStyle name="Input [yellow] 2 3 2 5 2" xfId="12554"/>
    <cellStyle name="Input [yellow] 2 3 2 5 3" xfId="18310"/>
    <cellStyle name="Input [yellow] 2 3 2 5 4" xfId="23804"/>
    <cellStyle name="Input [yellow] 2 3 2 6" xfId="6589"/>
    <cellStyle name="Input [yellow] 2 3 2 6 2" xfId="12555"/>
    <cellStyle name="Input [yellow] 2 3 2 6 3" xfId="18311"/>
    <cellStyle name="Input [yellow] 2 3 2 6 4" xfId="23805"/>
    <cellStyle name="Input [yellow] 2 3 2 7" xfId="11813"/>
    <cellStyle name="Input [yellow] 2 3 2 8" xfId="17574"/>
    <cellStyle name="Input [yellow] 2 3 3" xfId="6061"/>
    <cellStyle name="Input [yellow] 2 3 3 10" xfId="6590"/>
    <cellStyle name="Input [yellow] 2 3 3 10 2" xfId="12556"/>
    <cellStyle name="Input [yellow] 2 3 3 10 3" xfId="18312"/>
    <cellStyle name="Input [yellow] 2 3 3 10 4" xfId="23806"/>
    <cellStyle name="Input [yellow] 2 3 3 11" xfId="12033"/>
    <cellStyle name="Input [yellow] 2 3 3 12" xfId="17789"/>
    <cellStyle name="Input [yellow] 2 3 3 13" xfId="23286"/>
    <cellStyle name="Input [yellow] 2 3 3 2" xfId="6591"/>
    <cellStyle name="Input [yellow] 2 3 3 2 2" xfId="12557"/>
    <cellStyle name="Input [yellow] 2 3 3 2 3" xfId="18313"/>
    <cellStyle name="Input [yellow] 2 3 3 2 4" xfId="23807"/>
    <cellStyle name="Input [yellow] 2 3 3 3" xfId="6592"/>
    <cellStyle name="Input [yellow] 2 3 3 3 2" xfId="12558"/>
    <cellStyle name="Input [yellow] 2 3 3 3 3" xfId="18314"/>
    <cellStyle name="Input [yellow] 2 3 3 3 4" xfId="23808"/>
    <cellStyle name="Input [yellow] 2 3 3 4" xfId="6593"/>
    <cellStyle name="Input [yellow] 2 3 3 4 2" xfId="12559"/>
    <cellStyle name="Input [yellow] 2 3 3 4 3" xfId="18315"/>
    <cellStyle name="Input [yellow] 2 3 3 4 4" xfId="23809"/>
    <cellStyle name="Input [yellow] 2 3 3 5" xfId="6594"/>
    <cellStyle name="Input [yellow] 2 3 3 5 2" xfId="12560"/>
    <cellStyle name="Input [yellow] 2 3 3 5 3" xfId="18316"/>
    <cellStyle name="Input [yellow] 2 3 3 5 4" xfId="23810"/>
    <cellStyle name="Input [yellow] 2 3 3 6" xfId="6595"/>
    <cellStyle name="Input [yellow] 2 3 3 6 2" xfId="12561"/>
    <cellStyle name="Input [yellow] 2 3 3 6 3" xfId="18317"/>
    <cellStyle name="Input [yellow] 2 3 3 6 4" xfId="23811"/>
    <cellStyle name="Input [yellow] 2 3 3 7" xfId="6596"/>
    <cellStyle name="Input [yellow] 2 3 3 7 2" xfId="12562"/>
    <cellStyle name="Input [yellow] 2 3 3 7 3" xfId="18318"/>
    <cellStyle name="Input [yellow] 2 3 3 7 4" xfId="23812"/>
    <cellStyle name="Input [yellow] 2 3 3 8" xfId="6597"/>
    <cellStyle name="Input [yellow] 2 3 3 8 2" xfId="12563"/>
    <cellStyle name="Input [yellow] 2 3 3 8 3" xfId="18319"/>
    <cellStyle name="Input [yellow] 2 3 3 8 4" xfId="23813"/>
    <cellStyle name="Input [yellow] 2 3 3 9" xfId="6598"/>
    <cellStyle name="Input [yellow] 2 3 3 9 2" xfId="12564"/>
    <cellStyle name="Input [yellow] 2 3 3 9 3" xfId="18320"/>
    <cellStyle name="Input [yellow] 2 3 3 9 4" xfId="23814"/>
    <cellStyle name="Input [yellow] 2 3 4" xfId="6599"/>
    <cellStyle name="Input [yellow] 2 3 4 2" xfId="12565"/>
    <cellStyle name="Input [yellow] 2 3 4 3" xfId="18321"/>
    <cellStyle name="Input [yellow] 2 3 4 4" xfId="23815"/>
    <cellStyle name="Input [yellow] 2 3 5" xfId="6600"/>
    <cellStyle name="Input [yellow] 2 3 5 2" xfId="12566"/>
    <cellStyle name="Input [yellow] 2 3 5 3" xfId="18322"/>
    <cellStyle name="Input [yellow] 2 3 5 4" xfId="23816"/>
    <cellStyle name="Input [yellow] 2 3 6" xfId="6601"/>
    <cellStyle name="Input [yellow] 2 3 6 2" xfId="12567"/>
    <cellStyle name="Input [yellow] 2 3 6 3" xfId="18323"/>
    <cellStyle name="Input [yellow] 2 3 6 4" xfId="23817"/>
    <cellStyle name="Input [yellow] 2 3 7" xfId="6602"/>
    <cellStyle name="Input [yellow] 2 3 7 2" xfId="12568"/>
    <cellStyle name="Input [yellow] 2 3 7 3" xfId="18324"/>
    <cellStyle name="Input [yellow] 2 3 7 4" xfId="23818"/>
    <cellStyle name="Input [yellow] 2 3 8" xfId="6603"/>
    <cellStyle name="Input [yellow] 2 3 8 2" xfId="12569"/>
    <cellStyle name="Input [yellow] 2 3 8 3" xfId="18325"/>
    <cellStyle name="Input [yellow] 2 3 8 4" xfId="23819"/>
    <cellStyle name="Input [yellow] 2 3 9" xfId="6604"/>
    <cellStyle name="Input [yellow] 2 3 9 2" xfId="12570"/>
    <cellStyle name="Input [yellow] 2 3 9 3" xfId="18326"/>
    <cellStyle name="Input [yellow] 2 3 9 4" xfId="23820"/>
    <cellStyle name="Input [yellow] 2 4" xfId="5477"/>
    <cellStyle name="Input [yellow] 2 4 2" xfId="5765"/>
    <cellStyle name="Input [yellow] 2 4 2 2" xfId="6605"/>
    <cellStyle name="Input [yellow] 2 4 2 2 2" xfId="12571"/>
    <cellStyle name="Input [yellow] 2 4 2 2 3" xfId="18327"/>
    <cellStyle name="Input [yellow] 2 4 2 2 4" xfId="23821"/>
    <cellStyle name="Input [yellow] 2 4 2 3" xfId="6606"/>
    <cellStyle name="Input [yellow] 2 4 2 3 2" xfId="12572"/>
    <cellStyle name="Input [yellow] 2 4 2 3 3" xfId="18328"/>
    <cellStyle name="Input [yellow] 2 4 2 3 4" xfId="23822"/>
    <cellStyle name="Input [yellow] 2 4 2 4" xfId="6607"/>
    <cellStyle name="Input [yellow] 2 4 2 4 2" xfId="12573"/>
    <cellStyle name="Input [yellow] 2 4 2 4 3" xfId="18329"/>
    <cellStyle name="Input [yellow] 2 4 2 4 4" xfId="23823"/>
    <cellStyle name="Input [yellow] 2 4 2 5" xfId="6608"/>
    <cellStyle name="Input [yellow] 2 4 2 5 2" xfId="12574"/>
    <cellStyle name="Input [yellow] 2 4 2 5 3" xfId="18330"/>
    <cellStyle name="Input [yellow] 2 4 2 5 4" xfId="23824"/>
    <cellStyle name="Input [yellow] 2 4 2 6" xfId="6609"/>
    <cellStyle name="Input [yellow] 2 4 2 6 2" xfId="12575"/>
    <cellStyle name="Input [yellow] 2 4 2 6 3" xfId="18331"/>
    <cellStyle name="Input [yellow] 2 4 2 6 4" xfId="23825"/>
    <cellStyle name="Input [yellow] 2 4 2 7" xfId="11738"/>
    <cellStyle name="Input [yellow] 2 4 2 8" xfId="17505"/>
    <cellStyle name="Input [yellow] 2 4 3" xfId="6610"/>
    <cellStyle name="Input [yellow] 2 4 3 2" xfId="12576"/>
    <cellStyle name="Input [yellow] 2 4 3 3" xfId="18332"/>
    <cellStyle name="Input [yellow] 2 4 3 4" xfId="23826"/>
    <cellStyle name="Input [yellow] 2 4 4" xfId="6611"/>
    <cellStyle name="Input [yellow] 2 4 4 2" xfId="12577"/>
    <cellStyle name="Input [yellow] 2 4 4 3" xfId="18333"/>
    <cellStyle name="Input [yellow] 2 4 4 4" xfId="23827"/>
    <cellStyle name="Input [yellow] 2 4 5" xfId="6612"/>
    <cellStyle name="Input [yellow] 2 4 5 2" xfId="12578"/>
    <cellStyle name="Input [yellow] 2 4 5 3" xfId="18334"/>
    <cellStyle name="Input [yellow] 2 4 5 4" xfId="23828"/>
    <cellStyle name="Input [yellow] 2 4 6" xfId="11471"/>
    <cellStyle name="Input [yellow] 2 4 7" xfId="17264"/>
    <cellStyle name="Input [yellow] 2 5" xfId="5620"/>
    <cellStyle name="Input [yellow] 2 5 2" xfId="6613"/>
    <cellStyle name="Input [yellow] 2 5 2 2" xfId="12579"/>
    <cellStyle name="Input [yellow] 2 5 2 3" xfId="18335"/>
    <cellStyle name="Input [yellow] 2 5 2 4" xfId="23829"/>
    <cellStyle name="Input [yellow] 2 5 3" xfId="6614"/>
    <cellStyle name="Input [yellow] 2 5 3 2" xfId="12580"/>
    <cellStyle name="Input [yellow] 2 5 3 3" xfId="18336"/>
    <cellStyle name="Input [yellow] 2 5 3 4" xfId="23830"/>
    <cellStyle name="Input [yellow] 2 5 4" xfId="6615"/>
    <cellStyle name="Input [yellow] 2 5 4 2" xfId="12581"/>
    <cellStyle name="Input [yellow] 2 5 4 3" xfId="18337"/>
    <cellStyle name="Input [yellow] 2 5 4 4" xfId="23831"/>
    <cellStyle name="Input [yellow] 2 5 5" xfId="6616"/>
    <cellStyle name="Input [yellow] 2 5 5 2" xfId="12582"/>
    <cellStyle name="Input [yellow] 2 5 5 3" xfId="18338"/>
    <cellStyle name="Input [yellow] 2 5 5 4" xfId="23832"/>
    <cellStyle name="Input [yellow] 2 5 6" xfId="6617"/>
    <cellStyle name="Input [yellow] 2 5 6 2" xfId="12583"/>
    <cellStyle name="Input [yellow] 2 5 6 3" xfId="18339"/>
    <cellStyle name="Input [yellow] 2 5 6 4" xfId="23833"/>
    <cellStyle name="Input [yellow] 2 5 7" xfId="11598"/>
    <cellStyle name="Input [yellow] 2 5 8" xfId="17369"/>
    <cellStyle name="Input [yellow] 2 6" xfId="6618"/>
    <cellStyle name="Input [yellow] 2 6 2" xfId="12584"/>
    <cellStyle name="Input [yellow] 2 6 3" xfId="18340"/>
    <cellStyle name="Input [yellow] 2 6 4" xfId="23834"/>
    <cellStyle name="Input [yellow] 3" xfId="5214"/>
    <cellStyle name="Input [yellow] 3 2" xfId="5564"/>
    <cellStyle name="Input [yellow] 3 2 2" xfId="5852"/>
    <cellStyle name="Input [yellow] 3 2 2 2" xfId="6619"/>
    <cellStyle name="Input [yellow] 3 2 2 2 2" xfId="12585"/>
    <cellStyle name="Input [yellow] 3 2 2 2 3" xfId="18341"/>
    <cellStyle name="Input [yellow] 3 2 2 2 4" xfId="23835"/>
    <cellStyle name="Input [yellow] 3 2 2 3" xfId="6620"/>
    <cellStyle name="Input [yellow] 3 2 2 3 2" xfId="12586"/>
    <cellStyle name="Input [yellow] 3 2 2 3 3" xfId="18342"/>
    <cellStyle name="Input [yellow] 3 2 2 3 4" xfId="23836"/>
    <cellStyle name="Input [yellow] 3 2 2 4" xfId="6621"/>
    <cellStyle name="Input [yellow] 3 2 2 4 2" xfId="12587"/>
    <cellStyle name="Input [yellow] 3 2 2 4 3" xfId="18343"/>
    <cellStyle name="Input [yellow] 3 2 2 4 4" xfId="23837"/>
    <cellStyle name="Input [yellow] 3 2 2 5" xfId="6622"/>
    <cellStyle name="Input [yellow] 3 2 2 5 2" xfId="12588"/>
    <cellStyle name="Input [yellow] 3 2 2 5 3" xfId="18344"/>
    <cellStyle name="Input [yellow] 3 2 2 5 4" xfId="23838"/>
    <cellStyle name="Input [yellow] 3 2 2 6" xfId="6623"/>
    <cellStyle name="Input [yellow] 3 2 2 6 2" xfId="12589"/>
    <cellStyle name="Input [yellow] 3 2 2 6 3" xfId="18345"/>
    <cellStyle name="Input [yellow] 3 2 2 6 4" xfId="23839"/>
    <cellStyle name="Input [yellow] 3 2 2 7" xfId="11825"/>
    <cellStyle name="Input [yellow] 3 2 2 8" xfId="17586"/>
    <cellStyle name="Input [yellow] 3 2 3" xfId="6624"/>
    <cellStyle name="Input [yellow] 3 2 3 2" xfId="12590"/>
    <cellStyle name="Input [yellow] 3 2 3 3" xfId="18346"/>
    <cellStyle name="Input [yellow] 3 2 3 4" xfId="23840"/>
    <cellStyle name="Input [yellow] 3 2 4" xfId="6625"/>
    <cellStyle name="Input [yellow] 3 2 4 2" xfId="12591"/>
    <cellStyle name="Input [yellow] 3 2 4 3" xfId="18347"/>
    <cellStyle name="Input [yellow] 3 2 4 4" xfId="23841"/>
    <cellStyle name="Input [yellow] 3 2 5" xfId="6626"/>
    <cellStyle name="Input [yellow] 3 2 5 2" xfId="12592"/>
    <cellStyle name="Input [yellow] 3 2 5 3" xfId="18348"/>
    <cellStyle name="Input [yellow] 3 2 5 4" xfId="23842"/>
    <cellStyle name="Input [yellow] 3 2 6" xfId="6627"/>
    <cellStyle name="Input [yellow] 3 2 6 2" xfId="12593"/>
    <cellStyle name="Input [yellow] 3 2 6 3" xfId="18349"/>
    <cellStyle name="Input [yellow] 3 2 6 4" xfId="23843"/>
    <cellStyle name="Input [yellow] 3 2 7" xfId="6628"/>
    <cellStyle name="Input [yellow] 3 2 7 2" xfId="12594"/>
    <cellStyle name="Input [yellow] 3 2 7 3" xfId="18350"/>
    <cellStyle name="Input [yellow] 3 2 7 4" xfId="23844"/>
    <cellStyle name="Input [yellow] 3 2 8" xfId="6629"/>
    <cellStyle name="Input [yellow] 3 2 8 2" xfId="12595"/>
    <cellStyle name="Input [yellow] 3 2 8 3" xfId="18351"/>
    <cellStyle name="Input [yellow] 3 2 8 4" xfId="23845"/>
    <cellStyle name="Input [yellow] 3 2 9" xfId="6630"/>
    <cellStyle name="Input [yellow] 3 2 9 2" xfId="12596"/>
    <cellStyle name="Input [yellow] 3 2 9 3" xfId="18352"/>
    <cellStyle name="Input [yellow] 3 2 9 4" xfId="23846"/>
    <cellStyle name="Input [yellow] 3 3" xfId="5548"/>
    <cellStyle name="Input [yellow] 3 3 2" xfId="5836"/>
    <cellStyle name="Input [yellow] 3 3 2 10" xfId="6631"/>
    <cellStyle name="Input [yellow] 3 3 2 10 2" xfId="12597"/>
    <cellStyle name="Input [yellow] 3 3 2 10 3" xfId="18353"/>
    <cellStyle name="Input [yellow] 3 3 2 10 4" xfId="23847"/>
    <cellStyle name="Input [yellow] 3 3 2 11" xfId="11809"/>
    <cellStyle name="Input [yellow] 3 3 2 12" xfId="23083"/>
    <cellStyle name="Input [yellow] 3 3 2 2" xfId="6632"/>
    <cellStyle name="Input [yellow] 3 3 2 2 2" xfId="12598"/>
    <cellStyle name="Input [yellow] 3 3 2 2 3" xfId="18354"/>
    <cellStyle name="Input [yellow] 3 3 2 2 4" xfId="23848"/>
    <cellStyle name="Input [yellow] 3 3 2 3" xfId="6633"/>
    <cellStyle name="Input [yellow] 3 3 2 3 2" xfId="12599"/>
    <cellStyle name="Input [yellow] 3 3 2 3 3" xfId="18355"/>
    <cellStyle name="Input [yellow] 3 3 2 3 4" xfId="23849"/>
    <cellStyle name="Input [yellow] 3 3 2 4" xfId="6634"/>
    <cellStyle name="Input [yellow] 3 3 2 4 2" xfId="12600"/>
    <cellStyle name="Input [yellow] 3 3 2 4 3" xfId="18356"/>
    <cellStyle name="Input [yellow] 3 3 2 4 4" xfId="23850"/>
    <cellStyle name="Input [yellow] 3 3 2 5" xfId="6635"/>
    <cellStyle name="Input [yellow] 3 3 2 5 2" xfId="12601"/>
    <cellStyle name="Input [yellow] 3 3 2 5 3" xfId="18357"/>
    <cellStyle name="Input [yellow] 3 3 2 5 4" xfId="23851"/>
    <cellStyle name="Input [yellow] 3 3 2 6" xfId="6636"/>
    <cellStyle name="Input [yellow] 3 3 2 6 2" xfId="12602"/>
    <cellStyle name="Input [yellow] 3 3 2 6 3" xfId="18358"/>
    <cellStyle name="Input [yellow] 3 3 2 6 4" xfId="23852"/>
    <cellStyle name="Input [yellow] 3 3 2 7" xfId="6637"/>
    <cellStyle name="Input [yellow] 3 3 2 7 2" xfId="12603"/>
    <cellStyle name="Input [yellow] 3 3 2 7 3" xfId="18359"/>
    <cellStyle name="Input [yellow] 3 3 2 7 4" xfId="23853"/>
    <cellStyle name="Input [yellow] 3 3 2 8" xfId="6638"/>
    <cellStyle name="Input [yellow] 3 3 2 8 2" xfId="12604"/>
    <cellStyle name="Input [yellow] 3 3 2 8 3" xfId="18360"/>
    <cellStyle name="Input [yellow] 3 3 2 8 4" xfId="23854"/>
    <cellStyle name="Input [yellow] 3 3 2 9" xfId="6639"/>
    <cellStyle name="Input [yellow] 3 3 2 9 2" xfId="12605"/>
    <cellStyle name="Input [yellow] 3 3 2 9 3" xfId="18361"/>
    <cellStyle name="Input [yellow] 3 3 2 9 4" xfId="23855"/>
    <cellStyle name="Input [yellow] 3 3 3" xfId="6058"/>
    <cellStyle name="Input [yellow] 3 3 3 10" xfId="6640"/>
    <cellStyle name="Input [yellow] 3 3 3 10 2" xfId="12606"/>
    <cellStyle name="Input [yellow] 3 3 3 10 3" xfId="18362"/>
    <cellStyle name="Input [yellow] 3 3 3 10 4" xfId="23856"/>
    <cellStyle name="Input [yellow] 3 3 3 11" xfId="12030"/>
    <cellStyle name="Input [yellow] 3 3 3 12" xfId="17786"/>
    <cellStyle name="Input [yellow] 3 3 3 13" xfId="23283"/>
    <cellStyle name="Input [yellow] 3 3 3 2" xfId="6641"/>
    <cellStyle name="Input [yellow] 3 3 3 2 2" xfId="12607"/>
    <cellStyle name="Input [yellow] 3 3 3 2 3" xfId="18363"/>
    <cellStyle name="Input [yellow] 3 3 3 2 4" xfId="23857"/>
    <cellStyle name="Input [yellow] 3 3 3 3" xfId="6642"/>
    <cellStyle name="Input [yellow] 3 3 3 3 2" xfId="12608"/>
    <cellStyle name="Input [yellow] 3 3 3 3 3" xfId="18364"/>
    <cellStyle name="Input [yellow] 3 3 3 3 4" xfId="23858"/>
    <cellStyle name="Input [yellow] 3 3 3 4" xfId="6643"/>
    <cellStyle name="Input [yellow] 3 3 3 4 2" xfId="12609"/>
    <cellStyle name="Input [yellow] 3 3 3 4 3" xfId="18365"/>
    <cellStyle name="Input [yellow] 3 3 3 4 4" xfId="23859"/>
    <cellStyle name="Input [yellow] 3 3 3 5" xfId="6644"/>
    <cellStyle name="Input [yellow] 3 3 3 5 2" xfId="12610"/>
    <cellStyle name="Input [yellow] 3 3 3 5 3" xfId="18366"/>
    <cellStyle name="Input [yellow] 3 3 3 5 4" xfId="23860"/>
    <cellStyle name="Input [yellow] 3 3 3 6" xfId="6645"/>
    <cellStyle name="Input [yellow] 3 3 3 6 2" xfId="12611"/>
    <cellStyle name="Input [yellow] 3 3 3 6 3" xfId="18367"/>
    <cellStyle name="Input [yellow] 3 3 3 6 4" xfId="23861"/>
    <cellStyle name="Input [yellow] 3 3 3 7" xfId="6646"/>
    <cellStyle name="Input [yellow] 3 3 3 7 2" xfId="12612"/>
    <cellStyle name="Input [yellow] 3 3 3 7 3" xfId="18368"/>
    <cellStyle name="Input [yellow] 3 3 3 7 4" xfId="23862"/>
    <cellStyle name="Input [yellow] 3 3 3 8" xfId="6647"/>
    <cellStyle name="Input [yellow] 3 3 3 8 2" xfId="12613"/>
    <cellStyle name="Input [yellow] 3 3 3 8 3" xfId="18369"/>
    <cellStyle name="Input [yellow] 3 3 3 8 4" xfId="23863"/>
    <cellStyle name="Input [yellow] 3 3 3 9" xfId="6648"/>
    <cellStyle name="Input [yellow] 3 3 3 9 2" xfId="12614"/>
    <cellStyle name="Input [yellow] 3 3 3 9 3" xfId="18370"/>
    <cellStyle name="Input [yellow] 3 3 3 9 4" xfId="23864"/>
    <cellStyle name="Input [yellow] 3 3 4" xfId="6649"/>
    <cellStyle name="Input [yellow] 3 3 4 2" xfId="12615"/>
    <cellStyle name="Input [yellow] 3 3 4 3" xfId="18371"/>
    <cellStyle name="Input [yellow] 3 3 4 4" xfId="23865"/>
    <cellStyle name="Input [yellow] 3 3 5" xfId="6650"/>
    <cellStyle name="Input [yellow] 3 3 5 2" xfId="12616"/>
    <cellStyle name="Input [yellow] 3 3 5 3" xfId="18372"/>
    <cellStyle name="Input [yellow] 3 3 5 4" xfId="23866"/>
    <cellStyle name="Input [yellow] 3 3 6" xfId="6651"/>
    <cellStyle name="Input [yellow] 3 3 6 2" xfId="12617"/>
    <cellStyle name="Input [yellow] 3 3 6 3" xfId="18373"/>
    <cellStyle name="Input [yellow] 3 3 6 4" xfId="23867"/>
    <cellStyle name="Input [yellow] 3 3 7" xfId="11541"/>
    <cellStyle name="Input [yellow] 3 4" xfId="5630"/>
    <cellStyle name="Input [yellow] 3 4 2" xfId="6652"/>
    <cellStyle name="Input [yellow] 3 4 2 2" xfId="12618"/>
    <cellStyle name="Input [yellow] 3 4 2 3" xfId="18374"/>
    <cellStyle name="Input [yellow] 3 4 2 4" xfId="23868"/>
    <cellStyle name="Input [yellow] 3 4 3" xfId="6653"/>
    <cellStyle name="Input [yellow] 3 4 3 2" xfId="12619"/>
    <cellStyle name="Input [yellow] 3 4 3 3" xfId="18375"/>
    <cellStyle name="Input [yellow] 3 4 3 4" xfId="23869"/>
    <cellStyle name="Input [yellow] 3 4 4" xfId="6654"/>
    <cellStyle name="Input [yellow] 3 4 4 2" xfId="12620"/>
    <cellStyle name="Input [yellow] 3 4 4 3" xfId="18376"/>
    <cellStyle name="Input [yellow] 3 4 4 4" xfId="23870"/>
    <cellStyle name="Input [yellow] 3 4 5" xfId="6655"/>
    <cellStyle name="Input [yellow] 3 4 5 2" xfId="12621"/>
    <cellStyle name="Input [yellow] 3 4 5 3" xfId="18377"/>
    <cellStyle name="Input [yellow] 3 4 5 4" xfId="23871"/>
    <cellStyle name="Input [yellow] 3 4 6" xfId="6656"/>
    <cellStyle name="Input [yellow] 3 4 6 2" xfId="12622"/>
    <cellStyle name="Input [yellow] 3 4 6 3" xfId="18378"/>
    <cellStyle name="Input [yellow] 3 4 6 4" xfId="23872"/>
    <cellStyle name="Input [yellow] 3 4 7" xfId="11604"/>
    <cellStyle name="Input [yellow] 3 4 8" xfId="17375"/>
    <cellStyle name="Input [yellow] 3 5" xfId="5613"/>
    <cellStyle name="Input [yellow] 3 5 10" xfId="6657"/>
    <cellStyle name="Input [yellow] 3 5 10 2" xfId="12623"/>
    <cellStyle name="Input [yellow] 3 5 10 3" xfId="18379"/>
    <cellStyle name="Input [yellow] 3 5 10 4" xfId="23873"/>
    <cellStyle name="Input [yellow] 3 5 11" xfId="11595"/>
    <cellStyle name="Input [yellow] 3 5 12" xfId="17367"/>
    <cellStyle name="Input [yellow] 3 5 13" xfId="22919"/>
    <cellStyle name="Input [yellow] 3 5 2" xfId="6658"/>
    <cellStyle name="Input [yellow] 3 5 2 2" xfId="12624"/>
    <cellStyle name="Input [yellow] 3 5 2 3" xfId="18380"/>
    <cellStyle name="Input [yellow] 3 5 2 4" xfId="23874"/>
    <cellStyle name="Input [yellow] 3 5 3" xfId="6659"/>
    <cellStyle name="Input [yellow] 3 5 3 2" xfId="12625"/>
    <cellStyle name="Input [yellow] 3 5 3 3" xfId="18381"/>
    <cellStyle name="Input [yellow] 3 5 3 4" xfId="23875"/>
    <cellStyle name="Input [yellow] 3 5 4" xfId="6660"/>
    <cellStyle name="Input [yellow] 3 5 4 2" xfId="12626"/>
    <cellStyle name="Input [yellow] 3 5 4 3" xfId="18382"/>
    <cellStyle name="Input [yellow] 3 5 4 4" xfId="23876"/>
    <cellStyle name="Input [yellow] 3 5 5" xfId="6661"/>
    <cellStyle name="Input [yellow] 3 5 5 2" xfId="12627"/>
    <cellStyle name="Input [yellow] 3 5 5 3" xfId="18383"/>
    <cellStyle name="Input [yellow] 3 5 5 4" xfId="23877"/>
    <cellStyle name="Input [yellow] 3 5 6" xfId="6662"/>
    <cellStyle name="Input [yellow] 3 5 6 2" xfId="12628"/>
    <cellStyle name="Input [yellow] 3 5 6 3" xfId="18384"/>
    <cellStyle name="Input [yellow] 3 5 6 4" xfId="23878"/>
    <cellStyle name="Input [yellow] 3 5 7" xfId="6663"/>
    <cellStyle name="Input [yellow] 3 5 7 2" xfId="12629"/>
    <cellStyle name="Input [yellow] 3 5 7 3" xfId="18385"/>
    <cellStyle name="Input [yellow] 3 5 7 4" xfId="23879"/>
    <cellStyle name="Input [yellow] 3 5 8" xfId="6664"/>
    <cellStyle name="Input [yellow] 3 5 8 2" xfId="12630"/>
    <cellStyle name="Input [yellow] 3 5 8 3" xfId="18386"/>
    <cellStyle name="Input [yellow] 3 5 8 4" xfId="23880"/>
    <cellStyle name="Input [yellow] 3 5 9" xfId="6665"/>
    <cellStyle name="Input [yellow] 3 5 9 2" xfId="12631"/>
    <cellStyle name="Input [yellow] 3 5 9 3" xfId="18387"/>
    <cellStyle name="Input [yellow] 3 5 9 4" xfId="23881"/>
    <cellStyle name="Input [yellow] 3 6" xfId="6666"/>
    <cellStyle name="Input [yellow] 3 6 2" xfId="12632"/>
    <cellStyle name="Input [yellow] 3 6 3" xfId="18388"/>
    <cellStyle name="Input [yellow] 3 6 4" xfId="23882"/>
    <cellStyle name="Input [yellow] 4" xfId="5399"/>
    <cellStyle name="Input [yellow] 4 10" xfId="11393"/>
    <cellStyle name="Input [yellow] 4 2" xfId="5687"/>
    <cellStyle name="Input [yellow] 4 2 2" xfId="6667"/>
    <cellStyle name="Input [yellow] 4 2 2 2" xfId="12633"/>
    <cellStyle name="Input [yellow] 4 2 2 3" xfId="18389"/>
    <cellStyle name="Input [yellow] 4 2 2 4" xfId="23883"/>
    <cellStyle name="Input [yellow] 4 2 3" xfId="6668"/>
    <cellStyle name="Input [yellow] 4 2 3 2" xfId="12634"/>
    <cellStyle name="Input [yellow] 4 2 3 3" xfId="18390"/>
    <cellStyle name="Input [yellow] 4 2 3 4" xfId="23884"/>
    <cellStyle name="Input [yellow] 4 2 4" xfId="6669"/>
    <cellStyle name="Input [yellow] 4 2 4 2" xfId="12635"/>
    <cellStyle name="Input [yellow] 4 2 4 3" xfId="18391"/>
    <cellStyle name="Input [yellow] 4 2 4 4" xfId="23885"/>
    <cellStyle name="Input [yellow] 4 2 5" xfId="6670"/>
    <cellStyle name="Input [yellow] 4 2 5 2" xfId="12636"/>
    <cellStyle name="Input [yellow] 4 2 5 3" xfId="18392"/>
    <cellStyle name="Input [yellow] 4 2 5 4" xfId="23886"/>
    <cellStyle name="Input [yellow] 4 2 6" xfId="6671"/>
    <cellStyle name="Input [yellow] 4 2 6 2" xfId="12637"/>
    <cellStyle name="Input [yellow] 4 2 6 3" xfId="18393"/>
    <cellStyle name="Input [yellow] 4 2 6 4" xfId="23887"/>
    <cellStyle name="Input [yellow] 4 2 7" xfId="11660"/>
    <cellStyle name="Input [yellow] 4 2 8" xfId="17430"/>
    <cellStyle name="Input [yellow] 4 3" xfId="5927"/>
    <cellStyle name="Input [yellow] 4 3 10" xfId="6672"/>
    <cellStyle name="Input [yellow] 4 3 10 2" xfId="12638"/>
    <cellStyle name="Input [yellow] 4 3 10 3" xfId="18394"/>
    <cellStyle name="Input [yellow] 4 3 10 4" xfId="23888"/>
    <cellStyle name="Input [yellow] 4 3 11" xfId="11900"/>
    <cellStyle name="Input [yellow] 4 3 12" xfId="17657"/>
    <cellStyle name="Input [yellow] 4 3 13" xfId="23154"/>
    <cellStyle name="Input [yellow] 4 3 2" xfId="6673"/>
    <cellStyle name="Input [yellow] 4 3 2 2" xfId="12639"/>
    <cellStyle name="Input [yellow] 4 3 2 3" xfId="18395"/>
    <cellStyle name="Input [yellow] 4 3 2 4" xfId="23889"/>
    <cellStyle name="Input [yellow] 4 3 3" xfId="6674"/>
    <cellStyle name="Input [yellow] 4 3 3 2" xfId="12640"/>
    <cellStyle name="Input [yellow] 4 3 3 3" xfId="18396"/>
    <cellStyle name="Input [yellow] 4 3 3 4" xfId="23890"/>
    <cellStyle name="Input [yellow] 4 3 4" xfId="6675"/>
    <cellStyle name="Input [yellow] 4 3 4 2" xfId="12641"/>
    <cellStyle name="Input [yellow] 4 3 4 3" xfId="18397"/>
    <cellStyle name="Input [yellow] 4 3 4 4" xfId="23891"/>
    <cellStyle name="Input [yellow] 4 3 5" xfId="6676"/>
    <cellStyle name="Input [yellow] 4 3 5 2" xfId="12642"/>
    <cellStyle name="Input [yellow] 4 3 5 3" xfId="18398"/>
    <cellStyle name="Input [yellow] 4 3 5 4" xfId="23892"/>
    <cellStyle name="Input [yellow] 4 3 6" xfId="6677"/>
    <cellStyle name="Input [yellow] 4 3 6 2" xfId="12643"/>
    <cellStyle name="Input [yellow] 4 3 6 3" xfId="18399"/>
    <cellStyle name="Input [yellow] 4 3 6 4" xfId="23893"/>
    <cellStyle name="Input [yellow] 4 3 7" xfId="6678"/>
    <cellStyle name="Input [yellow] 4 3 7 2" xfId="12644"/>
    <cellStyle name="Input [yellow] 4 3 7 3" xfId="18400"/>
    <cellStyle name="Input [yellow] 4 3 7 4" xfId="23894"/>
    <cellStyle name="Input [yellow] 4 3 8" xfId="6679"/>
    <cellStyle name="Input [yellow] 4 3 8 2" xfId="12645"/>
    <cellStyle name="Input [yellow] 4 3 8 3" xfId="18401"/>
    <cellStyle name="Input [yellow] 4 3 8 4" xfId="23895"/>
    <cellStyle name="Input [yellow] 4 3 9" xfId="6680"/>
    <cellStyle name="Input [yellow] 4 3 9 2" xfId="12646"/>
    <cellStyle name="Input [yellow] 4 3 9 3" xfId="18402"/>
    <cellStyle name="Input [yellow] 4 3 9 4" xfId="23896"/>
    <cellStyle name="Input [yellow] 4 4" xfId="6681"/>
    <cellStyle name="Input [yellow] 4 4 2" xfId="12647"/>
    <cellStyle name="Input [yellow] 4 4 3" xfId="18403"/>
    <cellStyle name="Input [yellow] 4 4 4" xfId="23897"/>
    <cellStyle name="Input [yellow] 4 5" xfId="6682"/>
    <cellStyle name="Input [yellow] 4 5 2" xfId="12648"/>
    <cellStyle name="Input [yellow] 4 5 3" xfId="18404"/>
    <cellStyle name="Input [yellow] 4 5 4" xfId="23898"/>
    <cellStyle name="Input [yellow] 4 6" xfId="6683"/>
    <cellStyle name="Input [yellow] 4 6 2" xfId="12649"/>
    <cellStyle name="Input [yellow] 4 6 3" xfId="18405"/>
    <cellStyle name="Input [yellow] 4 6 4" xfId="23899"/>
    <cellStyle name="Input [yellow] 4 7" xfId="6684"/>
    <cellStyle name="Input [yellow] 4 7 2" xfId="12650"/>
    <cellStyle name="Input [yellow] 4 7 3" xfId="18406"/>
    <cellStyle name="Input [yellow] 4 7 4" xfId="23900"/>
    <cellStyle name="Input [yellow] 4 8" xfId="6685"/>
    <cellStyle name="Input [yellow] 4 8 2" xfId="12651"/>
    <cellStyle name="Input [yellow] 4 8 3" xfId="18407"/>
    <cellStyle name="Input [yellow] 4 8 4" xfId="23901"/>
    <cellStyle name="Input [yellow] 4 9" xfId="6686"/>
    <cellStyle name="Input [yellow] 4 9 2" xfId="12652"/>
    <cellStyle name="Input [yellow] 4 9 3" xfId="18408"/>
    <cellStyle name="Input [yellow] 4 9 4" xfId="23902"/>
    <cellStyle name="Input [yellow] 5" xfId="5357"/>
    <cellStyle name="Input [yellow] 5 2" xfId="5645"/>
    <cellStyle name="Input [yellow] 5 2 2" xfId="6687"/>
    <cellStyle name="Input [yellow] 5 2 2 2" xfId="12653"/>
    <cellStyle name="Input [yellow] 5 2 2 3" xfId="18409"/>
    <cellStyle name="Input [yellow] 5 2 2 4" xfId="23903"/>
    <cellStyle name="Input [yellow] 5 2 3" xfId="6688"/>
    <cellStyle name="Input [yellow] 5 2 3 2" xfId="12654"/>
    <cellStyle name="Input [yellow] 5 2 3 3" xfId="18410"/>
    <cellStyle name="Input [yellow] 5 2 3 4" xfId="23904"/>
    <cellStyle name="Input [yellow] 5 2 4" xfId="6689"/>
    <cellStyle name="Input [yellow] 5 2 4 2" xfId="12655"/>
    <cellStyle name="Input [yellow] 5 2 4 3" xfId="18411"/>
    <cellStyle name="Input [yellow] 5 2 4 4" xfId="23905"/>
    <cellStyle name="Input [yellow] 5 2 5" xfId="6690"/>
    <cellStyle name="Input [yellow] 5 2 5 2" xfId="12656"/>
    <cellStyle name="Input [yellow] 5 2 5 3" xfId="18412"/>
    <cellStyle name="Input [yellow] 5 2 5 4" xfId="23906"/>
    <cellStyle name="Input [yellow] 5 2 6" xfId="6691"/>
    <cellStyle name="Input [yellow] 5 2 6 2" xfId="12657"/>
    <cellStyle name="Input [yellow] 5 2 6 3" xfId="18413"/>
    <cellStyle name="Input [yellow] 5 2 6 4" xfId="23907"/>
    <cellStyle name="Input [yellow] 5 2 7" xfId="11618"/>
    <cellStyle name="Input [yellow] 5 2 8" xfId="17389"/>
    <cellStyle name="Input [yellow] 5 3" xfId="6692"/>
    <cellStyle name="Input [yellow] 5 3 2" xfId="12658"/>
    <cellStyle name="Input [yellow] 5 3 3" xfId="18414"/>
    <cellStyle name="Input [yellow] 5 3 4" xfId="23908"/>
    <cellStyle name="Input [yellow] 5 4" xfId="6693"/>
    <cellStyle name="Input [yellow] 5 4 2" xfId="12659"/>
    <cellStyle name="Input [yellow] 5 4 3" xfId="18415"/>
    <cellStyle name="Input [yellow] 5 4 4" xfId="23909"/>
    <cellStyle name="Input [yellow] 5 5" xfId="6694"/>
    <cellStyle name="Input [yellow] 5 5 2" xfId="12660"/>
    <cellStyle name="Input [yellow] 5 5 3" xfId="18416"/>
    <cellStyle name="Input [yellow] 5 5 4" xfId="23910"/>
    <cellStyle name="Input [yellow] 5 6" xfId="11351"/>
    <cellStyle name="Input [yellow] 5 7" xfId="11263"/>
    <cellStyle name="Input [yellow] 6" xfId="5599"/>
    <cellStyle name="Input [yellow] 6 2" xfId="6695"/>
    <cellStyle name="Input [yellow] 6 2 2" xfId="12661"/>
    <cellStyle name="Input [yellow] 6 2 3" xfId="18417"/>
    <cellStyle name="Input [yellow] 6 2 4" xfId="23911"/>
    <cellStyle name="Input [yellow] 6 3" xfId="6696"/>
    <cellStyle name="Input [yellow] 6 3 2" xfId="12662"/>
    <cellStyle name="Input [yellow] 6 3 3" xfId="18418"/>
    <cellStyle name="Input [yellow] 6 3 4" xfId="23912"/>
    <cellStyle name="Input [yellow] 6 4" xfId="6697"/>
    <cellStyle name="Input [yellow] 6 4 2" xfId="12663"/>
    <cellStyle name="Input [yellow] 6 4 3" xfId="18419"/>
    <cellStyle name="Input [yellow] 6 4 4" xfId="23913"/>
    <cellStyle name="Input [yellow] 6 5" xfId="6698"/>
    <cellStyle name="Input [yellow] 6 5 2" xfId="12664"/>
    <cellStyle name="Input [yellow] 6 5 3" xfId="18420"/>
    <cellStyle name="Input [yellow] 6 5 4" xfId="23914"/>
    <cellStyle name="Input [yellow] 6 6" xfId="6699"/>
    <cellStyle name="Input [yellow] 6 6 2" xfId="12665"/>
    <cellStyle name="Input [yellow] 6 6 3" xfId="18421"/>
    <cellStyle name="Input [yellow] 6 6 4" xfId="23915"/>
    <cellStyle name="Input [yellow] 6 7" xfId="11583"/>
    <cellStyle name="Input [yellow] 6 8" xfId="17355"/>
    <cellStyle name="Input [yellow] 7" xfId="6700"/>
    <cellStyle name="Input [yellow] 7 2" xfId="12666"/>
    <cellStyle name="Input [yellow] 7 3" xfId="18422"/>
    <cellStyle name="Input [yellow] 7 4" xfId="23916"/>
    <cellStyle name="Input Currency" xfId="432"/>
    <cellStyle name="Input Date" xfId="433"/>
    <cellStyle name="Input Fixed [0]" xfId="434"/>
    <cellStyle name="Input Normal" xfId="435"/>
    <cellStyle name="Input Percent" xfId="436"/>
    <cellStyle name="Input Percent [2]" xfId="437"/>
    <cellStyle name="Input Titles" xfId="438"/>
    <cellStyle name="Input_라벨" xfId="4293"/>
    <cellStyle name="KTY" xfId="4294"/>
    <cellStyle name="left" xfId="439"/>
    <cellStyle name="les" xfId="4295"/>
    <cellStyle name="Link Currency (0)" xfId="4296"/>
    <cellStyle name="Link Currency (0) 2" xfId="4297"/>
    <cellStyle name="Link Currency (2)" xfId="4298"/>
    <cellStyle name="Link Currency (2) 2" xfId="4299"/>
    <cellStyle name="Link Units (0)" xfId="4300"/>
    <cellStyle name="Link Units (0) 2" xfId="4301"/>
    <cellStyle name="Link Units (1)" xfId="4302"/>
    <cellStyle name="Link Units (1) 2" xfId="4303"/>
    <cellStyle name="Link Units (2)" xfId="4304"/>
    <cellStyle name="Link Units (2) 2" xfId="4305"/>
    <cellStyle name="Linked Cell" xfId="4306"/>
    <cellStyle name="M" xfId="440"/>
    <cellStyle name="M_NOI-2002-update1107" xfId="441"/>
    <cellStyle name="Millares [0]_PERSONAL" xfId="442"/>
    <cellStyle name="Millares_PERSONAL" xfId="443"/>
    <cellStyle name="Milliers [0]_AR1194" xfId="4307"/>
    <cellStyle name="Milliers_AR1194" xfId="4308"/>
    <cellStyle name="Model" xfId="123"/>
    <cellStyle name="Model 2" xfId="5637"/>
    <cellStyle name="Model 2 2" xfId="6701"/>
    <cellStyle name="Model 2 2 2" xfId="12667"/>
    <cellStyle name="Model 2 2 3" xfId="18423"/>
    <cellStyle name="Model 2 3" xfId="6702"/>
    <cellStyle name="Model 2 3 2" xfId="12668"/>
    <cellStyle name="Model 2 3 3" xfId="18424"/>
    <cellStyle name="Model 3" xfId="6703"/>
    <cellStyle name="Model 3 2" xfId="12669"/>
    <cellStyle name="Model 3 3" xfId="18425"/>
    <cellStyle name="Mon?aire [0]_AR1194" xfId="4309"/>
    <cellStyle name="Mon?aire_AR1194" xfId="4310"/>
    <cellStyle name="Moneda [0]_CONTENCION CONDELL 25.051" xfId="444"/>
    <cellStyle name="Moneda_CONTENCION CONDELL 25.051" xfId="445"/>
    <cellStyle name="Monétaire [0]_laroux" xfId="446"/>
    <cellStyle name="Monétaire_laroux" xfId="447"/>
    <cellStyle name="My-수량" xfId="4311"/>
    <cellStyle name="NA is zero" xfId="448"/>
    <cellStyle name="narmal" xfId="4312"/>
    <cellStyle name="Neutral" xfId="4313"/>
    <cellStyle name="New" xfId="4314"/>
    <cellStyle name="New 2" xfId="5347"/>
    <cellStyle name="New 2 2" xfId="5580"/>
    <cellStyle name="New 2 2 2" xfId="5868"/>
    <cellStyle name="New 2 2 2 2" xfId="6704"/>
    <cellStyle name="New 2 2 2 2 2" xfId="12670"/>
    <cellStyle name="New 2 2 2 2 3" xfId="18426"/>
    <cellStyle name="New 2 2 2 2 4" xfId="23917"/>
    <cellStyle name="New 2 2 2 3" xfId="6705"/>
    <cellStyle name="New 2 2 2 3 2" xfId="12671"/>
    <cellStyle name="New 2 2 2 3 3" xfId="18427"/>
    <cellStyle name="New 2 2 2 3 4" xfId="23918"/>
    <cellStyle name="New 2 2 2 4" xfId="6706"/>
    <cellStyle name="New 2 2 2 4 2" xfId="12672"/>
    <cellStyle name="New 2 2 2 4 3" xfId="18428"/>
    <cellStyle name="New 2 2 2 4 4" xfId="23919"/>
    <cellStyle name="New 2 2 2 5" xfId="6707"/>
    <cellStyle name="New 2 2 2 5 2" xfId="12673"/>
    <cellStyle name="New 2 2 2 5 3" xfId="18429"/>
    <cellStyle name="New 2 2 2 5 4" xfId="23920"/>
    <cellStyle name="New 2 2 2 6" xfId="6708"/>
    <cellStyle name="New 2 2 2 6 2" xfId="12674"/>
    <cellStyle name="New 2 2 2 6 3" xfId="18430"/>
    <cellStyle name="New 2 2 2 6 4" xfId="23921"/>
    <cellStyle name="New 2 2 2 7" xfId="11841"/>
    <cellStyle name="New 2 2 2 8" xfId="17602"/>
    <cellStyle name="New 2 2 3" xfId="6709"/>
    <cellStyle name="New 2 2 3 2" xfId="12675"/>
    <cellStyle name="New 2 2 3 3" xfId="18431"/>
    <cellStyle name="New 2 2 3 4" xfId="23922"/>
    <cellStyle name="New 2 2 4" xfId="6710"/>
    <cellStyle name="New 2 2 4 2" xfId="12676"/>
    <cellStyle name="New 2 2 4 3" xfId="18432"/>
    <cellStyle name="New 2 2 4 4" xfId="23923"/>
    <cellStyle name="New 2 2 5" xfId="6711"/>
    <cellStyle name="New 2 2 5 2" xfId="12677"/>
    <cellStyle name="New 2 2 5 3" xfId="18433"/>
    <cellStyle name="New 2 2 5 4" xfId="23924"/>
    <cellStyle name="New 2 2 6" xfId="6712"/>
    <cellStyle name="New 2 2 6 2" xfId="12678"/>
    <cellStyle name="New 2 2 6 3" xfId="18434"/>
    <cellStyle name="New 2 2 6 4" xfId="23925"/>
    <cellStyle name="New 2 2 7" xfId="6713"/>
    <cellStyle name="New 2 2 7 2" xfId="12679"/>
    <cellStyle name="New 2 2 7 3" xfId="18435"/>
    <cellStyle name="New 2 2 7 4" xfId="23926"/>
    <cellStyle name="New 2 2 8" xfId="6714"/>
    <cellStyle name="New 2 2 8 2" xfId="12680"/>
    <cellStyle name="New 2 2 8 3" xfId="18436"/>
    <cellStyle name="New 2 2 8 4" xfId="23927"/>
    <cellStyle name="New 2 2 9" xfId="6715"/>
    <cellStyle name="New 2 2 9 2" xfId="12681"/>
    <cellStyle name="New 2 2 9 3" xfId="18437"/>
    <cellStyle name="New 2 2 9 4" xfId="23928"/>
    <cellStyle name="New 2 3" xfId="5592"/>
    <cellStyle name="New 2 3 2" xfId="5880"/>
    <cellStyle name="New 2 3 2 10" xfId="6716"/>
    <cellStyle name="New 2 3 2 10 2" xfId="12682"/>
    <cellStyle name="New 2 3 2 10 3" xfId="18438"/>
    <cellStyle name="New 2 3 2 10 4" xfId="23929"/>
    <cellStyle name="New 2 3 2 11" xfId="11853"/>
    <cellStyle name="New 2 3 2 12" xfId="23107"/>
    <cellStyle name="New 2 3 2 2" xfId="6717"/>
    <cellStyle name="New 2 3 2 2 2" xfId="12683"/>
    <cellStyle name="New 2 3 2 2 3" xfId="18439"/>
    <cellStyle name="New 2 3 2 2 4" xfId="23930"/>
    <cellStyle name="New 2 3 2 3" xfId="6718"/>
    <cellStyle name="New 2 3 2 3 2" xfId="12684"/>
    <cellStyle name="New 2 3 2 3 3" xfId="18440"/>
    <cellStyle name="New 2 3 2 3 4" xfId="23931"/>
    <cellStyle name="New 2 3 2 4" xfId="6719"/>
    <cellStyle name="New 2 3 2 4 2" xfId="12685"/>
    <cellStyle name="New 2 3 2 4 3" xfId="18441"/>
    <cellStyle name="New 2 3 2 4 4" xfId="23932"/>
    <cellStyle name="New 2 3 2 5" xfId="6720"/>
    <cellStyle name="New 2 3 2 5 2" xfId="12686"/>
    <cellStyle name="New 2 3 2 5 3" xfId="18442"/>
    <cellStyle name="New 2 3 2 5 4" xfId="23933"/>
    <cellStyle name="New 2 3 2 6" xfId="6721"/>
    <cellStyle name="New 2 3 2 6 2" xfId="12687"/>
    <cellStyle name="New 2 3 2 6 3" xfId="18443"/>
    <cellStyle name="New 2 3 2 6 4" xfId="23934"/>
    <cellStyle name="New 2 3 2 7" xfId="6722"/>
    <cellStyle name="New 2 3 2 7 2" xfId="12688"/>
    <cellStyle name="New 2 3 2 7 3" xfId="18444"/>
    <cellStyle name="New 2 3 2 7 4" xfId="23935"/>
    <cellStyle name="New 2 3 2 8" xfId="6723"/>
    <cellStyle name="New 2 3 2 8 2" xfId="12689"/>
    <cellStyle name="New 2 3 2 8 3" xfId="18445"/>
    <cellStyle name="New 2 3 2 8 4" xfId="23936"/>
    <cellStyle name="New 2 3 2 9" xfId="6724"/>
    <cellStyle name="New 2 3 2 9 2" xfId="12690"/>
    <cellStyle name="New 2 3 2 9 3" xfId="18446"/>
    <cellStyle name="New 2 3 2 9 4" xfId="23937"/>
    <cellStyle name="New 2 3 3" xfId="6085"/>
    <cellStyle name="New 2 3 3 10" xfId="6725"/>
    <cellStyle name="New 2 3 3 10 2" xfId="12691"/>
    <cellStyle name="New 2 3 3 10 3" xfId="18447"/>
    <cellStyle name="New 2 3 3 10 4" xfId="23938"/>
    <cellStyle name="New 2 3 3 11" xfId="12057"/>
    <cellStyle name="New 2 3 3 12" xfId="17813"/>
    <cellStyle name="New 2 3 3 13" xfId="23310"/>
    <cellStyle name="New 2 3 3 2" xfId="6726"/>
    <cellStyle name="New 2 3 3 2 2" xfId="12692"/>
    <cellStyle name="New 2 3 3 2 3" xfId="18448"/>
    <cellStyle name="New 2 3 3 2 4" xfId="23939"/>
    <cellStyle name="New 2 3 3 3" xfId="6727"/>
    <cellStyle name="New 2 3 3 3 2" xfId="12693"/>
    <cellStyle name="New 2 3 3 3 3" xfId="18449"/>
    <cellStyle name="New 2 3 3 3 4" xfId="23940"/>
    <cellStyle name="New 2 3 3 4" xfId="6728"/>
    <cellStyle name="New 2 3 3 4 2" xfId="12694"/>
    <cellStyle name="New 2 3 3 4 3" xfId="18450"/>
    <cellStyle name="New 2 3 3 4 4" xfId="23941"/>
    <cellStyle name="New 2 3 3 5" xfId="6729"/>
    <cellStyle name="New 2 3 3 5 2" xfId="12695"/>
    <cellStyle name="New 2 3 3 5 3" xfId="18451"/>
    <cellStyle name="New 2 3 3 5 4" xfId="23942"/>
    <cellStyle name="New 2 3 3 6" xfId="6730"/>
    <cellStyle name="New 2 3 3 6 2" xfId="12696"/>
    <cellStyle name="New 2 3 3 6 3" xfId="18452"/>
    <cellStyle name="New 2 3 3 6 4" xfId="23943"/>
    <cellStyle name="New 2 3 3 7" xfId="6731"/>
    <cellStyle name="New 2 3 3 7 2" xfId="12697"/>
    <cellStyle name="New 2 3 3 7 3" xfId="18453"/>
    <cellStyle name="New 2 3 3 7 4" xfId="23944"/>
    <cellStyle name="New 2 3 3 8" xfId="6732"/>
    <cellStyle name="New 2 3 3 8 2" xfId="12698"/>
    <cellStyle name="New 2 3 3 8 3" xfId="18454"/>
    <cellStyle name="New 2 3 3 8 4" xfId="23945"/>
    <cellStyle name="New 2 3 3 9" xfId="6733"/>
    <cellStyle name="New 2 3 3 9 2" xfId="12699"/>
    <cellStyle name="New 2 3 3 9 3" xfId="18455"/>
    <cellStyle name="New 2 3 3 9 4" xfId="23946"/>
    <cellStyle name="New 2 3 4" xfId="6734"/>
    <cellStyle name="New 2 3 4 2" xfId="12700"/>
    <cellStyle name="New 2 3 4 3" xfId="18456"/>
    <cellStyle name="New 2 3 4 4" xfId="23947"/>
    <cellStyle name="New 2 3 5" xfId="6735"/>
    <cellStyle name="New 2 3 5 2" xfId="12701"/>
    <cellStyle name="New 2 3 5 3" xfId="18457"/>
    <cellStyle name="New 2 3 5 4" xfId="23948"/>
    <cellStyle name="New 2 3 6" xfId="6736"/>
    <cellStyle name="New 2 3 6 2" xfId="12702"/>
    <cellStyle name="New 2 3 6 3" xfId="18458"/>
    <cellStyle name="New 2 3 6 4" xfId="23949"/>
    <cellStyle name="New 2 3 7" xfId="11577"/>
    <cellStyle name="New 2 4" xfId="5640"/>
    <cellStyle name="New 2 4 2" xfId="6737"/>
    <cellStyle name="New 2 4 2 2" xfId="12703"/>
    <cellStyle name="New 2 4 2 3" xfId="18459"/>
    <cellStyle name="New 2 4 2 4" xfId="23950"/>
    <cellStyle name="New 2 4 3" xfId="6738"/>
    <cellStyle name="New 2 4 3 2" xfId="12704"/>
    <cellStyle name="New 2 4 3 3" xfId="18460"/>
    <cellStyle name="New 2 4 3 4" xfId="23951"/>
    <cellStyle name="New 2 4 4" xfId="6739"/>
    <cellStyle name="New 2 4 4 2" xfId="12705"/>
    <cellStyle name="New 2 4 4 3" xfId="18461"/>
    <cellStyle name="New 2 4 4 4" xfId="23952"/>
    <cellStyle name="New 2 4 5" xfId="6740"/>
    <cellStyle name="New 2 4 5 2" xfId="12706"/>
    <cellStyle name="New 2 4 5 3" xfId="18462"/>
    <cellStyle name="New 2 4 5 4" xfId="23953"/>
    <cellStyle name="New 2 4 6" xfId="6741"/>
    <cellStyle name="New 2 4 6 2" xfId="12707"/>
    <cellStyle name="New 2 4 6 3" xfId="18463"/>
    <cellStyle name="New 2 4 6 4" xfId="23954"/>
    <cellStyle name="New 2 4 7" xfId="11613"/>
    <cellStyle name="New 2 4 8" xfId="17384"/>
    <cellStyle name="New 2 5" xfId="5886"/>
    <cellStyle name="New 2 5 10" xfId="6742"/>
    <cellStyle name="New 2 5 10 2" xfId="12708"/>
    <cellStyle name="New 2 5 10 3" xfId="18464"/>
    <cellStyle name="New 2 5 10 4" xfId="23955"/>
    <cellStyle name="New 2 5 11" xfId="11859"/>
    <cellStyle name="New 2 5 12" xfId="17616"/>
    <cellStyle name="New 2 5 13" xfId="23113"/>
    <cellStyle name="New 2 5 2" xfId="6743"/>
    <cellStyle name="New 2 5 2 2" xfId="12709"/>
    <cellStyle name="New 2 5 2 3" xfId="18465"/>
    <cellStyle name="New 2 5 2 4" xfId="23956"/>
    <cellStyle name="New 2 5 3" xfId="6744"/>
    <cellStyle name="New 2 5 3 2" xfId="12710"/>
    <cellStyle name="New 2 5 3 3" xfId="18466"/>
    <cellStyle name="New 2 5 3 4" xfId="23957"/>
    <cellStyle name="New 2 5 4" xfId="6745"/>
    <cellStyle name="New 2 5 4 2" xfId="12711"/>
    <cellStyle name="New 2 5 4 3" xfId="18467"/>
    <cellStyle name="New 2 5 4 4" xfId="23958"/>
    <cellStyle name="New 2 5 5" xfId="6746"/>
    <cellStyle name="New 2 5 5 2" xfId="12712"/>
    <cellStyle name="New 2 5 5 3" xfId="18468"/>
    <cellStyle name="New 2 5 5 4" xfId="23959"/>
    <cellStyle name="New 2 5 6" xfId="6747"/>
    <cellStyle name="New 2 5 6 2" xfId="12713"/>
    <cellStyle name="New 2 5 6 3" xfId="18469"/>
    <cellStyle name="New 2 5 6 4" xfId="23960"/>
    <cellStyle name="New 2 5 7" xfId="6748"/>
    <cellStyle name="New 2 5 7 2" xfId="12714"/>
    <cellStyle name="New 2 5 7 3" xfId="18470"/>
    <cellStyle name="New 2 5 7 4" xfId="23961"/>
    <cellStyle name="New 2 5 8" xfId="6749"/>
    <cellStyle name="New 2 5 8 2" xfId="12715"/>
    <cellStyle name="New 2 5 8 3" xfId="18471"/>
    <cellStyle name="New 2 5 8 4" xfId="23962"/>
    <cellStyle name="New 2 5 9" xfId="6750"/>
    <cellStyle name="New 2 5 9 2" xfId="12716"/>
    <cellStyle name="New 2 5 9 3" xfId="18472"/>
    <cellStyle name="New 2 5 9 4" xfId="23963"/>
    <cellStyle name="New 2 6" xfId="6751"/>
    <cellStyle name="New 2 6 2" xfId="12717"/>
    <cellStyle name="New 2 6 3" xfId="18473"/>
    <cellStyle name="New 2 6 4" xfId="23964"/>
    <cellStyle name="New 3" xfId="5454"/>
    <cellStyle name="New 3 10" xfId="11448"/>
    <cellStyle name="New 3 2" xfId="5742"/>
    <cellStyle name="New 3 2 2" xfId="6752"/>
    <cellStyle name="New 3 2 2 2" xfId="12718"/>
    <cellStyle name="New 3 2 2 3" xfId="18474"/>
    <cellStyle name="New 3 2 2 4" xfId="23965"/>
    <cellStyle name="New 3 2 3" xfId="6753"/>
    <cellStyle name="New 3 2 3 2" xfId="12719"/>
    <cellStyle name="New 3 2 3 3" xfId="18475"/>
    <cellStyle name="New 3 2 3 4" xfId="23966"/>
    <cellStyle name="New 3 2 4" xfId="6754"/>
    <cellStyle name="New 3 2 4 2" xfId="12720"/>
    <cellStyle name="New 3 2 4 3" xfId="18476"/>
    <cellStyle name="New 3 2 4 4" xfId="23967"/>
    <cellStyle name="New 3 2 5" xfId="6755"/>
    <cellStyle name="New 3 2 5 2" xfId="12721"/>
    <cellStyle name="New 3 2 5 3" xfId="18477"/>
    <cellStyle name="New 3 2 5 4" xfId="23968"/>
    <cellStyle name="New 3 2 6" xfId="6756"/>
    <cellStyle name="New 3 2 6 2" xfId="12722"/>
    <cellStyle name="New 3 2 6 3" xfId="18478"/>
    <cellStyle name="New 3 2 6 4" xfId="23969"/>
    <cellStyle name="New 3 2 7" xfId="11715"/>
    <cellStyle name="New 3 2 8" xfId="17482"/>
    <cellStyle name="New 3 3" xfId="5969"/>
    <cellStyle name="New 3 3 10" xfId="6757"/>
    <cellStyle name="New 3 3 10 2" xfId="12723"/>
    <cellStyle name="New 3 3 10 3" xfId="18479"/>
    <cellStyle name="New 3 3 10 4" xfId="23970"/>
    <cellStyle name="New 3 3 11" xfId="11942"/>
    <cellStyle name="New 3 3 12" xfId="17699"/>
    <cellStyle name="New 3 3 13" xfId="23196"/>
    <cellStyle name="New 3 3 2" xfId="6758"/>
    <cellStyle name="New 3 3 2 2" xfId="12724"/>
    <cellStyle name="New 3 3 2 3" xfId="18480"/>
    <cellStyle name="New 3 3 2 4" xfId="23971"/>
    <cellStyle name="New 3 3 3" xfId="6759"/>
    <cellStyle name="New 3 3 3 2" xfId="12725"/>
    <cellStyle name="New 3 3 3 3" xfId="18481"/>
    <cellStyle name="New 3 3 3 4" xfId="23972"/>
    <cellStyle name="New 3 3 4" xfId="6760"/>
    <cellStyle name="New 3 3 4 2" xfId="12726"/>
    <cellStyle name="New 3 3 4 3" xfId="18482"/>
    <cellStyle name="New 3 3 4 4" xfId="23973"/>
    <cellStyle name="New 3 3 5" xfId="6761"/>
    <cellStyle name="New 3 3 5 2" xfId="12727"/>
    <cellStyle name="New 3 3 5 3" xfId="18483"/>
    <cellStyle name="New 3 3 5 4" xfId="23974"/>
    <cellStyle name="New 3 3 6" xfId="6762"/>
    <cellStyle name="New 3 3 6 2" xfId="12728"/>
    <cellStyle name="New 3 3 6 3" xfId="18484"/>
    <cellStyle name="New 3 3 6 4" xfId="23975"/>
    <cellStyle name="New 3 3 7" xfId="6763"/>
    <cellStyle name="New 3 3 7 2" xfId="12729"/>
    <cellStyle name="New 3 3 7 3" xfId="18485"/>
    <cellStyle name="New 3 3 7 4" xfId="23976"/>
    <cellStyle name="New 3 3 8" xfId="6764"/>
    <cellStyle name="New 3 3 8 2" xfId="12730"/>
    <cellStyle name="New 3 3 8 3" xfId="18486"/>
    <cellStyle name="New 3 3 8 4" xfId="23977"/>
    <cellStyle name="New 3 3 9" xfId="6765"/>
    <cellStyle name="New 3 3 9 2" xfId="12731"/>
    <cellStyle name="New 3 3 9 3" xfId="18487"/>
    <cellStyle name="New 3 3 9 4" xfId="23978"/>
    <cellStyle name="New 3 4" xfId="6766"/>
    <cellStyle name="New 3 4 2" xfId="12732"/>
    <cellStyle name="New 3 4 3" xfId="18488"/>
    <cellStyle name="New 3 4 4" xfId="23979"/>
    <cellStyle name="New 3 5" xfId="6767"/>
    <cellStyle name="New 3 5 2" xfId="12733"/>
    <cellStyle name="New 3 5 3" xfId="18489"/>
    <cellStyle name="New 3 5 4" xfId="23980"/>
    <cellStyle name="New 3 6" xfId="6768"/>
    <cellStyle name="New 3 6 2" xfId="12734"/>
    <cellStyle name="New 3 6 3" xfId="18490"/>
    <cellStyle name="New 3 6 4" xfId="23981"/>
    <cellStyle name="New 3 7" xfId="6769"/>
    <cellStyle name="New 3 7 2" xfId="12735"/>
    <cellStyle name="New 3 7 3" xfId="18491"/>
    <cellStyle name="New 3 7 4" xfId="23982"/>
    <cellStyle name="New 3 8" xfId="6770"/>
    <cellStyle name="New 3 8 2" xfId="12736"/>
    <cellStyle name="New 3 8 3" xfId="18492"/>
    <cellStyle name="New 3 8 4" xfId="23983"/>
    <cellStyle name="New 3 9" xfId="6771"/>
    <cellStyle name="New 3 9 2" xfId="12737"/>
    <cellStyle name="New 3 9 3" xfId="18493"/>
    <cellStyle name="New 3 9 4" xfId="23984"/>
    <cellStyle name="New 4" xfId="5478"/>
    <cellStyle name="New 4 2" xfId="5766"/>
    <cellStyle name="New 4 2 2" xfId="6772"/>
    <cellStyle name="New 4 2 2 2" xfId="12738"/>
    <cellStyle name="New 4 2 2 3" xfId="18494"/>
    <cellStyle name="New 4 2 2 4" xfId="23985"/>
    <cellStyle name="New 4 2 3" xfId="6773"/>
    <cellStyle name="New 4 2 3 2" xfId="12739"/>
    <cellStyle name="New 4 2 3 3" xfId="18495"/>
    <cellStyle name="New 4 2 3 4" xfId="23986"/>
    <cellStyle name="New 4 2 4" xfId="6774"/>
    <cellStyle name="New 4 2 4 2" xfId="12740"/>
    <cellStyle name="New 4 2 4 3" xfId="18496"/>
    <cellStyle name="New 4 2 4 4" xfId="23987"/>
    <cellStyle name="New 4 2 5" xfId="6775"/>
    <cellStyle name="New 4 2 5 2" xfId="12741"/>
    <cellStyle name="New 4 2 5 3" xfId="18497"/>
    <cellStyle name="New 4 2 5 4" xfId="23988"/>
    <cellStyle name="New 4 2 6" xfId="6776"/>
    <cellStyle name="New 4 2 6 2" xfId="12742"/>
    <cellStyle name="New 4 2 6 3" xfId="18498"/>
    <cellStyle name="New 4 2 6 4" xfId="23989"/>
    <cellStyle name="New 4 2 7" xfId="11739"/>
    <cellStyle name="New 4 2 8" xfId="17506"/>
    <cellStyle name="New 4 3" xfId="6777"/>
    <cellStyle name="New 4 3 2" xfId="12743"/>
    <cellStyle name="New 4 3 3" xfId="18499"/>
    <cellStyle name="New 4 3 4" xfId="23990"/>
    <cellStyle name="New 4 4" xfId="6778"/>
    <cellStyle name="New 4 4 2" xfId="12744"/>
    <cellStyle name="New 4 4 3" xfId="18500"/>
    <cellStyle name="New 4 4 4" xfId="23991"/>
    <cellStyle name="New 4 5" xfId="6779"/>
    <cellStyle name="New 4 5 2" xfId="12745"/>
    <cellStyle name="New 4 5 3" xfId="18501"/>
    <cellStyle name="New 4 5 4" xfId="23992"/>
    <cellStyle name="New 4 6" xfId="11472"/>
    <cellStyle name="New 4 7" xfId="17265"/>
    <cellStyle name="New 5" xfId="5621"/>
    <cellStyle name="New 5 2" xfId="6780"/>
    <cellStyle name="New 5 2 2" xfId="12746"/>
    <cellStyle name="New 5 2 3" xfId="18502"/>
    <cellStyle name="New 5 2 4" xfId="23993"/>
    <cellStyle name="New 5 3" xfId="6781"/>
    <cellStyle name="New 5 3 2" xfId="12747"/>
    <cellStyle name="New 5 3 3" xfId="18503"/>
    <cellStyle name="New 5 3 4" xfId="23994"/>
    <cellStyle name="New 5 4" xfId="6782"/>
    <cellStyle name="New 5 4 2" xfId="12748"/>
    <cellStyle name="New 5 4 3" xfId="18504"/>
    <cellStyle name="New 5 4 4" xfId="23995"/>
    <cellStyle name="New 5 5" xfId="6783"/>
    <cellStyle name="New 5 5 2" xfId="12749"/>
    <cellStyle name="New 5 5 3" xfId="18505"/>
    <cellStyle name="New 5 5 4" xfId="23996"/>
    <cellStyle name="New 5 6" xfId="6784"/>
    <cellStyle name="New 5 6 2" xfId="12750"/>
    <cellStyle name="New 5 6 3" xfId="18506"/>
    <cellStyle name="New 5 6 4" xfId="23997"/>
    <cellStyle name="New 5 7" xfId="11599"/>
    <cellStyle name="New 5 8" xfId="17370"/>
    <cellStyle name="New 6" xfId="6785"/>
    <cellStyle name="New 6 2" xfId="12751"/>
    <cellStyle name="New 6 3" xfId="18507"/>
    <cellStyle name="New 6 4" xfId="23998"/>
    <cellStyle name="no dec" xfId="124"/>
    <cellStyle name="Nor" xfId="125"/>
    <cellStyle name="normal" xfId="449"/>
    <cellStyle name="Normal - Style1" xfId="127"/>
    <cellStyle name="Normal - Style1 2" xfId="450"/>
    <cellStyle name="Normal - Style1 2 2" xfId="4315"/>
    <cellStyle name="Normal - Style1 3" xfId="451"/>
    <cellStyle name="Normal - Style1 3 2" xfId="4316"/>
    <cellStyle name="Normal - Style1 4" xfId="452"/>
    <cellStyle name="Normal - Style1 4 2" xfId="4317"/>
    <cellStyle name="Normal - Style1 5" xfId="4318"/>
    <cellStyle name="Normal - Style1 6" xfId="4319"/>
    <cellStyle name="Normal - Style1_(한강유역환경청, 취득처분)9" xfId="453"/>
    <cellStyle name="Normal - Style2" xfId="128"/>
    <cellStyle name="Normal - Style3" xfId="129"/>
    <cellStyle name="Normal - Style4" xfId="130"/>
    <cellStyle name="Normal - Style5" xfId="131"/>
    <cellStyle name="Normal - Style6" xfId="132"/>
    <cellStyle name="Normal - Style7" xfId="133"/>
    <cellStyle name="Normal - Style8" xfId="134"/>
    <cellStyle name="Normal - 유형1" xfId="126"/>
    <cellStyle name="Normal [0]" xfId="454"/>
    <cellStyle name="Normal [1]" xfId="455"/>
    <cellStyle name="Normal [2]" xfId="456"/>
    <cellStyle name="Normal [3]" xfId="457"/>
    <cellStyle name="Normal Bold" xfId="458"/>
    <cellStyle name="Normal Pct" xfId="459"/>
    <cellStyle name="Normal_ SG&amp;A Bridge " xfId="5077"/>
    <cellStyle name="Normal1" xfId="460"/>
    <cellStyle name="Normal2" xfId="461"/>
    <cellStyle name="Normal3" xfId="462"/>
    <cellStyle name="Normal4" xfId="463"/>
    <cellStyle name="Normal4 2" xfId="4320"/>
    <cellStyle name="Normale_FS1.XLS" xfId="464"/>
    <cellStyle name="Note" xfId="4321"/>
    <cellStyle name="Note 2" xfId="5350"/>
    <cellStyle name="Note 2 2" xfId="5585"/>
    <cellStyle name="Note 2 2 2" xfId="5873"/>
    <cellStyle name="Note 2 2 2 10" xfId="11846"/>
    <cellStyle name="Note 2 2 2 11" xfId="17607"/>
    <cellStyle name="Note 2 2 2 12" xfId="23100"/>
    <cellStyle name="Note 2 2 2 2" xfId="6786"/>
    <cellStyle name="Note 2 2 2 2 2" xfId="12752"/>
    <cellStyle name="Note 2 2 2 2 3" xfId="18508"/>
    <cellStyle name="Note 2 2 2 2 4" xfId="23999"/>
    <cellStyle name="Note 2 2 2 3" xfId="6787"/>
    <cellStyle name="Note 2 2 2 3 2" xfId="12753"/>
    <cellStyle name="Note 2 2 2 3 3" xfId="18509"/>
    <cellStyle name="Note 2 2 2 3 4" xfId="24000"/>
    <cellStyle name="Note 2 2 2 4" xfId="6788"/>
    <cellStyle name="Note 2 2 2 4 2" xfId="12754"/>
    <cellStyle name="Note 2 2 2 4 3" xfId="18510"/>
    <cellStyle name="Note 2 2 2 4 4" xfId="24001"/>
    <cellStyle name="Note 2 2 2 5" xfId="6789"/>
    <cellStyle name="Note 2 2 2 5 2" xfId="12755"/>
    <cellStyle name="Note 2 2 2 5 3" xfId="18511"/>
    <cellStyle name="Note 2 2 2 5 4" xfId="24002"/>
    <cellStyle name="Note 2 2 2 6" xfId="6790"/>
    <cellStyle name="Note 2 2 2 6 2" xfId="12756"/>
    <cellStyle name="Note 2 2 2 6 3" xfId="18512"/>
    <cellStyle name="Note 2 2 2 6 4" xfId="24003"/>
    <cellStyle name="Note 2 2 2 7" xfId="6791"/>
    <cellStyle name="Note 2 2 2 7 2" xfId="12757"/>
    <cellStyle name="Note 2 2 2 7 3" xfId="18513"/>
    <cellStyle name="Note 2 2 2 7 4" xfId="24004"/>
    <cellStyle name="Note 2 2 2 8" xfId="6792"/>
    <cellStyle name="Note 2 2 2 8 2" xfId="12758"/>
    <cellStyle name="Note 2 2 2 8 3" xfId="18514"/>
    <cellStyle name="Note 2 2 2 8 4" xfId="24005"/>
    <cellStyle name="Note 2 2 2 9" xfId="6793"/>
    <cellStyle name="Note 2 2 2 9 2" xfId="12759"/>
    <cellStyle name="Note 2 2 2 9 3" xfId="18515"/>
    <cellStyle name="Note 2 2 2 9 4" xfId="24006"/>
    <cellStyle name="Note 2 2 3" xfId="6078"/>
    <cellStyle name="Note 2 2 3 10" xfId="6794"/>
    <cellStyle name="Note 2 2 3 10 2" xfId="12760"/>
    <cellStyle name="Note 2 2 3 10 3" xfId="18516"/>
    <cellStyle name="Note 2 2 3 10 4" xfId="24007"/>
    <cellStyle name="Note 2 2 3 11" xfId="12050"/>
    <cellStyle name="Note 2 2 3 12" xfId="17806"/>
    <cellStyle name="Note 2 2 3 13" xfId="23303"/>
    <cellStyle name="Note 2 2 3 2" xfId="6795"/>
    <cellStyle name="Note 2 2 3 2 2" xfId="12761"/>
    <cellStyle name="Note 2 2 3 2 3" xfId="18517"/>
    <cellStyle name="Note 2 2 3 2 4" xfId="24008"/>
    <cellStyle name="Note 2 2 3 3" xfId="6796"/>
    <cellStyle name="Note 2 2 3 3 2" xfId="12762"/>
    <cellStyle name="Note 2 2 3 3 3" xfId="18518"/>
    <cellStyle name="Note 2 2 3 3 4" xfId="24009"/>
    <cellStyle name="Note 2 2 3 4" xfId="6797"/>
    <cellStyle name="Note 2 2 3 4 2" xfId="12763"/>
    <cellStyle name="Note 2 2 3 4 3" xfId="18519"/>
    <cellStyle name="Note 2 2 3 4 4" xfId="24010"/>
    <cellStyle name="Note 2 2 3 5" xfId="6798"/>
    <cellStyle name="Note 2 2 3 5 2" xfId="12764"/>
    <cellStyle name="Note 2 2 3 5 3" xfId="18520"/>
    <cellStyle name="Note 2 2 3 5 4" xfId="24011"/>
    <cellStyle name="Note 2 2 3 6" xfId="6799"/>
    <cellStyle name="Note 2 2 3 6 2" xfId="12765"/>
    <cellStyle name="Note 2 2 3 6 3" xfId="18521"/>
    <cellStyle name="Note 2 2 3 6 4" xfId="24012"/>
    <cellStyle name="Note 2 2 3 7" xfId="6800"/>
    <cellStyle name="Note 2 2 3 7 2" xfId="12766"/>
    <cellStyle name="Note 2 2 3 7 3" xfId="18522"/>
    <cellStyle name="Note 2 2 3 7 4" xfId="24013"/>
    <cellStyle name="Note 2 2 3 8" xfId="6801"/>
    <cellStyle name="Note 2 2 3 8 2" xfId="12767"/>
    <cellStyle name="Note 2 2 3 8 3" xfId="18523"/>
    <cellStyle name="Note 2 2 3 8 4" xfId="24014"/>
    <cellStyle name="Note 2 2 3 9" xfId="6802"/>
    <cellStyle name="Note 2 2 3 9 2" xfId="12768"/>
    <cellStyle name="Note 2 2 3 9 3" xfId="18524"/>
    <cellStyle name="Note 2 2 3 9 4" xfId="24015"/>
    <cellStyle name="Note 2 2 4" xfId="6803"/>
    <cellStyle name="Note 2 2 4 2" xfId="12769"/>
    <cellStyle name="Note 2 2 4 3" xfId="18525"/>
    <cellStyle name="Note 2 2 4 4" xfId="24016"/>
    <cellStyle name="Note 2 2 5" xfId="6804"/>
    <cellStyle name="Note 2 2 5 2" xfId="12770"/>
    <cellStyle name="Note 2 2 5 3" xfId="18526"/>
    <cellStyle name="Note 2 2 5 4" xfId="24017"/>
    <cellStyle name="Note 2 2 6" xfId="6805"/>
    <cellStyle name="Note 2 2 6 2" xfId="12771"/>
    <cellStyle name="Note 2 2 6 3" xfId="18527"/>
    <cellStyle name="Note 2 2 6 4" xfId="24018"/>
    <cellStyle name="Note 2 2 7" xfId="11570"/>
    <cellStyle name="Note 2 2 8" xfId="17346"/>
    <cellStyle name="Note 2 3" xfId="5587"/>
    <cellStyle name="Note 2 3 2" xfId="5875"/>
    <cellStyle name="Note 2 3 2 10" xfId="11848"/>
    <cellStyle name="Note 2 3 2 11" xfId="17609"/>
    <cellStyle name="Note 2 3 2 12" xfId="23102"/>
    <cellStyle name="Note 2 3 2 2" xfId="6806"/>
    <cellStyle name="Note 2 3 2 2 2" xfId="12772"/>
    <cellStyle name="Note 2 3 2 2 3" xfId="18528"/>
    <cellStyle name="Note 2 3 2 2 4" xfId="24019"/>
    <cellStyle name="Note 2 3 2 3" xfId="6807"/>
    <cellStyle name="Note 2 3 2 3 2" xfId="12773"/>
    <cellStyle name="Note 2 3 2 3 3" xfId="18529"/>
    <cellStyle name="Note 2 3 2 3 4" xfId="24020"/>
    <cellStyle name="Note 2 3 2 4" xfId="6808"/>
    <cellStyle name="Note 2 3 2 4 2" xfId="12774"/>
    <cellStyle name="Note 2 3 2 4 3" xfId="18530"/>
    <cellStyle name="Note 2 3 2 4 4" xfId="24021"/>
    <cellStyle name="Note 2 3 2 5" xfId="6809"/>
    <cellStyle name="Note 2 3 2 5 2" xfId="12775"/>
    <cellStyle name="Note 2 3 2 5 3" xfId="18531"/>
    <cellStyle name="Note 2 3 2 5 4" xfId="24022"/>
    <cellStyle name="Note 2 3 2 6" xfId="6810"/>
    <cellStyle name="Note 2 3 2 6 2" xfId="12776"/>
    <cellStyle name="Note 2 3 2 6 3" xfId="18532"/>
    <cellStyle name="Note 2 3 2 6 4" xfId="24023"/>
    <cellStyle name="Note 2 3 2 7" xfId="6811"/>
    <cellStyle name="Note 2 3 2 7 2" xfId="12777"/>
    <cellStyle name="Note 2 3 2 7 3" xfId="18533"/>
    <cellStyle name="Note 2 3 2 7 4" xfId="24024"/>
    <cellStyle name="Note 2 3 2 8" xfId="6812"/>
    <cellStyle name="Note 2 3 2 8 2" xfId="12778"/>
    <cellStyle name="Note 2 3 2 8 3" xfId="18534"/>
    <cellStyle name="Note 2 3 2 8 4" xfId="24025"/>
    <cellStyle name="Note 2 3 2 9" xfId="6813"/>
    <cellStyle name="Note 2 3 2 9 2" xfId="12779"/>
    <cellStyle name="Note 2 3 2 9 3" xfId="18535"/>
    <cellStyle name="Note 2 3 2 9 4" xfId="24026"/>
    <cellStyle name="Note 2 3 3" xfId="6080"/>
    <cellStyle name="Note 2 3 3 10" xfId="6814"/>
    <cellStyle name="Note 2 3 3 10 2" xfId="12780"/>
    <cellStyle name="Note 2 3 3 10 3" xfId="18536"/>
    <cellStyle name="Note 2 3 3 10 4" xfId="24027"/>
    <cellStyle name="Note 2 3 3 11" xfId="12052"/>
    <cellStyle name="Note 2 3 3 12" xfId="17808"/>
    <cellStyle name="Note 2 3 3 13" xfId="23305"/>
    <cellStyle name="Note 2 3 3 2" xfId="6815"/>
    <cellStyle name="Note 2 3 3 2 2" xfId="12781"/>
    <cellStyle name="Note 2 3 3 2 3" xfId="18537"/>
    <cellStyle name="Note 2 3 3 2 4" xfId="24028"/>
    <cellStyle name="Note 2 3 3 3" xfId="6816"/>
    <cellStyle name="Note 2 3 3 3 2" xfId="12782"/>
    <cellStyle name="Note 2 3 3 3 3" xfId="18538"/>
    <cellStyle name="Note 2 3 3 3 4" xfId="24029"/>
    <cellStyle name="Note 2 3 3 4" xfId="6817"/>
    <cellStyle name="Note 2 3 3 4 2" xfId="12783"/>
    <cellStyle name="Note 2 3 3 4 3" xfId="18539"/>
    <cellStyle name="Note 2 3 3 4 4" xfId="24030"/>
    <cellStyle name="Note 2 3 3 5" xfId="6818"/>
    <cellStyle name="Note 2 3 3 5 2" xfId="12784"/>
    <cellStyle name="Note 2 3 3 5 3" xfId="18540"/>
    <cellStyle name="Note 2 3 3 5 4" xfId="24031"/>
    <cellStyle name="Note 2 3 3 6" xfId="6819"/>
    <cellStyle name="Note 2 3 3 6 2" xfId="12785"/>
    <cellStyle name="Note 2 3 3 6 3" xfId="18541"/>
    <cellStyle name="Note 2 3 3 6 4" xfId="24032"/>
    <cellStyle name="Note 2 3 3 7" xfId="6820"/>
    <cellStyle name="Note 2 3 3 7 2" xfId="12786"/>
    <cellStyle name="Note 2 3 3 7 3" xfId="18542"/>
    <cellStyle name="Note 2 3 3 7 4" xfId="24033"/>
    <cellStyle name="Note 2 3 3 8" xfId="6821"/>
    <cellStyle name="Note 2 3 3 8 2" xfId="12787"/>
    <cellStyle name="Note 2 3 3 8 3" xfId="18543"/>
    <cellStyle name="Note 2 3 3 8 4" xfId="24034"/>
    <cellStyle name="Note 2 3 3 9" xfId="6822"/>
    <cellStyle name="Note 2 3 3 9 2" xfId="12788"/>
    <cellStyle name="Note 2 3 3 9 3" xfId="18544"/>
    <cellStyle name="Note 2 3 3 9 4" xfId="24035"/>
    <cellStyle name="Note 2 3 4" xfId="6823"/>
    <cellStyle name="Note 2 3 4 2" xfId="12789"/>
    <cellStyle name="Note 2 3 4 3" xfId="18545"/>
    <cellStyle name="Note 2 3 4 4" xfId="24036"/>
    <cellStyle name="Note 2 3 5" xfId="6824"/>
    <cellStyle name="Note 2 3 5 2" xfId="12790"/>
    <cellStyle name="Note 2 3 5 3" xfId="18546"/>
    <cellStyle name="Note 2 3 5 4" xfId="24037"/>
    <cellStyle name="Note 2 3 6" xfId="6825"/>
    <cellStyle name="Note 2 3 6 2" xfId="12791"/>
    <cellStyle name="Note 2 3 6 3" xfId="18547"/>
    <cellStyle name="Note 2 3 6 4" xfId="24038"/>
    <cellStyle name="Note 2 3 7" xfId="11572"/>
    <cellStyle name="Note 2 3 8" xfId="17348"/>
    <cellStyle name="Note 2 4" xfId="5593"/>
    <cellStyle name="Note 2 4 2" xfId="5881"/>
    <cellStyle name="Note 2 4 2 10" xfId="11854"/>
    <cellStyle name="Note 2 4 2 11" xfId="17611"/>
    <cellStyle name="Note 2 4 2 12" xfId="23108"/>
    <cellStyle name="Note 2 4 2 2" xfId="6826"/>
    <cellStyle name="Note 2 4 2 2 2" xfId="12792"/>
    <cellStyle name="Note 2 4 2 2 3" xfId="18548"/>
    <cellStyle name="Note 2 4 2 2 4" xfId="24039"/>
    <cellStyle name="Note 2 4 2 3" xfId="6827"/>
    <cellStyle name="Note 2 4 2 3 2" xfId="12793"/>
    <cellStyle name="Note 2 4 2 3 3" xfId="18549"/>
    <cellStyle name="Note 2 4 2 3 4" xfId="24040"/>
    <cellStyle name="Note 2 4 2 4" xfId="6828"/>
    <cellStyle name="Note 2 4 2 4 2" xfId="12794"/>
    <cellStyle name="Note 2 4 2 4 3" xfId="18550"/>
    <cellStyle name="Note 2 4 2 4 4" xfId="24041"/>
    <cellStyle name="Note 2 4 2 5" xfId="6829"/>
    <cellStyle name="Note 2 4 2 5 2" xfId="12795"/>
    <cellStyle name="Note 2 4 2 5 3" xfId="18551"/>
    <cellStyle name="Note 2 4 2 5 4" xfId="24042"/>
    <cellStyle name="Note 2 4 2 6" xfId="6830"/>
    <cellStyle name="Note 2 4 2 6 2" xfId="12796"/>
    <cellStyle name="Note 2 4 2 6 3" xfId="18552"/>
    <cellStyle name="Note 2 4 2 6 4" xfId="24043"/>
    <cellStyle name="Note 2 4 2 7" xfId="6831"/>
    <cellStyle name="Note 2 4 2 7 2" xfId="12797"/>
    <cellStyle name="Note 2 4 2 7 3" xfId="18553"/>
    <cellStyle name="Note 2 4 2 7 4" xfId="24044"/>
    <cellStyle name="Note 2 4 2 8" xfId="6832"/>
    <cellStyle name="Note 2 4 2 8 2" xfId="12798"/>
    <cellStyle name="Note 2 4 2 8 3" xfId="18554"/>
    <cellStyle name="Note 2 4 2 8 4" xfId="24045"/>
    <cellStyle name="Note 2 4 2 9" xfId="6833"/>
    <cellStyle name="Note 2 4 2 9 2" xfId="12799"/>
    <cellStyle name="Note 2 4 2 9 3" xfId="18555"/>
    <cellStyle name="Note 2 4 2 9 4" xfId="24046"/>
    <cellStyle name="Note 2 4 3" xfId="6086"/>
    <cellStyle name="Note 2 4 3 10" xfId="6834"/>
    <cellStyle name="Note 2 4 3 10 2" xfId="12800"/>
    <cellStyle name="Note 2 4 3 10 3" xfId="18556"/>
    <cellStyle name="Note 2 4 3 10 4" xfId="24047"/>
    <cellStyle name="Note 2 4 3 11" xfId="12058"/>
    <cellStyle name="Note 2 4 3 12" xfId="17814"/>
    <cellStyle name="Note 2 4 3 13" xfId="23311"/>
    <cellStyle name="Note 2 4 3 2" xfId="6835"/>
    <cellStyle name="Note 2 4 3 2 2" xfId="12801"/>
    <cellStyle name="Note 2 4 3 2 3" xfId="18557"/>
    <cellStyle name="Note 2 4 3 2 4" xfId="24048"/>
    <cellStyle name="Note 2 4 3 3" xfId="6836"/>
    <cellStyle name="Note 2 4 3 3 2" xfId="12802"/>
    <cellStyle name="Note 2 4 3 3 3" xfId="18558"/>
    <cellStyle name="Note 2 4 3 3 4" xfId="24049"/>
    <cellStyle name="Note 2 4 3 4" xfId="6837"/>
    <cellStyle name="Note 2 4 3 4 2" xfId="12803"/>
    <cellStyle name="Note 2 4 3 4 3" xfId="18559"/>
    <cellStyle name="Note 2 4 3 4 4" xfId="24050"/>
    <cellStyle name="Note 2 4 3 5" xfId="6838"/>
    <cellStyle name="Note 2 4 3 5 2" xfId="12804"/>
    <cellStyle name="Note 2 4 3 5 3" xfId="18560"/>
    <cellStyle name="Note 2 4 3 5 4" xfId="24051"/>
    <cellStyle name="Note 2 4 3 6" xfId="6839"/>
    <cellStyle name="Note 2 4 3 6 2" xfId="12805"/>
    <cellStyle name="Note 2 4 3 6 3" xfId="18561"/>
    <cellStyle name="Note 2 4 3 6 4" xfId="24052"/>
    <cellStyle name="Note 2 4 3 7" xfId="6840"/>
    <cellStyle name="Note 2 4 3 7 2" xfId="12806"/>
    <cellStyle name="Note 2 4 3 7 3" xfId="18562"/>
    <cellStyle name="Note 2 4 3 7 4" xfId="24053"/>
    <cellStyle name="Note 2 4 3 8" xfId="6841"/>
    <cellStyle name="Note 2 4 3 8 2" xfId="12807"/>
    <cellStyle name="Note 2 4 3 8 3" xfId="18563"/>
    <cellStyle name="Note 2 4 3 8 4" xfId="24054"/>
    <cellStyle name="Note 2 4 3 9" xfId="6842"/>
    <cellStyle name="Note 2 4 3 9 2" xfId="12808"/>
    <cellStyle name="Note 2 4 3 9 3" xfId="18564"/>
    <cellStyle name="Note 2 4 3 9 4" xfId="24055"/>
    <cellStyle name="Note 2 4 4" xfId="6843"/>
    <cellStyle name="Note 2 4 4 2" xfId="12809"/>
    <cellStyle name="Note 2 4 4 3" xfId="18565"/>
    <cellStyle name="Note 2 4 4 4" xfId="24056"/>
    <cellStyle name="Note 2 4 5" xfId="6844"/>
    <cellStyle name="Note 2 4 5 2" xfId="12810"/>
    <cellStyle name="Note 2 4 5 3" xfId="18566"/>
    <cellStyle name="Note 2 4 5 4" xfId="24057"/>
    <cellStyle name="Note 2 4 6" xfId="6845"/>
    <cellStyle name="Note 2 4 6 2" xfId="12811"/>
    <cellStyle name="Note 2 4 6 3" xfId="18567"/>
    <cellStyle name="Note 2 4 6 4" xfId="24058"/>
    <cellStyle name="Note 2 4 7" xfId="6846"/>
    <cellStyle name="Note 2 4 7 2" xfId="12812"/>
    <cellStyle name="Note 2 4 7 3" xfId="18568"/>
    <cellStyle name="Note 2 4 7 4" xfId="24059"/>
    <cellStyle name="Note 2 4 8" xfId="11578"/>
    <cellStyle name="Note 2 4 9" xfId="17350"/>
    <cellStyle name="Note 2 5" xfId="5595"/>
    <cellStyle name="Note 2 5 10" xfId="17352"/>
    <cellStyle name="Note 2 5 11" xfId="22912"/>
    <cellStyle name="Note 2 5 2" xfId="5883"/>
    <cellStyle name="Note 2 5 2 10" xfId="6847"/>
    <cellStyle name="Note 2 5 2 10 2" xfId="12813"/>
    <cellStyle name="Note 2 5 2 10 3" xfId="18569"/>
    <cellStyle name="Note 2 5 2 10 4" xfId="24060"/>
    <cellStyle name="Note 2 5 2 11" xfId="11856"/>
    <cellStyle name="Note 2 5 2 12" xfId="17613"/>
    <cellStyle name="Note 2 5 2 13" xfId="23110"/>
    <cellStyle name="Note 2 5 2 2" xfId="6848"/>
    <cellStyle name="Note 2 5 2 2 2" xfId="12814"/>
    <cellStyle name="Note 2 5 2 2 3" xfId="18570"/>
    <cellStyle name="Note 2 5 2 2 4" xfId="24061"/>
    <cellStyle name="Note 2 5 2 3" xfId="6849"/>
    <cellStyle name="Note 2 5 2 3 2" xfId="12815"/>
    <cellStyle name="Note 2 5 2 3 3" xfId="18571"/>
    <cellStyle name="Note 2 5 2 3 4" xfId="24062"/>
    <cellStyle name="Note 2 5 2 4" xfId="6850"/>
    <cellStyle name="Note 2 5 2 4 2" xfId="12816"/>
    <cellStyle name="Note 2 5 2 4 3" xfId="18572"/>
    <cellStyle name="Note 2 5 2 4 4" xfId="24063"/>
    <cellStyle name="Note 2 5 2 5" xfId="6851"/>
    <cellStyle name="Note 2 5 2 5 2" xfId="12817"/>
    <cellStyle name="Note 2 5 2 5 3" xfId="18573"/>
    <cellStyle name="Note 2 5 2 5 4" xfId="24064"/>
    <cellStyle name="Note 2 5 2 6" xfId="6852"/>
    <cellStyle name="Note 2 5 2 6 2" xfId="12818"/>
    <cellStyle name="Note 2 5 2 6 3" xfId="18574"/>
    <cellStyle name="Note 2 5 2 6 4" xfId="24065"/>
    <cellStyle name="Note 2 5 2 7" xfId="6853"/>
    <cellStyle name="Note 2 5 2 7 2" xfId="12819"/>
    <cellStyle name="Note 2 5 2 7 3" xfId="18575"/>
    <cellStyle name="Note 2 5 2 7 4" xfId="24066"/>
    <cellStyle name="Note 2 5 2 8" xfId="6854"/>
    <cellStyle name="Note 2 5 2 8 2" xfId="12820"/>
    <cellStyle name="Note 2 5 2 8 3" xfId="18576"/>
    <cellStyle name="Note 2 5 2 8 4" xfId="24067"/>
    <cellStyle name="Note 2 5 2 9" xfId="6855"/>
    <cellStyle name="Note 2 5 2 9 2" xfId="12821"/>
    <cellStyle name="Note 2 5 2 9 3" xfId="18577"/>
    <cellStyle name="Note 2 5 2 9 4" xfId="24068"/>
    <cellStyle name="Note 2 5 3" xfId="6088"/>
    <cellStyle name="Note 2 5 3 10" xfId="6856"/>
    <cellStyle name="Note 2 5 3 10 2" xfId="12822"/>
    <cellStyle name="Note 2 5 3 10 3" xfId="18578"/>
    <cellStyle name="Note 2 5 3 10 4" xfId="24069"/>
    <cellStyle name="Note 2 5 3 11" xfId="12060"/>
    <cellStyle name="Note 2 5 3 12" xfId="17816"/>
    <cellStyle name="Note 2 5 3 13" xfId="23313"/>
    <cellStyle name="Note 2 5 3 2" xfId="6857"/>
    <cellStyle name="Note 2 5 3 2 2" xfId="12823"/>
    <cellStyle name="Note 2 5 3 2 3" xfId="18579"/>
    <cellStyle name="Note 2 5 3 2 4" xfId="24070"/>
    <cellStyle name="Note 2 5 3 3" xfId="6858"/>
    <cellStyle name="Note 2 5 3 3 2" xfId="12824"/>
    <cellStyle name="Note 2 5 3 3 3" xfId="18580"/>
    <cellStyle name="Note 2 5 3 3 4" xfId="24071"/>
    <cellStyle name="Note 2 5 3 4" xfId="6859"/>
    <cellStyle name="Note 2 5 3 4 2" xfId="12825"/>
    <cellStyle name="Note 2 5 3 4 3" xfId="18581"/>
    <cellStyle name="Note 2 5 3 4 4" xfId="24072"/>
    <cellStyle name="Note 2 5 3 5" xfId="6860"/>
    <cellStyle name="Note 2 5 3 5 2" xfId="12826"/>
    <cellStyle name="Note 2 5 3 5 3" xfId="18582"/>
    <cellStyle name="Note 2 5 3 5 4" xfId="24073"/>
    <cellStyle name="Note 2 5 3 6" xfId="6861"/>
    <cellStyle name="Note 2 5 3 6 2" xfId="12827"/>
    <cellStyle name="Note 2 5 3 6 3" xfId="18583"/>
    <cellStyle name="Note 2 5 3 6 4" xfId="24074"/>
    <cellStyle name="Note 2 5 3 7" xfId="6862"/>
    <cellStyle name="Note 2 5 3 7 2" xfId="12828"/>
    <cellStyle name="Note 2 5 3 7 3" xfId="18584"/>
    <cellStyle name="Note 2 5 3 7 4" xfId="24075"/>
    <cellStyle name="Note 2 5 3 8" xfId="6863"/>
    <cellStyle name="Note 2 5 3 8 2" xfId="12829"/>
    <cellStyle name="Note 2 5 3 8 3" xfId="18585"/>
    <cellStyle name="Note 2 5 3 8 4" xfId="24076"/>
    <cellStyle name="Note 2 5 3 9" xfId="6864"/>
    <cellStyle name="Note 2 5 3 9 2" xfId="12830"/>
    <cellStyle name="Note 2 5 3 9 3" xfId="18586"/>
    <cellStyle name="Note 2 5 3 9 4" xfId="24077"/>
    <cellStyle name="Note 2 5 4" xfId="6865"/>
    <cellStyle name="Note 2 5 4 2" xfId="12831"/>
    <cellStyle name="Note 2 5 4 3" xfId="18587"/>
    <cellStyle name="Note 2 5 4 4" xfId="24078"/>
    <cellStyle name="Note 2 5 5" xfId="6866"/>
    <cellStyle name="Note 2 5 5 2" xfId="12832"/>
    <cellStyle name="Note 2 5 5 3" xfId="18588"/>
    <cellStyle name="Note 2 5 5 4" xfId="24079"/>
    <cellStyle name="Note 2 5 6" xfId="6867"/>
    <cellStyle name="Note 2 5 6 2" xfId="12833"/>
    <cellStyle name="Note 2 5 6 3" xfId="18589"/>
    <cellStyle name="Note 2 5 6 4" xfId="24080"/>
    <cellStyle name="Note 2 5 7" xfId="6868"/>
    <cellStyle name="Note 2 5 7 2" xfId="12834"/>
    <cellStyle name="Note 2 5 7 3" xfId="18590"/>
    <cellStyle name="Note 2 5 7 4" xfId="24081"/>
    <cellStyle name="Note 2 5 8" xfId="6869"/>
    <cellStyle name="Note 2 5 8 2" xfId="12835"/>
    <cellStyle name="Note 2 5 8 3" xfId="18591"/>
    <cellStyle name="Note 2 5 8 4" xfId="24082"/>
    <cellStyle name="Note 2 5 9" xfId="11580"/>
    <cellStyle name="Note 2 6" xfId="6870"/>
    <cellStyle name="Note 2 6 2" xfId="12836"/>
    <cellStyle name="Note 2 6 3" xfId="18592"/>
    <cellStyle name="Note 2 6 4" xfId="24083"/>
    <cellStyle name="Note 2 7" xfId="6871"/>
    <cellStyle name="Note 2 7 2" xfId="12837"/>
    <cellStyle name="Note 2 7 3" xfId="18593"/>
    <cellStyle name="Note 2 7 4" xfId="24084"/>
    <cellStyle name="Note 2 8" xfId="11346"/>
    <cellStyle name="Note 2 9" xfId="11267"/>
    <cellStyle name="Note 3" xfId="5497"/>
    <cellStyle name="Note 3 10" xfId="6872"/>
    <cellStyle name="Note 3 10 2" xfId="12838"/>
    <cellStyle name="Note 3 10 3" xfId="18594"/>
    <cellStyle name="Note 3 10 4" xfId="24085"/>
    <cellStyle name="Note 3 11" xfId="11491"/>
    <cellStyle name="Note 3 12" xfId="17280"/>
    <cellStyle name="Note 3 13" xfId="22884"/>
    <cellStyle name="Note 3 2" xfId="5785"/>
    <cellStyle name="Note 3 2 10" xfId="11758"/>
    <cellStyle name="Note 3 2 11" xfId="17522"/>
    <cellStyle name="Note 3 2 12" xfId="23038"/>
    <cellStyle name="Note 3 2 2" xfId="6873"/>
    <cellStyle name="Note 3 2 2 2" xfId="12839"/>
    <cellStyle name="Note 3 2 2 3" xfId="18595"/>
    <cellStyle name="Note 3 2 2 4" xfId="24086"/>
    <cellStyle name="Note 3 2 3" xfId="6874"/>
    <cellStyle name="Note 3 2 3 2" xfId="12840"/>
    <cellStyle name="Note 3 2 3 3" xfId="18596"/>
    <cellStyle name="Note 3 2 3 4" xfId="24087"/>
    <cellStyle name="Note 3 2 4" xfId="6875"/>
    <cellStyle name="Note 3 2 4 2" xfId="12841"/>
    <cellStyle name="Note 3 2 4 3" xfId="18597"/>
    <cellStyle name="Note 3 2 4 4" xfId="24088"/>
    <cellStyle name="Note 3 2 5" xfId="6876"/>
    <cellStyle name="Note 3 2 5 2" xfId="12842"/>
    <cellStyle name="Note 3 2 5 3" xfId="18598"/>
    <cellStyle name="Note 3 2 5 4" xfId="24089"/>
    <cellStyle name="Note 3 2 6" xfId="6877"/>
    <cellStyle name="Note 3 2 6 2" xfId="12843"/>
    <cellStyle name="Note 3 2 6 3" xfId="18599"/>
    <cellStyle name="Note 3 2 6 4" xfId="24090"/>
    <cellStyle name="Note 3 2 7" xfId="6878"/>
    <cellStyle name="Note 3 2 7 2" xfId="12844"/>
    <cellStyle name="Note 3 2 7 3" xfId="18600"/>
    <cellStyle name="Note 3 2 7 4" xfId="24091"/>
    <cellStyle name="Note 3 2 8" xfId="6879"/>
    <cellStyle name="Note 3 2 8 2" xfId="12845"/>
    <cellStyle name="Note 3 2 8 3" xfId="18601"/>
    <cellStyle name="Note 3 2 8 4" xfId="24092"/>
    <cellStyle name="Note 3 2 9" xfId="6880"/>
    <cellStyle name="Note 3 2 9 2" xfId="12846"/>
    <cellStyle name="Note 3 2 9 3" xfId="18602"/>
    <cellStyle name="Note 3 2 9 4" xfId="24093"/>
    <cellStyle name="Note 3 3" xfId="6010"/>
    <cellStyle name="Note 3 3 10" xfId="6881"/>
    <cellStyle name="Note 3 3 10 2" xfId="12847"/>
    <cellStyle name="Note 3 3 10 3" xfId="18603"/>
    <cellStyle name="Note 3 3 10 4" xfId="24094"/>
    <cellStyle name="Note 3 3 11" xfId="11983"/>
    <cellStyle name="Note 3 3 12" xfId="17740"/>
    <cellStyle name="Note 3 3 13" xfId="23237"/>
    <cellStyle name="Note 3 3 2" xfId="6882"/>
    <cellStyle name="Note 3 3 2 2" xfId="12848"/>
    <cellStyle name="Note 3 3 2 3" xfId="18604"/>
    <cellStyle name="Note 3 3 2 4" xfId="24095"/>
    <cellStyle name="Note 3 3 3" xfId="6883"/>
    <cellStyle name="Note 3 3 3 2" xfId="12849"/>
    <cellStyle name="Note 3 3 3 3" xfId="18605"/>
    <cellStyle name="Note 3 3 3 4" xfId="24096"/>
    <cellStyle name="Note 3 3 4" xfId="6884"/>
    <cellStyle name="Note 3 3 4 2" xfId="12850"/>
    <cellStyle name="Note 3 3 4 3" xfId="18606"/>
    <cellStyle name="Note 3 3 4 4" xfId="24097"/>
    <cellStyle name="Note 3 3 5" xfId="6885"/>
    <cellStyle name="Note 3 3 5 2" xfId="12851"/>
    <cellStyle name="Note 3 3 5 3" xfId="18607"/>
    <cellStyle name="Note 3 3 5 4" xfId="24098"/>
    <cellStyle name="Note 3 3 6" xfId="6886"/>
    <cellStyle name="Note 3 3 6 2" xfId="12852"/>
    <cellStyle name="Note 3 3 6 3" xfId="18608"/>
    <cellStyle name="Note 3 3 6 4" xfId="24099"/>
    <cellStyle name="Note 3 3 7" xfId="6887"/>
    <cellStyle name="Note 3 3 7 2" xfId="12853"/>
    <cellStyle name="Note 3 3 7 3" xfId="18609"/>
    <cellStyle name="Note 3 3 7 4" xfId="24100"/>
    <cellStyle name="Note 3 3 8" xfId="6888"/>
    <cellStyle name="Note 3 3 8 2" xfId="12854"/>
    <cellStyle name="Note 3 3 8 3" xfId="18610"/>
    <cellStyle name="Note 3 3 8 4" xfId="24101"/>
    <cellStyle name="Note 3 3 9" xfId="6889"/>
    <cellStyle name="Note 3 3 9 2" xfId="12855"/>
    <cellStyle name="Note 3 3 9 3" xfId="18611"/>
    <cellStyle name="Note 3 3 9 4" xfId="24102"/>
    <cellStyle name="Note 3 4" xfId="6890"/>
    <cellStyle name="Note 3 4 2" xfId="12856"/>
    <cellStyle name="Note 3 4 3" xfId="18612"/>
    <cellStyle name="Note 3 4 4" xfId="24103"/>
    <cellStyle name="Note 3 5" xfId="6891"/>
    <cellStyle name="Note 3 5 2" xfId="12857"/>
    <cellStyle name="Note 3 5 3" xfId="18613"/>
    <cellStyle name="Note 3 5 4" xfId="24104"/>
    <cellStyle name="Note 3 6" xfId="6892"/>
    <cellStyle name="Note 3 6 2" xfId="12858"/>
    <cellStyle name="Note 3 6 3" xfId="18614"/>
    <cellStyle name="Note 3 6 4" xfId="24105"/>
    <cellStyle name="Note 3 7" xfId="6893"/>
    <cellStyle name="Note 3 7 2" xfId="12859"/>
    <cellStyle name="Note 3 7 3" xfId="18615"/>
    <cellStyle name="Note 3 7 4" xfId="24106"/>
    <cellStyle name="Note 3 8" xfId="6894"/>
    <cellStyle name="Note 3 8 2" xfId="12860"/>
    <cellStyle name="Note 3 8 3" xfId="18616"/>
    <cellStyle name="Note 3 8 4" xfId="24107"/>
    <cellStyle name="Note 3 9" xfId="6895"/>
    <cellStyle name="Note 3 9 2" xfId="12861"/>
    <cellStyle name="Note 3 9 3" xfId="18617"/>
    <cellStyle name="Note 3 9 4" xfId="24108"/>
    <cellStyle name="Note 4" xfId="5466"/>
    <cellStyle name="Note 4 2" xfId="5754"/>
    <cellStyle name="Note 4 2 10" xfId="11727"/>
    <cellStyle name="Note 4 2 11" xfId="17494"/>
    <cellStyle name="Note 4 2 12" xfId="23011"/>
    <cellStyle name="Note 4 2 2" xfId="6896"/>
    <cellStyle name="Note 4 2 2 2" xfId="12862"/>
    <cellStyle name="Note 4 2 2 3" xfId="18618"/>
    <cellStyle name="Note 4 2 2 4" xfId="24109"/>
    <cellStyle name="Note 4 2 3" xfId="6897"/>
    <cellStyle name="Note 4 2 3 2" xfId="12863"/>
    <cellStyle name="Note 4 2 3 3" xfId="18619"/>
    <cellStyle name="Note 4 2 3 4" xfId="24110"/>
    <cellStyle name="Note 4 2 4" xfId="6898"/>
    <cellStyle name="Note 4 2 4 2" xfId="12864"/>
    <cellStyle name="Note 4 2 4 3" xfId="18620"/>
    <cellStyle name="Note 4 2 4 4" xfId="24111"/>
    <cellStyle name="Note 4 2 5" xfId="6899"/>
    <cellStyle name="Note 4 2 5 2" xfId="12865"/>
    <cellStyle name="Note 4 2 5 3" xfId="18621"/>
    <cellStyle name="Note 4 2 5 4" xfId="24112"/>
    <cellStyle name="Note 4 2 6" xfId="6900"/>
    <cellStyle name="Note 4 2 6 2" xfId="12866"/>
    <cellStyle name="Note 4 2 6 3" xfId="18622"/>
    <cellStyle name="Note 4 2 6 4" xfId="24113"/>
    <cellStyle name="Note 4 2 7" xfId="6901"/>
    <cellStyle name="Note 4 2 7 2" xfId="12867"/>
    <cellStyle name="Note 4 2 7 3" xfId="18623"/>
    <cellStyle name="Note 4 2 7 4" xfId="24114"/>
    <cellStyle name="Note 4 2 8" xfId="6902"/>
    <cellStyle name="Note 4 2 8 2" xfId="12868"/>
    <cellStyle name="Note 4 2 8 3" xfId="18624"/>
    <cellStyle name="Note 4 2 8 4" xfId="24115"/>
    <cellStyle name="Note 4 2 9" xfId="6903"/>
    <cellStyle name="Note 4 2 9 2" xfId="12869"/>
    <cellStyle name="Note 4 2 9 3" xfId="18625"/>
    <cellStyle name="Note 4 2 9 4" xfId="24116"/>
    <cellStyle name="Note 4 3" xfId="5981"/>
    <cellStyle name="Note 4 3 10" xfId="6904"/>
    <cellStyle name="Note 4 3 10 2" xfId="12870"/>
    <cellStyle name="Note 4 3 10 3" xfId="18626"/>
    <cellStyle name="Note 4 3 10 4" xfId="24117"/>
    <cellStyle name="Note 4 3 11" xfId="11954"/>
    <cellStyle name="Note 4 3 12" xfId="17711"/>
    <cellStyle name="Note 4 3 13" xfId="23208"/>
    <cellStyle name="Note 4 3 2" xfId="6905"/>
    <cellStyle name="Note 4 3 2 2" xfId="12871"/>
    <cellStyle name="Note 4 3 2 3" xfId="18627"/>
    <cellStyle name="Note 4 3 2 4" xfId="24118"/>
    <cellStyle name="Note 4 3 3" xfId="6906"/>
    <cellStyle name="Note 4 3 3 2" xfId="12872"/>
    <cellStyle name="Note 4 3 3 3" xfId="18628"/>
    <cellStyle name="Note 4 3 3 4" xfId="24119"/>
    <cellStyle name="Note 4 3 4" xfId="6907"/>
    <cellStyle name="Note 4 3 4 2" xfId="12873"/>
    <cellStyle name="Note 4 3 4 3" xfId="18629"/>
    <cellStyle name="Note 4 3 4 4" xfId="24120"/>
    <cellStyle name="Note 4 3 5" xfId="6908"/>
    <cellStyle name="Note 4 3 5 2" xfId="12874"/>
    <cellStyle name="Note 4 3 5 3" xfId="18630"/>
    <cellStyle name="Note 4 3 5 4" xfId="24121"/>
    <cellStyle name="Note 4 3 6" xfId="6909"/>
    <cellStyle name="Note 4 3 6 2" xfId="12875"/>
    <cellStyle name="Note 4 3 6 3" xfId="18631"/>
    <cellStyle name="Note 4 3 6 4" xfId="24122"/>
    <cellStyle name="Note 4 3 7" xfId="6910"/>
    <cellStyle name="Note 4 3 7 2" xfId="12876"/>
    <cellStyle name="Note 4 3 7 3" xfId="18632"/>
    <cellStyle name="Note 4 3 7 4" xfId="24123"/>
    <cellStyle name="Note 4 3 8" xfId="6911"/>
    <cellStyle name="Note 4 3 8 2" xfId="12877"/>
    <cellStyle name="Note 4 3 8 3" xfId="18633"/>
    <cellStyle name="Note 4 3 8 4" xfId="24124"/>
    <cellStyle name="Note 4 3 9" xfId="6912"/>
    <cellStyle name="Note 4 3 9 2" xfId="12878"/>
    <cellStyle name="Note 4 3 9 3" xfId="18634"/>
    <cellStyle name="Note 4 3 9 4" xfId="24125"/>
    <cellStyle name="Note 4 4" xfId="6913"/>
    <cellStyle name="Note 4 4 2" xfId="12879"/>
    <cellStyle name="Note 4 4 3" xfId="18635"/>
    <cellStyle name="Note 4 4 4" xfId="24126"/>
    <cellStyle name="Note 4 5" xfId="6914"/>
    <cellStyle name="Note 4 5 2" xfId="12880"/>
    <cellStyle name="Note 4 5 3" xfId="18636"/>
    <cellStyle name="Note 4 5 4" xfId="24127"/>
    <cellStyle name="Note 4 6" xfId="6915"/>
    <cellStyle name="Note 4 6 2" xfId="12881"/>
    <cellStyle name="Note 4 6 3" xfId="18637"/>
    <cellStyle name="Note 4 6 4" xfId="24128"/>
    <cellStyle name="Note 4 7" xfId="11460"/>
    <cellStyle name="Note 4 8" xfId="17253"/>
    <cellStyle name="Note 5" xfId="5558"/>
    <cellStyle name="Note 5 2" xfId="5846"/>
    <cellStyle name="Note 5 2 10" xfId="11819"/>
    <cellStyle name="Note 5 2 11" xfId="17580"/>
    <cellStyle name="Note 5 2 12" xfId="23089"/>
    <cellStyle name="Note 5 2 2" xfId="6916"/>
    <cellStyle name="Note 5 2 2 2" xfId="12882"/>
    <cellStyle name="Note 5 2 2 3" xfId="18638"/>
    <cellStyle name="Note 5 2 2 4" xfId="24129"/>
    <cellStyle name="Note 5 2 3" xfId="6917"/>
    <cellStyle name="Note 5 2 3 2" xfId="12883"/>
    <cellStyle name="Note 5 2 3 3" xfId="18639"/>
    <cellStyle name="Note 5 2 3 4" xfId="24130"/>
    <cellStyle name="Note 5 2 4" xfId="6918"/>
    <cellStyle name="Note 5 2 4 2" xfId="12884"/>
    <cellStyle name="Note 5 2 4 3" xfId="18640"/>
    <cellStyle name="Note 5 2 4 4" xfId="24131"/>
    <cellStyle name="Note 5 2 5" xfId="6919"/>
    <cellStyle name="Note 5 2 5 2" xfId="12885"/>
    <cellStyle name="Note 5 2 5 3" xfId="18641"/>
    <cellStyle name="Note 5 2 5 4" xfId="24132"/>
    <cellStyle name="Note 5 2 6" xfId="6920"/>
    <cellStyle name="Note 5 2 6 2" xfId="12886"/>
    <cellStyle name="Note 5 2 6 3" xfId="18642"/>
    <cellStyle name="Note 5 2 6 4" xfId="24133"/>
    <cellStyle name="Note 5 2 7" xfId="6921"/>
    <cellStyle name="Note 5 2 7 2" xfId="12887"/>
    <cellStyle name="Note 5 2 7 3" xfId="18643"/>
    <cellStyle name="Note 5 2 7 4" xfId="24134"/>
    <cellStyle name="Note 5 2 8" xfId="6922"/>
    <cellStyle name="Note 5 2 8 2" xfId="12888"/>
    <cellStyle name="Note 5 2 8 3" xfId="18644"/>
    <cellStyle name="Note 5 2 8 4" xfId="24135"/>
    <cellStyle name="Note 5 2 9" xfId="6923"/>
    <cellStyle name="Note 5 2 9 2" xfId="12889"/>
    <cellStyle name="Note 5 2 9 3" xfId="18645"/>
    <cellStyle name="Note 5 2 9 4" xfId="24136"/>
    <cellStyle name="Note 5 3" xfId="6066"/>
    <cellStyle name="Note 5 3 10" xfId="6924"/>
    <cellStyle name="Note 5 3 10 2" xfId="12890"/>
    <cellStyle name="Note 5 3 10 3" xfId="18646"/>
    <cellStyle name="Note 5 3 10 4" xfId="24137"/>
    <cellStyle name="Note 5 3 11" xfId="12038"/>
    <cellStyle name="Note 5 3 12" xfId="17794"/>
    <cellStyle name="Note 5 3 13" xfId="23291"/>
    <cellStyle name="Note 5 3 2" xfId="6925"/>
    <cellStyle name="Note 5 3 2 2" xfId="12891"/>
    <cellStyle name="Note 5 3 2 3" xfId="18647"/>
    <cellStyle name="Note 5 3 2 4" xfId="24138"/>
    <cellStyle name="Note 5 3 3" xfId="6926"/>
    <cellStyle name="Note 5 3 3 2" xfId="12892"/>
    <cellStyle name="Note 5 3 3 3" xfId="18648"/>
    <cellStyle name="Note 5 3 3 4" xfId="24139"/>
    <cellStyle name="Note 5 3 4" xfId="6927"/>
    <cellStyle name="Note 5 3 4 2" xfId="12893"/>
    <cellStyle name="Note 5 3 4 3" xfId="18649"/>
    <cellStyle name="Note 5 3 4 4" xfId="24140"/>
    <cellStyle name="Note 5 3 5" xfId="6928"/>
    <cellStyle name="Note 5 3 5 2" xfId="12894"/>
    <cellStyle name="Note 5 3 5 3" xfId="18650"/>
    <cellStyle name="Note 5 3 5 4" xfId="24141"/>
    <cellStyle name="Note 5 3 6" xfId="6929"/>
    <cellStyle name="Note 5 3 6 2" xfId="12895"/>
    <cellStyle name="Note 5 3 6 3" xfId="18651"/>
    <cellStyle name="Note 5 3 6 4" xfId="24142"/>
    <cellStyle name="Note 5 3 7" xfId="6930"/>
    <cellStyle name="Note 5 3 7 2" xfId="12896"/>
    <cellStyle name="Note 5 3 7 3" xfId="18652"/>
    <cellStyle name="Note 5 3 7 4" xfId="24143"/>
    <cellStyle name="Note 5 3 8" xfId="6931"/>
    <cellStyle name="Note 5 3 8 2" xfId="12897"/>
    <cellStyle name="Note 5 3 8 3" xfId="18653"/>
    <cellStyle name="Note 5 3 8 4" xfId="24144"/>
    <cellStyle name="Note 5 3 9" xfId="6932"/>
    <cellStyle name="Note 5 3 9 2" xfId="12898"/>
    <cellStyle name="Note 5 3 9 3" xfId="18654"/>
    <cellStyle name="Note 5 3 9 4" xfId="24145"/>
    <cellStyle name="Note 5 4" xfId="6933"/>
    <cellStyle name="Note 5 4 2" xfId="12899"/>
    <cellStyle name="Note 5 4 3" xfId="18655"/>
    <cellStyle name="Note 5 4 4" xfId="24146"/>
    <cellStyle name="Note 5 5" xfId="6934"/>
    <cellStyle name="Note 5 5 2" xfId="12900"/>
    <cellStyle name="Note 5 5 3" xfId="18656"/>
    <cellStyle name="Note 5 5 4" xfId="24147"/>
    <cellStyle name="Note 5 6" xfId="6935"/>
    <cellStyle name="Note 5 6 2" xfId="12901"/>
    <cellStyle name="Note 5 6 3" xfId="18657"/>
    <cellStyle name="Note 5 6 4" xfId="24148"/>
    <cellStyle name="Note 5 7" xfId="6936"/>
    <cellStyle name="Note 5 7 2" xfId="12902"/>
    <cellStyle name="Note 5 7 3" xfId="18658"/>
    <cellStyle name="Note 5 7 4" xfId="24149"/>
    <cellStyle name="Note 5 8" xfId="11550"/>
    <cellStyle name="Note 5 9" xfId="17330"/>
    <cellStyle name="Note 6" xfId="5510"/>
    <cellStyle name="Note 6 10" xfId="17293"/>
    <cellStyle name="Note 6 11" xfId="22893"/>
    <cellStyle name="Note 6 2" xfId="5798"/>
    <cellStyle name="Note 6 2 10" xfId="6937"/>
    <cellStyle name="Note 6 2 10 2" xfId="12903"/>
    <cellStyle name="Note 6 2 10 3" xfId="18659"/>
    <cellStyle name="Note 6 2 10 4" xfId="24150"/>
    <cellStyle name="Note 6 2 11" xfId="11771"/>
    <cellStyle name="Note 6 2 12" xfId="17535"/>
    <cellStyle name="Note 6 2 13" xfId="23051"/>
    <cellStyle name="Note 6 2 2" xfId="6938"/>
    <cellStyle name="Note 6 2 2 2" xfId="12904"/>
    <cellStyle name="Note 6 2 2 3" xfId="18660"/>
    <cellStyle name="Note 6 2 2 4" xfId="24151"/>
    <cellStyle name="Note 6 2 3" xfId="6939"/>
    <cellStyle name="Note 6 2 3 2" xfId="12905"/>
    <cellStyle name="Note 6 2 3 3" xfId="18661"/>
    <cellStyle name="Note 6 2 3 4" xfId="24152"/>
    <cellStyle name="Note 6 2 4" xfId="6940"/>
    <cellStyle name="Note 6 2 4 2" xfId="12906"/>
    <cellStyle name="Note 6 2 4 3" xfId="18662"/>
    <cellStyle name="Note 6 2 4 4" xfId="24153"/>
    <cellStyle name="Note 6 2 5" xfId="6941"/>
    <cellStyle name="Note 6 2 5 2" xfId="12907"/>
    <cellStyle name="Note 6 2 5 3" xfId="18663"/>
    <cellStyle name="Note 6 2 5 4" xfId="24154"/>
    <cellStyle name="Note 6 2 6" xfId="6942"/>
    <cellStyle name="Note 6 2 6 2" xfId="12908"/>
    <cellStyle name="Note 6 2 6 3" xfId="18664"/>
    <cellStyle name="Note 6 2 6 4" xfId="24155"/>
    <cellStyle name="Note 6 2 7" xfId="6943"/>
    <cellStyle name="Note 6 2 7 2" xfId="12909"/>
    <cellStyle name="Note 6 2 7 3" xfId="18665"/>
    <cellStyle name="Note 6 2 7 4" xfId="24156"/>
    <cellStyle name="Note 6 2 8" xfId="6944"/>
    <cellStyle name="Note 6 2 8 2" xfId="12910"/>
    <cellStyle name="Note 6 2 8 3" xfId="18666"/>
    <cellStyle name="Note 6 2 8 4" xfId="24157"/>
    <cellStyle name="Note 6 2 9" xfId="6945"/>
    <cellStyle name="Note 6 2 9 2" xfId="12911"/>
    <cellStyle name="Note 6 2 9 3" xfId="18667"/>
    <cellStyle name="Note 6 2 9 4" xfId="24158"/>
    <cellStyle name="Note 6 3" xfId="6021"/>
    <cellStyle name="Note 6 3 10" xfId="6946"/>
    <cellStyle name="Note 6 3 10 2" xfId="12912"/>
    <cellStyle name="Note 6 3 10 3" xfId="18668"/>
    <cellStyle name="Note 6 3 10 4" xfId="24159"/>
    <cellStyle name="Note 6 3 11" xfId="11994"/>
    <cellStyle name="Note 6 3 12" xfId="17751"/>
    <cellStyle name="Note 6 3 13" xfId="23248"/>
    <cellStyle name="Note 6 3 2" xfId="6947"/>
    <cellStyle name="Note 6 3 2 2" xfId="12913"/>
    <cellStyle name="Note 6 3 2 3" xfId="18669"/>
    <cellStyle name="Note 6 3 2 4" xfId="24160"/>
    <cellStyle name="Note 6 3 3" xfId="6948"/>
    <cellStyle name="Note 6 3 3 2" xfId="12914"/>
    <cellStyle name="Note 6 3 3 3" xfId="18670"/>
    <cellStyle name="Note 6 3 3 4" xfId="24161"/>
    <cellStyle name="Note 6 3 4" xfId="6949"/>
    <cellStyle name="Note 6 3 4 2" xfId="12915"/>
    <cellStyle name="Note 6 3 4 3" xfId="18671"/>
    <cellStyle name="Note 6 3 4 4" xfId="24162"/>
    <cellStyle name="Note 6 3 5" xfId="6950"/>
    <cellStyle name="Note 6 3 5 2" xfId="12916"/>
    <cellStyle name="Note 6 3 5 3" xfId="18672"/>
    <cellStyle name="Note 6 3 5 4" xfId="24163"/>
    <cellStyle name="Note 6 3 6" xfId="6951"/>
    <cellStyle name="Note 6 3 6 2" xfId="12917"/>
    <cellStyle name="Note 6 3 6 3" xfId="18673"/>
    <cellStyle name="Note 6 3 6 4" xfId="24164"/>
    <cellStyle name="Note 6 3 7" xfId="6952"/>
    <cellStyle name="Note 6 3 7 2" xfId="12918"/>
    <cellStyle name="Note 6 3 7 3" xfId="18674"/>
    <cellStyle name="Note 6 3 7 4" xfId="24165"/>
    <cellStyle name="Note 6 3 8" xfId="6953"/>
    <cellStyle name="Note 6 3 8 2" xfId="12919"/>
    <cellStyle name="Note 6 3 8 3" xfId="18675"/>
    <cellStyle name="Note 6 3 8 4" xfId="24166"/>
    <cellStyle name="Note 6 3 9" xfId="6954"/>
    <cellStyle name="Note 6 3 9 2" xfId="12920"/>
    <cellStyle name="Note 6 3 9 3" xfId="18676"/>
    <cellStyle name="Note 6 3 9 4" xfId="24167"/>
    <cellStyle name="Note 6 4" xfId="6955"/>
    <cellStyle name="Note 6 4 2" xfId="12921"/>
    <cellStyle name="Note 6 4 3" xfId="18677"/>
    <cellStyle name="Note 6 4 4" xfId="24168"/>
    <cellStyle name="Note 6 5" xfId="6956"/>
    <cellStyle name="Note 6 5 2" xfId="12922"/>
    <cellStyle name="Note 6 5 3" xfId="18678"/>
    <cellStyle name="Note 6 5 4" xfId="24169"/>
    <cellStyle name="Note 6 6" xfId="6957"/>
    <cellStyle name="Note 6 6 2" xfId="12923"/>
    <cellStyle name="Note 6 6 3" xfId="18679"/>
    <cellStyle name="Note 6 6 4" xfId="24170"/>
    <cellStyle name="Note 6 7" xfId="6958"/>
    <cellStyle name="Note 6 7 2" xfId="12924"/>
    <cellStyle name="Note 6 7 3" xfId="18680"/>
    <cellStyle name="Note 6 7 4" xfId="24171"/>
    <cellStyle name="Note 6 8" xfId="6959"/>
    <cellStyle name="Note 6 8 2" xfId="12925"/>
    <cellStyle name="Note 6 8 3" xfId="18681"/>
    <cellStyle name="Note 6 8 4" xfId="24172"/>
    <cellStyle name="Note 6 9" xfId="11504"/>
    <cellStyle name="Note 7" xfId="6960"/>
    <cellStyle name="Note 7 2" xfId="12926"/>
    <cellStyle name="Note 7 3" xfId="18682"/>
    <cellStyle name="Note 7 4" xfId="24173"/>
    <cellStyle name="Note 8" xfId="11289"/>
    <cellStyle name="NPPESalesPct" xfId="465"/>
    <cellStyle name="NWI%S" xfId="466"/>
    <cellStyle name="OddBodyShade" xfId="467"/>
    <cellStyle name="Œ…?æ맖?e [0.00]_laroux" xfId="468"/>
    <cellStyle name="Œ…?æ맖?e_laroux" xfId="469"/>
    <cellStyle name="oft Excel]_x000d__x000a_Comment=The open=/f lines load custom functions into the Paste Function list._x000d__x000a_Maximized=3_x000d__x000a_AutoFormat=" xfId="4322"/>
    <cellStyle name="Output" xfId="4323"/>
    <cellStyle name="Output 10" xfId="11288"/>
    <cellStyle name="Output 2" xfId="5498"/>
    <cellStyle name="Output 2 10" xfId="11492"/>
    <cellStyle name="Output 2 11" xfId="17281"/>
    <cellStyle name="Output 2 12" xfId="22885"/>
    <cellStyle name="Output 2 2" xfId="5786"/>
    <cellStyle name="Output 2 2 10" xfId="17523"/>
    <cellStyle name="Output 2 2 11" xfId="23039"/>
    <cellStyle name="Output 2 2 2" xfId="6961"/>
    <cellStyle name="Output 2 2 2 2" xfId="12927"/>
    <cellStyle name="Output 2 2 2 3" xfId="18683"/>
    <cellStyle name="Output 2 2 2 4" xfId="24174"/>
    <cellStyle name="Output 2 2 3" xfId="6962"/>
    <cellStyle name="Output 2 2 3 2" xfId="12928"/>
    <cellStyle name="Output 2 2 3 3" xfId="18684"/>
    <cellStyle name="Output 2 2 3 4" xfId="24175"/>
    <cellStyle name="Output 2 2 4" xfId="6963"/>
    <cellStyle name="Output 2 2 4 2" xfId="12929"/>
    <cellStyle name="Output 2 2 4 3" xfId="18685"/>
    <cellStyle name="Output 2 2 4 4" xfId="24176"/>
    <cellStyle name="Output 2 2 5" xfId="6964"/>
    <cellStyle name="Output 2 2 5 2" xfId="12930"/>
    <cellStyle name="Output 2 2 5 3" xfId="18686"/>
    <cellStyle name="Output 2 2 5 4" xfId="24177"/>
    <cellStyle name="Output 2 2 6" xfId="6965"/>
    <cellStyle name="Output 2 2 6 2" xfId="12931"/>
    <cellStyle name="Output 2 2 6 3" xfId="18687"/>
    <cellStyle name="Output 2 2 6 4" xfId="24178"/>
    <cellStyle name="Output 2 2 7" xfId="6966"/>
    <cellStyle name="Output 2 2 7 2" xfId="12932"/>
    <cellStyle name="Output 2 2 7 3" xfId="18688"/>
    <cellStyle name="Output 2 2 7 4" xfId="24179"/>
    <cellStyle name="Output 2 2 8" xfId="6967"/>
    <cellStyle name="Output 2 2 8 2" xfId="12933"/>
    <cellStyle name="Output 2 2 8 3" xfId="18689"/>
    <cellStyle name="Output 2 2 8 4" xfId="24180"/>
    <cellStyle name="Output 2 2 9" xfId="11759"/>
    <cellStyle name="Output 2 3" xfId="6011"/>
    <cellStyle name="Output 2 3 10" xfId="6968"/>
    <cellStyle name="Output 2 3 10 2" xfId="12934"/>
    <cellStyle name="Output 2 3 10 3" xfId="18690"/>
    <cellStyle name="Output 2 3 10 4" xfId="24181"/>
    <cellStyle name="Output 2 3 11" xfId="11984"/>
    <cellStyle name="Output 2 3 12" xfId="17741"/>
    <cellStyle name="Output 2 3 13" xfId="23238"/>
    <cellStyle name="Output 2 3 2" xfId="6969"/>
    <cellStyle name="Output 2 3 2 2" xfId="12935"/>
    <cellStyle name="Output 2 3 2 3" xfId="18691"/>
    <cellStyle name="Output 2 3 2 4" xfId="24182"/>
    <cellStyle name="Output 2 3 3" xfId="6970"/>
    <cellStyle name="Output 2 3 3 2" xfId="12936"/>
    <cellStyle name="Output 2 3 3 3" xfId="18692"/>
    <cellStyle name="Output 2 3 3 4" xfId="24183"/>
    <cellStyle name="Output 2 3 4" xfId="6971"/>
    <cellStyle name="Output 2 3 4 2" xfId="12937"/>
    <cellStyle name="Output 2 3 4 3" xfId="18693"/>
    <cellStyle name="Output 2 3 4 4" xfId="24184"/>
    <cellStyle name="Output 2 3 5" xfId="6972"/>
    <cellStyle name="Output 2 3 5 2" xfId="12938"/>
    <cellStyle name="Output 2 3 5 3" xfId="18694"/>
    <cellStyle name="Output 2 3 5 4" xfId="24185"/>
    <cellStyle name="Output 2 3 6" xfId="6973"/>
    <cellStyle name="Output 2 3 6 2" xfId="12939"/>
    <cellStyle name="Output 2 3 6 3" xfId="18695"/>
    <cellStyle name="Output 2 3 6 4" xfId="24186"/>
    <cellStyle name="Output 2 3 7" xfId="6974"/>
    <cellStyle name="Output 2 3 7 2" xfId="12940"/>
    <cellStyle name="Output 2 3 7 3" xfId="18696"/>
    <cellStyle name="Output 2 3 7 4" xfId="24187"/>
    <cellStyle name="Output 2 3 8" xfId="6975"/>
    <cellStyle name="Output 2 3 8 2" xfId="12941"/>
    <cellStyle name="Output 2 3 8 3" xfId="18697"/>
    <cellStyle name="Output 2 3 8 4" xfId="24188"/>
    <cellStyle name="Output 2 3 9" xfId="6976"/>
    <cellStyle name="Output 2 3 9 2" xfId="12942"/>
    <cellStyle name="Output 2 3 9 3" xfId="18698"/>
    <cellStyle name="Output 2 3 9 4" xfId="24189"/>
    <cellStyle name="Output 2 4" xfId="6977"/>
    <cellStyle name="Output 2 4 2" xfId="12943"/>
    <cellStyle name="Output 2 4 3" xfId="18699"/>
    <cellStyle name="Output 2 4 4" xfId="24190"/>
    <cellStyle name="Output 2 5" xfId="6978"/>
    <cellStyle name="Output 2 5 2" xfId="12944"/>
    <cellStyle name="Output 2 5 3" xfId="18700"/>
    <cellStyle name="Output 2 5 4" xfId="24191"/>
    <cellStyle name="Output 2 6" xfId="6979"/>
    <cellStyle name="Output 2 6 2" xfId="12945"/>
    <cellStyle name="Output 2 6 3" xfId="18701"/>
    <cellStyle name="Output 2 6 4" xfId="24192"/>
    <cellStyle name="Output 2 7" xfId="6980"/>
    <cellStyle name="Output 2 7 2" xfId="12946"/>
    <cellStyle name="Output 2 7 3" xfId="18702"/>
    <cellStyle name="Output 2 7 4" xfId="24193"/>
    <cellStyle name="Output 2 8" xfId="6981"/>
    <cellStyle name="Output 2 8 2" xfId="12947"/>
    <cellStyle name="Output 2 8 3" xfId="18703"/>
    <cellStyle name="Output 2 8 4" xfId="24194"/>
    <cellStyle name="Output 2 9" xfId="6982"/>
    <cellStyle name="Output 2 9 2" xfId="12948"/>
    <cellStyle name="Output 2 9 3" xfId="18704"/>
    <cellStyle name="Output 2 9 4" xfId="24195"/>
    <cellStyle name="Output 3" xfId="5545"/>
    <cellStyle name="Output 3 2" xfId="5833"/>
    <cellStyle name="Output 3 2 10" xfId="17568"/>
    <cellStyle name="Output 3 2 11" xfId="23081"/>
    <cellStyle name="Output 3 2 2" xfId="6983"/>
    <cellStyle name="Output 3 2 2 2" xfId="12949"/>
    <cellStyle name="Output 3 2 2 3" xfId="18705"/>
    <cellStyle name="Output 3 2 2 4" xfId="24196"/>
    <cellStyle name="Output 3 2 3" xfId="6984"/>
    <cellStyle name="Output 3 2 3 2" xfId="12950"/>
    <cellStyle name="Output 3 2 3 3" xfId="18706"/>
    <cellStyle name="Output 3 2 3 4" xfId="24197"/>
    <cellStyle name="Output 3 2 4" xfId="6985"/>
    <cellStyle name="Output 3 2 4 2" xfId="12951"/>
    <cellStyle name="Output 3 2 4 3" xfId="18707"/>
    <cellStyle name="Output 3 2 4 4" xfId="24198"/>
    <cellStyle name="Output 3 2 5" xfId="6986"/>
    <cellStyle name="Output 3 2 5 2" xfId="12952"/>
    <cellStyle name="Output 3 2 5 3" xfId="18708"/>
    <cellStyle name="Output 3 2 5 4" xfId="24199"/>
    <cellStyle name="Output 3 2 6" xfId="6987"/>
    <cellStyle name="Output 3 2 6 2" xfId="12953"/>
    <cellStyle name="Output 3 2 6 3" xfId="18709"/>
    <cellStyle name="Output 3 2 6 4" xfId="24200"/>
    <cellStyle name="Output 3 2 7" xfId="6988"/>
    <cellStyle name="Output 3 2 7 2" xfId="12954"/>
    <cellStyle name="Output 3 2 7 3" xfId="18710"/>
    <cellStyle name="Output 3 2 7 4" xfId="24201"/>
    <cellStyle name="Output 3 2 8" xfId="6989"/>
    <cellStyle name="Output 3 2 8 2" xfId="12955"/>
    <cellStyle name="Output 3 2 8 3" xfId="18711"/>
    <cellStyle name="Output 3 2 8 4" xfId="24202"/>
    <cellStyle name="Output 3 2 9" xfId="11806"/>
    <cellStyle name="Output 3 3" xfId="6055"/>
    <cellStyle name="Output 3 3 10" xfId="6990"/>
    <cellStyle name="Output 3 3 10 2" xfId="12956"/>
    <cellStyle name="Output 3 3 10 3" xfId="18712"/>
    <cellStyle name="Output 3 3 10 4" xfId="24203"/>
    <cellStyle name="Output 3 3 11" xfId="12027"/>
    <cellStyle name="Output 3 3 12" xfId="17783"/>
    <cellStyle name="Output 3 3 13" xfId="23280"/>
    <cellStyle name="Output 3 3 2" xfId="6991"/>
    <cellStyle name="Output 3 3 2 2" xfId="12957"/>
    <cellStyle name="Output 3 3 2 3" xfId="18713"/>
    <cellStyle name="Output 3 3 2 4" xfId="24204"/>
    <cellStyle name="Output 3 3 3" xfId="6992"/>
    <cellStyle name="Output 3 3 3 2" xfId="12958"/>
    <cellStyle name="Output 3 3 3 3" xfId="18714"/>
    <cellStyle name="Output 3 3 3 4" xfId="24205"/>
    <cellStyle name="Output 3 3 4" xfId="6993"/>
    <cellStyle name="Output 3 3 4 2" xfId="12959"/>
    <cellStyle name="Output 3 3 4 3" xfId="18715"/>
    <cellStyle name="Output 3 3 4 4" xfId="24206"/>
    <cellStyle name="Output 3 3 5" xfId="6994"/>
    <cellStyle name="Output 3 3 5 2" xfId="12960"/>
    <cellStyle name="Output 3 3 5 3" xfId="18716"/>
    <cellStyle name="Output 3 3 5 4" xfId="24207"/>
    <cellStyle name="Output 3 3 6" xfId="6995"/>
    <cellStyle name="Output 3 3 6 2" xfId="12961"/>
    <cellStyle name="Output 3 3 6 3" xfId="18717"/>
    <cellStyle name="Output 3 3 6 4" xfId="24208"/>
    <cellStyle name="Output 3 3 7" xfId="6996"/>
    <cellStyle name="Output 3 3 7 2" xfId="12962"/>
    <cellStyle name="Output 3 3 7 3" xfId="18718"/>
    <cellStyle name="Output 3 3 7 4" xfId="24209"/>
    <cellStyle name="Output 3 3 8" xfId="6997"/>
    <cellStyle name="Output 3 3 8 2" xfId="12963"/>
    <cellStyle name="Output 3 3 8 3" xfId="18719"/>
    <cellStyle name="Output 3 3 8 4" xfId="24210"/>
    <cellStyle name="Output 3 3 9" xfId="6998"/>
    <cellStyle name="Output 3 3 9 2" xfId="12964"/>
    <cellStyle name="Output 3 3 9 3" xfId="18720"/>
    <cellStyle name="Output 3 3 9 4" xfId="24211"/>
    <cellStyle name="Output 3 4" xfId="6999"/>
    <cellStyle name="Output 3 4 2" xfId="12965"/>
    <cellStyle name="Output 3 4 3" xfId="18721"/>
    <cellStyle name="Output 3 4 4" xfId="24212"/>
    <cellStyle name="Output 3 5" xfId="7000"/>
    <cellStyle name="Output 3 5 2" xfId="12966"/>
    <cellStyle name="Output 3 5 3" xfId="18722"/>
    <cellStyle name="Output 3 5 4" xfId="24213"/>
    <cellStyle name="Output 3 6" xfId="7001"/>
    <cellStyle name="Output 3 6 2" xfId="12967"/>
    <cellStyle name="Output 3 6 3" xfId="18723"/>
    <cellStyle name="Output 3 6 4" xfId="24214"/>
    <cellStyle name="Output 3 7" xfId="11538"/>
    <cellStyle name="Output 3 8" xfId="17322"/>
    <cellStyle name="Output 4" xfId="5465"/>
    <cellStyle name="Output 4 2" xfId="5753"/>
    <cellStyle name="Output 4 2 10" xfId="17493"/>
    <cellStyle name="Output 4 2 11" xfId="23010"/>
    <cellStyle name="Output 4 2 2" xfId="7002"/>
    <cellStyle name="Output 4 2 2 2" xfId="12968"/>
    <cellStyle name="Output 4 2 2 3" xfId="18724"/>
    <cellStyle name="Output 4 2 2 4" xfId="24215"/>
    <cellStyle name="Output 4 2 3" xfId="7003"/>
    <cellStyle name="Output 4 2 3 2" xfId="12969"/>
    <cellStyle name="Output 4 2 3 3" xfId="18725"/>
    <cellStyle name="Output 4 2 3 4" xfId="24216"/>
    <cellStyle name="Output 4 2 4" xfId="7004"/>
    <cellStyle name="Output 4 2 4 2" xfId="12970"/>
    <cellStyle name="Output 4 2 4 3" xfId="18726"/>
    <cellStyle name="Output 4 2 4 4" xfId="24217"/>
    <cellStyle name="Output 4 2 5" xfId="7005"/>
    <cellStyle name="Output 4 2 5 2" xfId="12971"/>
    <cellStyle name="Output 4 2 5 3" xfId="18727"/>
    <cellStyle name="Output 4 2 5 4" xfId="24218"/>
    <cellStyle name="Output 4 2 6" xfId="7006"/>
    <cellStyle name="Output 4 2 6 2" xfId="12972"/>
    <cellStyle name="Output 4 2 6 3" xfId="18728"/>
    <cellStyle name="Output 4 2 6 4" xfId="24219"/>
    <cellStyle name="Output 4 2 7" xfId="7007"/>
    <cellStyle name="Output 4 2 7 2" xfId="12973"/>
    <cellStyle name="Output 4 2 7 3" xfId="18729"/>
    <cellStyle name="Output 4 2 7 4" xfId="24220"/>
    <cellStyle name="Output 4 2 8" xfId="7008"/>
    <cellStyle name="Output 4 2 8 2" xfId="12974"/>
    <cellStyle name="Output 4 2 8 3" xfId="18730"/>
    <cellStyle name="Output 4 2 8 4" xfId="24221"/>
    <cellStyle name="Output 4 2 9" xfId="11726"/>
    <cellStyle name="Output 4 3" xfId="5980"/>
    <cellStyle name="Output 4 3 10" xfId="7009"/>
    <cellStyle name="Output 4 3 10 2" xfId="12975"/>
    <cellStyle name="Output 4 3 10 3" xfId="18731"/>
    <cellStyle name="Output 4 3 10 4" xfId="24222"/>
    <cellStyle name="Output 4 3 11" xfId="11953"/>
    <cellStyle name="Output 4 3 12" xfId="17710"/>
    <cellStyle name="Output 4 3 13" xfId="23207"/>
    <cellStyle name="Output 4 3 2" xfId="7010"/>
    <cellStyle name="Output 4 3 2 2" xfId="12976"/>
    <cellStyle name="Output 4 3 2 3" xfId="18732"/>
    <cellStyle name="Output 4 3 2 4" xfId="24223"/>
    <cellStyle name="Output 4 3 3" xfId="7011"/>
    <cellStyle name="Output 4 3 3 2" xfId="12977"/>
    <cellStyle name="Output 4 3 3 3" xfId="18733"/>
    <cellStyle name="Output 4 3 3 4" xfId="24224"/>
    <cellStyle name="Output 4 3 4" xfId="7012"/>
    <cellStyle name="Output 4 3 4 2" xfId="12978"/>
    <cellStyle name="Output 4 3 4 3" xfId="18734"/>
    <cellStyle name="Output 4 3 4 4" xfId="24225"/>
    <cellStyle name="Output 4 3 5" xfId="7013"/>
    <cellStyle name="Output 4 3 5 2" xfId="12979"/>
    <cellStyle name="Output 4 3 5 3" xfId="18735"/>
    <cellStyle name="Output 4 3 5 4" xfId="24226"/>
    <cellStyle name="Output 4 3 6" xfId="7014"/>
    <cellStyle name="Output 4 3 6 2" xfId="12980"/>
    <cellStyle name="Output 4 3 6 3" xfId="18736"/>
    <cellStyle name="Output 4 3 6 4" xfId="24227"/>
    <cellStyle name="Output 4 3 7" xfId="7015"/>
    <cellStyle name="Output 4 3 7 2" xfId="12981"/>
    <cellStyle name="Output 4 3 7 3" xfId="18737"/>
    <cellStyle name="Output 4 3 7 4" xfId="24228"/>
    <cellStyle name="Output 4 3 8" xfId="7016"/>
    <cellStyle name="Output 4 3 8 2" xfId="12982"/>
    <cellStyle name="Output 4 3 8 3" xfId="18738"/>
    <cellStyle name="Output 4 3 8 4" xfId="24229"/>
    <cellStyle name="Output 4 3 9" xfId="7017"/>
    <cellStyle name="Output 4 3 9 2" xfId="12983"/>
    <cellStyle name="Output 4 3 9 3" xfId="18739"/>
    <cellStyle name="Output 4 3 9 4" xfId="24230"/>
    <cellStyle name="Output 4 4" xfId="7018"/>
    <cellStyle name="Output 4 4 2" xfId="12984"/>
    <cellStyle name="Output 4 4 3" xfId="18740"/>
    <cellStyle name="Output 4 4 4" xfId="24231"/>
    <cellStyle name="Output 4 5" xfId="7019"/>
    <cellStyle name="Output 4 5 2" xfId="12985"/>
    <cellStyle name="Output 4 5 3" xfId="18741"/>
    <cellStyle name="Output 4 5 4" xfId="24232"/>
    <cellStyle name="Output 4 6" xfId="7020"/>
    <cellStyle name="Output 4 6 2" xfId="12986"/>
    <cellStyle name="Output 4 6 3" xfId="18742"/>
    <cellStyle name="Output 4 6 4" xfId="24233"/>
    <cellStyle name="Output 4 7" xfId="11459"/>
    <cellStyle name="Output 4 8" xfId="17252"/>
    <cellStyle name="Output 5" xfId="5581"/>
    <cellStyle name="Output 5 2" xfId="5869"/>
    <cellStyle name="Output 5 2 10" xfId="17603"/>
    <cellStyle name="Output 5 2 11" xfId="23097"/>
    <cellStyle name="Output 5 2 2" xfId="7021"/>
    <cellStyle name="Output 5 2 2 2" xfId="12987"/>
    <cellStyle name="Output 5 2 2 3" xfId="18743"/>
    <cellStyle name="Output 5 2 2 4" xfId="24234"/>
    <cellStyle name="Output 5 2 3" xfId="7022"/>
    <cellStyle name="Output 5 2 3 2" xfId="12988"/>
    <cellStyle name="Output 5 2 3 3" xfId="18744"/>
    <cellStyle name="Output 5 2 3 4" xfId="24235"/>
    <cellStyle name="Output 5 2 4" xfId="7023"/>
    <cellStyle name="Output 5 2 4 2" xfId="12989"/>
    <cellStyle name="Output 5 2 4 3" xfId="18745"/>
    <cellStyle name="Output 5 2 4 4" xfId="24236"/>
    <cellStyle name="Output 5 2 5" xfId="7024"/>
    <cellStyle name="Output 5 2 5 2" xfId="12990"/>
    <cellStyle name="Output 5 2 5 3" xfId="18746"/>
    <cellStyle name="Output 5 2 5 4" xfId="24237"/>
    <cellStyle name="Output 5 2 6" xfId="7025"/>
    <cellStyle name="Output 5 2 6 2" xfId="12991"/>
    <cellStyle name="Output 5 2 6 3" xfId="18747"/>
    <cellStyle name="Output 5 2 6 4" xfId="24238"/>
    <cellStyle name="Output 5 2 7" xfId="7026"/>
    <cellStyle name="Output 5 2 7 2" xfId="12992"/>
    <cellStyle name="Output 5 2 7 3" xfId="18748"/>
    <cellStyle name="Output 5 2 7 4" xfId="24239"/>
    <cellStyle name="Output 5 2 8" xfId="7027"/>
    <cellStyle name="Output 5 2 8 2" xfId="12993"/>
    <cellStyle name="Output 5 2 8 3" xfId="18749"/>
    <cellStyle name="Output 5 2 8 4" xfId="24240"/>
    <cellStyle name="Output 5 2 9" xfId="11842"/>
    <cellStyle name="Output 5 3" xfId="6075"/>
    <cellStyle name="Output 5 3 10" xfId="7028"/>
    <cellStyle name="Output 5 3 10 2" xfId="12994"/>
    <cellStyle name="Output 5 3 10 3" xfId="18750"/>
    <cellStyle name="Output 5 3 10 4" xfId="24241"/>
    <cellStyle name="Output 5 3 11" xfId="12047"/>
    <cellStyle name="Output 5 3 12" xfId="17803"/>
    <cellStyle name="Output 5 3 13" xfId="23300"/>
    <cellStyle name="Output 5 3 2" xfId="7029"/>
    <cellStyle name="Output 5 3 2 2" xfId="12995"/>
    <cellStyle name="Output 5 3 2 3" xfId="18751"/>
    <cellStyle name="Output 5 3 2 4" xfId="24242"/>
    <cellStyle name="Output 5 3 3" xfId="7030"/>
    <cellStyle name="Output 5 3 3 2" xfId="12996"/>
    <cellStyle name="Output 5 3 3 3" xfId="18752"/>
    <cellStyle name="Output 5 3 3 4" xfId="24243"/>
    <cellStyle name="Output 5 3 4" xfId="7031"/>
    <cellStyle name="Output 5 3 4 2" xfId="12997"/>
    <cellStyle name="Output 5 3 4 3" xfId="18753"/>
    <cellStyle name="Output 5 3 4 4" xfId="24244"/>
    <cellStyle name="Output 5 3 5" xfId="7032"/>
    <cellStyle name="Output 5 3 5 2" xfId="12998"/>
    <cellStyle name="Output 5 3 5 3" xfId="18754"/>
    <cellStyle name="Output 5 3 5 4" xfId="24245"/>
    <cellStyle name="Output 5 3 6" xfId="7033"/>
    <cellStyle name="Output 5 3 6 2" xfId="12999"/>
    <cellStyle name="Output 5 3 6 3" xfId="18755"/>
    <cellStyle name="Output 5 3 6 4" xfId="24246"/>
    <cellStyle name="Output 5 3 7" xfId="7034"/>
    <cellStyle name="Output 5 3 7 2" xfId="13000"/>
    <cellStyle name="Output 5 3 7 3" xfId="18756"/>
    <cellStyle name="Output 5 3 7 4" xfId="24247"/>
    <cellStyle name="Output 5 3 8" xfId="7035"/>
    <cellStyle name="Output 5 3 8 2" xfId="13001"/>
    <cellStyle name="Output 5 3 8 3" xfId="18757"/>
    <cellStyle name="Output 5 3 8 4" xfId="24248"/>
    <cellStyle name="Output 5 3 9" xfId="7036"/>
    <cellStyle name="Output 5 3 9 2" xfId="13002"/>
    <cellStyle name="Output 5 3 9 3" xfId="18758"/>
    <cellStyle name="Output 5 3 9 4" xfId="24249"/>
    <cellStyle name="Output 5 4" xfId="7037"/>
    <cellStyle name="Output 5 4 2" xfId="13003"/>
    <cellStyle name="Output 5 4 3" xfId="18759"/>
    <cellStyle name="Output 5 4 4" xfId="24250"/>
    <cellStyle name="Output 5 5" xfId="7038"/>
    <cellStyle name="Output 5 5 2" xfId="13004"/>
    <cellStyle name="Output 5 5 3" xfId="18760"/>
    <cellStyle name="Output 5 5 4" xfId="24251"/>
    <cellStyle name="Output 5 6" xfId="7039"/>
    <cellStyle name="Output 5 6 2" xfId="13005"/>
    <cellStyle name="Output 5 6 3" xfId="18761"/>
    <cellStyle name="Output 5 6 4" xfId="24252"/>
    <cellStyle name="Output 5 7" xfId="7040"/>
    <cellStyle name="Output 5 7 2" xfId="13006"/>
    <cellStyle name="Output 5 7 3" xfId="18762"/>
    <cellStyle name="Output 5 7 4" xfId="24253"/>
    <cellStyle name="Output 5 8" xfId="11566"/>
    <cellStyle name="Output 5 9" xfId="17342"/>
    <cellStyle name="Output 6" xfId="5549"/>
    <cellStyle name="Output 6 10" xfId="17324"/>
    <cellStyle name="Output 6 11" xfId="22906"/>
    <cellStyle name="Output 6 2" xfId="5837"/>
    <cellStyle name="Output 6 2 10" xfId="7041"/>
    <cellStyle name="Output 6 2 10 2" xfId="13007"/>
    <cellStyle name="Output 6 2 10 3" xfId="18763"/>
    <cellStyle name="Output 6 2 10 4" xfId="24254"/>
    <cellStyle name="Output 6 2 11" xfId="11810"/>
    <cellStyle name="Output 6 2 12" xfId="17571"/>
    <cellStyle name="Output 6 2 13" xfId="23084"/>
    <cellStyle name="Output 6 2 2" xfId="7042"/>
    <cellStyle name="Output 6 2 2 2" xfId="13008"/>
    <cellStyle name="Output 6 2 2 3" xfId="18764"/>
    <cellStyle name="Output 6 2 2 4" xfId="24255"/>
    <cellStyle name="Output 6 2 3" xfId="7043"/>
    <cellStyle name="Output 6 2 3 2" xfId="13009"/>
    <cellStyle name="Output 6 2 3 3" xfId="18765"/>
    <cellStyle name="Output 6 2 3 4" xfId="24256"/>
    <cellStyle name="Output 6 2 4" xfId="7044"/>
    <cellStyle name="Output 6 2 4 2" xfId="13010"/>
    <cellStyle name="Output 6 2 4 3" xfId="18766"/>
    <cellStyle name="Output 6 2 4 4" xfId="24257"/>
    <cellStyle name="Output 6 2 5" xfId="7045"/>
    <cellStyle name="Output 6 2 5 2" xfId="13011"/>
    <cellStyle name="Output 6 2 5 3" xfId="18767"/>
    <cellStyle name="Output 6 2 5 4" xfId="24258"/>
    <cellStyle name="Output 6 2 6" xfId="7046"/>
    <cellStyle name="Output 6 2 6 2" xfId="13012"/>
    <cellStyle name="Output 6 2 6 3" xfId="18768"/>
    <cellStyle name="Output 6 2 6 4" xfId="24259"/>
    <cellStyle name="Output 6 2 7" xfId="7047"/>
    <cellStyle name="Output 6 2 7 2" xfId="13013"/>
    <cellStyle name="Output 6 2 7 3" xfId="18769"/>
    <cellStyle name="Output 6 2 7 4" xfId="24260"/>
    <cellStyle name="Output 6 2 8" xfId="7048"/>
    <cellStyle name="Output 6 2 8 2" xfId="13014"/>
    <cellStyle name="Output 6 2 8 3" xfId="18770"/>
    <cellStyle name="Output 6 2 8 4" xfId="24261"/>
    <cellStyle name="Output 6 2 9" xfId="7049"/>
    <cellStyle name="Output 6 2 9 2" xfId="13015"/>
    <cellStyle name="Output 6 2 9 3" xfId="18771"/>
    <cellStyle name="Output 6 2 9 4" xfId="24262"/>
    <cellStyle name="Output 6 3" xfId="6059"/>
    <cellStyle name="Output 6 3 10" xfId="7050"/>
    <cellStyle name="Output 6 3 10 2" xfId="13016"/>
    <cellStyle name="Output 6 3 10 3" xfId="18772"/>
    <cellStyle name="Output 6 3 10 4" xfId="24263"/>
    <cellStyle name="Output 6 3 11" xfId="12031"/>
    <cellStyle name="Output 6 3 12" xfId="17787"/>
    <cellStyle name="Output 6 3 13" xfId="23284"/>
    <cellStyle name="Output 6 3 2" xfId="7051"/>
    <cellStyle name="Output 6 3 2 2" xfId="13017"/>
    <cellStyle name="Output 6 3 2 3" xfId="18773"/>
    <cellStyle name="Output 6 3 2 4" xfId="24264"/>
    <cellStyle name="Output 6 3 3" xfId="7052"/>
    <cellStyle name="Output 6 3 3 2" xfId="13018"/>
    <cellStyle name="Output 6 3 3 3" xfId="18774"/>
    <cellStyle name="Output 6 3 3 4" xfId="24265"/>
    <cellStyle name="Output 6 3 4" xfId="7053"/>
    <cellStyle name="Output 6 3 4 2" xfId="13019"/>
    <cellStyle name="Output 6 3 4 3" xfId="18775"/>
    <cellStyle name="Output 6 3 4 4" xfId="24266"/>
    <cellStyle name="Output 6 3 5" xfId="7054"/>
    <cellStyle name="Output 6 3 5 2" xfId="13020"/>
    <cellStyle name="Output 6 3 5 3" xfId="18776"/>
    <cellStyle name="Output 6 3 5 4" xfId="24267"/>
    <cellStyle name="Output 6 3 6" xfId="7055"/>
    <cellStyle name="Output 6 3 6 2" xfId="13021"/>
    <cellStyle name="Output 6 3 6 3" xfId="18777"/>
    <cellStyle name="Output 6 3 6 4" xfId="24268"/>
    <cellStyle name="Output 6 3 7" xfId="7056"/>
    <cellStyle name="Output 6 3 7 2" xfId="13022"/>
    <cellStyle name="Output 6 3 7 3" xfId="18778"/>
    <cellStyle name="Output 6 3 7 4" xfId="24269"/>
    <cellStyle name="Output 6 3 8" xfId="7057"/>
    <cellStyle name="Output 6 3 8 2" xfId="13023"/>
    <cellStyle name="Output 6 3 8 3" xfId="18779"/>
    <cellStyle name="Output 6 3 8 4" xfId="24270"/>
    <cellStyle name="Output 6 3 9" xfId="7058"/>
    <cellStyle name="Output 6 3 9 2" xfId="13024"/>
    <cellStyle name="Output 6 3 9 3" xfId="18780"/>
    <cellStyle name="Output 6 3 9 4" xfId="24271"/>
    <cellStyle name="Output 6 4" xfId="7059"/>
    <cellStyle name="Output 6 4 2" xfId="13025"/>
    <cellStyle name="Output 6 4 3" xfId="18781"/>
    <cellStyle name="Output 6 4 4" xfId="24272"/>
    <cellStyle name="Output 6 5" xfId="7060"/>
    <cellStyle name="Output 6 5 2" xfId="13026"/>
    <cellStyle name="Output 6 5 3" xfId="18782"/>
    <cellStyle name="Output 6 5 4" xfId="24273"/>
    <cellStyle name="Output 6 6" xfId="7061"/>
    <cellStyle name="Output 6 6 2" xfId="13027"/>
    <cellStyle name="Output 6 6 3" xfId="18783"/>
    <cellStyle name="Output 6 6 4" xfId="24274"/>
    <cellStyle name="Output 6 7" xfId="7062"/>
    <cellStyle name="Output 6 7 2" xfId="13028"/>
    <cellStyle name="Output 6 7 3" xfId="18784"/>
    <cellStyle name="Output 6 7 4" xfId="24275"/>
    <cellStyle name="Output 6 8" xfId="7063"/>
    <cellStyle name="Output 6 8 2" xfId="13029"/>
    <cellStyle name="Output 6 8 3" xfId="18785"/>
    <cellStyle name="Output 6 8 4" xfId="24276"/>
    <cellStyle name="Output 6 9" xfId="11542"/>
    <cellStyle name="Output 7" xfId="7064"/>
    <cellStyle name="Output 7 2" xfId="13030"/>
    <cellStyle name="Output 7 3" xfId="18786"/>
    <cellStyle name="Output 7 4" xfId="24277"/>
    <cellStyle name="Output 8" xfId="7065"/>
    <cellStyle name="Output 8 2" xfId="13031"/>
    <cellStyle name="Output 8 3" xfId="18787"/>
    <cellStyle name="Output 8 4" xfId="24278"/>
    <cellStyle name="Output 9" xfId="11292"/>
    <cellStyle name="Output Amounts" xfId="4324"/>
    <cellStyle name="Output Column Headings" xfId="4325"/>
    <cellStyle name="Output Line Items" xfId="4326"/>
    <cellStyle name="Output Report Heading" xfId="4327"/>
    <cellStyle name="Output Report Title" xfId="4328"/>
    <cellStyle name="Output_라벨" xfId="4329"/>
    <cellStyle name="Overscore" xfId="470"/>
    <cellStyle name="Overunder" xfId="471"/>
    <cellStyle name="P" xfId="472"/>
    <cellStyle name="P 2" xfId="5629"/>
    <cellStyle name="P 2 2" xfId="7066"/>
    <cellStyle name="P 2 2 2" xfId="13032"/>
    <cellStyle name="P 2 2 3" xfId="18788"/>
    <cellStyle name="P 2 3" xfId="7067"/>
    <cellStyle name="P 2 3 2" xfId="13033"/>
    <cellStyle name="P 2 3 3" xfId="18789"/>
    <cellStyle name="P 3" xfId="7068"/>
    <cellStyle name="P 3 2" xfId="13034"/>
    <cellStyle name="P 3 3" xfId="18790"/>
    <cellStyle name="p=_x000a_龍?" xfId="135"/>
    <cellStyle name="PARK" xfId="4330"/>
    <cellStyle name="pc1" xfId="473"/>
    <cellStyle name="PE_1월" xfId="4331"/>
    <cellStyle name="Percent" xfId="474"/>
    <cellStyle name="Percent (0)" xfId="4332"/>
    <cellStyle name="Percent [0.0%]" xfId="4333"/>
    <cellStyle name="Percent [0]" xfId="475"/>
    <cellStyle name="Percent [0] 2" xfId="4334"/>
    <cellStyle name="Percent [00]" xfId="4335"/>
    <cellStyle name="Percent [00] 2" xfId="4336"/>
    <cellStyle name="Percent [1]" xfId="476"/>
    <cellStyle name="Percent [2]" xfId="136"/>
    <cellStyle name="Percent 10" xfId="4337"/>
    <cellStyle name="Percent 100" xfId="4338"/>
    <cellStyle name="Percent 101" xfId="4339"/>
    <cellStyle name="Percent 102" xfId="4340"/>
    <cellStyle name="Percent 103" xfId="4341"/>
    <cellStyle name="Percent 104" xfId="4342"/>
    <cellStyle name="Percent 105" xfId="4343"/>
    <cellStyle name="Percent 106" xfId="4344"/>
    <cellStyle name="Percent 107" xfId="4345"/>
    <cellStyle name="Percent 108" xfId="4346"/>
    <cellStyle name="Percent 109" xfId="4347"/>
    <cellStyle name="Percent 11" xfId="4348"/>
    <cellStyle name="Percent 110" xfId="4349"/>
    <cellStyle name="Percent 111" xfId="4350"/>
    <cellStyle name="Percent 112" xfId="4351"/>
    <cellStyle name="Percent 113" xfId="4352"/>
    <cellStyle name="Percent 114" xfId="4353"/>
    <cellStyle name="Percent 115" xfId="4354"/>
    <cellStyle name="Percent 116" xfId="4355"/>
    <cellStyle name="Percent 117" xfId="4356"/>
    <cellStyle name="Percent 118" xfId="4357"/>
    <cellStyle name="Percent 119" xfId="4358"/>
    <cellStyle name="Percent 12" xfId="4359"/>
    <cellStyle name="Percent 120" xfId="4360"/>
    <cellStyle name="Percent 121" xfId="4361"/>
    <cellStyle name="Percent 122" xfId="4362"/>
    <cellStyle name="Percent 123" xfId="4363"/>
    <cellStyle name="Percent 124" xfId="4364"/>
    <cellStyle name="Percent 125" xfId="4365"/>
    <cellStyle name="Percent 126" xfId="4366"/>
    <cellStyle name="Percent 127" xfId="4367"/>
    <cellStyle name="Percent 128" xfId="4368"/>
    <cellStyle name="Percent 129" xfId="4369"/>
    <cellStyle name="Percent 13" xfId="4370"/>
    <cellStyle name="Percent 130" xfId="4371"/>
    <cellStyle name="Percent 131" xfId="4372"/>
    <cellStyle name="Percent 132" xfId="4373"/>
    <cellStyle name="Percent 133" xfId="4374"/>
    <cellStyle name="Percent 134" xfId="4375"/>
    <cellStyle name="Percent 135" xfId="4376"/>
    <cellStyle name="Percent 136" xfId="4377"/>
    <cellStyle name="Percent 137" xfId="4378"/>
    <cellStyle name="Percent 138" xfId="4379"/>
    <cellStyle name="Percent 139" xfId="4380"/>
    <cellStyle name="Percent 14" xfId="4381"/>
    <cellStyle name="Percent 140" xfId="4382"/>
    <cellStyle name="Percent 141" xfId="4383"/>
    <cellStyle name="Percent 142" xfId="4384"/>
    <cellStyle name="Percent 143" xfId="4385"/>
    <cellStyle name="Percent 144" xfId="4386"/>
    <cellStyle name="Percent 145" xfId="4387"/>
    <cellStyle name="Percent 146" xfId="4388"/>
    <cellStyle name="Percent 147" xfId="4389"/>
    <cellStyle name="Percent 148" xfId="4390"/>
    <cellStyle name="Percent 149" xfId="4391"/>
    <cellStyle name="Percent 15" xfId="4392"/>
    <cellStyle name="Percent 150" xfId="4393"/>
    <cellStyle name="Percent 151" xfId="4394"/>
    <cellStyle name="Percent 152" xfId="4395"/>
    <cellStyle name="Percent 153" xfId="4396"/>
    <cellStyle name="Percent 154" xfId="4397"/>
    <cellStyle name="Percent 155" xfId="4398"/>
    <cellStyle name="Percent 156" xfId="4399"/>
    <cellStyle name="Percent 157" xfId="4400"/>
    <cellStyle name="Percent 158" xfId="4401"/>
    <cellStyle name="Percent 159" xfId="4402"/>
    <cellStyle name="Percent 16" xfId="4403"/>
    <cellStyle name="Percent 160" xfId="4404"/>
    <cellStyle name="Percent 161" xfId="4405"/>
    <cellStyle name="Percent 162" xfId="4406"/>
    <cellStyle name="Percent 163" xfId="4407"/>
    <cellStyle name="Percent 164" xfId="4408"/>
    <cellStyle name="Percent 165" xfId="4409"/>
    <cellStyle name="Percent 166" xfId="4410"/>
    <cellStyle name="Percent 167" xfId="4411"/>
    <cellStyle name="Percent 168" xfId="4412"/>
    <cellStyle name="Percent 169" xfId="4413"/>
    <cellStyle name="Percent 17" xfId="4414"/>
    <cellStyle name="Percent 170" xfId="4415"/>
    <cellStyle name="Percent 171" xfId="4416"/>
    <cellStyle name="Percent 172" xfId="4417"/>
    <cellStyle name="Percent 173" xfId="5218"/>
    <cellStyle name="Percent 174" xfId="5349"/>
    <cellStyle name="Percent 175" xfId="5160"/>
    <cellStyle name="Percent 176" xfId="5332"/>
    <cellStyle name="Percent 18" xfId="4418"/>
    <cellStyle name="Percent 19" xfId="4419"/>
    <cellStyle name="Percent 2" xfId="4420"/>
    <cellStyle name="Percent 20" xfId="4421"/>
    <cellStyle name="Percent 21" xfId="4422"/>
    <cellStyle name="Percent 22" xfId="4423"/>
    <cellStyle name="Percent 23" xfId="4424"/>
    <cellStyle name="Percent 24" xfId="4425"/>
    <cellStyle name="Percent 25" xfId="4426"/>
    <cellStyle name="Percent 26" xfId="4427"/>
    <cellStyle name="Percent 27" xfId="4428"/>
    <cellStyle name="Percent 28" xfId="4429"/>
    <cellStyle name="Percent 29" xfId="4430"/>
    <cellStyle name="Percent 3" xfId="4431"/>
    <cellStyle name="Percent 30" xfId="4432"/>
    <cellStyle name="Percent 31" xfId="4433"/>
    <cellStyle name="Percent 32" xfId="4434"/>
    <cellStyle name="Percent 33" xfId="4435"/>
    <cellStyle name="Percent 34" xfId="4436"/>
    <cellStyle name="Percent 35" xfId="4437"/>
    <cellStyle name="Percent 36" xfId="4438"/>
    <cellStyle name="Percent 37" xfId="4439"/>
    <cellStyle name="Percent 38" xfId="4440"/>
    <cellStyle name="Percent 39" xfId="4441"/>
    <cellStyle name="Percent 4" xfId="4442"/>
    <cellStyle name="Percent 40" xfId="4443"/>
    <cellStyle name="Percent 41" xfId="4444"/>
    <cellStyle name="Percent 42" xfId="4445"/>
    <cellStyle name="Percent 43" xfId="4446"/>
    <cellStyle name="Percent 44" xfId="4447"/>
    <cellStyle name="Percent 45" xfId="4448"/>
    <cellStyle name="Percent 46" xfId="4449"/>
    <cellStyle name="Percent 47" xfId="4450"/>
    <cellStyle name="Percent 48" xfId="4451"/>
    <cellStyle name="Percent 49" xfId="4452"/>
    <cellStyle name="Percent 5" xfId="4453"/>
    <cellStyle name="Percent 50" xfId="4454"/>
    <cellStyle name="Percent 51" xfId="4455"/>
    <cellStyle name="Percent 52" xfId="4456"/>
    <cellStyle name="Percent 53" xfId="4457"/>
    <cellStyle name="Percent 54" xfId="4458"/>
    <cellStyle name="Percent 55" xfId="4459"/>
    <cellStyle name="Percent 56" xfId="4460"/>
    <cellStyle name="Percent 57" xfId="4461"/>
    <cellStyle name="Percent 58" xfId="4462"/>
    <cellStyle name="Percent 59" xfId="4463"/>
    <cellStyle name="Percent 6" xfId="4464"/>
    <cellStyle name="Percent 60" xfId="4465"/>
    <cellStyle name="Percent 61" xfId="4466"/>
    <cellStyle name="Percent 62" xfId="4467"/>
    <cellStyle name="Percent 63" xfId="4468"/>
    <cellStyle name="Percent 64" xfId="4469"/>
    <cellStyle name="Percent 65" xfId="4470"/>
    <cellStyle name="Percent 66" xfId="4471"/>
    <cellStyle name="Percent 67" xfId="4472"/>
    <cellStyle name="Percent 68" xfId="4473"/>
    <cellStyle name="Percent 69" xfId="4474"/>
    <cellStyle name="Percent 7" xfId="4475"/>
    <cellStyle name="Percent 70" xfId="4476"/>
    <cellStyle name="Percent 71" xfId="4477"/>
    <cellStyle name="Percent 72" xfId="4478"/>
    <cellStyle name="Percent 73" xfId="4479"/>
    <cellStyle name="Percent 74" xfId="4480"/>
    <cellStyle name="Percent 75" xfId="4481"/>
    <cellStyle name="Percent 76" xfId="4482"/>
    <cellStyle name="Percent 77" xfId="4483"/>
    <cellStyle name="Percent 78" xfId="4484"/>
    <cellStyle name="Percent 79" xfId="4485"/>
    <cellStyle name="Percent 8" xfId="4486"/>
    <cellStyle name="Percent 80" xfId="4487"/>
    <cellStyle name="Percent 81" xfId="4488"/>
    <cellStyle name="Percent 82" xfId="4489"/>
    <cellStyle name="Percent 83" xfId="4490"/>
    <cellStyle name="Percent 84" xfId="4491"/>
    <cellStyle name="Percent 85" xfId="4492"/>
    <cellStyle name="Percent 86" xfId="4493"/>
    <cellStyle name="Percent 87" xfId="4494"/>
    <cellStyle name="Percent 88" xfId="4495"/>
    <cellStyle name="Percent 89" xfId="4496"/>
    <cellStyle name="Percent 9" xfId="4497"/>
    <cellStyle name="Percent 90" xfId="4498"/>
    <cellStyle name="Percent 91" xfId="4499"/>
    <cellStyle name="Percent 92" xfId="4500"/>
    <cellStyle name="Percent 93" xfId="4501"/>
    <cellStyle name="Percent 94" xfId="4502"/>
    <cellStyle name="Percent 95" xfId="4503"/>
    <cellStyle name="Percent 96" xfId="4504"/>
    <cellStyle name="Percent 97" xfId="4505"/>
    <cellStyle name="Percent 98" xfId="4506"/>
    <cellStyle name="Percent 99" xfId="4507"/>
    <cellStyle name="Percent_#6 Temps &amp; Contractors" xfId="4508"/>
    <cellStyle name="PERCENTAGE" xfId="4509"/>
    <cellStyle name="PercentSales" xfId="477"/>
    <cellStyle name="PrePop Currency (0)" xfId="4510"/>
    <cellStyle name="PrePop Currency (0) 2" xfId="4511"/>
    <cellStyle name="PrePop Currency (2)" xfId="4512"/>
    <cellStyle name="PrePop Currency (2) 2" xfId="4513"/>
    <cellStyle name="PrePop Units (0)" xfId="4514"/>
    <cellStyle name="PrePop Units (0) 2" xfId="4515"/>
    <cellStyle name="PrePop Units (1)" xfId="4516"/>
    <cellStyle name="PrePop Units (1) 2" xfId="4517"/>
    <cellStyle name="PrePop Units (2)" xfId="4518"/>
    <cellStyle name="PrePop Units (2) 2" xfId="4519"/>
    <cellStyle name="pricing" xfId="4520"/>
    <cellStyle name="PSChar" xfId="4521"/>
    <cellStyle name="PSHeading" xfId="4522"/>
    <cellStyle name="PSHeading 2" xfId="5601"/>
    <cellStyle name="PSHeading 2 2" xfId="7069"/>
    <cellStyle name="PSHeading 2 2 2" xfId="13035"/>
    <cellStyle name="PSHeading 2 2 3" xfId="18791"/>
    <cellStyle name="PSHeading 2 3" xfId="7070"/>
    <cellStyle name="PSHeading 2 3 2" xfId="13036"/>
    <cellStyle name="PSHeading 2 3 3" xfId="18792"/>
    <cellStyle name="PSHeading 3" xfId="7071"/>
    <cellStyle name="PSHeading 3 2" xfId="13037"/>
    <cellStyle name="PSHeading 3 3" xfId="18793"/>
    <cellStyle name="qbh_x0003__x000c_bh_x0017_&quot;blTT０_x0008__x0003__x0008_?)(일)" xfId="4523"/>
    <cellStyle name="qbh_x0003__x000c_bh_x0017_&quot;blTT０_x0008__x0003__x0008_磚)(일)" xfId="4524"/>
    <cellStyle name="ŗ" xfId="478"/>
    <cellStyle name="R?" xfId="4525"/>
    <cellStyle name="Ra" xfId="4526"/>
    <cellStyle name="r_x000f_Crency_NAMNFI" xfId="4527"/>
    <cellStyle name="Red font" xfId="479"/>
    <cellStyle name="Reg1" xfId="480"/>
    <cellStyle name="Reg2" xfId="481"/>
    <cellStyle name="Reg3" xfId="482"/>
    <cellStyle name="Reg4" xfId="483"/>
    <cellStyle name="Reg5" xfId="484"/>
    <cellStyle name="Reg6" xfId="485"/>
    <cellStyle name="Reg7" xfId="486"/>
    <cellStyle name="Reg8" xfId="487"/>
    <cellStyle name="Reg9" xfId="488"/>
    <cellStyle name="RevList" xfId="489"/>
    <cellStyle name="-S" xfId="4528"/>
    <cellStyle name="SAM" xfId="4529"/>
    <cellStyle name="SAPBEXchaText" xfId="4530"/>
    <cellStyle name="SAPBEXstdItem" xfId="4531"/>
    <cellStyle name="SAPBEXstdItem 10" xfId="11241"/>
    <cellStyle name="SAPBEXstdItem 2" xfId="5511"/>
    <cellStyle name="SAPBEXstdItem 2 10" xfId="11505"/>
    <cellStyle name="SAPBEXstdItem 2 11" xfId="17294"/>
    <cellStyle name="SAPBEXstdItem 2 12" xfId="22894"/>
    <cellStyle name="SAPBEXstdItem 2 2" xfId="5799"/>
    <cellStyle name="SAPBEXstdItem 2 2 10" xfId="17536"/>
    <cellStyle name="SAPBEXstdItem 2 2 11" xfId="23052"/>
    <cellStyle name="SAPBEXstdItem 2 2 2" xfId="7072"/>
    <cellStyle name="SAPBEXstdItem 2 2 2 2" xfId="13038"/>
    <cellStyle name="SAPBEXstdItem 2 2 2 3" xfId="18794"/>
    <cellStyle name="SAPBEXstdItem 2 2 2 4" xfId="24279"/>
    <cellStyle name="SAPBEXstdItem 2 2 3" xfId="7073"/>
    <cellStyle name="SAPBEXstdItem 2 2 3 2" xfId="13039"/>
    <cellStyle name="SAPBEXstdItem 2 2 3 3" xfId="18795"/>
    <cellStyle name="SAPBEXstdItem 2 2 3 4" xfId="24280"/>
    <cellStyle name="SAPBEXstdItem 2 2 4" xfId="7074"/>
    <cellStyle name="SAPBEXstdItem 2 2 4 2" xfId="13040"/>
    <cellStyle name="SAPBEXstdItem 2 2 4 3" xfId="18796"/>
    <cellStyle name="SAPBEXstdItem 2 2 4 4" xfId="24281"/>
    <cellStyle name="SAPBEXstdItem 2 2 5" xfId="7075"/>
    <cellStyle name="SAPBEXstdItem 2 2 5 2" xfId="13041"/>
    <cellStyle name="SAPBEXstdItem 2 2 5 3" xfId="18797"/>
    <cellStyle name="SAPBEXstdItem 2 2 5 4" xfId="24282"/>
    <cellStyle name="SAPBEXstdItem 2 2 6" xfId="7076"/>
    <cellStyle name="SAPBEXstdItem 2 2 6 2" xfId="13042"/>
    <cellStyle name="SAPBEXstdItem 2 2 6 3" xfId="18798"/>
    <cellStyle name="SAPBEXstdItem 2 2 6 4" xfId="24283"/>
    <cellStyle name="SAPBEXstdItem 2 2 7" xfId="7077"/>
    <cellStyle name="SAPBEXstdItem 2 2 7 2" xfId="13043"/>
    <cellStyle name="SAPBEXstdItem 2 2 7 3" xfId="18799"/>
    <cellStyle name="SAPBEXstdItem 2 2 7 4" xfId="24284"/>
    <cellStyle name="SAPBEXstdItem 2 2 8" xfId="7078"/>
    <cellStyle name="SAPBEXstdItem 2 2 8 2" xfId="13044"/>
    <cellStyle name="SAPBEXstdItem 2 2 8 3" xfId="18800"/>
    <cellStyle name="SAPBEXstdItem 2 2 8 4" xfId="24285"/>
    <cellStyle name="SAPBEXstdItem 2 2 9" xfId="11772"/>
    <cellStyle name="SAPBEXstdItem 2 3" xfId="6022"/>
    <cellStyle name="SAPBEXstdItem 2 3 10" xfId="7079"/>
    <cellStyle name="SAPBEXstdItem 2 3 10 2" xfId="13045"/>
    <cellStyle name="SAPBEXstdItem 2 3 10 3" xfId="18801"/>
    <cellStyle name="SAPBEXstdItem 2 3 10 4" xfId="24286"/>
    <cellStyle name="SAPBEXstdItem 2 3 11" xfId="11995"/>
    <cellStyle name="SAPBEXstdItem 2 3 12" xfId="17752"/>
    <cellStyle name="SAPBEXstdItem 2 3 13" xfId="23249"/>
    <cellStyle name="SAPBEXstdItem 2 3 2" xfId="7080"/>
    <cellStyle name="SAPBEXstdItem 2 3 2 2" xfId="13046"/>
    <cellStyle name="SAPBEXstdItem 2 3 2 3" xfId="18802"/>
    <cellStyle name="SAPBEXstdItem 2 3 2 4" xfId="24287"/>
    <cellStyle name="SAPBEXstdItem 2 3 3" xfId="7081"/>
    <cellStyle name="SAPBEXstdItem 2 3 3 2" xfId="13047"/>
    <cellStyle name="SAPBEXstdItem 2 3 3 3" xfId="18803"/>
    <cellStyle name="SAPBEXstdItem 2 3 3 4" xfId="24288"/>
    <cellStyle name="SAPBEXstdItem 2 3 4" xfId="7082"/>
    <cellStyle name="SAPBEXstdItem 2 3 4 2" xfId="13048"/>
    <cellStyle name="SAPBEXstdItem 2 3 4 3" xfId="18804"/>
    <cellStyle name="SAPBEXstdItem 2 3 4 4" xfId="24289"/>
    <cellStyle name="SAPBEXstdItem 2 3 5" xfId="7083"/>
    <cellStyle name="SAPBEXstdItem 2 3 5 2" xfId="13049"/>
    <cellStyle name="SAPBEXstdItem 2 3 5 3" xfId="18805"/>
    <cellStyle name="SAPBEXstdItem 2 3 5 4" xfId="24290"/>
    <cellStyle name="SAPBEXstdItem 2 3 6" xfId="7084"/>
    <cellStyle name="SAPBEXstdItem 2 3 6 2" xfId="13050"/>
    <cellStyle name="SAPBEXstdItem 2 3 6 3" xfId="18806"/>
    <cellStyle name="SAPBEXstdItem 2 3 6 4" xfId="24291"/>
    <cellStyle name="SAPBEXstdItem 2 3 7" xfId="7085"/>
    <cellStyle name="SAPBEXstdItem 2 3 7 2" xfId="13051"/>
    <cellStyle name="SAPBEXstdItem 2 3 7 3" xfId="18807"/>
    <cellStyle name="SAPBEXstdItem 2 3 7 4" xfId="24292"/>
    <cellStyle name="SAPBEXstdItem 2 3 8" xfId="7086"/>
    <cellStyle name="SAPBEXstdItem 2 3 8 2" xfId="13052"/>
    <cellStyle name="SAPBEXstdItem 2 3 8 3" xfId="18808"/>
    <cellStyle name="SAPBEXstdItem 2 3 8 4" xfId="24293"/>
    <cellStyle name="SAPBEXstdItem 2 3 9" xfId="7087"/>
    <cellStyle name="SAPBEXstdItem 2 3 9 2" xfId="13053"/>
    <cellStyle name="SAPBEXstdItem 2 3 9 3" xfId="18809"/>
    <cellStyle name="SAPBEXstdItem 2 3 9 4" xfId="24294"/>
    <cellStyle name="SAPBEXstdItem 2 4" xfId="7088"/>
    <cellStyle name="SAPBEXstdItem 2 4 2" xfId="13054"/>
    <cellStyle name="SAPBEXstdItem 2 4 3" xfId="18810"/>
    <cellStyle name="SAPBEXstdItem 2 4 4" xfId="24295"/>
    <cellStyle name="SAPBEXstdItem 2 5" xfId="7089"/>
    <cellStyle name="SAPBEXstdItem 2 5 2" xfId="13055"/>
    <cellStyle name="SAPBEXstdItem 2 5 3" xfId="18811"/>
    <cellStyle name="SAPBEXstdItem 2 5 4" xfId="24296"/>
    <cellStyle name="SAPBEXstdItem 2 6" xfId="7090"/>
    <cellStyle name="SAPBEXstdItem 2 6 2" xfId="13056"/>
    <cellStyle name="SAPBEXstdItem 2 6 3" xfId="18812"/>
    <cellStyle name="SAPBEXstdItem 2 6 4" xfId="24297"/>
    <cellStyle name="SAPBEXstdItem 2 7" xfId="7091"/>
    <cellStyle name="SAPBEXstdItem 2 7 2" xfId="13057"/>
    <cellStyle name="SAPBEXstdItem 2 7 3" xfId="18813"/>
    <cellStyle name="SAPBEXstdItem 2 7 4" xfId="24298"/>
    <cellStyle name="SAPBEXstdItem 2 8" xfId="7092"/>
    <cellStyle name="SAPBEXstdItem 2 8 2" xfId="13058"/>
    <cellStyle name="SAPBEXstdItem 2 8 3" xfId="18814"/>
    <cellStyle name="SAPBEXstdItem 2 8 4" xfId="24299"/>
    <cellStyle name="SAPBEXstdItem 2 9" xfId="7093"/>
    <cellStyle name="SAPBEXstdItem 2 9 2" xfId="13059"/>
    <cellStyle name="SAPBEXstdItem 2 9 3" xfId="18815"/>
    <cellStyle name="SAPBEXstdItem 2 9 4" xfId="24300"/>
    <cellStyle name="SAPBEXstdItem 3" xfId="5575"/>
    <cellStyle name="SAPBEXstdItem 3 2" xfId="5863"/>
    <cellStyle name="SAPBEXstdItem 3 2 10" xfId="17597"/>
    <cellStyle name="SAPBEXstdItem 3 2 11" xfId="23095"/>
    <cellStyle name="SAPBEXstdItem 3 2 2" xfId="7094"/>
    <cellStyle name="SAPBEXstdItem 3 2 2 2" xfId="13060"/>
    <cellStyle name="SAPBEXstdItem 3 2 2 3" xfId="18816"/>
    <cellStyle name="SAPBEXstdItem 3 2 2 4" xfId="24301"/>
    <cellStyle name="SAPBEXstdItem 3 2 3" xfId="7095"/>
    <cellStyle name="SAPBEXstdItem 3 2 3 2" xfId="13061"/>
    <cellStyle name="SAPBEXstdItem 3 2 3 3" xfId="18817"/>
    <cellStyle name="SAPBEXstdItem 3 2 3 4" xfId="24302"/>
    <cellStyle name="SAPBEXstdItem 3 2 4" xfId="7096"/>
    <cellStyle name="SAPBEXstdItem 3 2 4 2" xfId="13062"/>
    <cellStyle name="SAPBEXstdItem 3 2 4 3" xfId="18818"/>
    <cellStyle name="SAPBEXstdItem 3 2 4 4" xfId="24303"/>
    <cellStyle name="SAPBEXstdItem 3 2 5" xfId="7097"/>
    <cellStyle name="SAPBEXstdItem 3 2 5 2" xfId="13063"/>
    <cellStyle name="SAPBEXstdItem 3 2 5 3" xfId="18819"/>
    <cellStyle name="SAPBEXstdItem 3 2 5 4" xfId="24304"/>
    <cellStyle name="SAPBEXstdItem 3 2 6" xfId="7098"/>
    <cellStyle name="SAPBEXstdItem 3 2 6 2" xfId="13064"/>
    <cellStyle name="SAPBEXstdItem 3 2 6 3" xfId="18820"/>
    <cellStyle name="SAPBEXstdItem 3 2 6 4" xfId="24305"/>
    <cellStyle name="SAPBEXstdItem 3 2 7" xfId="7099"/>
    <cellStyle name="SAPBEXstdItem 3 2 7 2" xfId="13065"/>
    <cellStyle name="SAPBEXstdItem 3 2 7 3" xfId="18821"/>
    <cellStyle name="SAPBEXstdItem 3 2 7 4" xfId="24306"/>
    <cellStyle name="SAPBEXstdItem 3 2 8" xfId="7100"/>
    <cellStyle name="SAPBEXstdItem 3 2 8 2" xfId="13066"/>
    <cellStyle name="SAPBEXstdItem 3 2 8 3" xfId="18822"/>
    <cellStyle name="SAPBEXstdItem 3 2 8 4" xfId="24307"/>
    <cellStyle name="SAPBEXstdItem 3 2 9" xfId="11836"/>
    <cellStyle name="SAPBEXstdItem 3 3" xfId="6073"/>
    <cellStyle name="SAPBEXstdItem 3 3 10" xfId="7101"/>
    <cellStyle name="SAPBEXstdItem 3 3 10 2" xfId="13067"/>
    <cellStyle name="SAPBEXstdItem 3 3 10 3" xfId="18823"/>
    <cellStyle name="SAPBEXstdItem 3 3 10 4" xfId="24308"/>
    <cellStyle name="SAPBEXstdItem 3 3 11" xfId="12045"/>
    <cellStyle name="SAPBEXstdItem 3 3 12" xfId="17801"/>
    <cellStyle name="SAPBEXstdItem 3 3 13" xfId="23298"/>
    <cellStyle name="SAPBEXstdItem 3 3 2" xfId="7102"/>
    <cellStyle name="SAPBEXstdItem 3 3 2 2" xfId="13068"/>
    <cellStyle name="SAPBEXstdItem 3 3 2 3" xfId="18824"/>
    <cellStyle name="SAPBEXstdItem 3 3 2 4" xfId="24309"/>
    <cellStyle name="SAPBEXstdItem 3 3 3" xfId="7103"/>
    <cellStyle name="SAPBEXstdItem 3 3 3 2" xfId="13069"/>
    <cellStyle name="SAPBEXstdItem 3 3 3 3" xfId="18825"/>
    <cellStyle name="SAPBEXstdItem 3 3 3 4" xfId="24310"/>
    <cellStyle name="SAPBEXstdItem 3 3 4" xfId="7104"/>
    <cellStyle name="SAPBEXstdItem 3 3 4 2" xfId="13070"/>
    <cellStyle name="SAPBEXstdItem 3 3 4 3" xfId="18826"/>
    <cellStyle name="SAPBEXstdItem 3 3 4 4" xfId="24311"/>
    <cellStyle name="SAPBEXstdItem 3 3 5" xfId="7105"/>
    <cellStyle name="SAPBEXstdItem 3 3 5 2" xfId="13071"/>
    <cellStyle name="SAPBEXstdItem 3 3 5 3" xfId="18827"/>
    <cellStyle name="SAPBEXstdItem 3 3 5 4" xfId="24312"/>
    <cellStyle name="SAPBEXstdItem 3 3 6" xfId="7106"/>
    <cellStyle name="SAPBEXstdItem 3 3 6 2" xfId="13072"/>
    <cellStyle name="SAPBEXstdItem 3 3 6 3" xfId="18828"/>
    <cellStyle name="SAPBEXstdItem 3 3 6 4" xfId="24313"/>
    <cellStyle name="SAPBEXstdItem 3 3 7" xfId="7107"/>
    <cellStyle name="SAPBEXstdItem 3 3 7 2" xfId="13073"/>
    <cellStyle name="SAPBEXstdItem 3 3 7 3" xfId="18829"/>
    <cellStyle name="SAPBEXstdItem 3 3 7 4" xfId="24314"/>
    <cellStyle name="SAPBEXstdItem 3 3 8" xfId="7108"/>
    <cellStyle name="SAPBEXstdItem 3 3 8 2" xfId="13074"/>
    <cellStyle name="SAPBEXstdItem 3 3 8 3" xfId="18830"/>
    <cellStyle name="SAPBEXstdItem 3 3 8 4" xfId="24315"/>
    <cellStyle name="SAPBEXstdItem 3 3 9" xfId="7109"/>
    <cellStyle name="SAPBEXstdItem 3 3 9 2" xfId="13075"/>
    <cellStyle name="SAPBEXstdItem 3 3 9 3" xfId="18831"/>
    <cellStyle name="SAPBEXstdItem 3 3 9 4" xfId="24316"/>
    <cellStyle name="SAPBEXstdItem 3 4" xfId="7110"/>
    <cellStyle name="SAPBEXstdItem 3 4 2" xfId="13076"/>
    <cellStyle name="SAPBEXstdItem 3 4 3" xfId="18832"/>
    <cellStyle name="SAPBEXstdItem 3 4 4" xfId="24317"/>
    <cellStyle name="SAPBEXstdItem 3 5" xfId="7111"/>
    <cellStyle name="SAPBEXstdItem 3 5 2" xfId="13077"/>
    <cellStyle name="SAPBEXstdItem 3 5 3" xfId="18833"/>
    <cellStyle name="SAPBEXstdItem 3 5 4" xfId="24318"/>
    <cellStyle name="SAPBEXstdItem 3 6" xfId="7112"/>
    <cellStyle name="SAPBEXstdItem 3 6 2" xfId="13078"/>
    <cellStyle name="SAPBEXstdItem 3 6 3" xfId="18834"/>
    <cellStyle name="SAPBEXstdItem 3 6 4" xfId="24319"/>
    <cellStyle name="SAPBEXstdItem 3 7" xfId="11563"/>
    <cellStyle name="SAPBEXstdItem 3 8" xfId="17339"/>
    <cellStyle name="SAPBEXstdItem 4" xfId="5463"/>
    <cellStyle name="SAPBEXstdItem 4 2" xfId="5751"/>
    <cellStyle name="SAPBEXstdItem 4 2 10" xfId="17491"/>
    <cellStyle name="SAPBEXstdItem 4 2 11" xfId="23009"/>
    <cellStyle name="SAPBEXstdItem 4 2 2" xfId="7113"/>
    <cellStyle name="SAPBEXstdItem 4 2 2 2" xfId="13079"/>
    <cellStyle name="SAPBEXstdItem 4 2 2 3" xfId="18835"/>
    <cellStyle name="SAPBEXstdItem 4 2 2 4" xfId="24320"/>
    <cellStyle name="SAPBEXstdItem 4 2 3" xfId="7114"/>
    <cellStyle name="SAPBEXstdItem 4 2 3 2" xfId="13080"/>
    <cellStyle name="SAPBEXstdItem 4 2 3 3" xfId="18836"/>
    <cellStyle name="SAPBEXstdItem 4 2 3 4" xfId="24321"/>
    <cellStyle name="SAPBEXstdItem 4 2 4" xfId="7115"/>
    <cellStyle name="SAPBEXstdItem 4 2 4 2" xfId="13081"/>
    <cellStyle name="SAPBEXstdItem 4 2 4 3" xfId="18837"/>
    <cellStyle name="SAPBEXstdItem 4 2 4 4" xfId="24322"/>
    <cellStyle name="SAPBEXstdItem 4 2 5" xfId="7116"/>
    <cellStyle name="SAPBEXstdItem 4 2 5 2" xfId="13082"/>
    <cellStyle name="SAPBEXstdItem 4 2 5 3" xfId="18838"/>
    <cellStyle name="SAPBEXstdItem 4 2 5 4" xfId="24323"/>
    <cellStyle name="SAPBEXstdItem 4 2 6" xfId="7117"/>
    <cellStyle name="SAPBEXstdItem 4 2 6 2" xfId="13083"/>
    <cellStyle name="SAPBEXstdItem 4 2 6 3" xfId="18839"/>
    <cellStyle name="SAPBEXstdItem 4 2 6 4" xfId="24324"/>
    <cellStyle name="SAPBEXstdItem 4 2 7" xfId="7118"/>
    <cellStyle name="SAPBEXstdItem 4 2 7 2" xfId="13084"/>
    <cellStyle name="SAPBEXstdItem 4 2 7 3" xfId="18840"/>
    <cellStyle name="SAPBEXstdItem 4 2 7 4" xfId="24325"/>
    <cellStyle name="SAPBEXstdItem 4 2 8" xfId="7119"/>
    <cellStyle name="SAPBEXstdItem 4 2 8 2" xfId="13085"/>
    <cellStyle name="SAPBEXstdItem 4 2 8 3" xfId="18841"/>
    <cellStyle name="SAPBEXstdItem 4 2 8 4" xfId="24326"/>
    <cellStyle name="SAPBEXstdItem 4 2 9" xfId="11724"/>
    <cellStyle name="SAPBEXstdItem 4 3" xfId="5978"/>
    <cellStyle name="SAPBEXstdItem 4 3 10" xfId="7120"/>
    <cellStyle name="SAPBEXstdItem 4 3 10 2" xfId="13086"/>
    <cellStyle name="SAPBEXstdItem 4 3 10 3" xfId="18842"/>
    <cellStyle name="SAPBEXstdItem 4 3 10 4" xfId="24327"/>
    <cellStyle name="SAPBEXstdItem 4 3 11" xfId="11951"/>
    <cellStyle name="SAPBEXstdItem 4 3 12" xfId="17708"/>
    <cellStyle name="SAPBEXstdItem 4 3 13" xfId="23205"/>
    <cellStyle name="SAPBEXstdItem 4 3 2" xfId="7121"/>
    <cellStyle name="SAPBEXstdItem 4 3 2 2" xfId="13087"/>
    <cellStyle name="SAPBEXstdItem 4 3 2 3" xfId="18843"/>
    <cellStyle name="SAPBEXstdItem 4 3 2 4" xfId="24328"/>
    <cellStyle name="SAPBEXstdItem 4 3 3" xfId="7122"/>
    <cellStyle name="SAPBEXstdItem 4 3 3 2" xfId="13088"/>
    <cellStyle name="SAPBEXstdItem 4 3 3 3" xfId="18844"/>
    <cellStyle name="SAPBEXstdItem 4 3 3 4" xfId="24329"/>
    <cellStyle name="SAPBEXstdItem 4 3 4" xfId="7123"/>
    <cellStyle name="SAPBEXstdItem 4 3 4 2" xfId="13089"/>
    <cellStyle name="SAPBEXstdItem 4 3 4 3" xfId="18845"/>
    <cellStyle name="SAPBEXstdItem 4 3 4 4" xfId="24330"/>
    <cellStyle name="SAPBEXstdItem 4 3 5" xfId="7124"/>
    <cellStyle name="SAPBEXstdItem 4 3 5 2" xfId="13090"/>
    <cellStyle name="SAPBEXstdItem 4 3 5 3" xfId="18846"/>
    <cellStyle name="SAPBEXstdItem 4 3 5 4" xfId="24331"/>
    <cellStyle name="SAPBEXstdItem 4 3 6" xfId="7125"/>
    <cellStyle name="SAPBEXstdItem 4 3 6 2" xfId="13091"/>
    <cellStyle name="SAPBEXstdItem 4 3 6 3" xfId="18847"/>
    <cellStyle name="SAPBEXstdItem 4 3 6 4" xfId="24332"/>
    <cellStyle name="SAPBEXstdItem 4 3 7" xfId="7126"/>
    <cellStyle name="SAPBEXstdItem 4 3 7 2" xfId="13092"/>
    <cellStyle name="SAPBEXstdItem 4 3 7 3" xfId="18848"/>
    <cellStyle name="SAPBEXstdItem 4 3 7 4" xfId="24333"/>
    <cellStyle name="SAPBEXstdItem 4 3 8" xfId="7127"/>
    <cellStyle name="SAPBEXstdItem 4 3 8 2" xfId="13093"/>
    <cellStyle name="SAPBEXstdItem 4 3 8 3" xfId="18849"/>
    <cellStyle name="SAPBEXstdItem 4 3 8 4" xfId="24334"/>
    <cellStyle name="SAPBEXstdItem 4 3 9" xfId="7128"/>
    <cellStyle name="SAPBEXstdItem 4 3 9 2" xfId="13094"/>
    <cellStyle name="SAPBEXstdItem 4 3 9 3" xfId="18850"/>
    <cellStyle name="SAPBEXstdItem 4 3 9 4" xfId="24335"/>
    <cellStyle name="SAPBEXstdItem 4 4" xfId="7129"/>
    <cellStyle name="SAPBEXstdItem 4 4 2" xfId="13095"/>
    <cellStyle name="SAPBEXstdItem 4 4 3" xfId="18851"/>
    <cellStyle name="SAPBEXstdItem 4 4 4" xfId="24336"/>
    <cellStyle name="SAPBEXstdItem 4 5" xfId="7130"/>
    <cellStyle name="SAPBEXstdItem 4 5 2" xfId="13096"/>
    <cellStyle name="SAPBEXstdItem 4 5 3" xfId="18852"/>
    <cellStyle name="SAPBEXstdItem 4 5 4" xfId="24337"/>
    <cellStyle name="SAPBEXstdItem 4 6" xfId="7131"/>
    <cellStyle name="SAPBEXstdItem 4 6 2" xfId="13097"/>
    <cellStyle name="SAPBEXstdItem 4 6 3" xfId="18853"/>
    <cellStyle name="SAPBEXstdItem 4 6 4" xfId="24338"/>
    <cellStyle name="SAPBEXstdItem 4 7" xfId="11457"/>
    <cellStyle name="SAPBEXstdItem 4 8" xfId="17250"/>
    <cellStyle name="SAPBEXstdItem 5" xfId="5479"/>
    <cellStyle name="SAPBEXstdItem 5 2" xfId="5767"/>
    <cellStyle name="SAPBEXstdItem 5 2 10" xfId="17507"/>
    <cellStyle name="SAPBEXstdItem 5 2 11" xfId="23020"/>
    <cellStyle name="SAPBEXstdItem 5 2 2" xfId="7132"/>
    <cellStyle name="SAPBEXstdItem 5 2 2 2" xfId="13098"/>
    <cellStyle name="SAPBEXstdItem 5 2 2 3" xfId="18854"/>
    <cellStyle name="SAPBEXstdItem 5 2 2 4" xfId="24339"/>
    <cellStyle name="SAPBEXstdItem 5 2 3" xfId="7133"/>
    <cellStyle name="SAPBEXstdItem 5 2 3 2" xfId="13099"/>
    <cellStyle name="SAPBEXstdItem 5 2 3 3" xfId="18855"/>
    <cellStyle name="SAPBEXstdItem 5 2 3 4" xfId="24340"/>
    <cellStyle name="SAPBEXstdItem 5 2 4" xfId="7134"/>
    <cellStyle name="SAPBEXstdItem 5 2 4 2" xfId="13100"/>
    <cellStyle name="SAPBEXstdItem 5 2 4 3" xfId="18856"/>
    <cellStyle name="SAPBEXstdItem 5 2 4 4" xfId="24341"/>
    <cellStyle name="SAPBEXstdItem 5 2 5" xfId="7135"/>
    <cellStyle name="SAPBEXstdItem 5 2 5 2" xfId="13101"/>
    <cellStyle name="SAPBEXstdItem 5 2 5 3" xfId="18857"/>
    <cellStyle name="SAPBEXstdItem 5 2 5 4" xfId="24342"/>
    <cellStyle name="SAPBEXstdItem 5 2 6" xfId="7136"/>
    <cellStyle name="SAPBEXstdItem 5 2 6 2" xfId="13102"/>
    <cellStyle name="SAPBEXstdItem 5 2 6 3" xfId="18858"/>
    <cellStyle name="SAPBEXstdItem 5 2 6 4" xfId="24343"/>
    <cellStyle name="SAPBEXstdItem 5 2 7" xfId="7137"/>
    <cellStyle name="SAPBEXstdItem 5 2 7 2" xfId="13103"/>
    <cellStyle name="SAPBEXstdItem 5 2 7 3" xfId="18859"/>
    <cellStyle name="SAPBEXstdItem 5 2 7 4" xfId="24344"/>
    <cellStyle name="SAPBEXstdItem 5 2 8" xfId="7138"/>
    <cellStyle name="SAPBEXstdItem 5 2 8 2" xfId="13104"/>
    <cellStyle name="SAPBEXstdItem 5 2 8 3" xfId="18860"/>
    <cellStyle name="SAPBEXstdItem 5 2 8 4" xfId="24345"/>
    <cellStyle name="SAPBEXstdItem 5 2 9" xfId="11740"/>
    <cellStyle name="SAPBEXstdItem 5 3" xfId="5992"/>
    <cellStyle name="SAPBEXstdItem 5 3 10" xfId="7139"/>
    <cellStyle name="SAPBEXstdItem 5 3 10 2" xfId="13105"/>
    <cellStyle name="SAPBEXstdItem 5 3 10 3" xfId="18861"/>
    <cellStyle name="SAPBEXstdItem 5 3 10 4" xfId="24346"/>
    <cellStyle name="SAPBEXstdItem 5 3 11" xfId="11965"/>
    <cellStyle name="SAPBEXstdItem 5 3 12" xfId="17722"/>
    <cellStyle name="SAPBEXstdItem 5 3 13" xfId="23219"/>
    <cellStyle name="SAPBEXstdItem 5 3 2" xfId="7140"/>
    <cellStyle name="SAPBEXstdItem 5 3 2 2" xfId="13106"/>
    <cellStyle name="SAPBEXstdItem 5 3 2 3" xfId="18862"/>
    <cellStyle name="SAPBEXstdItem 5 3 2 4" xfId="24347"/>
    <cellStyle name="SAPBEXstdItem 5 3 3" xfId="7141"/>
    <cellStyle name="SAPBEXstdItem 5 3 3 2" xfId="13107"/>
    <cellStyle name="SAPBEXstdItem 5 3 3 3" xfId="18863"/>
    <cellStyle name="SAPBEXstdItem 5 3 3 4" xfId="24348"/>
    <cellStyle name="SAPBEXstdItem 5 3 4" xfId="7142"/>
    <cellStyle name="SAPBEXstdItem 5 3 4 2" xfId="13108"/>
    <cellStyle name="SAPBEXstdItem 5 3 4 3" xfId="18864"/>
    <cellStyle name="SAPBEXstdItem 5 3 4 4" xfId="24349"/>
    <cellStyle name="SAPBEXstdItem 5 3 5" xfId="7143"/>
    <cellStyle name="SAPBEXstdItem 5 3 5 2" xfId="13109"/>
    <cellStyle name="SAPBEXstdItem 5 3 5 3" xfId="18865"/>
    <cellStyle name="SAPBEXstdItem 5 3 5 4" xfId="24350"/>
    <cellStyle name="SAPBEXstdItem 5 3 6" xfId="7144"/>
    <cellStyle name="SAPBEXstdItem 5 3 6 2" xfId="13110"/>
    <cellStyle name="SAPBEXstdItem 5 3 6 3" xfId="18866"/>
    <cellStyle name="SAPBEXstdItem 5 3 6 4" xfId="24351"/>
    <cellStyle name="SAPBEXstdItem 5 3 7" xfId="7145"/>
    <cellStyle name="SAPBEXstdItem 5 3 7 2" xfId="13111"/>
    <cellStyle name="SAPBEXstdItem 5 3 7 3" xfId="18867"/>
    <cellStyle name="SAPBEXstdItem 5 3 7 4" xfId="24352"/>
    <cellStyle name="SAPBEXstdItem 5 3 8" xfId="7146"/>
    <cellStyle name="SAPBEXstdItem 5 3 8 2" xfId="13112"/>
    <cellStyle name="SAPBEXstdItem 5 3 8 3" xfId="18868"/>
    <cellStyle name="SAPBEXstdItem 5 3 8 4" xfId="24353"/>
    <cellStyle name="SAPBEXstdItem 5 3 9" xfId="7147"/>
    <cellStyle name="SAPBEXstdItem 5 3 9 2" xfId="13113"/>
    <cellStyle name="SAPBEXstdItem 5 3 9 3" xfId="18869"/>
    <cellStyle name="SAPBEXstdItem 5 3 9 4" xfId="24354"/>
    <cellStyle name="SAPBEXstdItem 5 4" xfId="7148"/>
    <cellStyle name="SAPBEXstdItem 5 4 2" xfId="13114"/>
    <cellStyle name="SAPBEXstdItem 5 4 3" xfId="18870"/>
    <cellStyle name="SAPBEXstdItem 5 4 4" xfId="24355"/>
    <cellStyle name="SAPBEXstdItem 5 5" xfId="7149"/>
    <cellStyle name="SAPBEXstdItem 5 5 2" xfId="13115"/>
    <cellStyle name="SAPBEXstdItem 5 5 3" xfId="18871"/>
    <cellStyle name="SAPBEXstdItem 5 5 4" xfId="24356"/>
    <cellStyle name="SAPBEXstdItem 5 6" xfId="7150"/>
    <cellStyle name="SAPBEXstdItem 5 6 2" xfId="13116"/>
    <cellStyle name="SAPBEXstdItem 5 6 3" xfId="18872"/>
    <cellStyle name="SAPBEXstdItem 5 6 4" xfId="24357"/>
    <cellStyle name="SAPBEXstdItem 5 7" xfId="7151"/>
    <cellStyle name="SAPBEXstdItem 5 7 2" xfId="13117"/>
    <cellStyle name="SAPBEXstdItem 5 7 3" xfId="18873"/>
    <cellStyle name="SAPBEXstdItem 5 7 4" xfId="24358"/>
    <cellStyle name="SAPBEXstdItem 5 8" xfId="11473"/>
    <cellStyle name="SAPBEXstdItem 5 9" xfId="17266"/>
    <cellStyle name="SAPBEXstdItem 6" xfId="5472"/>
    <cellStyle name="SAPBEXstdItem 6 10" xfId="17259"/>
    <cellStyle name="SAPBEXstdItem 6 11" xfId="22880"/>
    <cellStyle name="SAPBEXstdItem 6 2" xfId="5760"/>
    <cellStyle name="SAPBEXstdItem 6 2 10" xfId="7152"/>
    <cellStyle name="SAPBEXstdItem 6 2 10 2" xfId="13118"/>
    <cellStyle name="SAPBEXstdItem 6 2 10 3" xfId="18874"/>
    <cellStyle name="SAPBEXstdItem 6 2 10 4" xfId="24359"/>
    <cellStyle name="SAPBEXstdItem 6 2 11" xfId="11733"/>
    <cellStyle name="SAPBEXstdItem 6 2 12" xfId="17500"/>
    <cellStyle name="SAPBEXstdItem 6 2 13" xfId="23016"/>
    <cellStyle name="SAPBEXstdItem 6 2 2" xfId="7153"/>
    <cellStyle name="SAPBEXstdItem 6 2 2 2" xfId="13119"/>
    <cellStyle name="SAPBEXstdItem 6 2 2 3" xfId="18875"/>
    <cellStyle name="SAPBEXstdItem 6 2 2 4" xfId="24360"/>
    <cellStyle name="SAPBEXstdItem 6 2 3" xfId="7154"/>
    <cellStyle name="SAPBEXstdItem 6 2 3 2" xfId="13120"/>
    <cellStyle name="SAPBEXstdItem 6 2 3 3" xfId="18876"/>
    <cellStyle name="SAPBEXstdItem 6 2 3 4" xfId="24361"/>
    <cellStyle name="SAPBEXstdItem 6 2 4" xfId="7155"/>
    <cellStyle name="SAPBEXstdItem 6 2 4 2" xfId="13121"/>
    <cellStyle name="SAPBEXstdItem 6 2 4 3" xfId="18877"/>
    <cellStyle name="SAPBEXstdItem 6 2 4 4" xfId="24362"/>
    <cellStyle name="SAPBEXstdItem 6 2 5" xfId="7156"/>
    <cellStyle name="SAPBEXstdItem 6 2 5 2" xfId="13122"/>
    <cellStyle name="SAPBEXstdItem 6 2 5 3" xfId="18878"/>
    <cellStyle name="SAPBEXstdItem 6 2 5 4" xfId="24363"/>
    <cellStyle name="SAPBEXstdItem 6 2 6" xfId="7157"/>
    <cellStyle name="SAPBEXstdItem 6 2 6 2" xfId="13123"/>
    <cellStyle name="SAPBEXstdItem 6 2 6 3" xfId="18879"/>
    <cellStyle name="SAPBEXstdItem 6 2 6 4" xfId="24364"/>
    <cellStyle name="SAPBEXstdItem 6 2 7" xfId="7158"/>
    <cellStyle name="SAPBEXstdItem 6 2 7 2" xfId="13124"/>
    <cellStyle name="SAPBEXstdItem 6 2 7 3" xfId="18880"/>
    <cellStyle name="SAPBEXstdItem 6 2 7 4" xfId="24365"/>
    <cellStyle name="SAPBEXstdItem 6 2 8" xfId="7159"/>
    <cellStyle name="SAPBEXstdItem 6 2 8 2" xfId="13125"/>
    <cellStyle name="SAPBEXstdItem 6 2 8 3" xfId="18881"/>
    <cellStyle name="SAPBEXstdItem 6 2 8 4" xfId="24366"/>
    <cellStyle name="SAPBEXstdItem 6 2 9" xfId="7160"/>
    <cellStyle name="SAPBEXstdItem 6 2 9 2" xfId="13126"/>
    <cellStyle name="SAPBEXstdItem 6 2 9 3" xfId="18882"/>
    <cellStyle name="SAPBEXstdItem 6 2 9 4" xfId="24367"/>
    <cellStyle name="SAPBEXstdItem 6 3" xfId="5987"/>
    <cellStyle name="SAPBEXstdItem 6 3 10" xfId="7161"/>
    <cellStyle name="SAPBEXstdItem 6 3 10 2" xfId="13127"/>
    <cellStyle name="SAPBEXstdItem 6 3 10 3" xfId="18883"/>
    <cellStyle name="SAPBEXstdItem 6 3 10 4" xfId="24368"/>
    <cellStyle name="SAPBEXstdItem 6 3 11" xfId="11960"/>
    <cellStyle name="SAPBEXstdItem 6 3 12" xfId="17717"/>
    <cellStyle name="SAPBEXstdItem 6 3 13" xfId="23214"/>
    <cellStyle name="SAPBEXstdItem 6 3 2" xfId="7162"/>
    <cellStyle name="SAPBEXstdItem 6 3 2 2" xfId="13128"/>
    <cellStyle name="SAPBEXstdItem 6 3 2 3" xfId="18884"/>
    <cellStyle name="SAPBEXstdItem 6 3 2 4" xfId="24369"/>
    <cellStyle name="SAPBEXstdItem 6 3 3" xfId="7163"/>
    <cellStyle name="SAPBEXstdItem 6 3 3 2" xfId="13129"/>
    <cellStyle name="SAPBEXstdItem 6 3 3 3" xfId="18885"/>
    <cellStyle name="SAPBEXstdItem 6 3 3 4" xfId="24370"/>
    <cellStyle name="SAPBEXstdItem 6 3 4" xfId="7164"/>
    <cellStyle name="SAPBEXstdItem 6 3 4 2" xfId="13130"/>
    <cellStyle name="SAPBEXstdItem 6 3 4 3" xfId="18886"/>
    <cellStyle name="SAPBEXstdItem 6 3 4 4" xfId="24371"/>
    <cellStyle name="SAPBEXstdItem 6 3 5" xfId="7165"/>
    <cellStyle name="SAPBEXstdItem 6 3 5 2" xfId="13131"/>
    <cellStyle name="SAPBEXstdItem 6 3 5 3" xfId="18887"/>
    <cellStyle name="SAPBEXstdItem 6 3 5 4" xfId="24372"/>
    <cellStyle name="SAPBEXstdItem 6 3 6" xfId="7166"/>
    <cellStyle name="SAPBEXstdItem 6 3 6 2" xfId="13132"/>
    <cellStyle name="SAPBEXstdItem 6 3 6 3" xfId="18888"/>
    <cellStyle name="SAPBEXstdItem 6 3 6 4" xfId="24373"/>
    <cellStyle name="SAPBEXstdItem 6 3 7" xfId="7167"/>
    <cellStyle name="SAPBEXstdItem 6 3 7 2" xfId="13133"/>
    <cellStyle name="SAPBEXstdItem 6 3 7 3" xfId="18889"/>
    <cellStyle name="SAPBEXstdItem 6 3 7 4" xfId="24374"/>
    <cellStyle name="SAPBEXstdItem 6 3 8" xfId="7168"/>
    <cellStyle name="SAPBEXstdItem 6 3 8 2" xfId="13134"/>
    <cellStyle name="SAPBEXstdItem 6 3 8 3" xfId="18890"/>
    <cellStyle name="SAPBEXstdItem 6 3 8 4" xfId="24375"/>
    <cellStyle name="SAPBEXstdItem 6 3 9" xfId="7169"/>
    <cellStyle name="SAPBEXstdItem 6 3 9 2" xfId="13135"/>
    <cellStyle name="SAPBEXstdItem 6 3 9 3" xfId="18891"/>
    <cellStyle name="SAPBEXstdItem 6 3 9 4" xfId="24376"/>
    <cellStyle name="SAPBEXstdItem 6 4" xfId="7170"/>
    <cellStyle name="SAPBEXstdItem 6 4 2" xfId="13136"/>
    <cellStyle name="SAPBEXstdItem 6 4 3" xfId="18892"/>
    <cellStyle name="SAPBEXstdItem 6 4 4" xfId="24377"/>
    <cellStyle name="SAPBEXstdItem 6 5" xfId="7171"/>
    <cellStyle name="SAPBEXstdItem 6 5 2" xfId="13137"/>
    <cellStyle name="SAPBEXstdItem 6 5 3" xfId="18893"/>
    <cellStyle name="SAPBEXstdItem 6 5 4" xfId="24378"/>
    <cellStyle name="SAPBEXstdItem 6 6" xfId="7172"/>
    <cellStyle name="SAPBEXstdItem 6 6 2" xfId="13138"/>
    <cellStyle name="SAPBEXstdItem 6 6 3" xfId="18894"/>
    <cellStyle name="SAPBEXstdItem 6 6 4" xfId="24379"/>
    <cellStyle name="SAPBEXstdItem 6 7" xfId="7173"/>
    <cellStyle name="SAPBEXstdItem 6 7 2" xfId="13139"/>
    <cellStyle name="SAPBEXstdItem 6 7 3" xfId="18895"/>
    <cellStyle name="SAPBEXstdItem 6 7 4" xfId="24380"/>
    <cellStyle name="SAPBEXstdItem 6 8" xfId="7174"/>
    <cellStyle name="SAPBEXstdItem 6 8 2" xfId="13140"/>
    <cellStyle name="SAPBEXstdItem 6 8 3" xfId="18896"/>
    <cellStyle name="SAPBEXstdItem 6 8 4" xfId="24381"/>
    <cellStyle name="SAPBEXstdItem 6 9" xfId="11466"/>
    <cellStyle name="SAPBEXstdItem 7" xfId="7175"/>
    <cellStyle name="SAPBEXstdItem 7 2" xfId="13141"/>
    <cellStyle name="SAPBEXstdItem 7 3" xfId="18897"/>
    <cellStyle name="SAPBEXstdItem 7 4" xfId="24382"/>
    <cellStyle name="SAPBEXstdItem 8" xfId="7176"/>
    <cellStyle name="SAPBEXstdItem 8 2" xfId="13142"/>
    <cellStyle name="SAPBEXstdItem 8 3" xfId="18898"/>
    <cellStyle name="SAPBEXstdItem 8 4" xfId="24383"/>
    <cellStyle name="SAPBEXstdItem 9" xfId="11293"/>
    <cellStyle name="sche|_x0005_" xfId="4532"/>
    <cellStyle name="Sheet Title" xfId="4533"/>
    <cellStyle name="SpecialHeader" xfId="490"/>
    <cellStyle name="Standard_Aktenbewertung 1994" xfId="4534"/>
    <cellStyle name="Strange" xfId="491"/>
    <cellStyle name="STYLE1 - Style1" xfId="4535"/>
    <cellStyle name="STYLE2 - Style2" xfId="4536"/>
    <cellStyle name="STYLE3 - Style3" xfId="4537"/>
    <cellStyle name="STYLE4 - Style4" xfId="4538"/>
    <cellStyle name="subhead" xfId="137"/>
    <cellStyle name="SubHeader" xfId="492"/>
    <cellStyle name="SubTotal" xfId="493"/>
    <cellStyle name="Subtotal 2" xfId="5219"/>
    <cellStyle name="T" xfId="494"/>
    <cellStyle name="T_NOI-2002-update1107" xfId="495"/>
    <cellStyle name="T_Sheet1" xfId="496"/>
    <cellStyle name="T０_x0008__x0003__x0008_?)(일)" xfId="4539"/>
    <cellStyle name="T０_x0008__x0003__x0008_磚)(일)" xfId="4540"/>
    <cellStyle name="Test [green]" xfId="497"/>
    <cellStyle name="Text Indent A" xfId="4541"/>
    <cellStyle name="Text Indent B" xfId="4542"/>
    <cellStyle name="Text Indent C" xfId="4543"/>
    <cellStyle name="Text Indent C 2" xfId="4544"/>
    <cellStyle name="TFCF" xfId="498"/>
    <cellStyle name="þ_x001d_ð'&amp;Oy?Hy9_x0008__x000f__x0007_æ_x0007__x0007__x0001__x0001_" xfId="4545"/>
    <cellStyle name="Tickmark" xfId="4546"/>
    <cellStyle name="TIME" xfId="499"/>
    <cellStyle name="Title" xfId="500"/>
    <cellStyle name="title [1]" xfId="501"/>
    <cellStyle name="title [2]" xfId="502"/>
    <cellStyle name="Title1" xfId="503"/>
    <cellStyle name="TitleOther" xfId="504"/>
    <cellStyle name="Total" xfId="505"/>
    <cellStyle name="Total 2" xfId="4547"/>
    <cellStyle name="Total1" xfId="506"/>
    <cellStyle name="Total2" xfId="507"/>
    <cellStyle name="Total3" xfId="508"/>
    <cellStyle name="Total4" xfId="509"/>
    <cellStyle name="Total5" xfId="510"/>
    <cellStyle name="Total6" xfId="511"/>
    <cellStyle name="Total7" xfId="512"/>
    <cellStyle name="Total8" xfId="513"/>
    <cellStyle name="Total9" xfId="514"/>
    <cellStyle name="TotShade" xfId="515"/>
    <cellStyle name="Underscore" xfId="516"/>
    <cellStyle name="Underscore 2" xfId="5604"/>
    <cellStyle name="Underscore 2 2" xfId="7177"/>
    <cellStyle name="Underscore 2 2 2" xfId="13143"/>
    <cellStyle name="Underscore 2 2 3" xfId="18899"/>
    <cellStyle name="Underscore 2 3" xfId="7178"/>
    <cellStyle name="Underscore 2 3 2" xfId="13144"/>
    <cellStyle name="Underscore 2 3 3" xfId="18900"/>
    <cellStyle name="Underscore 3" xfId="7179"/>
    <cellStyle name="Underscore 3 2" xfId="13145"/>
    <cellStyle name="Underscore 3 3" xfId="18901"/>
    <cellStyle name="VAR $ 0.00" xfId="4548"/>
    <cellStyle name="VAR Comma 0.00" xfId="4549"/>
    <cellStyle name="W?rung [0]_Aktenbewertung 1994" xfId="4550"/>
    <cellStyle name="W?rung_Aktenbewertung 1994" xfId="4551"/>
    <cellStyle name="Warning Text" xfId="4552"/>
    <cellStyle name="White" xfId="517"/>
    <cellStyle name="wrap" xfId="518"/>
    <cellStyle name="XLS'|_x0005_t" xfId="4553"/>
    <cellStyle name="μU¿¡ ¿A´A CIAIÆU¸μAⓒ" xfId="519"/>
    <cellStyle name="ハイパーリンク_~8004112" xfId="520"/>
    <cellStyle name="訶택?12월당월" xfId="4554"/>
    <cellStyle name="訶택?부문별" xfId="4555"/>
    <cellStyle name="강조색1 2" xfId="521"/>
    <cellStyle name="강조색1 3" xfId="522"/>
    <cellStyle name="강조색1 4" xfId="523"/>
    <cellStyle name="강조색1 5" xfId="5122"/>
    <cellStyle name="강조색2 2" xfId="524"/>
    <cellStyle name="강조색2 3" xfId="525"/>
    <cellStyle name="강조색2 4" xfId="526"/>
    <cellStyle name="강조색2 5" xfId="5124"/>
    <cellStyle name="강조색3 2" xfId="527"/>
    <cellStyle name="강조색3 3" xfId="528"/>
    <cellStyle name="강조색3 4" xfId="529"/>
    <cellStyle name="강조색3 5" xfId="5125"/>
    <cellStyle name="강조색4 2" xfId="530"/>
    <cellStyle name="강조색4 3" xfId="531"/>
    <cellStyle name="강조색4 4" xfId="532"/>
    <cellStyle name="강조색4 5" xfId="5126"/>
    <cellStyle name="강조색5 2" xfId="533"/>
    <cellStyle name="강조색5 3" xfId="534"/>
    <cellStyle name="강조색5 4" xfId="535"/>
    <cellStyle name="강조색5 5" xfId="5127"/>
    <cellStyle name="강조색6 2" xfId="536"/>
    <cellStyle name="강조색6 3" xfId="537"/>
    <cellStyle name="강조색6 4" xfId="538"/>
    <cellStyle name="강조색6 5" xfId="5128"/>
    <cellStyle name="견적" xfId="539"/>
    <cellStyle name="경고문 2" xfId="540"/>
    <cellStyle name="경고문 3" xfId="541"/>
    <cellStyle name="경고문 4" xfId="542"/>
    <cellStyle name="경고문 5" xfId="5129"/>
    <cellStyle name="계산 2" xfId="543"/>
    <cellStyle name="계산 2 2" xfId="5131"/>
    <cellStyle name="계산 2 2 2" xfId="5554"/>
    <cellStyle name="계산 2 2 2 2" xfId="5842"/>
    <cellStyle name="계산 2 2 2 2 10" xfId="11815"/>
    <cellStyle name="계산 2 2 2 2 11" xfId="17576"/>
    <cellStyle name="계산 2 2 2 2 12" xfId="23086"/>
    <cellStyle name="계산 2 2 2 2 2" xfId="7180"/>
    <cellStyle name="계산 2 2 2 2 2 2" xfId="13146"/>
    <cellStyle name="계산 2 2 2 2 2 3" xfId="18902"/>
    <cellStyle name="계산 2 2 2 2 2 4" xfId="24384"/>
    <cellStyle name="계산 2 2 2 2 3" xfId="7181"/>
    <cellStyle name="계산 2 2 2 2 3 2" xfId="13147"/>
    <cellStyle name="계산 2 2 2 2 3 3" xfId="18903"/>
    <cellStyle name="계산 2 2 2 2 3 4" xfId="24385"/>
    <cellStyle name="계산 2 2 2 2 4" xfId="7182"/>
    <cellStyle name="계산 2 2 2 2 4 2" xfId="13148"/>
    <cellStyle name="계산 2 2 2 2 4 3" xfId="18904"/>
    <cellStyle name="계산 2 2 2 2 4 4" xfId="24386"/>
    <cellStyle name="계산 2 2 2 2 5" xfId="7183"/>
    <cellStyle name="계산 2 2 2 2 5 2" xfId="13149"/>
    <cellStyle name="계산 2 2 2 2 5 3" xfId="18905"/>
    <cellStyle name="계산 2 2 2 2 5 4" xfId="24387"/>
    <cellStyle name="계산 2 2 2 2 6" xfId="7184"/>
    <cellStyle name="계산 2 2 2 2 6 2" xfId="13150"/>
    <cellStyle name="계산 2 2 2 2 6 3" xfId="18906"/>
    <cellStyle name="계산 2 2 2 2 6 4" xfId="24388"/>
    <cellStyle name="계산 2 2 2 2 7" xfId="7185"/>
    <cellStyle name="계산 2 2 2 2 7 2" xfId="13151"/>
    <cellStyle name="계산 2 2 2 2 7 3" xfId="18907"/>
    <cellStyle name="계산 2 2 2 2 7 4" xfId="24389"/>
    <cellStyle name="계산 2 2 2 2 8" xfId="7186"/>
    <cellStyle name="계산 2 2 2 2 8 2" xfId="13152"/>
    <cellStyle name="계산 2 2 2 2 8 3" xfId="18908"/>
    <cellStyle name="계산 2 2 2 2 8 4" xfId="24390"/>
    <cellStyle name="계산 2 2 2 2 9" xfId="7187"/>
    <cellStyle name="계산 2 2 2 2 9 2" xfId="13153"/>
    <cellStyle name="계산 2 2 2 2 9 3" xfId="18909"/>
    <cellStyle name="계산 2 2 2 2 9 4" xfId="24391"/>
    <cellStyle name="계산 2 2 2 3" xfId="6063"/>
    <cellStyle name="계산 2 2 2 3 10" xfId="7188"/>
    <cellStyle name="계산 2 2 2 3 10 2" xfId="13154"/>
    <cellStyle name="계산 2 2 2 3 10 3" xfId="18910"/>
    <cellStyle name="계산 2 2 2 3 10 4" xfId="24392"/>
    <cellStyle name="계산 2 2 2 3 11" xfId="12035"/>
    <cellStyle name="계산 2 2 2 3 12" xfId="17791"/>
    <cellStyle name="계산 2 2 2 3 13" xfId="23288"/>
    <cellStyle name="계산 2 2 2 3 2" xfId="7189"/>
    <cellStyle name="계산 2 2 2 3 2 2" xfId="13155"/>
    <cellStyle name="계산 2 2 2 3 2 3" xfId="18911"/>
    <cellStyle name="계산 2 2 2 3 2 4" xfId="24393"/>
    <cellStyle name="계산 2 2 2 3 3" xfId="7190"/>
    <cellStyle name="계산 2 2 2 3 3 2" xfId="13156"/>
    <cellStyle name="계산 2 2 2 3 3 3" xfId="18912"/>
    <cellStyle name="계산 2 2 2 3 3 4" xfId="24394"/>
    <cellStyle name="계산 2 2 2 3 4" xfId="7191"/>
    <cellStyle name="계산 2 2 2 3 4 2" xfId="13157"/>
    <cellStyle name="계산 2 2 2 3 4 3" xfId="18913"/>
    <cellStyle name="계산 2 2 2 3 4 4" xfId="24395"/>
    <cellStyle name="계산 2 2 2 3 5" xfId="7192"/>
    <cellStyle name="계산 2 2 2 3 5 2" xfId="13158"/>
    <cellStyle name="계산 2 2 2 3 5 3" xfId="18914"/>
    <cellStyle name="계산 2 2 2 3 5 4" xfId="24396"/>
    <cellStyle name="계산 2 2 2 3 6" xfId="7193"/>
    <cellStyle name="계산 2 2 2 3 6 2" xfId="13159"/>
    <cellStyle name="계산 2 2 2 3 6 3" xfId="18915"/>
    <cellStyle name="계산 2 2 2 3 6 4" xfId="24397"/>
    <cellStyle name="계산 2 2 2 3 7" xfId="7194"/>
    <cellStyle name="계산 2 2 2 3 7 2" xfId="13160"/>
    <cellStyle name="계산 2 2 2 3 7 3" xfId="18916"/>
    <cellStyle name="계산 2 2 2 3 7 4" xfId="24398"/>
    <cellStyle name="계산 2 2 2 3 8" xfId="7195"/>
    <cellStyle name="계산 2 2 2 3 8 2" xfId="13161"/>
    <cellStyle name="계산 2 2 2 3 8 3" xfId="18917"/>
    <cellStyle name="계산 2 2 2 3 8 4" xfId="24399"/>
    <cellStyle name="계산 2 2 2 3 9" xfId="7196"/>
    <cellStyle name="계산 2 2 2 3 9 2" xfId="13162"/>
    <cellStyle name="계산 2 2 2 3 9 3" xfId="18918"/>
    <cellStyle name="계산 2 2 2 3 9 4" xfId="24400"/>
    <cellStyle name="계산 2 2 2 4" xfId="7197"/>
    <cellStyle name="계산 2 2 2 4 2" xfId="13163"/>
    <cellStyle name="계산 2 2 2 4 3" xfId="18919"/>
    <cellStyle name="계산 2 2 2 4 4" xfId="24401"/>
    <cellStyle name="계산 2 2 2 5" xfId="7198"/>
    <cellStyle name="계산 2 2 2 5 2" xfId="13164"/>
    <cellStyle name="계산 2 2 2 5 3" xfId="18920"/>
    <cellStyle name="계산 2 2 2 5 4" xfId="24402"/>
    <cellStyle name="계산 2 2 2 6" xfId="7199"/>
    <cellStyle name="계산 2 2 2 6 2" xfId="13165"/>
    <cellStyle name="계산 2 2 2 6 3" xfId="18921"/>
    <cellStyle name="계산 2 2 2 6 4" xfId="24403"/>
    <cellStyle name="계산 2 2 2 7" xfId="11547"/>
    <cellStyle name="계산 2 2 2 8" xfId="17327"/>
    <cellStyle name="계산 2 2 3" xfId="5444"/>
    <cellStyle name="계산 2 2 3 2" xfId="5732"/>
    <cellStyle name="계산 2 2 3 2 10" xfId="11705"/>
    <cellStyle name="계산 2 2 3 2 11" xfId="17472"/>
    <cellStyle name="계산 2 2 3 2 12" xfId="22992"/>
    <cellStyle name="계산 2 2 3 2 2" xfId="7200"/>
    <cellStyle name="계산 2 2 3 2 2 2" xfId="13166"/>
    <cellStyle name="계산 2 2 3 2 2 3" xfId="18922"/>
    <cellStyle name="계산 2 2 3 2 2 4" xfId="24404"/>
    <cellStyle name="계산 2 2 3 2 3" xfId="7201"/>
    <cellStyle name="계산 2 2 3 2 3 2" xfId="13167"/>
    <cellStyle name="계산 2 2 3 2 3 3" xfId="18923"/>
    <cellStyle name="계산 2 2 3 2 3 4" xfId="24405"/>
    <cellStyle name="계산 2 2 3 2 4" xfId="7202"/>
    <cellStyle name="계산 2 2 3 2 4 2" xfId="13168"/>
    <cellStyle name="계산 2 2 3 2 4 3" xfId="18924"/>
    <cellStyle name="계산 2 2 3 2 4 4" xfId="24406"/>
    <cellStyle name="계산 2 2 3 2 5" xfId="7203"/>
    <cellStyle name="계산 2 2 3 2 5 2" xfId="13169"/>
    <cellStyle name="계산 2 2 3 2 5 3" xfId="18925"/>
    <cellStyle name="계산 2 2 3 2 5 4" xfId="24407"/>
    <cellStyle name="계산 2 2 3 2 6" xfId="7204"/>
    <cellStyle name="계산 2 2 3 2 6 2" xfId="13170"/>
    <cellStyle name="계산 2 2 3 2 6 3" xfId="18926"/>
    <cellStyle name="계산 2 2 3 2 6 4" xfId="24408"/>
    <cellStyle name="계산 2 2 3 2 7" xfId="7205"/>
    <cellStyle name="계산 2 2 3 2 7 2" xfId="13171"/>
    <cellStyle name="계산 2 2 3 2 7 3" xfId="18927"/>
    <cellStyle name="계산 2 2 3 2 7 4" xfId="24409"/>
    <cellStyle name="계산 2 2 3 2 8" xfId="7206"/>
    <cellStyle name="계산 2 2 3 2 8 2" xfId="13172"/>
    <cellStyle name="계산 2 2 3 2 8 3" xfId="18928"/>
    <cellStyle name="계산 2 2 3 2 8 4" xfId="24410"/>
    <cellStyle name="계산 2 2 3 2 9" xfId="7207"/>
    <cellStyle name="계산 2 2 3 2 9 2" xfId="13173"/>
    <cellStyle name="계산 2 2 3 2 9 3" xfId="18929"/>
    <cellStyle name="계산 2 2 3 2 9 4" xfId="24411"/>
    <cellStyle name="계산 2 2 3 3" xfId="5963"/>
    <cellStyle name="계산 2 2 3 3 10" xfId="7208"/>
    <cellStyle name="계산 2 2 3 3 10 2" xfId="13174"/>
    <cellStyle name="계산 2 2 3 3 10 3" xfId="18930"/>
    <cellStyle name="계산 2 2 3 3 10 4" xfId="24412"/>
    <cellStyle name="계산 2 2 3 3 11" xfId="11936"/>
    <cellStyle name="계산 2 2 3 3 12" xfId="17693"/>
    <cellStyle name="계산 2 2 3 3 13" xfId="23190"/>
    <cellStyle name="계산 2 2 3 3 2" xfId="7209"/>
    <cellStyle name="계산 2 2 3 3 2 2" xfId="13175"/>
    <cellStyle name="계산 2 2 3 3 2 3" xfId="18931"/>
    <cellStyle name="계산 2 2 3 3 2 4" xfId="24413"/>
    <cellStyle name="계산 2 2 3 3 3" xfId="7210"/>
    <cellStyle name="계산 2 2 3 3 3 2" xfId="13176"/>
    <cellStyle name="계산 2 2 3 3 3 3" xfId="18932"/>
    <cellStyle name="계산 2 2 3 3 3 4" xfId="24414"/>
    <cellStyle name="계산 2 2 3 3 4" xfId="7211"/>
    <cellStyle name="계산 2 2 3 3 4 2" xfId="13177"/>
    <cellStyle name="계산 2 2 3 3 4 3" xfId="18933"/>
    <cellStyle name="계산 2 2 3 3 4 4" xfId="24415"/>
    <cellStyle name="계산 2 2 3 3 5" xfId="7212"/>
    <cellStyle name="계산 2 2 3 3 5 2" xfId="13178"/>
    <cellStyle name="계산 2 2 3 3 5 3" xfId="18934"/>
    <cellStyle name="계산 2 2 3 3 5 4" xfId="24416"/>
    <cellStyle name="계산 2 2 3 3 6" xfId="7213"/>
    <cellStyle name="계산 2 2 3 3 6 2" xfId="13179"/>
    <cellStyle name="계산 2 2 3 3 6 3" xfId="18935"/>
    <cellStyle name="계산 2 2 3 3 6 4" xfId="24417"/>
    <cellStyle name="계산 2 2 3 3 7" xfId="7214"/>
    <cellStyle name="계산 2 2 3 3 7 2" xfId="13180"/>
    <cellStyle name="계산 2 2 3 3 7 3" xfId="18936"/>
    <cellStyle name="계산 2 2 3 3 7 4" xfId="24418"/>
    <cellStyle name="계산 2 2 3 3 8" xfId="7215"/>
    <cellStyle name="계산 2 2 3 3 8 2" xfId="13181"/>
    <cellStyle name="계산 2 2 3 3 8 3" xfId="18937"/>
    <cellStyle name="계산 2 2 3 3 8 4" xfId="24419"/>
    <cellStyle name="계산 2 2 3 3 9" xfId="7216"/>
    <cellStyle name="계산 2 2 3 3 9 2" xfId="13182"/>
    <cellStyle name="계산 2 2 3 3 9 3" xfId="18938"/>
    <cellStyle name="계산 2 2 3 3 9 4" xfId="24420"/>
    <cellStyle name="계산 2 2 3 4" xfId="7217"/>
    <cellStyle name="계산 2 2 3 4 2" xfId="13183"/>
    <cellStyle name="계산 2 2 3 4 3" xfId="18939"/>
    <cellStyle name="계산 2 2 3 4 4" xfId="24421"/>
    <cellStyle name="계산 2 2 3 5" xfId="7218"/>
    <cellStyle name="계산 2 2 3 5 2" xfId="13184"/>
    <cellStyle name="계산 2 2 3 5 3" xfId="18940"/>
    <cellStyle name="계산 2 2 3 5 4" xfId="24422"/>
    <cellStyle name="계산 2 2 3 6" xfId="7219"/>
    <cellStyle name="계산 2 2 3 6 2" xfId="13185"/>
    <cellStyle name="계산 2 2 3 6 3" xfId="18941"/>
    <cellStyle name="계산 2 2 3 6 4" xfId="24423"/>
    <cellStyle name="계산 2 2 3 7" xfId="11438"/>
    <cellStyle name="계산 2 2 3 8" xfId="17232"/>
    <cellStyle name="계산 2 2 4" xfId="5369"/>
    <cellStyle name="계산 2 2 4 2" xfId="5657"/>
    <cellStyle name="계산 2 2 4 2 10" xfId="11630"/>
    <cellStyle name="계산 2 2 4 2 11" xfId="17400"/>
    <cellStyle name="계산 2 2 4 2 12" xfId="22932"/>
    <cellStyle name="계산 2 2 4 2 2" xfId="7220"/>
    <cellStyle name="계산 2 2 4 2 2 2" xfId="13186"/>
    <cellStyle name="계산 2 2 4 2 2 3" xfId="18942"/>
    <cellStyle name="계산 2 2 4 2 2 4" xfId="24424"/>
    <cellStyle name="계산 2 2 4 2 3" xfId="7221"/>
    <cellStyle name="계산 2 2 4 2 3 2" xfId="13187"/>
    <cellStyle name="계산 2 2 4 2 3 3" xfId="18943"/>
    <cellStyle name="계산 2 2 4 2 3 4" xfId="24425"/>
    <cellStyle name="계산 2 2 4 2 4" xfId="7222"/>
    <cellStyle name="계산 2 2 4 2 4 2" xfId="13188"/>
    <cellStyle name="계산 2 2 4 2 4 3" xfId="18944"/>
    <cellStyle name="계산 2 2 4 2 4 4" xfId="24426"/>
    <cellStyle name="계산 2 2 4 2 5" xfId="7223"/>
    <cellStyle name="계산 2 2 4 2 5 2" xfId="13189"/>
    <cellStyle name="계산 2 2 4 2 5 3" xfId="18945"/>
    <cellStyle name="계산 2 2 4 2 5 4" xfId="24427"/>
    <cellStyle name="계산 2 2 4 2 6" xfId="7224"/>
    <cellStyle name="계산 2 2 4 2 6 2" xfId="13190"/>
    <cellStyle name="계산 2 2 4 2 6 3" xfId="18946"/>
    <cellStyle name="계산 2 2 4 2 6 4" xfId="24428"/>
    <cellStyle name="계산 2 2 4 2 7" xfId="7225"/>
    <cellStyle name="계산 2 2 4 2 7 2" xfId="13191"/>
    <cellStyle name="계산 2 2 4 2 7 3" xfId="18947"/>
    <cellStyle name="계산 2 2 4 2 7 4" xfId="24429"/>
    <cellStyle name="계산 2 2 4 2 8" xfId="7226"/>
    <cellStyle name="계산 2 2 4 2 8 2" xfId="13192"/>
    <cellStyle name="계산 2 2 4 2 8 3" xfId="18948"/>
    <cellStyle name="계산 2 2 4 2 8 4" xfId="24430"/>
    <cellStyle name="계산 2 2 4 2 9" xfId="7227"/>
    <cellStyle name="계산 2 2 4 2 9 2" xfId="13193"/>
    <cellStyle name="계산 2 2 4 2 9 3" xfId="18949"/>
    <cellStyle name="계산 2 2 4 2 9 4" xfId="24431"/>
    <cellStyle name="계산 2 2 4 3" xfId="5899"/>
    <cellStyle name="계산 2 2 4 3 10" xfId="7228"/>
    <cellStyle name="계산 2 2 4 3 10 2" xfId="13194"/>
    <cellStyle name="계산 2 2 4 3 10 3" xfId="18950"/>
    <cellStyle name="계산 2 2 4 3 10 4" xfId="24432"/>
    <cellStyle name="계산 2 2 4 3 11" xfId="11872"/>
    <cellStyle name="계산 2 2 4 3 12" xfId="17629"/>
    <cellStyle name="계산 2 2 4 3 13" xfId="23126"/>
    <cellStyle name="계산 2 2 4 3 2" xfId="7229"/>
    <cellStyle name="계산 2 2 4 3 2 2" xfId="13195"/>
    <cellStyle name="계산 2 2 4 3 2 3" xfId="18951"/>
    <cellStyle name="계산 2 2 4 3 2 4" xfId="24433"/>
    <cellStyle name="계산 2 2 4 3 3" xfId="7230"/>
    <cellStyle name="계산 2 2 4 3 3 2" xfId="13196"/>
    <cellStyle name="계산 2 2 4 3 3 3" xfId="18952"/>
    <cellStyle name="계산 2 2 4 3 3 4" xfId="24434"/>
    <cellStyle name="계산 2 2 4 3 4" xfId="7231"/>
    <cellStyle name="계산 2 2 4 3 4 2" xfId="13197"/>
    <cellStyle name="계산 2 2 4 3 4 3" xfId="18953"/>
    <cellStyle name="계산 2 2 4 3 4 4" xfId="24435"/>
    <cellStyle name="계산 2 2 4 3 5" xfId="7232"/>
    <cellStyle name="계산 2 2 4 3 5 2" xfId="13198"/>
    <cellStyle name="계산 2 2 4 3 5 3" xfId="18954"/>
    <cellStyle name="계산 2 2 4 3 5 4" xfId="24436"/>
    <cellStyle name="계산 2 2 4 3 6" xfId="7233"/>
    <cellStyle name="계산 2 2 4 3 6 2" xfId="13199"/>
    <cellStyle name="계산 2 2 4 3 6 3" xfId="18955"/>
    <cellStyle name="계산 2 2 4 3 6 4" xfId="24437"/>
    <cellStyle name="계산 2 2 4 3 7" xfId="7234"/>
    <cellStyle name="계산 2 2 4 3 7 2" xfId="13200"/>
    <cellStyle name="계산 2 2 4 3 7 3" xfId="18956"/>
    <cellStyle name="계산 2 2 4 3 7 4" xfId="24438"/>
    <cellStyle name="계산 2 2 4 3 8" xfId="7235"/>
    <cellStyle name="계산 2 2 4 3 8 2" xfId="13201"/>
    <cellStyle name="계산 2 2 4 3 8 3" xfId="18957"/>
    <cellStyle name="계산 2 2 4 3 8 4" xfId="24439"/>
    <cellStyle name="계산 2 2 4 3 9" xfId="7236"/>
    <cellStyle name="계산 2 2 4 3 9 2" xfId="13202"/>
    <cellStyle name="계산 2 2 4 3 9 3" xfId="18958"/>
    <cellStyle name="계산 2 2 4 3 9 4" xfId="24440"/>
    <cellStyle name="계산 2 2 4 4" xfId="7237"/>
    <cellStyle name="계산 2 2 4 4 2" xfId="13203"/>
    <cellStyle name="계산 2 2 4 4 3" xfId="18959"/>
    <cellStyle name="계산 2 2 4 4 4" xfId="24441"/>
    <cellStyle name="계산 2 2 4 5" xfId="7238"/>
    <cellStyle name="계산 2 2 4 5 2" xfId="13204"/>
    <cellStyle name="계산 2 2 4 5 3" xfId="18960"/>
    <cellStyle name="계산 2 2 4 5 4" xfId="24442"/>
    <cellStyle name="계산 2 2 4 6" xfId="7239"/>
    <cellStyle name="계산 2 2 4 6 2" xfId="13205"/>
    <cellStyle name="계산 2 2 4 6 3" xfId="18961"/>
    <cellStyle name="계산 2 2 4 6 4" xfId="24443"/>
    <cellStyle name="계산 2 2 4 7" xfId="7240"/>
    <cellStyle name="계산 2 2 4 7 2" xfId="13206"/>
    <cellStyle name="계산 2 2 4 7 3" xfId="18962"/>
    <cellStyle name="계산 2 2 4 7 4" xfId="24444"/>
    <cellStyle name="계산 2 2 4 8" xfId="11363"/>
    <cellStyle name="계산 2 2 4 9" xfId="17166"/>
    <cellStyle name="계산 2 2 5" xfId="5446"/>
    <cellStyle name="계산 2 2 5 10" xfId="17234"/>
    <cellStyle name="계산 2 2 5 11" xfId="17193"/>
    <cellStyle name="계산 2 2 5 2" xfId="5734"/>
    <cellStyle name="계산 2 2 5 2 10" xfId="7241"/>
    <cellStyle name="계산 2 2 5 2 10 2" xfId="13207"/>
    <cellStyle name="계산 2 2 5 2 10 3" xfId="18963"/>
    <cellStyle name="계산 2 2 5 2 10 4" xfId="24445"/>
    <cellStyle name="계산 2 2 5 2 11" xfId="11707"/>
    <cellStyle name="계산 2 2 5 2 12" xfId="17474"/>
    <cellStyle name="계산 2 2 5 2 13" xfId="22994"/>
    <cellStyle name="계산 2 2 5 2 2" xfId="7242"/>
    <cellStyle name="계산 2 2 5 2 2 2" xfId="13208"/>
    <cellStyle name="계산 2 2 5 2 2 3" xfId="18964"/>
    <cellStyle name="계산 2 2 5 2 2 4" xfId="24446"/>
    <cellStyle name="계산 2 2 5 2 3" xfId="7243"/>
    <cellStyle name="계산 2 2 5 2 3 2" xfId="13209"/>
    <cellStyle name="계산 2 2 5 2 3 3" xfId="18965"/>
    <cellStyle name="계산 2 2 5 2 3 4" xfId="24447"/>
    <cellStyle name="계산 2 2 5 2 4" xfId="7244"/>
    <cellStyle name="계산 2 2 5 2 4 2" xfId="13210"/>
    <cellStyle name="계산 2 2 5 2 4 3" xfId="18966"/>
    <cellStyle name="계산 2 2 5 2 4 4" xfId="24448"/>
    <cellStyle name="계산 2 2 5 2 5" xfId="7245"/>
    <cellStyle name="계산 2 2 5 2 5 2" xfId="13211"/>
    <cellStyle name="계산 2 2 5 2 5 3" xfId="18967"/>
    <cellStyle name="계산 2 2 5 2 5 4" xfId="24449"/>
    <cellStyle name="계산 2 2 5 2 6" xfId="7246"/>
    <cellStyle name="계산 2 2 5 2 6 2" xfId="13212"/>
    <cellStyle name="계산 2 2 5 2 6 3" xfId="18968"/>
    <cellStyle name="계산 2 2 5 2 6 4" xfId="24450"/>
    <cellStyle name="계산 2 2 5 2 7" xfId="7247"/>
    <cellStyle name="계산 2 2 5 2 7 2" xfId="13213"/>
    <cellStyle name="계산 2 2 5 2 7 3" xfId="18969"/>
    <cellStyle name="계산 2 2 5 2 7 4" xfId="24451"/>
    <cellStyle name="계산 2 2 5 2 8" xfId="7248"/>
    <cellStyle name="계산 2 2 5 2 8 2" xfId="13214"/>
    <cellStyle name="계산 2 2 5 2 8 3" xfId="18970"/>
    <cellStyle name="계산 2 2 5 2 8 4" xfId="24452"/>
    <cellStyle name="계산 2 2 5 2 9" xfId="7249"/>
    <cellStyle name="계산 2 2 5 2 9 2" xfId="13215"/>
    <cellStyle name="계산 2 2 5 2 9 3" xfId="18971"/>
    <cellStyle name="계산 2 2 5 2 9 4" xfId="24453"/>
    <cellStyle name="계산 2 2 5 3" xfId="5965"/>
    <cellStyle name="계산 2 2 5 3 10" xfId="7250"/>
    <cellStyle name="계산 2 2 5 3 10 2" xfId="13216"/>
    <cellStyle name="계산 2 2 5 3 10 3" xfId="18972"/>
    <cellStyle name="계산 2 2 5 3 10 4" xfId="24454"/>
    <cellStyle name="계산 2 2 5 3 11" xfId="11938"/>
    <cellStyle name="계산 2 2 5 3 12" xfId="17695"/>
    <cellStyle name="계산 2 2 5 3 13" xfId="23192"/>
    <cellStyle name="계산 2 2 5 3 2" xfId="7251"/>
    <cellStyle name="계산 2 2 5 3 2 2" xfId="13217"/>
    <cellStyle name="계산 2 2 5 3 2 3" xfId="18973"/>
    <cellStyle name="계산 2 2 5 3 2 4" xfId="24455"/>
    <cellStyle name="계산 2 2 5 3 3" xfId="7252"/>
    <cellStyle name="계산 2 2 5 3 3 2" xfId="13218"/>
    <cellStyle name="계산 2 2 5 3 3 3" xfId="18974"/>
    <cellStyle name="계산 2 2 5 3 3 4" xfId="24456"/>
    <cellStyle name="계산 2 2 5 3 4" xfId="7253"/>
    <cellStyle name="계산 2 2 5 3 4 2" xfId="13219"/>
    <cellStyle name="계산 2 2 5 3 4 3" xfId="18975"/>
    <cellStyle name="계산 2 2 5 3 4 4" xfId="24457"/>
    <cellStyle name="계산 2 2 5 3 5" xfId="7254"/>
    <cellStyle name="계산 2 2 5 3 5 2" xfId="13220"/>
    <cellStyle name="계산 2 2 5 3 5 3" xfId="18976"/>
    <cellStyle name="계산 2 2 5 3 5 4" xfId="24458"/>
    <cellStyle name="계산 2 2 5 3 6" xfId="7255"/>
    <cellStyle name="계산 2 2 5 3 6 2" xfId="13221"/>
    <cellStyle name="계산 2 2 5 3 6 3" xfId="18977"/>
    <cellStyle name="계산 2 2 5 3 6 4" xfId="24459"/>
    <cellStyle name="계산 2 2 5 3 7" xfId="7256"/>
    <cellStyle name="계산 2 2 5 3 7 2" xfId="13222"/>
    <cellStyle name="계산 2 2 5 3 7 3" xfId="18978"/>
    <cellStyle name="계산 2 2 5 3 7 4" xfId="24460"/>
    <cellStyle name="계산 2 2 5 3 8" xfId="7257"/>
    <cellStyle name="계산 2 2 5 3 8 2" xfId="13223"/>
    <cellStyle name="계산 2 2 5 3 8 3" xfId="18979"/>
    <cellStyle name="계산 2 2 5 3 8 4" xfId="24461"/>
    <cellStyle name="계산 2 2 5 3 9" xfId="7258"/>
    <cellStyle name="계산 2 2 5 3 9 2" xfId="13224"/>
    <cellStyle name="계산 2 2 5 3 9 3" xfId="18980"/>
    <cellStyle name="계산 2 2 5 3 9 4" xfId="24462"/>
    <cellStyle name="계산 2 2 5 4" xfId="7259"/>
    <cellStyle name="계산 2 2 5 4 2" xfId="13225"/>
    <cellStyle name="계산 2 2 5 4 3" xfId="18981"/>
    <cellStyle name="계산 2 2 5 4 4" xfId="24463"/>
    <cellStyle name="계산 2 2 5 5" xfId="7260"/>
    <cellStyle name="계산 2 2 5 5 2" xfId="13226"/>
    <cellStyle name="계산 2 2 5 5 3" xfId="18982"/>
    <cellStyle name="계산 2 2 5 5 4" xfId="24464"/>
    <cellStyle name="계산 2 2 5 6" xfId="7261"/>
    <cellStyle name="계산 2 2 5 6 2" xfId="13227"/>
    <cellStyle name="계산 2 2 5 6 3" xfId="18983"/>
    <cellStyle name="계산 2 2 5 6 4" xfId="24465"/>
    <cellStyle name="계산 2 2 5 7" xfId="7262"/>
    <cellStyle name="계산 2 2 5 7 2" xfId="13228"/>
    <cellStyle name="계산 2 2 5 7 3" xfId="18984"/>
    <cellStyle name="계산 2 2 5 7 4" xfId="24466"/>
    <cellStyle name="계산 2 2 5 8" xfId="7263"/>
    <cellStyle name="계산 2 2 5 8 2" xfId="13229"/>
    <cellStyle name="계산 2 2 5 8 3" xfId="18985"/>
    <cellStyle name="계산 2 2 5 8 4" xfId="24467"/>
    <cellStyle name="계산 2 2 5 9" xfId="11440"/>
    <cellStyle name="계산 2 2 6" xfId="7264"/>
    <cellStyle name="계산 2 2 6 2" xfId="13230"/>
    <cellStyle name="계산 2 2 6 3" xfId="18986"/>
    <cellStyle name="계산 2 2 6 4" xfId="24468"/>
    <cellStyle name="계산 2 2 7" xfId="7265"/>
    <cellStyle name="계산 2 2 7 2" xfId="13231"/>
    <cellStyle name="계산 2 2 7 3" xfId="18987"/>
    <cellStyle name="계산 2 2 7 4" xfId="24469"/>
    <cellStyle name="계산 2 2 8" xfId="11325"/>
    <cellStyle name="계산 2 2 9" xfId="11285"/>
    <cellStyle name="계산 2 3" xfId="5372"/>
    <cellStyle name="계산 2 3 10" xfId="7266"/>
    <cellStyle name="계산 2 3 10 2" xfId="13232"/>
    <cellStyle name="계산 2 3 10 3" xfId="18988"/>
    <cellStyle name="계산 2 3 10 4" xfId="24470"/>
    <cellStyle name="계산 2 3 11" xfId="11366"/>
    <cellStyle name="계산 2 3 12" xfId="17169"/>
    <cellStyle name="계산 2 3 13" xfId="11298"/>
    <cellStyle name="계산 2 3 2" xfId="5660"/>
    <cellStyle name="계산 2 3 2 10" xfId="11633"/>
    <cellStyle name="계산 2 3 2 11" xfId="17403"/>
    <cellStyle name="계산 2 3 2 12" xfId="22935"/>
    <cellStyle name="계산 2 3 2 2" xfId="7267"/>
    <cellStyle name="계산 2 3 2 2 2" xfId="13233"/>
    <cellStyle name="계산 2 3 2 2 3" xfId="18989"/>
    <cellStyle name="계산 2 3 2 2 4" xfId="24471"/>
    <cellStyle name="계산 2 3 2 3" xfId="7268"/>
    <cellStyle name="계산 2 3 2 3 2" xfId="13234"/>
    <cellStyle name="계산 2 3 2 3 3" xfId="18990"/>
    <cellStyle name="계산 2 3 2 3 4" xfId="24472"/>
    <cellStyle name="계산 2 3 2 4" xfId="7269"/>
    <cellStyle name="계산 2 3 2 4 2" xfId="13235"/>
    <cellStyle name="계산 2 3 2 4 3" xfId="18991"/>
    <cellStyle name="계산 2 3 2 4 4" xfId="24473"/>
    <cellStyle name="계산 2 3 2 5" xfId="7270"/>
    <cellStyle name="계산 2 3 2 5 2" xfId="13236"/>
    <cellStyle name="계산 2 3 2 5 3" xfId="18992"/>
    <cellStyle name="계산 2 3 2 5 4" xfId="24474"/>
    <cellStyle name="계산 2 3 2 6" xfId="7271"/>
    <cellStyle name="계산 2 3 2 6 2" xfId="13237"/>
    <cellStyle name="계산 2 3 2 6 3" xfId="18993"/>
    <cellStyle name="계산 2 3 2 6 4" xfId="24475"/>
    <cellStyle name="계산 2 3 2 7" xfId="7272"/>
    <cellStyle name="계산 2 3 2 7 2" xfId="13238"/>
    <cellStyle name="계산 2 3 2 7 3" xfId="18994"/>
    <cellStyle name="계산 2 3 2 7 4" xfId="24476"/>
    <cellStyle name="계산 2 3 2 8" xfId="7273"/>
    <cellStyle name="계산 2 3 2 8 2" xfId="13239"/>
    <cellStyle name="계산 2 3 2 8 3" xfId="18995"/>
    <cellStyle name="계산 2 3 2 8 4" xfId="24477"/>
    <cellStyle name="계산 2 3 2 9" xfId="7274"/>
    <cellStyle name="계산 2 3 2 9 2" xfId="13240"/>
    <cellStyle name="계산 2 3 2 9 3" xfId="18996"/>
    <cellStyle name="계산 2 3 2 9 4" xfId="24478"/>
    <cellStyle name="계산 2 3 3" xfId="5902"/>
    <cellStyle name="계산 2 3 3 10" xfId="7275"/>
    <cellStyle name="계산 2 3 3 10 2" xfId="13241"/>
    <cellStyle name="계산 2 3 3 10 3" xfId="18997"/>
    <cellStyle name="계산 2 3 3 10 4" xfId="24479"/>
    <cellStyle name="계산 2 3 3 11" xfId="11875"/>
    <cellStyle name="계산 2 3 3 12" xfId="17632"/>
    <cellStyle name="계산 2 3 3 13" xfId="23129"/>
    <cellStyle name="계산 2 3 3 2" xfId="7276"/>
    <cellStyle name="계산 2 3 3 2 2" xfId="13242"/>
    <cellStyle name="계산 2 3 3 2 3" xfId="18998"/>
    <cellStyle name="계산 2 3 3 2 4" xfId="24480"/>
    <cellStyle name="계산 2 3 3 3" xfId="7277"/>
    <cellStyle name="계산 2 3 3 3 2" xfId="13243"/>
    <cellStyle name="계산 2 3 3 3 3" xfId="18999"/>
    <cellStyle name="계산 2 3 3 3 4" xfId="24481"/>
    <cellStyle name="계산 2 3 3 4" xfId="7278"/>
    <cellStyle name="계산 2 3 3 4 2" xfId="13244"/>
    <cellStyle name="계산 2 3 3 4 3" xfId="19000"/>
    <cellStyle name="계산 2 3 3 4 4" xfId="24482"/>
    <cellStyle name="계산 2 3 3 5" xfId="7279"/>
    <cellStyle name="계산 2 3 3 5 2" xfId="13245"/>
    <cellStyle name="계산 2 3 3 5 3" xfId="19001"/>
    <cellStyle name="계산 2 3 3 5 4" xfId="24483"/>
    <cellStyle name="계산 2 3 3 6" xfId="7280"/>
    <cellStyle name="계산 2 3 3 6 2" xfId="13246"/>
    <cellStyle name="계산 2 3 3 6 3" xfId="19002"/>
    <cellStyle name="계산 2 3 3 6 4" xfId="24484"/>
    <cellStyle name="계산 2 3 3 7" xfId="7281"/>
    <cellStyle name="계산 2 3 3 7 2" xfId="13247"/>
    <cellStyle name="계산 2 3 3 7 3" xfId="19003"/>
    <cellStyle name="계산 2 3 3 7 4" xfId="24485"/>
    <cellStyle name="계산 2 3 3 8" xfId="7282"/>
    <cellStyle name="계산 2 3 3 8 2" xfId="13248"/>
    <cellStyle name="계산 2 3 3 8 3" xfId="19004"/>
    <cellStyle name="계산 2 3 3 8 4" xfId="24486"/>
    <cellStyle name="계산 2 3 3 9" xfId="7283"/>
    <cellStyle name="계산 2 3 3 9 2" xfId="13249"/>
    <cellStyle name="계산 2 3 3 9 3" xfId="19005"/>
    <cellStyle name="계산 2 3 3 9 4" xfId="24487"/>
    <cellStyle name="계산 2 3 4" xfId="7284"/>
    <cellStyle name="계산 2 3 4 2" xfId="13250"/>
    <cellStyle name="계산 2 3 4 3" xfId="19006"/>
    <cellStyle name="계산 2 3 4 4" xfId="24488"/>
    <cellStyle name="계산 2 3 5" xfId="7285"/>
    <cellStyle name="계산 2 3 5 2" xfId="13251"/>
    <cellStyle name="계산 2 3 5 3" xfId="19007"/>
    <cellStyle name="계산 2 3 5 4" xfId="24489"/>
    <cellStyle name="계산 2 3 6" xfId="7286"/>
    <cellStyle name="계산 2 3 6 2" xfId="13252"/>
    <cellStyle name="계산 2 3 6 3" xfId="19008"/>
    <cellStyle name="계산 2 3 6 4" xfId="24490"/>
    <cellStyle name="계산 2 3 7" xfId="7287"/>
    <cellStyle name="계산 2 3 7 2" xfId="13253"/>
    <cellStyle name="계산 2 3 7 3" xfId="19009"/>
    <cellStyle name="계산 2 3 7 4" xfId="24491"/>
    <cellStyle name="계산 2 3 8" xfId="7288"/>
    <cellStyle name="계산 2 3 8 2" xfId="13254"/>
    <cellStyle name="계산 2 3 8 3" xfId="19010"/>
    <cellStyle name="계산 2 3 8 4" xfId="24492"/>
    <cellStyle name="계산 2 3 9" xfId="7289"/>
    <cellStyle name="계산 2 3 9 2" xfId="13255"/>
    <cellStyle name="계산 2 3 9 3" xfId="19011"/>
    <cellStyle name="계산 2 3 9 4" xfId="24493"/>
    <cellStyle name="계산 2 4" xfId="5524"/>
    <cellStyle name="계산 2 4 2" xfId="5812"/>
    <cellStyle name="계산 2 4 2 10" xfId="11785"/>
    <cellStyle name="계산 2 4 2 11" xfId="17549"/>
    <cellStyle name="계산 2 4 2 12" xfId="23065"/>
    <cellStyle name="계산 2 4 2 2" xfId="7290"/>
    <cellStyle name="계산 2 4 2 2 2" xfId="13256"/>
    <cellStyle name="계산 2 4 2 2 3" xfId="19012"/>
    <cellStyle name="계산 2 4 2 2 4" xfId="24494"/>
    <cellStyle name="계산 2 4 2 3" xfId="7291"/>
    <cellStyle name="계산 2 4 2 3 2" xfId="13257"/>
    <cellStyle name="계산 2 4 2 3 3" xfId="19013"/>
    <cellStyle name="계산 2 4 2 3 4" xfId="24495"/>
    <cellStyle name="계산 2 4 2 4" xfId="7292"/>
    <cellStyle name="계산 2 4 2 4 2" xfId="13258"/>
    <cellStyle name="계산 2 4 2 4 3" xfId="19014"/>
    <cellStyle name="계산 2 4 2 4 4" xfId="24496"/>
    <cellStyle name="계산 2 4 2 5" xfId="7293"/>
    <cellStyle name="계산 2 4 2 5 2" xfId="13259"/>
    <cellStyle name="계산 2 4 2 5 3" xfId="19015"/>
    <cellStyle name="계산 2 4 2 5 4" xfId="24497"/>
    <cellStyle name="계산 2 4 2 6" xfId="7294"/>
    <cellStyle name="계산 2 4 2 6 2" xfId="13260"/>
    <cellStyle name="계산 2 4 2 6 3" xfId="19016"/>
    <cellStyle name="계산 2 4 2 6 4" xfId="24498"/>
    <cellStyle name="계산 2 4 2 7" xfId="7295"/>
    <cellStyle name="계산 2 4 2 7 2" xfId="13261"/>
    <cellStyle name="계산 2 4 2 7 3" xfId="19017"/>
    <cellStyle name="계산 2 4 2 7 4" xfId="24499"/>
    <cellStyle name="계산 2 4 2 8" xfId="7296"/>
    <cellStyle name="계산 2 4 2 8 2" xfId="13262"/>
    <cellStyle name="계산 2 4 2 8 3" xfId="19018"/>
    <cellStyle name="계산 2 4 2 8 4" xfId="24500"/>
    <cellStyle name="계산 2 4 2 9" xfId="7297"/>
    <cellStyle name="계산 2 4 2 9 2" xfId="13263"/>
    <cellStyle name="계산 2 4 2 9 3" xfId="19019"/>
    <cellStyle name="계산 2 4 2 9 4" xfId="24501"/>
    <cellStyle name="계산 2 4 3" xfId="6035"/>
    <cellStyle name="계산 2 4 3 10" xfId="7298"/>
    <cellStyle name="계산 2 4 3 10 2" xfId="13264"/>
    <cellStyle name="계산 2 4 3 10 3" xfId="19020"/>
    <cellStyle name="계산 2 4 3 10 4" xfId="24502"/>
    <cellStyle name="계산 2 4 3 11" xfId="12008"/>
    <cellStyle name="계산 2 4 3 12" xfId="17765"/>
    <cellStyle name="계산 2 4 3 13" xfId="23262"/>
    <cellStyle name="계산 2 4 3 2" xfId="7299"/>
    <cellStyle name="계산 2 4 3 2 2" xfId="13265"/>
    <cellStyle name="계산 2 4 3 2 3" xfId="19021"/>
    <cellStyle name="계산 2 4 3 2 4" xfId="24503"/>
    <cellStyle name="계산 2 4 3 3" xfId="7300"/>
    <cellStyle name="계산 2 4 3 3 2" xfId="13266"/>
    <cellStyle name="계산 2 4 3 3 3" xfId="19022"/>
    <cellStyle name="계산 2 4 3 3 4" xfId="24504"/>
    <cellStyle name="계산 2 4 3 4" xfId="7301"/>
    <cellStyle name="계산 2 4 3 4 2" xfId="13267"/>
    <cellStyle name="계산 2 4 3 4 3" xfId="19023"/>
    <cellStyle name="계산 2 4 3 4 4" xfId="24505"/>
    <cellStyle name="계산 2 4 3 5" xfId="7302"/>
    <cellStyle name="계산 2 4 3 5 2" xfId="13268"/>
    <cellStyle name="계산 2 4 3 5 3" xfId="19024"/>
    <cellStyle name="계산 2 4 3 5 4" xfId="24506"/>
    <cellStyle name="계산 2 4 3 6" xfId="7303"/>
    <cellStyle name="계산 2 4 3 6 2" xfId="13269"/>
    <cellStyle name="계산 2 4 3 6 3" xfId="19025"/>
    <cellStyle name="계산 2 4 3 6 4" xfId="24507"/>
    <cellStyle name="계산 2 4 3 7" xfId="7304"/>
    <cellStyle name="계산 2 4 3 7 2" xfId="13270"/>
    <cellStyle name="계산 2 4 3 7 3" xfId="19026"/>
    <cellStyle name="계산 2 4 3 7 4" xfId="24508"/>
    <cellStyle name="계산 2 4 3 8" xfId="7305"/>
    <cellStyle name="계산 2 4 3 8 2" xfId="13271"/>
    <cellStyle name="계산 2 4 3 8 3" xfId="19027"/>
    <cellStyle name="계산 2 4 3 8 4" xfId="24509"/>
    <cellStyle name="계산 2 4 3 9" xfId="7306"/>
    <cellStyle name="계산 2 4 3 9 2" xfId="13272"/>
    <cellStyle name="계산 2 4 3 9 3" xfId="19028"/>
    <cellStyle name="계산 2 4 3 9 4" xfId="24510"/>
    <cellStyle name="계산 2 4 4" xfId="7307"/>
    <cellStyle name="계산 2 4 4 2" xfId="13273"/>
    <cellStyle name="계산 2 4 4 3" xfId="19029"/>
    <cellStyle name="계산 2 4 4 4" xfId="24511"/>
    <cellStyle name="계산 2 4 5" xfId="7308"/>
    <cellStyle name="계산 2 4 5 2" xfId="13274"/>
    <cellStyle name="계산 2 4 5 3" xfId="19030"/>
    <cellStyle name="계산 2 4 5 4" xfId="24512"/>
    <cellStyle name="계산 2 4 6" xfId="7309"/>
    <cellStyle name="계산 2 4 6 2" xfId="13275"/>
    <cellStyle name="계산 2 4 6 3" xfId="19031"/>
    <cellStyle name="계산 2 4 6 4" xfId="24513"/>
    <cellStyle name="계산 2 4 7" xfId="11518"/>
    <cellStyle name="계산 2 4 8" xfId="17307"/>
    <cellStyle name="계산 2 5" xfId="5531"/>
    <cellStyle name="계산 2 5 2" xfId="5819"/>
    <cellStyle name="계산 2 5 2 10" xfId="11792"/>
    <cellStyle name="계산 2 5 2 11" xfId="17555"/>
    <cellStyle name="계산 2 5 2 12" xfId="23071"/>
    <cellStyle name="계산 2 5 2 2" xfId="7310"/>
    <cellStyle name="계산 2 5 2 2 2" xfId="13276"/>
    <cellStyle name="계산 2 5 2 2 3" xfId="19032"/>
    <cellStyle name="계산 2 5 2 2 4" xfId="24514"/>
    <cellStyle name="계산 2 5 2 3" xfId="7311"/>
    <cellStyle name="계산 2 5 2 3 2" xfId="13277"/>
    <cellStyle name="계산 2 5 2 3 3" xfId="19033"/>
    <cellStyle name="계산 2 5 2 3 4" xfId="24515"/>
    <cellStyle name="계산 2 5 2 4" xfId="7312"/>
    <cellStyle name="계산 2 5 2 4 2" xfId="13278"/>
    <cellStyle name="계산 2 5 2 4 3" xfId="19034"/>
    <cellStyle name="계산 2 5 2 4 4" xfId="24516"/>
    <cellStyle name="계산 2 5 2 5" xfId="7313"/>
    <cellStyle name="계산 2 5 2 5 2" xfId="13279"/>
    <cellStyle name="계산 2 5 2 5 3" xfId="19035"/>
    <cellStyle name="계산 2 5 2 5 4" xfId="24517"/>
    <cellStyle name="계산 2 5 2 6" xfId="7314"/>
    <cellStyle name="계산 2 5 2 6 2" xfId="13280"/>
    <cellStyle name="계산 2 5 2 6 3" xfId="19036"/>
    <cellStyle name="계산 2 5 2 6 4" xfId="24518"/>
    <cellStyle name="계산 2 5 2 7" xfId="7315"/>
    <cellStyle name="계산 2 5 2 7 2" xfId="13281"/>
    <cellStyle name="계산 2 5 2 7 3" xfId="19037"/>
    <cellStyle name="계산 2 5 2 7 4" xfId="24519"/>
    <cellStyle name="계산 2 5 2 8" xfId="7316"/>
    <cellStyle name="계산 2 5 2 8 2" xfId="13282"/>
    <cellStyle name="계산 2 5 2 8 3" xfId="19038"/>
    <cellStyle name="계산 2 5 2 8 4" xfId="24520"/>
    <cellStyle name="계산 2 5 2 9" xfId="7317"/>
    <cellStyle name="계산 2 5 2 9 2" xfId="13283"/>
    <cellStyle name="계산 2 5 2 9 3" xfId="19039"/>
    <cellStyle name="계산 2 5 2 9 4" xfId="24521"/>
    <cellStyle name="계산 2 5 3" xfId="6042"/>
    <cellStyle name="계산 2 5 3 10" xfId="7318"/>
    <cellStyle name="계산 2 5 3 10 2" xfId="13284"/>
    <cellStyle name="계산 2 5 3 10 3" xfId="19040"/>
    <cellStyle name="계산 2 5 3 10 4" xfId="24522"/>
    <cellStyle name="계산 2 5 3 11" xfId="12014"/>
    <cellStyle name="계산 2 5 3 12" xfId="17771"/>
    <cellStyle name="계산 2 5 3 13" xfId="23268"/>
    <cellStyle name="계산 2 5 3 2" xfId="7319"/>
    <cellStyle name="계산 2 5 3 2 2" xfId="13285"/>
    <cellStyle name="계산 2 5 3 2 3" xfId="19041"/>
    <cellStyle name="계산 2 5 3 2 4" xfId="24523"/>
    <cellStyle name="계산 2 5 3 3" xfId="7320"/>
    <cellStyle name="계산 2 5 3 3 2" xfId="13286"/>
    <cellStyle name="계산 2 5 3 3 3" xfId="19042"/>
    <cellStyle name="계산 2 5 3 3 4" xfId="24524"/>
    <cellStyle name="계산 2 5 3 4" xfId="7321"/>
    <cellStyle name="계산 2 5 3 4 2" xfId="13287"/>
    <cellStyle name="계산 2 5 3 4 3" xfId="19043"/>
    <cellStyle name="계산 2 5 3 4 4" xfId="24525"/>
    <cellStyle name="계산 2 5 3 5" xfId="7322"/>
    <cellStyle name="계산 2 5 3 5 2" xfId="13288"/>
    <cellStyle name="계산 2 5 3 5 3" xfId="19044"/>
    <cellStyle name="계산 2 5 3 5 4" xfId="24526"/>
    <cellStyle name="계산 2 5 3 6" xfId="7323"/>
    <cellStyle name="계산 2 5 3 6 2" xfId="13289"/>
    <cellStyle name="계산 2 5 3 6 3" xfId="19045"/>
    <cellStyle name="계산 2 5 3 6 4" xfId="24527"/>
    <cellStyle name="계산 2 5 3 7" xfId="7324"/>
    <cellStyle name="계산 2 5 3 7 2" xfId="13290"/>
    <cellStyle name="계산 2 5 3 7 3" xfId="19046"/>
    <cellStyle name="계산 2 5 3 7 4" xfId="24528"/>
    <cellStyle name="계산 2 5 3 8" xfId="7325"/>
    <cellStyle name="계산 2 5 3 8 2" xfId="13291"/>
    <cellStyle name="계산 2 5 3 8 3" xfId="19047"/>
    <cellStyle name="계산 2 5 3 8 4" xfId="24529"/>
    <cellStyle name="계산 2 5 3 9" xfId="7326"/>
    <cellStyle name="계산 2 5 3 9 2" xfId="13292"/>
    <cellStyle name="계산 2 5 3 9 3" xfId="19048"/>
    <cellStyle name="계산 2 5 3 9 4" xfId="24530"/>
    <cellStyle name="계산 2 5 4" xfId="7327"/>
    <cellStyle name="계산 2 5 4 2" xfId="13293"/>
    <cellStyle name="계산 2 5 4 3" xfId="19049"/>
    <cellStyle name="계산 2 5 4 4" xfId="24531"/>
    <cellStyle name="계산 2 5 5" xfId="7328"/>
    <cellStyle name="계산 2 5 5 2" xfId="13294"/>
    <cellStyle name="계산 2 5 5 3" xfId="19050"/>
    <cellStyle name="계산 2 5 5 4" xfId="24532"/>
    <cellStyle name="계산 2 5 6" xfId="7329"/>
    <cellStyle name="계산 2 5 6 2" xfId="13295"/>
    <cellStyle name="계산 2 5 6 3" xfId="19051"/>
    <cellStyle name="계산 2 5 6 4" xfId="24533"/>
    <cellStyle name="계산 2 5 7" xfId="7330"/>
    <cellStyle name="계산 2 5 7 2" xfId="13296"/>
    <cellStyle name="계산 2 5 7 3" xfId="19052"/>
    <cellStyle name="계산 2 5 7 4" xfId="24534"/>
    <cellStyle name="계산 2 5 8" xfId="11524"/>
    <cellStyle name="계산 2 5 9" xfId="17312"/>
    <cellStyle name="계산 2 6" xfId="5447"/>
    <cellStyle name="계산 2 6 10" xfId="17235"/>
    <cellStyle name="계산 2 6 11" xfId="17521"/>
    <cellStyle name="계산 2 6 2" xfId="5735"/>
    <cellStyle name="계산 2 6 2 10" xfId="7331"/>
    <cellStyle name="계산 2 6 2 10 2" xfId="13297"/>
    <cellStyle name="계산 2 6 2 10 3" xfId="19053"/>
    <cellStyle name="계산 2 6 2 10 4" xfId="24535"/>
    <cellStyle name="계산 2 6 2 11" xfId="11708"/>
    <cellStyle name="계산 2 6 2 12" xfId="17475"/>
    <cellStyle name="계산 2 6 2 13" xfId="22995"/>
    <cellStyle name="계산 2 6 2 2" xfId="7332"/>
    <cellStyle name="계산 2 6 2 2 2" xfId="13298"/>
    <cellStyle name="계산 2 6 2 2 3" xfId="19054"/>
    <cellStyle name="계산 2 6 2 2 4" xfId="24536"/>
    <cellStyle name="계산 2 6 2 3" xfId="7333"/>
    <cellStyle name="계산 2 6 2 3 2" xfId="13299"/>
    <cellStyle name="계산 2 6 2 3 3" xfId="19055"/>
    <cellStyle name="계산 2 6 2 3 4" xfId="24537"/>
    <cellStyle name="계산 2 6 2 4" xfId="7334"/>
    <cellStyle name="계산 2 6 2 4 2" xfId="13300"/>
    <cellStyle name="계산 2 6 2 4 3" xfId="19056"/>
    <cellStyle name="계산 2 6 2 4 4" xfId="24538"/>
    <cellStyle name="계산 2 6 2 5" xfId="7335"/>
    <cellStyle name="계산 2 6 2 5 2" xfId="13301"/>
    <cellStyle name="계산 2 6 2 5 3" xfId="19057"/>
    <cellStyle name="계산 2 6 2 5 4" xfId="24539"/>
    <cellStyle name="계산 2 6 2 6" xfId="7336"/>
    <cellStyle name="계산 2 6 2 6 2" xfId="13302"/>
    <cellStyle name="계산 2 6 2 6 3" xfId="19058"/>
    <cellStyle name="계산 2 6 2 6 4" xfId="24540"/>
    <cellStyle name="계산 2 6 2 7" xfId="7337"/>
    <cellStyle name="계산 2 6 2 7 2" xfId="13303"/>
    <cellStyle name="계산 2 6 2 7 3" xfId="19059"/>
    <cellStyle name="계산 2 6 2 7 4" xfId="24541"/>
    <cellStyle name="계산 2 6 2 8" xfId="7338"/>
    <cellStyle name="계산 2 6 2 8 2" xfId="13304"/>
    <cellStyle name="계산 2 6 2 8 3" xfId="19060"/>
    <cellStyle name="계산 2 6 2 8 4" xfId="24542"/>
    <cellStyle name="계산 2 6 2 9" xfId="7339"/>
    <cellStyle name="계산 2 6 2 9 2" xfId="13305"/>
    <cellStyle name="계산 2 6 2 9 3" xfId="19061"/>
    <cellStyle name="계산 2 6 2 9 4" xfId="24543"/>
    <cellStyle name="계산 2 6 3" xfId="5966"/>
    <cellStyle name="계산 2 6 3 10" xfId="7340"/>
    <cellStyle name="계산 2 6 3 10 2" xfId="13306"/>
    <cellStyle name="계산 2 6 3 10 3" xfId="19062"/>
    <cellStyle name="계산 2 6 3 10 4" xfId="24544"/>
    <cellStyle name="계산 2 6 3 11" xfId="11939"/>
    <cellStyle name="계산 2 6 3 12" xfId="17696"/>
    <cellStyle name="계산 2 6 3 13" xfId="23193"/>
    <cellStyle name="계산 2 6 3 2" xfId="7341"/>
    <cellStyle name="계산 2 6 3 2 2" xfId="13307"/>
    <cellStyle name="계산 2 6 3 2 3" xfId="19063"/>
    <cellStyle name="계산 2 6 3 2 4" xfId="24545"/>
    <cellStyle name="계산 2 6 3 3" xfId="7342"/>
    <cellStyle name="계산 2 6 3 3 2" xfId="13308"/>
    <cellStyle name="계산 2 6 3 3 3" xfId="19064"/>
    <cellStyle name="계산 2 6 3 3 4" xfId="24546"/>
    <cellStyle name="계산 2 6 3 4" xfId="7343"/>
    <cellStyle name="계산 2 6 3 4 2" xfId="13309"/>
    <cellStyle name="계산 2 6 3 4 3" xfId="19065"/>
    <cellStyle name="계산 2 6 3 4 4" xfId="24547"/>
    <cellStyle name="계산 2 6 3 5" xfId="7344"/>
    <cellStyle name="계산 2 6 3 5 2" xfId="13310"/>
    <cellStyle name="계산 2 6 3 5 3" xfId="19066"/>
    <cellStyle name="계산 2 6 3 5 4" xfId="24548"/>
    <cellStyle name="계산 2 6 3 6" xfId="7345"/>
    <cellStyle name="계산 2 6 3 6 2" xfId="13311"/>
    <cellStyle name="계산 2 6 3 6 3" xfId="19067"/>
    <cellStyle name="계산 2 6 3 6 4" xfId="24549"/>
    <cellStyle name="계산 2 6 3 7" xfId="7346"/>
    <cellStyle name="계산 2 6 3 7 2" xfId="13312"/>
    <cellStyle name="계산 2 6 3 7 3" xfId="19068"/>
    <cellStyle name="계산 2 6 3 7 4" xfId="24550"/>
    <cellStyle name="계산 2 6 3 8" xfId="7347"/>
    <cellStyle name="계산 2 6 3 8 2" xfId="13313"/>
    <cellStyle name="계산 2 6 3 8 3" xfId="19069"/>
    <cellStyle name="계산 2 6 3 8 4" xfId="24551"/>
    <cellStyle name="계산 2 6 3 9" xfId="7348"/>
    <cellStyle name="계산 2 6 3 9 2" xfId="13314"/>
    <cellStyle name="계산 2 6 3 9 3" xfId="19070"/>
    <cellStyle name="계산 2 6 3 9 4" xfId="24552"/>
    <cellStyle name="계산 2 6 4" xfId="7349"/>
    <cellStyle name="계산 2 6 4 2" xfId="13315"/>
    <cellStyle name="계산 2 6 4 3" xfId="19071"/>
    <cellStyle name="계산 2 6 4 4" xfId="24553"/>
    <cellStyle name="계산 2 6 5" xfId="7350"/>
    <cellStyle name="계산 2 6 5 2" xfId="13316"/>
    <cellStyle name="계산 2 6 5 3" xfId="19072"/>
    <cellStyle name="계산 2 6 5 4" xfId="24554"/>
    <cellStyle name="계산 2 6 6" xfId="7351"/>
    <cellStyle name="계산 2 6 6 2" xfId="13317"/>
    <cellStyle name="계산 2 6 6 3" xfId="19073"/>
    <cellStyle name="계산 2 6 6 4" xfId="24555"/>
    <cellStyle name="계산 2 6 7" xfId="7352"/>
    <cellStyle name="계산 2 6 7 2" xfId="13318"/>
    <cellStyle name="계산 2 6 7 3" xfId="19074"/>
    <cellStyle name="계산 2 6 7 4" xfId="24556"/>
    <cellStyle name="계산 2 6 8" xfId="7353"/>
    <cellStyle name="계산 2 6 8 2" xfId="13319"/>
    <cellStyle name="계산 2 6 8 3" xfId="19075"/>
    <cellStyle name="계산 2 6 8 4" xfId="24557"/>
    <cellStyle name="계산 2 6 9" xfId="11441"/>
    <cellStyle name="계산 2 7" xfId="7354"/>
    <cellStyle name="계산 2 7 2" xfId="13320"/>
    <cellStyle name="계산 2 7 3" xfId="19076"/>
    <cellStyle name="계산 2 7 4" xfId="24558"/>
    <cellStyle name="계산 2 8" xfId="11246"/>
    <cellStyle name="계산 3" xfId="544"/>
    <cellStyle name="계산 3 2" xfId="5132"/>
    <cellStyle name="계산 3 2 2" xfId="5555"/>
    <cellStyle name="계산 3 2 2 2" xfId="5843"/>
    <cellStyle name="계산 3 2 2 2 10" xfId="11816"/>
    <cellStyle name="계산 3 2 2 2 11" xfId="17577"/>
    <cellStyle name="계산 3 2 2 2 12" xfId="23087"/>
    <cellStyle name="계산 3 2 2 2 2" xfId="7355"/>
    <cellStyle name="계산 3 2 2 2 2 2" xfId="13321"/>
    <cellStyle name="계산 3 2 2 2 2 3" xfId="19077"/>
    <cellStyle name="계산 3 2 2 2 2 4" xfId="24559"/>
    <cellStyle name="계산 3 2 2 2 3" xfId="7356"/>
    <cellStyle name="계산 3 2 2 2 3 2" xfId="13322"/>
    <cellStyle name="계산 3 2 2 2 3 3" xfId="19078"/>
    <cellStyle name="계산 3 2 2 2 3 4" xfId="24560"/>
    <cellStyle name="계산 3 2 2 2 4" xfId="7357"/>
    <cellStyle name="계산 3 2 2 2 4 2" xfId="13323"/>
    <cellStyle name="계산 3 2 2 2 4 3" xfId="19079"/>
    <cellStyle name="계산 3 2 2 2 4 4" xfId="24561"/>
    <cellStyle name="계산 3 2 2 2 5" xfId="7358"/>
    <cellStyle name="계산 3 2 2 2 5 2" xfId="13324"/>
    <cellStyle name="계산 3 2 2 2 5 3" xfId="19080"/>
    <cellStyle name="계산 3 2 2 2 5 4" xfId="24562"/>
    <cellStyle name="계산 3 2 2 2 6" xfId="7359"/>
    <cellStyle name="계산 3 2 2 2 6 2" xfId="13325"/>
    <cellStyle name="계산 3 2 2 2 6 3" xfId="19081"/>
    <cellStyle name="계산 3 2 2 2 6 4" xfId="24563"/>
    <cellStyle name="계산 3 2 2 2 7" xfId="7360"/>
    <cellStyle name="계산 3 2 2 2 7 2" xfId="13326"/>
    <cellStyle name="계산 3 2 2 2 7 3" xfId="19082"/>
    <cellStyle name="계산 3 2 2 2 7 4" xfId="24564"/>
    <cellStyle name="계산 3 2 2 2 8" xfId="7361"/>
    <cellStyle name="계산 3 2 2 2 8 2" xfId="13327"/>
    <cellStyle name="계산 3 2 2 2 8 3" xfId="19083"/>
    <cellStyle name="계산 3 2 2 2 8 4" xfId="24565"/>
    <cellStyle name="계산 3 2 2 2 9" xfId="7362"/>
    <cellStyle name="계산 3 2 2 2 9 2" xfId="13328"/>
    <cellStyle name="계산 3 2 2 2 9 3" xfId="19084"/>
    <cellStyle name="계산 3 2 2 2 9 4" xfId="24566"/>
    <cellStyle name="계산 3 2 2 3" xfId="6064"/>
    <cellStyle name="계산 3 2 2 3 10" xfId="7363"/>
    <cellStyle name="계산 3 2 2 3 10 2" xfId="13329"/>
    <cellStyle name="계산 3 2 2 3 10 3" xfId="19085"/>
    <cellStyle name="계산 3 2 2 3 10 4" xfId="24567"/>
    <cellStyle name="계산 3 2 2 3 11" xfId="12036"/>
    <cellStyle name="계산 3 2 2 3 12" xfId="17792"/>
    <cellStyle name="계산 3 2 2 3 13" xfId="23289"/>
    <cellStyle name="계산 3 2 2 3 2" xfId="7364"/>
    <cellStyle name="계산 3 2 2 3 2 2" xfId="13330"/>
    <cellStyle name="계산 3 2 2 3 2 3" xfId="19086"/>
    <cellStyle name="계산 3 2 2 3 2 4" xfId="24568"/>
    <cellStyle name="계산 3 2 2 3 3" xfId="7365"/>
    <cellStyle name="계산 3 2 2 3 3 2" xfId="13331"/>
    <cellStyle name="계산 3 2 2 3 3 3" xfId="19087"/>
    <cellStyle name="계산 3 2 2 3 3 4" xfId="24569"/>
    <cellStyle name="계산 3 2 2 3 4" xfId="7366"/>
    <cellStyle name="계산 3 2 2 3 4 2" xfId="13332"/>
    <cellStyle name="계산 3 2 2 3 4 3" xfId="19088"/>
    <cellStyle name="계산 3 2 2 3 4 4" xfId="24570"/>
    <cellStyle name="계산 3 2 2 3 5" xfId="7367"/>
    <cellStyle name="계산 3 2 2 3 5 2" xfId="13333"/>
    <cellStyle name="계산 3 2 2 3 5 3" xfId="19089"/>
    <cellStyle name="계산 3 2 2 3 5 4" xfId="24571"/>
    <cellStyle name="계산 3 2 2 3 6" xfId="7368"/>
    <cellStyle name="계산 3 2 2 3 6 2" xfId="13334"/>
    <cellStyle name="계산 3 2 2 3 6 3" xfId="19090"/>
    <cellStyle name="계산 3 2 2 3 6 4" xfId="24572"/>
    <cellStyle name="계산 3 2 2 3 7" xfId="7369"/>
    <cellStyle name="계산 3 2 2 3 7 2" xfId="13335"/>
    <cellStyle name="계산 3 2 2 3 7 3" xfId="19091"/>
    <cellStyle name="계산 3 2 2 3 7 4" xfId="24573"/>
    <cellStyle name="계산 3 2 2 3 8" xfId="7370"/>
    <cellStyle name="계산 3 2 2 3 8 2" xfId="13336"/>
    <cellStyle name="계산 3 2 2 3 8 3" xfId="19092"/>
    <cellStyle name="계산 3 2 2 3 8 4" xfId="24574"/>
    <cellStyle name="계산 3 2 2 3 9" xfId="7371"/>
    <cellStyle name="계산 3 2 2 3 9 2" xfId="13337"/>
    <cellStyle name="계산 3 2 2 3 9 3" xfId="19093"/>
    <cellStyle name="계산 3 2 2 3 9 4" xfId="24575"/>
    <cellStyle name="계산 3 2 2 4" xfId="7372"/>
    <cellStyle name="계산 3 2 2 4 2" xfId="13338"/>
    <cellStyle name="계산 3 2 2 4 3" xfId="19094"/>
    <cellStyle name="계산 3 2 2 4 4" xfId="24576"/>
    <cellStyle name="계산 3 2 2 5" xfId="7373"/>
    <cellStyle name="계산 3 2 2 5 2" xfId="13339"/>
    <cellStyle name="계산 3 2 2 5 3" xfId="19095"/>
    <cellStyle name="계산 3 2 2 5 4" xfId="24577"/>
    <cellStyle name="계산 3 2 2 6" xfId="7374"/>
    <cellStyle name="계산 3 2 2 6 2" xfId="13340"/>
    <cellStyle name="계산 3 2 2 6 3" xfId="19096"/>
    <cellStyle name="계산 3 2 2 6 4" xfId="24578"/>
    <cellStyle name="계산 3 2 2 7" xfId="11548"/>
    <cellStyle name="계산 3 2 2 8" xfId="17328"/>
    <cellStyle name="계산 3 2 3" xfId="5409"/>
    <cellStyle name="계산 3 2 3 2" xfId="5697"/>
    <cellStyle name="계산 3 2 3 2 10" xfId="11670"/>
    <cellStyle name="계산 3 2 3 2 11" xfId="17439"/>
    <cellStyle name="계산 3 2 3 2 12" xfId="22960"/>
    <cellStyle name="계산 3 2 3 2 2" xfId="7375"/>
    <cellStyle name="계산 3 2 3 2 2 2" xfId="13341"/>
    <cellStyle name="계산 3 2 3 2 2 3" xfId="19097"/>
    <cellStyle name="계산 3 2 3 2 2 4" xfId="24579"/>
    <cellStyle name="계산 3 2 3 2 3" xfId="7376"/>
    <cellStyle name="계산 3 2 3 2 3 2" xfId="13342"/>
    <cellStyle name="계산 3 2 3 2 3 3" xfId="19098"/>
    <cellStyle name="계산 3 2 3 2 3 4" xfId="24580"/>
    <cellStyle name="계산 3 2 3 2 4" xfId="7377"/>
    <cellStyle name="계산 3 2 3 2 4 2" xfId="13343"/>
    <cellStyle name="계산 3 2 3 2 4 3" xfId="19099"/>
    <cellStyle name="계산 3 2 3 2 4 4" xfId="24581"/>
    <cellStyle name="계산 3 2 3 2 5" xfId="7378"/>
    <cellStyle name="계산 3 2 3 2 5 2" xfId="13344"/>
    <cellStyle name="계산 3 2 3 2 5 3" xfId="19100"/>
    <cellStyle name="계산 3 2 3 2 5 4" xfId="24582"/>
    <cellStyle name="계산 3 2 3 2 6" xfId="7379"/>
    <cellStyle name="계산 3 2 3 2 6 2" xfId="13345"/>
    <cellStyle name="계산 3 2 3 2 6 3" xfId="19101"/>
    <cellStyle name="계산 3 2 3 2 6 4" xfId="24583"/>
    <cellStyle name="계산 3 2 3 2 7" xfId="7380"/>
    <cellStyle name="계산 3 2 3 2 7 2" xfId="13346"/>
    <cellStyle name="계산 3 2 3 2 7 3" xfId="19102"/>
    <cellStyle name="계산 3 2 3 2 7 4" xfId="24584"/>
    <cellStyle name="계산 3 2 3 2 8" xfId="7381"/>
    <cellStyle name="계산 3 2 3 2 8 2" xfId="13347"/>
    <cellStyle name="계산 3 2 3 2 8 3" xfId="19103"/>
    <cellStyle name="계산 3 2 3 2 8 4" xfId="24585"/>
    <cellStyle name="계산 3 2 3 2 9" xfId="7382"/>
    <cellStyle name="계산 3 2 3 2 9 2" xfId="13348"/>
    <cellStyle name="계산 3 2 3 2 9 3" xfId="19104"/>
    <cellStyle name="계산 3 2 3 2 9 4" xfId="24586"/>
    <cellStyle name="계산 3 2 3 3" xfId="5936"/>
    <cellStyle name="계산 3 2 3 3 10" xfId="7383"/>
    <cellStyle name="계산 3 2 3 3 10 2" xfId="13349"/>
    <cellStyle name="계산 3 2 3 3 10 3" xfId="19105"/>
    <cellStyle name="계산 3 2 3 3 10 4" xfId="24587"/>
    <cellStyle name="계산 3 2 3 3 11" xfId="11909"/>
    <cellStyle name="계산 3 2 3 3 12" xfId="17666"/>
    <cellStyle name="계산 3 2 3 3 13" xfId="23163"/>
    <cellStyle name="계산 3 2 3 3 2" xfId="7384"/>
    <cellStyle name="계산 3 2 3 3 2 2" xfId="13350"/>
    <cellStyle name="계산 3 2 3 3 2 3" xfId="19106"/>
    <cellStyle name="계산 3 2 3 3 2 4" xfId="24588"/>
    <cellStyle name="계산 3 2 3 3 3" xfId="7385"/>
    <cellStyle name="계산 3 2 3 3 3 2" xfId="13351"/>
    <cellStyle name="계산 3 2 3 3 3 3" xfId="19107"/>
    <cellStyle name="계산 3 2 3 3 3 4" xfId="24589"/>
    <cellStyle name="계산 3 2 3 3 4" xfId="7386"/>
    <cellStyle name="계산 3 2 3 3 4 2" xfId="13352"/>
    <cellStyle name="계산 3 2 3 3 4 3" xfId="19108"/>
    <cellStyle name="계산 3 2 3 3 4 4" xfId="24590"/>
    <cellStyle name="계산 3 2 3 3 5" xfId="7387"/>
    <cellStyle name="계산 3 2 3 3 5 2" xfId="13353"/>
    <cellStyle name="계산 3 2 3 3 5 3" xfId="19109"/>
    <cellStyle name="계산 3 2 3 3 5 4" xfId="24591"/>
    <cellStyle name="계산 3 2 3 3 6" xfId="7388"/>
    <cellStyle name="계산 3 2 3 3 6 2" xfId="13354"/>
    <cellStyle name="계산 3 2 3 3 6 3" xfId="19110"/>
    <cellStyle name="계산 3 2 3 3 6 4" xfId="24592"/>
    <cellStyle name="계산 3 2 3 3 7" xfId="7389"/>
    <cellStyle name="계산 3 2 3 3 7 2" xfId="13355"/>
    <cellStyle name="계산 3 2 3 3 7 3" xfId="19111"/>
    <cellStyle name="계산 3 2 3 3 7 4" xfId="24593"/>
    <cellStyle name="계산 3 2 3 3 8" xfId="7390"/>
    <cellStyle name="계산 3 2 3 3 8 2" xfId="13356"/>
    <cellStyle name="계산 3 2 3 3 8 3" xfId="19112"/>
    <cellStyle name="계산 3 2 3 3 8 4" xfId="24594"/>
    <cellStyle name="계산 3 2 3 3 9" xfId="7391"/>
    <cellStyle name="계산 3 2 3 3 9 2" xfId="13357"/>
    <cellStyle name="계산 3 2 3 3 9 3" xfId="19113"/>
    <cellStyle name="계산 3 2 3 3 9 4" xfId="24595"/>
    <cellStyle name="계산 3 2 3 4" xfId="7392"/>
    <cellStyle name="계산 3 2 3 4 2" xfId="13358"/>
    <cellStyle name="계산 3 2 3 4 3" xfId="19114"/>
    <cellStyle name="계산 3 2 3 4 4" xfId="24596"/>
    <cellStyle name="계산 3 2 3 5" xfId="7393"/>
    <cellStyle name="계산 3 2 3 5 2" xfId="13359"/>
    <cellStyle name="계산 3 2 3 5 3" xfId="19115"/>
    <cellStyle name="계산 3 2 3 5 4" xfId="24597"/>
    <cellStyle name="계산 3 2 3 6" xfId="7394"/>
    <cellStyle name="계산 3 2 3 6 2" xfId="13360"/>
    <cellStyle name="계산 3 2 3 6 3" xfId="19116"/>
    <cellStyle name="계산 3 2 3 6 4" xfId="24598"/>
    <cellStyle name="계산 3 2 3 7" xfId="11403"/>
    <cellStyle name="계산 3 2 3 8" xfId="17201"/>
    <cellStyle name="계산 3 2 4" xfId="5485"/>
    <cellStyle name="계산 3 2 4 2" xfId="5773"/>
    <cellStyle name="계산 3 2 4 2 10" xfId="11746"/>
    <cellStyle name="계산 3 2 4 2 11" xfId="17512"/>
    <cellStyle name="계산 3 2 4 2 12" xfId="23026"/>
    <cellStyle name="계산 3 2 4 2 2" xfId="7395"/>
    <cellStyle name="계산 3 2 4 2 2 2" xfId="13361"/>
    <cellStyle name="계산 3 2 4 2 2 3" xfId="19117"/>
    <cellStyle name="계산 3 2 4 2 2 4" xfId="24599"/>
    <cellStyle name="계산 3 2 4 2 3" xfId="7396"/>
    <cellStyle name="계산 3 2 4 2 3 2" xfId="13362"/>
    <cellStyle name="계산 3 2 4 2 3 3" xfId="19118"/>
    <cellStyle name="계산 3 2 4 2 3 4" xfId="24600"/>
    <cellStyle name="계산 3 2 4 2 4" xfId="7397"/>
    <cellStyle name="계산 3 2 4 2 4 2" xfId="13363"/>
    <cellStyle name="계산 3 2 4 2 4 3" xfId="19119"/>
    <cellStyle name="계산 3 2 4 2 4 4" xfId="24601"/>
    <cellStyle name="계산 3 2 4 2 5" xfId="7398"/>
    <cellStyle name="계산 3 2 4 2 5 2" xfId="13364"/>
    <cellStyle name="계산 3 2 4 2 5 3" xfId="19120"/>
    <cellStyle name="계산 3 2 4 2 5 4" xfId="24602"/>
    <cellStyle name="계산 3 2 4 2 6" xfId="7399"/>
    <cellStyle name="계산 3 2 4 2 6 2" xfId="13365"/>
    <cellStyle name="계산 3 2 4 2 6 3" xfId="19121"/>
    <cellStyle name="계산 3 2 4 2 6 4" xfId="24603"/>
    <cellStyle name="계산 3 2 4 2 7" xfId="7400"/>
    <cellStyle name="계산 3 2 4 2 7 2" xfId="13366"/>
    <cellStyle name="계산 3 2 4 2 7 3" xfId="19122"/>
    <cellStyle name="계산 3 2 4 2 7 4" xfId="24604"/>
    <cellStyle name="계산 3 2 4 2 8" xfId="7401"/>
    <cellStyle name="계산 3 2 4 2 8 2" xfId="13367"/>
    <cellStyle name="계산 3 2 4 2 8 3" xfId="19123"/>
    <cellStyle name="계산 3 2 4 2 8 4" xfId="24605"/>
    <cellStyle name="계산 3 2 4 2 9" xfId="7402"/>
    <cellStyle name="계산 3 2 4 2 9 2" xfId="13368"/>
    <cellStyle name="계산 3 2 4 2 9 3" xfId="19124"/>
    <cellStyle name="계산 3 2 4 2 9 4" xfId="24606"/>
    <cellStyle name="계산 3 2 4 3" xfId="5998"/>
    <cellStyle name="계산 3 2 4 3 10" xfId="7403"/>
    <cellStyle name="계산 3 2 4 3 10 2" xfId="13369"/>
    <cellStyle name="계산 3 2 4 3 10 3" xfId="19125"/>
    <cellStyle name="계산 3 2 4 3 10 4" xfId="24607"/>
    <cellStyle name="계산 3 2 4 3 11" xfId="11971"/>
    <cellStyle name="계산 3 2 4 3 12" xfId="17728"/>
    <cellStyle name="계산 3 2 4 3 13" xfId="23225"/>
    <cellStyle name="계산 3 2 4 3 2" xfId="7404"/>
    <cellStyle name="계산 3 2 4 3 2 2" xfId="13370"/>
    <cellStyle name="계산 3 2 4 3 2 3" xfId="19126"/>
    <cellStyle name="계산 3 2 4 3 2 4" xfId="24608"/>
    <cellStyle name="계산 3 2 4 3 3" xfId="7405"/>
    <cellStyle name="계산 3 2 4 3 3 2" xfId="13371"/>
    <cellStyle name="계산 3 2 4 3 3 3" xfId="19127"/>
    <cellStyle name="계산 3 2 4 3 3 4" xfId="24609"/>
    <cellStyle name="계산 3 2 4 3 4" xfId="7406"/>
    <cellStyle name="계산 3 2 4 3 4 2" xfId="13372"/>
    <cellStyle name="계산 3 2 4 3 4 3" xfId="19128"/>
    <cellStyle name="계산 3 2 4 3 4 4" xfId="24610"/>
    <cellStyle name="계산 3 2 4 3 5" xfId="7407"/>
    <cellStyle name="계산 3 2 4 3 5 2" xfId="13373"/>
    <cellStyle name="계산 3 2 4 3 5 3" xfId="19129"/>
    <cellStyle name="계산 3 2 4 3 5 4" xfId="24611"/>
    <cellStyle name="계산 3 2 4 3 6" xfId="7408"/>
    <cellStyle name="계산 3 2 4 3 6 2" xfId="13374"/>
    <cellStyle name="계산 3 2 4 3 6 3" xfId="19130"/>
    <cellStyle name="계산 3 2 4 3 6 4" xfId="24612"/>
    <cellStyle name="계산 3 2 4 3 7" xfId="7409"/>
    <cellStyle name="계산 3 2 4 3 7 2" xfId="13375"/>
    <cellStyle name="계산 3 2 4 3 7 3" xfId="19131"/>
    <cellStyle name="계산 3 2 4 3 7 4" xfId="24613"/>
    <cellStyle name="계산 3 2 4 3 8" xfId="7410"/>
    <cellStyle name="계산 3 2 4 3 8 2" xfId="13376"/>
    <cellStyle name="계산 3 2 4 3 8 3" xfId="19132"/>
    <cellStyle name="계산 3 2 4 3 8 4" xfId="24614"/>
    <cellStyle name="계산 3 2 4 3 9" xfId="7411"/>
    <cellStyle name="계산 3 2 4 3 9 2" xfId="13377"/>
    <cellStyle name="계산 3 2 4 3 9 3" xfId="19133"/>
    <cellStyle name="계산 3 2 4 3 9 4" xfId="24615"/>
    <cellStyle name="계산 3 2 4 4" xfId="7412"/>
    <cellStyle name="계산 3 2 4 4 2" xfId="13378"/>
    <cellStyle name="계산 3 2 4 4 3" xfId="19134"/>
    <cellStyle name="계산 3 2 4 4 4" xfId="24616"/>
    <cellStyle name="계산 3 2 4 5" xfId="7413"/>
    <cellStyle name="계산 3 2 4 5 2" xfId="13379"/>
    <cellStyle name="계산 3 2 4 5 3" xfId="19135"/>
    <cellStyle name="계산 3 2 4 5 4" xfId="24617"/>
    <cellStyle name="계산 3 2 4 6" xfId="7414"/>
    <cellStyle name="계산 3 2 4 6 2" xfId="13380"/>
    <cellStyle name="계산 3 2 4 6 3" xfId="19136"/>
    <cellStyle name="계산 3 2 4 6 4" xfId="24618"/>
    <cellStyle name="계산 3 2 4 7" xfId="7415"/>
    <cellStyle name="계산 3 2 4 7 2" xfId="13381"/>
    <cellStyle name="계산 3 2 4 7 3" xfId="19137"/>
    <cellStyle name="계산 3 2 4 7 4" xfId="24619"/>
    <cellStyle name="계산 3 2 4 8" xfId="11479"/>
    <cellStyle name="계산 3 2 4 9" xfId="17271"/>
    <cellStyle name="계산 3 2 5" xfId="5505"/>
    <cellStyle name="계산 3 2 5 10" xfId="17288"/>
    <cellStyle name="계산 3 2 5 11" xfId="22888"/>
    <cellStyle name="계산 3 2 5 2" xfId="5793"/>
    <cellStyle name="계산 3 2 5 2 10" xfId="7416"/>
    <cellStyle name="계산 3 2 5 2 10 2" xfId="13382"/>
    <cellStyle name="계산 3 2 5 2 10 3" xfId="19138"/>
    <cellStyle name="계산 3 2 5 2 10 4" xfId="24620"/>
    <cellStyle name="계산 3 2 5 2 11" xfId="11766"/>
    <cellStyle name="계산 3 2 5 2 12" xfId="17530"/>
    <cellStyle name="계산 3 2 5 2 13" xfId="23046"/>
    <cellStyle name="계산 3 2 5 2 2" xfId="7417"/>
    <cellStyle name="계산 3 2 5 2 2 2" xfId="13383"/>
    <cellStyle name="계산 3 2 5 2 2 3" xfId="19139"/>
    <cellStyle name="계산 3 2 5 2 2 4" xfId="24621"/>
    <cellStyle name="계산 3 2 5 2 3" xfId="7418"/>
    <cellStyle name="계산 3 2 5 2 3 2" xfId="13384"/>
    <cellStyle name="계산 3 2 5 2 3 3" xfId="19140"/>
    <cellStyle name="계산 3 2 5 2 3 4" xfId="24622"/>
    <cellStyle name="계산 3 2 5 2 4" xfId="7419"/>
    <cellStyle name="계산 3 2 5 2 4 2" xfId="13385"/>
    <cellStyle name="계산 3 2 5 2 4 3" xfId="19141"/>
    <cellStyle name="계산 3 2 5 2 4 4" xfId="24623"/>
    <cellStyle name="계산 3 2 5 2 5" xfId="7420"/>
    <cellStyle name="계산 3 2 5 2 5 2" xfId="13386"/>
    <cellStyle name="계산 3 2 5 2 5 3" xfId="19142"/>
    <cellStyle name="계산 3 2 5 2 5 4" xfId="24624"/>
    <cellStyle name="계산 3 2 5 2 6" xfId="7421"/>
    <cellStyle name="계산 3 2 5 2 6 2" xfId="13387"/>
    <cellStyle name="계산 3 2 5 2 6 3" xfId="19143"/>
    <cellStyle name="계산 3 2 5 2 6 4" xfId="24625"/>
    <cellStyle name="계산 3 2 5 2 7" xfId="7422"/>
    <cellStyle name="계산 3 2 5 2 7 2" xfId="13388"/>
    <cellStyle name="계산 3 2 5 2 7 3" xfId="19144"/>
    <cellStyle name="계산 3 2 5 2 7 4" xfId="24626"/>
    <cellStyle name="계산 3 2 5 2 8" xfId="7423"/>
    <cellStyle name="계산 3 2 5 2 8 2" xfId="13389"/>
    <cellStyle name="계산 3 2 5 2 8 3" xfId="19145"/>
    <cellStyle name="계산 3 2 5 2 8 4" xfId="24627"/>
    <cellStyle name="계산 3 2 5 2 9" xfId="7424"/>
    <cellStyle name="계산 3 2 5 2 9 2" xfId="13390"/>
    <cellStyle name="계산 3 2 5 2 9 3" xfId="19146"/>
    <cellStyle name="계산 3 2 5 2 9 4" xfId="24628"/>
    <cellStyle name="계산 3 2 5 3" xfId="6016"/>
    <cellStyle name="계산 3 2 5 3 10" xfId="7425"/>
    <cellStyle name="계산 3 2 5 3 10 2" xfId="13391"/>
    <cellStyle name="계산 3 2 5 3 10 3" xfId="19147"/>
    <cellStyle name="계산 3 2 5 3 10 4" xfId="24629"/>
    <cellStyle name="계산 3 2 5 3 11" xfId="11989"/>
    <cellStyle name="계산 3 2 5 3 12" xfId="17746"/>
    <cellStyle name="계산 3 2 5 3 13" xfId="23243"/>
    <cellStyle name="계산 3 2 5 3 2" xfId="7426"/>
    <cellStyle name="계산 3 2 5 3 2 2" xfId="13392"/>
    <cellStyle name="계산 3 2 5 3 2 3" xfId="19148"/>
    <cellStyle name="계산 3 2 5 3 2 4" xfId="24630"/>
    <cellStyle name="계산 3 2 5 3 3" xfId="7427"/>
    <cellStyle name="계산 3 2 5 3 3 2" xfId="13393"/>
    <cellStyle name="계산 3 2 5 3 3 3" xfId="19149"/>
    <cellStyle name="계산 3 2 5 3 3 4" xfId="24631"/>
    <cellStyle name="계산 3 2 5 3 4" xfId="7428"/>
    <cellStyle name="계산 3 2 5 3 4 2" xfId="13394"/>
    <cellStyle name="계산 3 2 5 3 4 3" xfId="19150"/>
    <cellStyle name="계산 3 2 5 3 4 4" xfId="24632"/>
    <cellStyle name="계산 3 2 5 3 5" xfId="7429"/>
    <cellStyle name="계산 3 2 5 3 5 2" xfId="13395"/>
    <cellStyle name="계산 3 2 5 3 5 3" xfId="19151"/>
    <cellStyle name="계산 3 2 5 3 5 4" xfId="24633"/>
    <cellStyle name="계산 3 2 5 3 6" xfId="7430"/>
    <cellStyle name="계산 3 2 5 3 6 2" xfId="13396"/>
    <cellStyle name="계산 3 2 5 3 6 3" xfId="19152"/>
    <cellStyle name="계산 3 2 5 3 6 4" xfId="24634"/>
    <cellStyle name="계산 3 2 5 3 7" xfId="7431"/>
    <cellStyle name="계산 3 2 5 3 7 2" xfId="13397"/>
    <cellStyle name="계산 3 2 5 3 7 3" xfId="19153"/>
    <cellStyle name="계산 3 2 5 3 7 4" xfId="24635"/>
    <cellStyle name="계산 3 2 5 3 8" xfId="7432"/>
    <cellStyle name="계산 3 2 5 3 8 2" xfId="13398"/>
    <cellStyle name="계산 3 2 5 3 8 3" xfId="19154"/>
    <cellStyle name="계산 3 2 5 3 8 4" xfId="24636"/>
    <cellStyle name="계산 3 2 5 3 9" xfId="7433"/>
    <cellStyle name="계산 3 2 5 3 9 2" xfId="13399"/>
    <cellStyle name="계산 3 2 5 3 9 3" xfId="19155"/>
    <cellStyle name="계산 3 2 5 3 9 4" xfId="24637"/>
    <cellStyle name="계산 3 2 5 4" xfId="7434"/>
    <cellStyle name="계산 3 2 5 4 2" xfId="13400"/>
    <cellStyle name="계산 3 2 5 4 3" xfId="19156"/>
    <cellStyle name="계산 3 2 5 4 4" xfId="24638"/>
    <cellStyle name="계산 3 2 5 5" xfId="7435"/>
    <cellStyle name="계산 3 2 5 5 2" xfId="13401"/>
    <cellStyle name="계산 3 2 5 5 3" xfId="19157"/>
    <cellStyle name="계산 3 2 5 5 4" xfId="24639"/>
    <cellStyle name="계산 3 2 5 6" xfId="7436"/>
    <cellStyle name="계산 3 2 5 6 2" xfId="13402"/>
    <cellStyle name="계산 3 2 5 6 3" xfId="19158"/>
    <cellStyle name="계산 3 2 5 6 4" xfId="24640"/>
    <cellStyle name="계산 3 2 5 7" xfId="7437"/>
    <cellStyle name="계산 3 2 5 7 2" xfId="13403"/>
    <cellStyle name="계산 3 2 5 7 3" xfId="19159"/>
    <cellStyle name="계산 3 2 5 7 4" xfId="24641"/>
    <cellStyle name="계산 3 2 5 8" xfId="7438"/>
    <cellStyle name="계산 3 2 5 8 2" xfId="13404"/>
    <cellStyle name="계산 3 2 5 8 3" xfId="19160"/>
    <cellStyle name="계산 3 2 5 8 4" xfId="24642"/>
    <cellStyle name="계산 3 2 5 9" xfId="11499"/>
    <cellStyle name="계산 3 2 6" xfId="7439"/>
    <cellStyle name="계산 3 2 6 2" xfId="13405"/>
    <cellStyle name="계산 3 2 6 3" xfId="19161"/>
    <cellStyle name="계산 3 2 6 4" xfId="24643"/>
    <cellStyle name="계산 3 2 7" xfId="7440"/>
    <cellStyle name="계산 3 2 7 2" xfId="13406"/>
    <cellStyle name="계산 3 2 7 3" xfId="19162"/>
    <cellStyle name="계산 3 2 7 4" xfId="24644"/>
    <cellStyle name="계산 3 2 8" xfId="11326"/>
    <cellStyle name="계산 3 2 9" xfId="11284"/>
    <cellStyle name="계산 3 3" xfId="5373"/>
    <cellStyle name="계산 3 3 10" xfId="7441"/>
    <cellStyle name="계산 3 3 10 2" xfId="13407"/>
    <cellStyle name="계산 3 3 10 3" xfId="19163"/>
    <cellStyle name="계산 3 3 10 4" xfId="24645"/>
    <cellStyle name="계산 3 3 11" xfId="11367"/>
    <cellStyle name="계산 3 3 12" xfId="17170"/>
    <cellStyle name="계산 3 3 13" xfId="11299"/>
    <cellStyle name="계산 3 3 2" xfId="5661"/>
    <cellStyle name="계산 3 3 2 10" xfId="11634"/>
    <cellStyle name="계산 3 3 2 11" xfId="17404"/>
    <cellStyle name="계산 3 3 2 12" xfId="22936"/>
    <cellStyle name="계산 3 3 2 2" xfId="7442"/>
    <cellStyle name="계산 3 3 2 2 2" xfId="13408"/>
    <cellStyle name="계산 3 3 2 2 3" xfId="19164"/>
    <cellStyle name="계산 3 3 2 2 4" xfId="24646"/>
    <cellStyle name="계산 3 3 2 3" xfId="7443"/>
    <cellStyle name="계산 3 3 2 3 2" xfId="13409"/>
    <cellStyle name="계산 3 3 2 3 3" xfId="19165"/>
    <cellStyle name="계산 3 3 2 3 4" xfId="24647"/>
    <cellStyle name="계산 3 3 2 4" xfId="7444"/>
    <cellStyle name="계산 3 3 2 4 2" xfId="13410"/>
    <cellStyle name="계산 3 3 2 4 3" xfId="19166"/>
    <cellStyle name="계산 3 3 2 4 4" xfId="24648"/>
    <cellStyle name="계산 3 3 2 5" xfId="7445"/>
    <cellStyle name="계산 3 3 2 5 2" xfId="13411"/>
    <cellStyle name="계산 3 3 2 5 3" xfId="19167"/>
    <cellStyle name="계산 3 3 2 5 4" xfId="24649"/>
    <cellStyle name="계산 3 3 2 6" xfId="7446"/>
    <cellStyle name="계산 3 3 2 6 2" xfId="13412"/>
    <cellStyle name="계산 3 3 2 6 3" xfId="19168"/>
    <cellStyle name="계산 3 3 2 6 4" xfId="24650"/>
    <cellStyle name="계산 3 3 2 7" xfId="7447"/>
    <cellStyle name="계산 3 3 2 7 2" xfId="13413"/>
    <cellStyle name="계산 3 3 2 7 3" xfId="19169"/>
    <cellStyle name="계산 3 3 2 7 4" xfId="24651"/>
    <cellStyle name="계산 3 3 2 8" xfId="7448"/>
    <cellStyle name="계산 3 3 2 8 2" xfId="13414"/>
    <cellStyle name="계산 3 3 2 8 3" xfId="19170"/>
    <cellStyle name="계산 3 3 2 8 4" xfId="24652"/>
    <cellStyle name="계산 3 3 2 9" xfId="7449"/>
    <cellStyle name="계산 3 3 2 9 2" xfId="13415"/>
    <cellStyle name="계산 3 3 2 9 3" xfId="19171"/>
    <cellStyle name="계산 3 3 2 9 4" xfId="24653"/>
    <cellStyle name="계산 3 3 3" xfId="5903"/>
    <cellStyle name="계산 3 3 3 10" xfId="7450"/>
    <cellStyle name="계산 3 3 3 10 2" xfId="13416"/>
    <cellStyle name="계산 3 3 3 10 3" xfId="19172"/>
    <cellStyle name="계산 3 3 3 10 4" xfId="24654"/>
    <cellStyle name="계산 3 3 3 11" xfId="11876"/>
    <cellStyle name="계산 3 3 3 12" xfId="17633"/>
    <cellStyle name="계산 3 3 3 13" xfId="23130"/>
    <cellStyle name="계산 3 3 3 2" xfId="7451"/>
    <cellStyle name="계산 3 3 3 2 2" xfId="13417"/>
    <cellStyle name="계산 3 3 3 2 3" xfId="19173"/>
    <cellStyle name="계산 3 3 3 2 4" xfId="24655"/>
    <cellStyle name="계산 3 3 3 3" xfId="7452"/>
    <cellStyle name="계산 3 3 3 3 2" xfId="13418"/>
    <cellStyle name="계산 3 3 3 3 3" xfId="19174"/>
    <cellStyle name="계산 3 3 3 3 4" xfId="24656"/>
    <cellStyle name="계산 3 3 3 4" xfId="7453"/>
    <cellStyle name="계산 3 3 3 4 2" xfId="13419"/>
    <cellStyle name="계산 3 3 3 4 3" xfId="19175"/>
    <cellStyle name="계산 3 3 3 4 4" xfId="24657"/>
    <cellStyle name="계산 3 3 3 5" xfId="7454"/>
    <cellStyle name="계산 3 3 3 5 2" xfId="13420"/>
    <cellStyle name="계산 3 3 3 5 3" xfId="19176"/>
    <cellStyle name="계산 3 3 3 5 4" xfId="24658"/>
    <cellStyle name="계산 3 3 3 6" xfId="7455"/>
    <cellStyle name="계산 3 3 3 6 2" xfId="13421"/>
    <cellStyle name="계산 3 3 3 6 3" xfId="19177"/>
    <cellStyle name="계산 3 3 3 6 4" xfId="24659"/>
    <cellStyle name="계산 3 3 3 7" xfId="7456"/>
    <cellStyle name="계산 3 3 3 7 2" xfId="13422"/>
    <cellStyle name="계산 3 3 3 7 3" xfId="19178"/>
    <cellStyle name="계산 3 3 3 7 4" xfId="24660"/>
    <cellStyle name="계산 3 3 3 8" xfId="7457"/>
    <cellStyle name="계산 3 3 3 8 2" xfId="13423"/>
    <cellStyle name="계산 3 3 3 8 3" xfId="19179"/>
    <cellStyle name="계산 3 3 3 8 4" xfId="24661"/>
    <cellStyle name="계산 3 3 3 9" xfId="7458"/>
    <cellStyle name="계산 3 3 3 9 2" xfId="13424"/>
    <cellStyle name="계산 3 3 3 9 3" xfId="19180"/>
    <cellStyle name="계산 3 3 3 9 4" xfId="24662"/>
    <cellStyle name="계산 3 3 4" xfId="7459"/>
    <cellStyle name="계산 3 3 4 2" xfId="13425"/>
    <cellStyle name="계산 3 3 4 3" xfId="19181"/>
    <cellStyle name="계산 3 3 4 4" xfId="24663"/>
    <cellStyle name="계산 3 3 5" xfId="7460"/>
    <cellStyle name="계산 3 3 5 2" xfId="13426"/>
    <cellStyle name="계산 3 3 5 3" xfId="19182"/>
    <cellStyle name="계산 3 3 5 4" xfId="24664"/>
    <cellStyle name="계산 3 3 6" xfId="7461"/>
    <cellStyle name="계산 3 3 6 2" xfId="13427"/>
    <cellStyle name="계산 3 3 6 3" xfId="19183"/>
    <cellStyle name="계산 3 3 6 4" xfId="24665"/>
    <cellStyle name="계산 3 3 7" xfId="7462"/>
    <cellStyle name="계산 3 3 7 2" xfId="13428"/>
    <cellStyle name="계산 3 3 7 3" xfId="19184"/>
    <cellStyle name="계산 3 3 7 4" xfId="24666"/>
    <cellStyle name="계산 3 3 8" xfId="7463"/>
    <cellStyle name="계산 3 3 8 2" xfId="13429"/>
    <cellStyle name="계산 3 3 8 3" xfId="19185"/>
    <cellStyle name="계산 3 3 8 4" xfId="24667"/>
    <cellStyle name="계산 3 3 9" xfId="7464"/>
    <cellStyle name="계산 3 3 9 2" xfId="13430"/>
    <cellStyle name="계산 3 3 9 3" xfId="19186"/>
    <cellStyle name="계산 3 3 9 4" xfId="24668"/>
    <cellStyle name="계산 3 4" xfId="5504"/>
    <cellStyle name="계산 3 4 2" xfId="5792"/>
    <cellStyle name="계산 3 4 2 10" xfId="11765"/>
    <cellStyle name="계산 3 4 2 11" xfId="17529"/>
    <cellStyle name="계산 3 4 2 12" xfId="23045"/>
    <cellStyle name="계산 3 4 2 2" xfId="7465"/>
    <cellStyle name="계산 3 4 2 2 2" xfId="13431"/>
    <cellStyle name="계산 3 4 2 2 3" xfId="19187"/>
    <cellStyle name="계산 3 4 2 2 4" xfId="24669"/>
    <cellStyle name="계산 3 4 2 3" xfId="7466"/>
    <cellStyle name="계산 3 4 2 3 2" xfId="13432"/>
    <cellStyle name="계산 3 4 2 3 3" xfId="19188"/>
    <cellStyle name="계산 3 4 2 3 4" xfId="24670"/>
    <cellStyle name="계산 3 4 2 4" xfId="7467"/>
    <cellStyle name="계산 3 4 2 4 2" xfId="13433"/>
    <cellStyle name="계산 3 4 2 4 3" xfId="19189"/>
    <cellStyle name="계산 3 4 2 4 4" xfId="24671"/>
    <cellStyle name="계산 3 4 2 5" xfId="7468"/>
    <cellStyle name="계산 3 4 2 5 2" xfId="13434"/>
    <cellStyle name="계산 3 4 2 5 3" xfId="19190"/>
    <cellStyle name="계산 3 4 2 5 4" xfId="24672"/>
    <cellStyle name="계산 3 4 2 6" xfId="7469"/>
    <cellStyle name="계산 3 4 2 6 2" xfId="13435"/>
    <cellStyle name="계산 3 4 2 6 3" xfId="19191"/>
    <cellStyle name="계산 3 4 2 6 4" xfId="24673"/>
    <cellStyle name="계산 3 4 2 7" xfId="7470"/>
    <cellStyle name="계산 3 4 2 7 2" xfId="13436"/>
    <cellStyle name="계산 3 4 2 7 3" xfId="19192"/>
    <cellStyle name="계산 3 4 2 7 4" xfId="24674"/>
    <cellStyle name="계산 3 4 2 8" xfId="7471"/>
    <cellStyle name="계산 3 4 2 8 2" xfId="13437"/>
    <cellStyle name="계산 3 4 2 8 3" xfId="19193"/>
    <cellStyle name="계산 3 4 2 8 4" xfId="24675"/>
    <cellStyle name="계산 3 4 2 9" xfId="7472"/>
    <cellStyle name="계산 3 4 2 9 2" xfId="13438"/>
    <cellStyle name="계산 3 4 2 9 3" xfId="19194"/>
    <cellStyle name="계산 3 4 2 9 4" xfId="24676"/>
    <cellStyle name="계산 3 4 3" xfId="6015"/>
    <cellStyle name="계산 3 4 3 10" xfId="7473"/>
    <cellStyle name="계산 3 4 3 10 2" xfId="13439"/>
    <cellStyle name="계산 3 4 3 10 3" xfId="19195"/>
    <cellStyle name="계산 3 4 3 10 4" xfId="24677"/>
    <cellStyle name="계산 3 4 3 11" xfId="11988"/>
    <cellStyle name="계산 3 4 3 12" xfId="17745"/>
    <cellStyle name="계산 3 4 3 13" xfId="23242"/>
    <cellStyle name="계산 3 4 3 2" xfId="7474"/>
    <cellStyle name="계산 3 4 3 2 2" xfId="13440"/>
    <cellStyle name="계산 3 4 3 2 3" xfId="19196"/>
    <cellStyle name="계산 3 4 3 2 4" xfId="24678"/>
    <cellStyle name="계산 3 4 3 3" xfId="7475"/>
    <cellStyle name="계산 3 4 3 3 2" xfId="13441"/>
    <cellStyle name="계산 3 4 3 3 3" xfId="19197"/>
    <cellStyle name="계산 3 4 3 3 4" xfId="24679"/>
    <cellStyle name="계산 3 4 3 4" xfId="7476"/>
    <cellStyle name="계산 3 4 3 4 2" xfId="13442"/>
    <cellStyle name="계산 3 4 3 4 3" xfId="19198"/>
    <cellStyle name="계산 3 4 3 4 4" xfId="24680"/>
    <cellStyle name="계산 3 4 3 5" xfId="7477"/>
    <cellStyle name="계산 3 4 3 5 2" xfId="13443"/>
    <cellStyle name="계산 3 4 3 5 3" xfId="19199"/>
    <cellStyle name="계산 3 4 3 5 4" xfId="24681"/>
    <cellStyle name="계산 3 4 3 6" xfId="7478"/>
    <cellStyle name="계산 3 4 3 6 2" xfId="13444"/>
    <cellStyle name="계산 3 4 3 6 3" xfId="19200"/>
    <cellStyle name="계산 3 4 3 6 4" xfId="24682"/>
    <cellStyle name="계산 3 4 3 7" xfId="7479"/>
    <cellStyle name="계산 3 4 3 7 2" xfId="13445"/>
    <cellStyle name="계산 3 4 3 7 3" xfId="19201"/>
    <cellStyle name="계산 3 4 3 7 4" xfId="24683"/>
    <cellStyle name="계산 3 4 3 8" xfId="7480"/>
    <cellStyle name="계산 3 4 3 8 2" xfId="13446"/>
    <cellStyle name="계산 3 4 3 8 3" xfId="19202"/>
    <cellStyle name="계산 3 4 3 8 4" xfId="24684"/>
    <cellStyle name="계산 3 4 3 9" xfId="7481"/>
    <cellStyle name="계산 3 4 3 9 2" xfId="13447"/>
    <cellStyle name="계산 3 4 3 9 3" xfId="19203"/>
    <cellStyle name="계산 3 4 3 9 4" xfId="24685"/>
    <cellStyle name="계산 3 4 4" xfId="7482"/>
    <cellStyle name="계산 3 4 4 2" xfId="13448"/>
    <cellStyle name="계산 3 4 4 3" xfId="19204"/>
    <cellStyle name="계산 3 4 4 4" xfId="24686"/>
    <cellStyle name="계산 3 4 5" xfId="7483"/>
    <cellStyle name="계산 3 4 5 2" xfId="13449"/>
    <cellStyle name="계산 3 4 5 3" xfId="19205"/>
    <cellStyle name="계산 3 4 5 4" xfId="24687"/>
    <cellStyle name="계산 3 4 6" xfId="7484"/>
    <cellStyle name="계산 3 4 6 2" xfId="13450"/>
    <cellStyle name="계산 3 4 6 3" xfId="19206"/>
    <cellStyle name="계산 3 4 6 4" xfId="24688"/>
    <cellStyle name="계산 3 4 7" xfId="11498"/>
    <cellStyle name="계산 3 4 8" xfId="17287"/>
    <cellStyle name="계산 3 5" xfId="5410"/>
    <cellStyle name="계산 3 5 2" xfId="5698"/>
    <cellStyle name="계산 3 5 2 10" xfId="11671"/>
    <cellStyle name="계산 3 5 2 11" xfId="17440"/>
    <cellStyle name="계산 3 5 2 12" xfId="22961"/>
    <cellStyle name="계산 3 5 2 2" xfId="7485"/>
    <cellStyle name="계산 3 5 2 2 2" xfId="13451"/>
    <cellStyle name="계산 3 5 2 2 3" xfId="19207"/>
    <cellStyle name="계산 3 5 2 2 4" xfId="24689"/>
    <cellStyle name="계산 3 5 2 3" xfId="7486"/>
    <cellStyle name="계산 3 5 2 3 2" xfId="13452"/>
    <cellStyle name="계산 3 5 2 3 3" xfId="19208"/>
    <cellStyle name="계산 3 5 2 3 4" xfId="24690"/>
    <cellStyle name="계산 3 5 2 4" xfId="7487"/>
    <cellStyle name="계산 3 5 2 4 2" xfId="13453"/>
    <cellStyle name="계산 3 5 2 4 3" xfId="19209"/>
    <cellStyle name="계산 3 5 2 4 4" xfId="24691"/>
    <cellStyle name="계산 3 5 2 5" xfId="7488"/>
    <cellStyle name="계산 3 5 2 5 2" xfId="13454"/>
    <cellStyle name="계산 3 5 2 5 3" xfId="19210"/>
    <cellStyle name="계산 3 5 2 5 4" xfId="24692"/>
    <cellStyle name="계산 3 5 2 6" xfId="7489"/>
    <cellStyle name="계산 3 5 2 6 2" xfId="13455"/>
    <cellStyle name="계산 3 5 2 6 3" xfId="19211"/>
    <cellStyle name="계산 3 5 2 6 4" xfId="24693"/>
    <cellStyle name="계산 3 5 2 7" xfId="7490"/>
    <cellStyle name="계산 3 5 2 7 2" xfId="13456"/>
    <cellStyle name="계산 3 5 2 7 3" xfId="19212"/>
    <cellStyle name="계산 3 5 2 7 4" xfId="24694"/>
    <cellStyle name="계산 3 5 2 8" xfId="7491"/>
    <cellStyle name="계산 3 5 2 8 2" xfId="13457"/>
    <cellStyle name="계산 3 5 2 8 3" xfId="19213"/>
    <cellStyle name="계산 3 5 2 8 4" xfId="24695"/>
    <cellStyle name="계산 3 5 2 9" xfId="7492"/>
    <cellStyle name="계산 3 5 2 9 2" xfId="13458"/>
    <cellStyle name="계산 3 5 2 9 3" xfId="19214"/>
    <cellStyle name="계산 3 5 2 9 4" xfId="24696"/>
    <cellStyle name="계산 3 5 3" xfId="5937"/>
    <cellStyle name="계산 3 5 3 10" xfId="7493"/>
    <cellStyle name="계산 3 5 3 10 2" xfId="13459"/>
    <cellStyle name="계산 3 5 3 10 3" xfId="19215"/>
    <cellStyle name="계산 3 5 3 10 4" xfId="24697"/>
    <cellStyle name="계산 3 5 3 11" xfId="11910"/>
    <cellStyle name="계산 3 5 3 12" xfId="17667"/>
    <cellStyle name="계산 3 5 3 13" xfId="23164"/>
    <cellStyle name="계산 3 5 3 2" xfId="7494"/>
    <cellStyle name="계산 3 5 3 2 2" xfId="13460"/>
    <cellStyle name="계산 3 5 3 2 3" xfId="19216"/>
    <cellStyle name="계산 3 5 3 2 4" xfId="24698"/>
    <cellStyle name="계산 3 5 3 3" xfId="7495"/>
    <cellStyle name="계산 3 5 3 3 2" xfId="13461"/>
    <cellStyle name="계산 3 5 3 3 3" xfId="19217"/>
    <cellStyle name="계산 3 5 3 3 4" xfId="24699"/>
    <cellStyle name="계산 3 5 3 4" xfId="7496"/>
    <cellStyle name="계산 3 5 3 4 2" xfId="13462"/>
    <cellStyle name="계산 3 5 3 4 3" xfId="19218"/>
    <cellStyle name="계산 3 5 3 4 4" xfId="24700"/>
    <cellStyle name="계산 3 5 3 5" xfId="7497"/>
    <cellStyle name="계산 3 5 3 5 2" xfId="13463"/>
    <cellStyle name="계산 3 5 3 5 3" xfId="19219"/>
    <cellStyle name="계산 3 5 3 5 4" xfId="24701"/>
    <cellStyle name="계산 3 5 3 6" xfId="7498"/>
    <cellStyle name="계산 3 5 3 6 2" xfId="13464"/>
    <cellStyle name="계산 3 5 3 6 3" xfId="19220"/>
    <cellStyle name="계산 3 5 3 6 4" xfId="24702"/>
    <cellStyle name="계산 3 5 3 7" xfId="7499"/>
    <cellStyle name="계산 3 5 3 7 2" xfId="13465"/>
    <cellStyle name="계산 3 5 3 7 3" xfId="19221"/>
    <cellStyle name="계산 3 5 3 7 4" xfId="24703"/>
    <cellStyle name="계산 3 5 3 8" xfId="7500"/>
    <cellStyle name="계산 3 5 3 8 2" xfId="13466"/>
    <cellStyle name="계산 3 5 3 8 3" xfId="19222"/>
    <cellStyle name="계산 3 5 3 8 4" xfId="24704"/>
    <cellStyle name="계산 3 5 3 9" xfId="7501"/>
    <cellStyle name="계산 3 5 3 9 2" xfId="13467"/>
    <cellStyle name="계산 3 5 3 9 3" xfId="19223"/>
    <cellStyle name="계산 3 5 3 9 4" xfId="24705"/>
    <cellStyle name="계산 3 5 4" xfId="7502"/>
    <cellStyle name="계산 3 5 4 2" xfId="13468"/>
    <cellStyle name="계산 3 5 4 3" xfId="19224"/>
    <cellStyle name="계산 3 5 4 4" xfId="24706"/>
    <cellStyle name="계산 3 5 5" xfId="7503"/>
    <cellStyle name="계산 3 5 5 2" xfId="13469"/>
    <cellStyle name="계산 3 5 5 3" xfId="19225"/>
    <cellStyle name="계산 3 5 5 4" xfId="24707"/>
    <cellStyle name="계산 3 5 6" xfId="7504"/>
    <cellStyle name="계산 3 5 6 2" xfId="13470"/>
    <cellStyle name="계산 3 5 6 3" xfId="19226"/>
    <cellStyle name="계산 3 5 6 4" xfId="24708"/>
    <cellStyle name="계산 3 5 7" xfId="7505"/>
    <cellStyle name="계산 3 5 7 2" xfId="13471"/>
    <cellStyle name="계산 3 5 7 3" xfId="19227"/>
    <cellStyle name="계산 3 5 7 4" xfId="24709"/>
    <cellStyle name="계산 3 5 8" xfId="11404"/>
    <cellStyle name="계산 3 5 9" xfId="17202"/>
    <cellStyle name="계산 3 6" xfId="5512"/>
    <cellStyle name="계산 3 6 10" xfId="17295"/>
    <cellStyle name="계산 3 6 11" xfId="22895"/>
    <cellStyle name="계산 3 6 2" xfId="5800"/>
    <cellStyle name="계산 3 6 2 10" xfId="7506"/>
    <cellStyle name="계산 3 6 2 10 2" xfId="13472"/>
    <cellStyle name="계산 3 6 2 10 3" xfId="19228"/>
    <cellStyle name="계산 3 6 2 10 4" xfId="24710"/>
    <cellStyle name="계산 3 6 2 11" xfId="11773"/>
    <cellStyle name="계산 3 6 2 12" xfId="17537"/>
    <cellStyle name="계산 3 6 2 13" xfId="23053"/>
    <cellStyle name="계산 3 6 2 2" xfId="7507"/>
    <cellStyle name="계산 3 6 2 2 2" xfId="13473"/>
    <cellStyle name="계산 3 6 2 2 3" xfId="19229"/>
    <cellStyle name="계산 3 6 2 2 4" xfId="24711"/>
    <cellStyle name="계산 3 6 2 3" xfId="7508"/>
    <cellStyle name="계산 3 6 2 3 2" xfId="13474"/>
    <cellStyle name="계산 3 6 2 3 3" xfId="19230"/>
    <cellStyle name="계산 3 6 2 3 4" xfId="24712"/>
    <cellStyle name="계산 3 6 2 4" xfId="7509"/>
    <cellStyle name="계산 3 6 2 4 2" xfId="13475"/>
    <cellStyle name="계산 3 6 2 4 3" xfId="19231"/>
    <cellStyle name="계산 3 6 2 4 4" xfId="24713"/>
    <cellStyle name="계산 3 6 2 5" xfId="7510"/>
    <cellStyle name="계산 3 6 2 5 2" xfId="13476"/>
    <cellStyle name="계산 3 6 2 5 3" xfId="19232"/>
    <cellStyle name="계산 3 6 2 5 4" xfId="24714"/>
    <cellStyle name="계산 3 6 2 6" xfId="7511"/>
    <cellStyle name="계산 3 6 2 6 2" xfId="13477"/>
    <cellStyle name="계산 3 6 2 6 3" xfId="19233"/>
    <cellStyle name="계산 3 6 2 6 4" xfId="24715"/>
    <cellStyle name="계산 3 6 2 7" xfId="7512"/>
    <cellStyle name="계산 3 6 2 7 2" xfId="13478"/>
    <cellStyle name="계산 3 6 2 7 3" xfId="19234"/>
    <cellStyle name="계산 3 6 2 7 4" xfId="24716"/>
    <cellStyle name="계산 3 6 2 8" xfId="7513"/>
    <cellStyle name="계산 3 6 2 8 2" xfId="13479"/>
    <cellStyle name="계산 3 6 2 8 3" xfId="19235"/>
    <cellStyle name="계산 3 6 2 8 4" xfId="24717"/>
    <cellStyle name="계산 3 6 2 9" xfId="7514"/>
    <cellStyle name="계산 3 6 2 9 2" xfId="13480"/>
    <cellStyle name="계산 3 6 2 9 3" xfId="19236"/>
    <cellStyle name="계산 3 6 2 9 4" xfId="24718"/>
    <cellStyle name="계산 3 6 3" xfId="6023"/>
    <cellStyle name="계산 3 6 3 10" xfId="7515"/>
    <cellStyle name="계산 3 6 3 10 2" xfId="13481"/>
    <cellStyle name="계산 3 6 3 10 3" xfId="19237"/>
    <cellStyle name="계산 3 6 3 10 4" xfId="24719"/>
    <cellStyle name="계산 3 6 3 11" xfId="11996"/>
    <cellStyle name="계산 3 6 3 12" xfId="17753"/>
    <cellStyle name="계산 3 6 3 13" xfId="23250"/>
    <cellStyle name="계산 3 6 3 2" xfId="7516"/>
    <cellStyle name="계산 3 6 3 2 2" xfId="13482"/>
    <cellStyle name="계산 3 6 3 2 3" xfId="19238"/>
    <cellStyle name="계산 3 6 3 2 4" xfId="24720"/>
    <cellStyle name="계산 3 6 3 3" xfId="7517"/>
    <cellStyle name="계산 3 6 3 3 2" xfId="13483"/>
    <cellStyle name="계산 3 6 3 3 3" xfId="19239"/>
    <cellStyle name="계산 3 6 3 3 4" xfId="24721"/>
    <cellStyle name="계산 3 6 3 4" xfId="7518"/>
    <cellStyle name="계산 3 6 3 4 2" xfId="13484"/>
    <cellStyle name="계산 3 6 3 4 3" xfId="19240"/>
    <cellStyle name="계산 3 6 3 4 4" xfId="24722"/>
    <cellStyle name="계산 3 6 3 5" xfId="7519"/>
    <cellStyle name="계산 3 6 3 5 2" xfId="13485"/>
    <cellStyle name="계산 3 6 3 5 3" xfId="19241"/>
    <cellStyle name="계산 3 6 3 5 4" xfId="24723"/>
    <cellStyle name="계산 3 6 3 6" xfId="7520"/>
    <cellStyle name="계산 3 6 3 6 2" xfId="13486"/>
    <cellStyle name="계산 3 6 3 6 3" xfId="19242"/>
    <cellStyle name="계산 3 6 3 6 4" xfId="24724"/>
    <cellStyle name="계산 3 6 3 7" xfId="7521"/>
    <cellStyle name="계산 3 6 3 7 2" xfId="13487"/>
    <cellStyle name="계산 3 6 3 7 3" xfId="19243"/>
    <cellStyle name="계산 3 6 3 7 4" xfId="24725"/>
    <cellStyle name="계산 3 6 3 8" xfId="7522"/>
    <cellStyle name="계산 3 6 3 8 2" xfId="13488"/>
    <cellStyle name="계산 3 6 3 8 3" xfId="19244"/>
    <cellStyle name="계산 3 6 3 8 4" xfId="24726"/>
    <cellStyle name="계산 3 6 3 9" xfId="7523"/>
    <cellStyle name="계산 3 6 3 9 2" xfId="13489"/>
    <cellStyle name="계산 3 6 3 9 3" xfId="19245"/>
    <cellStyle name="계산 3 6 3 9 4" xfId="24727"/>
    <cellStyle name="계산 3 6 4" xfId="7524"/>
    <cellStyle name="계산 3 6 4 2" xfId="13490"/>
    <cellStyle name="계산 3 6 4 3" xfId="19246"/>
    <cellStyle name="계산 3 6 4 4" xfId="24728"/>
    <cellStyle name="계산 3 6 5" xfId="7525"/>
    <cellStyle name="계산 3 6 5 2" xfId="13491"/>
    <cellStyle name="계산 3 6 5 3" xfId="19247"/>
    <cellStyle name="계산 3 6 5 4" xfId="24729"/>
    <cellStyle name="계산 3 6 6" xfId="7526"/>
    <cellStyle name="계산 3 6 6 2" xfId="13492"/>
    <cellStyle name="계산 3 6 6 3" xfId="19248"/>
    <cellStyle name="계산 3 6 6 4" xfId="24730"/>
    <cellStyle name="계산 3 6 7" xfId="7527"/>
    <cellStyle name="계산 3 6 7 2" xfId="13493"/>
    <cellStyle name="계산 3 6 7 3" xfId="19249"/>
    <cellStyle name="계산 3 6 7 4" xfId="24731"/>
    <cellStyle name="계산 3 6 8" xfId="7528"/>
    <cellStyle name="계산 3 6 8 2" xfId="13494"/>
    <cellStyle name="계산 3 6 8 3" xfId="19250"/>
    <cellStyle name="계산 3 6 8 4" xfId="24732"/>
    <cellStyle name="계산 3 6 9" xfId="11506"/>
    <cellStyle name="계산 3 7" xfId="7529"/>
    <cellStyle name="계산 3 7 2" xfId="13495"/>
    <cellStyle name="계산 3 7 3" xfId="19251"/>
    <cellStyle name="계산 3 7 4" xfId="24733"/>
    <cellStyle name="계산 3 8" xfId="11245"/>
    <cellStyle name="계산 4" xfId="545"/>
    <cellStyle name="계산 4 2" xfId="5133"/>
    <cellStyle name="계산 4 2 2" xfId="5556"/>
    <cellStyle name="계산 4 2 2 2" xfId="5844"/>
    <cellStyle name="계산 4 2 2 2 10" xfId="11817"/>
    <cellStyle name="계산 4 2 2 2 11" xfId="17578"/>
    <cellStyle name="계산 4 2 2 2 12" xfId="23088"/>
    <cellStyle name="계산 4 2 2 2 2" xfId="7530"/>
    <cellStyle name="계산 4 2 2 2 2 2" xfId="13496"/>
    <cellStyle name="계산 4 2 2 2 2 3" xfId="19252"/>
    <cellStyle name="계산 4 2 2 2 2 4" xfId="24734"/>
    <cellStyle name="계산 4 2 2 2 3" xfId="7531"/>
    <cellStyle name="계산 4 2 2 2 3 2" xfId="13497"/>
    <cellStyle name="계산 4 2 2 2 3 3" xfId="19253"/>
    <cellStyle name="계산 4 2 2 2 3 4" xfId="24735"/>
    <cellStyle name="계산 4 2 2 2 4" xfId="7532"/>
    <cellStyle name="계산 4 2 2 2 4 2" xfId="13498"/>
    <cellStyle name="계산 4 2 2 2 4 3" xfId="19254"/>
    <cellStyle name="계산 4 2 2 2 4 4" xfId="24736"/>
    <cellStyle name="계산 4 2 2 2 5" xfId="7533"/>
    <cellStyle name="계산 4 2 2 2 5 2" xfId="13499"/>
    <cellStyle name="계산 4 2 2 2 5 3" xfId="19255"/>
    <cellStyle name="계산 4 2 2 2 5 4" xfId="24737"/>
    <cellStyle name="계산 4 2 2 2 6" xfId="7534"/>
    <cellStyle name="계산 4 2 2 2 6 2" xfId="13500"/>
    <cellStyle name="계산 4 2 2 2 6 3" xfId="19256"/>
    <cellStyle name="계산 4 2 2 2 6 4" xfId="24738"/>
    <cellStyle name="계산 4 2 2 2 7" xfId="7535"/>
    <cellStyle name="계산 4 2 2 2 7 2" xfId="13501"/>
    <cellStyle name="계산 4 2 2 2 7 3" xfId="19257"/>
    <cellStyle name="계산 4 2 2 2 7 4" xfId="24739"/>
    <cellStyle name="계산 4 2 2 2 8" xfId="7536"/>
    <cellStyle name="계산 4 2 2 2 8 2" xfId="13502"/>
    <cellStyle name="계산 4 2 2 2 8 3" xfId="19258"/>
    <cellStyle name="계산 4 2 2 2 8 4" xfId="24740"/>
    <cellStyle name="계산 4 2 2 2 9" xfId="7537"/>
    <cellStyle name="계산 4 2 2 2 9 2" xfId="13503"/>
    <cellStyle name="계산 4 2 2 2 9 3" xfId="19259"/>
    <cellStyle name="계산 4 2 2 2 9 4" xfId="24741"/>
    <cellStyle name="계산 4 2 2 3" xfId="6065"/>
    <cellStyle name="계산 4 2 2 3 10" xfId="7538"/>
    <cellStyle name="계산 4 2 2 3 10 2" xfId="13504"/>
    <cellStyle name="계산 4 2 2 3 10 3" xfId="19260"/>
    <cellStyle name="계산 4 2 2 3 10 4" xfId="24742"/>
    <cellStyle name="계산 4 2 2 3 11" xfId="12037"/>
    <cellStyle name="계산 4 2 2 3 12" xfId="17793"/>
    <cellStyle name="계산 4 2 2 3 13" xfId="23290"/>
    <cellStyle name="계산 4 2 2 3 2" xfId="7539"/>
    <cellStyle name="계산 4 2 2 3 2 2" xfId="13505"/>
    <cellStyle name="계산 4 2 2 3 2 3" xfId="19261"/>
    <cellStyle name="계산 4 2 2 3 2 4" xfId="24743"/>
    <cellStyle name="계산 4 2 2 3 3" xfId="7540"/>
    <cellStyle name="계산 4 2 2 3 3 2" xfId="13506"/>
    <cellStyle name="계산 4 2 2 3 3 3" xfId="19262"/>
    <cellStyle name="계산 4 2 2 3 3 4" xfId="24744"/>
    <cellStyle name="계산 4 2 2 3 4" xfId="7541"/>
    <cellStyle name="계산 4 2 2 3 4 2" xfId="13507"/>
    <cellStyle name="계산 4 2 2 3 4 3" xfId="19263"/>
    <cellStyle name="계산 4 2 2 3 4 4" xfId="24745"/>
    <cellStyle name="계산 4 2 2 3 5" xfId="7542"/>
    <cellStyle name="계산 4 2 2 3 5 2" xfId="13508"/>
    <cellStyle name="계산 4 2 2 3 5 3" xfId="19264"/>
    <cellStyle name="계산 4 2 2 3 5 4" xfId="24746"/>
    <cellStyle name="계산 4 2 2 3 6" xfId="7543"/>
    <cellStyle name="계산 4 2 2 3 6 2" xfId="13509"/>
    <cellStyle name="계산 4 2 2 3 6 3" xfId="19265"/>
    <cellStyle name="계산 4 2 2 3 6 4" xfId="24747"/>
    <cellStyle name="계산 4 2 2 3 7" xfId="7544"/>
    <cellStyle name="계산 4 2 2 3 7 2" xfId="13510"/>
    <cellStyle name="계산 4 2 2 3 7 3" xfId="19266"/>
    <cellStyle name="계산 4 2 2 3 7 4" xfId="24748"/>
    <cellStyle name="계산 4 2 2 3 8" xfId="7545"/>
    <cellStyle name="계산 4 2 2 3 8 2" xfId="13511"/>
    <cellStyle name="계산 4 2 2 3 8 3" xfId="19267"/>
    <cellStyle name="계산 4 2 2 3 8 4" xfId="24749"/>
    <cellStyle name="계산 4 2 2 3 9" xfId="7546"/>
    <cellStyle name="계산 4 2 2 3 9 2" xfId="13512"/>
    <cellStyle name="계산 4 2 2 3 9 3" xfId="19268"/>
    <cellStyle name="계산 4 2 2 3 9 4" xfId="24750"/>
    <cellStyle name="계산 4 2 2 4" xfId="7547"/>
    <cellStyle name="계산 4 2 2 4 2" xfId="13513"/>
    <cellStyle name="계산 4 2 2 4 3" xfId="19269"/>
    <cellStyle name="계산 4 2 2 4 4" xfId="24751"/>
    <cellStyle name="계산 4 2 2 5" xfId="7548"/>
    <cellStyle name="계산 4 2 2 5 2" xfId="13514"/>
    <cellStyle name="계산 4 2 2 5 3" xfId="19270"/>
    <cellStyle name="계산 4 2 2 5 4" xfId="24752"/>
    <cellStyle name="계산 4 2 2 6" xfId="7549"/>
    <cellStyle name="계산 4 2 2 6 2" xfId="13515"/>
    <cellStyle name="계산 4 2 2 6 3" xfId="19271"/>
    <cellStyle name="계산 4 2 2 6 4" xfId="24753"/>
    <cellStyle name="계산 4 2 2 7" xfId="11549"/>
    <cellStyle name="계산 4 2 2 8" xfId="17329"/>
    <cellStyle name="계산 4 2 3" xfId="5420"/>
    <cellStyle name="계산 4 2 3 2" xfId="5708"/>
    <cellStyle name="계산 4 2 3 2 10" xfId="11681"/>
    <cellStyle name="계산 4 2 3 2 11" xfId="17450"/>
    <cellStyle name="계산 4 2 3 2 12" xfId="22971"/>
    <cellStyle name="계산 4 2 3 2 2" xfId="7550"/>
    <cellStyle name="계산 4 2 3 2 2 2" xfId="13516"/>
    <cellStyle name="계산 4 2 3 2 2 3" xfId="19272"/>
    <cellStyle name="계산 4 2 3 2 2 4" xfId="24754"/>
    <cellStyle name="계산 4 2 3 2 3" xfId="7551"/>
    <cellStyle name="계산 4 2 3 2 3 2" xfId="13517"/>
    <cellStyle name="계산 4 2 3 2 3 3" xfId="19273"/>
    <cellStyle name="계산 4 2 3 2 3 4" xfId="24755"/>
    <cellStyle name="계산 4 2 3 2 4" xfId="7552"/>
    <cellStyle name="계산 4 2 3 2 4 2" xfId="13518"/>
    <cellStyle name="계산 4 2 3 2 4 3" xfId="19274"/>
    <cellStyle name="계산 4 2 3 2 4 4" xfId="24756"/>
    <cellStyle name="계산 4 2 3 2 5" xfId="7553"/>
    <cellStyle name="계산 4 2 3 2 5 2" xfId="13519"/>
    <cellStyle name="계산 4 2 3 2 5 3" xfId="19275"/>
    <cellStyle name="계산 4 2 3 2 5 4" xfId="24757"/>
    <cellStyle name="계산 4 2 3 2 6" xfId="7554"/>
    <cellStyle name="계산 4 2 3 2 6 2" xfId="13520"/>
    <cellStyle name="계산 4 2 3 2 6 3" xfId="19276"/>
    <cellStyle name="계산 4 2 3 2 6 4" xfId="24758"/>
    <cellStyle name="계산 4 2 3 2 7" xfId="7555"/>
    <cellStyle name="계산 4 2 3 2 7 2" xfId="13521"/>
    <cellStyle name="계산 4 2 3 2 7 3" xfId="19277"/>
    <cellStyle name="계산 4 2 3 2 7 4" xfId="24759"/>
    <cellStyle name="계산 4 2 3 2 8" xfId="7556"/>
    <cellStyle name="계산 4 2 3 2 8 2" xfId="13522"/>
    <cellStyle name="계산 4 2 3 2 8 3" xfId="19278"/>
    <cellStyle name="계산 4 2 3 2 8 4" xfId="24760"/>
    <cellStyle name="계산 4 2 3 2 9" xfId="7557"/>
    <cellStyle name="계산 4 2 3 2 9 2" xfId="13523"/>
    <cellStyle name="계산 4 2 3 2 9 3" xfId="19279"/>
    <cellStyle name="계산 4 2 3 2 9 4" xfId="24761"/>
    <cellStyle name="계산 4 2 3 3" xfId="5946"/>
    <cellStyle name="계산 4 2 3 3 10" xfId="7558"/>
    <cellStyle name="계산 4 2 3 3 10 2" xfId="13524"/>
    <cellStyle name="계산 4 2 3 3 10 3" xfId="19280"/>
    <cellStyle name="계산 4 2 3 3 10 4" xfId="24762"/>
    <cellStyle name="계산 4 2 3 3 11" xfId="11919"/>
    <cellStyle name="계산 4 2 3 3 12" xfId="17676"/>
    <cellStyle name="계산 4 2 3 3 13" xfId="23173"/>
    <cellStyle name="계산 4 2 3 3 2" xfId="7559"/>
    <cellStyle name="계산 4 2 3 3 2 2" xfId="13525"/>
    <cellStyle name="계산 4 2 3 3 2 3" xfId="19281"/>
    <cellStyle name="계산 4 2 3 3 2 4" xfId="24763"/>
    <cellStyle name="계산 4 2 3 3 3" xfId="7560"/>
    <cellStyle name="계산 4 2 3 3 3 2" xfId="13526"/>
    <cellStyle name="계산 4 2 3 3 3 3" xfId="19282"/>
    <cellStyle name="계산 4 2 3 3 3 4" xfId="24764"/>
    <cellStyle name="계산 4 2 3 3 4" xfId="7561"/>
    <cellStyle name="계산 4 2 3 3 4 2" xfId="13527"/>
    <cellStyle name="계산 4 2 3 3 4 3" xfId="19283"/>
    <cellStyle name="계산 4 2 3 3 4 4" xfId="24765"/>
    <cellStyle name="계산 4 2 3 3 5" xfId="7562"/>
    <cellStyle name="계산 4 2 3 3 5 2" xfId="13528"/>
    <cellStyle name="계산 4 2 3 3 5 3" xfId="19284"/>
    <cellStyle name="계산 4 2 3 3 5 4" xfId="24766"/>
    <cellStyle name="계산 4 2 3 3 6" xfId="7563"/>
    <cellStyle name="계산 4 2 3 3 6 2" xfId="13529"/>
    <cellStyle name="계산 4 2 3 3 6 3" xfId="19285"/>
    <cellStyle name="계산 4 2 3 3 6 4" xfId="24767"/>
    <cellStyle name="계산 4 2 3 3 7" xfId="7564"/>
    <cellStyle name="계산 4 2 3 3 7 2" xfId="13530"/>
    <cellStyle name="계산 4 2 3 3 7 3" xfId="19286"/>
    <cellStyle name="계산 4 2 3 3 7 4" xfId="24768"/>
    <cellStyle name="계산 4 2 3 3 8" xfId="7565"/>
    <cellStyle name="계산 4 2 3 3 8 2" xfId="13531"/>
    <cellStyle name="계산 4 2 3 3 8 3" xfId="19287"/>
    <cellStyle name="계산 4 2 3 3 8 4" xfId="24769"/>
    <cellStyle name="계산 4 2 3 3 9" xfId="7566"/>
    <cellStyle name="계산 4 2 3 3 9 2" xfId="13532"/>
    <cellStyle name="계산 4 2 3 3 9 3" xfId="19288"/>
    <cellStyle name="계산 4 2 3 3 9 4" xfId="24770"/>
    <cellStyle name="계산 4 2 3 4" xfId="7567"/>
    <cellStyle name="계산 4 2 3 4 2" xfId="13533"/>
    <cellStyle name="계산 4 2 3 4 3" xfId="19289"/>
    <cellStyle name="계산 4 2 3 4 4" xfId="24771"/>
    <cellStyle name="계산 4 2 3 5" xfId="7568"/>
    <cellStyle name="계산 4 2 3 5 2" xfId="13534"/>
    <cellStyle name="계산 4 2 3 5 3" xfId="19290"/>
    <cellStyle name="계산 4 2 3 5 4" xfId="24772"/>
    <cellStyle name="계산 4 2 3 6" xfId="7569"/>
    <cellStyle name="계산 4 2 3 6 2" xfId="13535"/>
    <cellStyle name="계산 4 2 3 6 3" xfId="19291"/>
    <cellStyle name="계산 4 2 3 6 4" xfId="24773"/>
    <cellStyle name="계산 4 2 3 7" xfId="11414"/>
    <cellStyle name="계산 4 2 3 8" xfId="17212"/>
    <cellStyle name="계산 4 2 4" xfId="5486"/>
    <cellStyle name="계산 4 2 4 2" xfId="5774"/>
    <cellStyle name="계산 4 2 4 2 10" xfId="11747"/>
    <cellStyle name="계산 4 2 4 2 11" xfId="17513"/>
    <cellStyle name="계산 4 2 4 2 12" xfId="23027"/>
    <cellStyle name="계산 4 2 4 2 2" xfId="7570"/>
    <cellStyle name="계산 4 2 4 2 2 2" xfId="13536"/>
    <cellStyle name="계산 4 2 4 2 2 3" xfId="19292"/>
    <cellStyle name="계산 4 2 4 2 2 4" xfId="24774"/>
    <cellStyle name="계산 4 2 4 2 3" xfId="7571"/>
    <cellStyle name="계산 4 2 4 2 3 2" xfId="13537"/>
    <cellStyle name="계산 4 2 4 2 3 3" xfId="19293"/>
    <cellStyle name="계산 4 2 4 2 3 4" xfId="24775"/>
    <cellStyle name="계산 4 2 4 2 4" xfId="7572"/>
    <cellStyle name="계산 4 2 4 2 4 2" xfId="13538"/>
    <cellStyle name="계산 4 2 4 2 4 3" xfId="19294"/>
    <cellStyle name="계산 4 2 4 2 4 4" xfId="24776"/>
    <cellStyle name="계산 4 2 4 2 5" xfId="7573"/>
    <cellStyle name="계산 4 2 4 2 5 2" xfId="13539"/>
    <cellStyle name="계산 4 2 4 2 5 3" xfId="19295"/>
    <cellStyle name="계산 4 2 4 2 5 4" xfId="24777"/>
    <cellStyle name="계산 4 2 4 2 6" xfId="7574"/>
    <cellStyle name="계산 4 2 4 2 6 2" xfId="13540"/>
    <cellStyle name="계산 4 2 4 2 6 3" xfId="19296"/>
    <cellStyle name="계산 4 2 4 2 6 4" xfId="24778"/>
    <cellStyle name="계산 4 2 4 2 7" xfId="7575"/>
    <cellStyle name="계산 4 2 4 2 7 2" xfId="13541"/>
    <cellStyle name="계산 4 2 4 2 7 3" xfId="19297"/>
    <cellStyle name="계산 4 2 4 2 7 4" xfId="24779"/>
    <cellStyle name="계산 4 2 4 2 8" xfId="7576"/>
    <cellStyle name="계산 4 2 4 2 8 2" xfId="13542"/>
    <cellStyle name="계산 4 2 4 2 8 3" xfId="19298"/>
    <cellStyle name="계산 4 2 4 2 8 4" xfId="24780"/>
    <cellStyle name="계산 4 2 4 2 9" xfId="7577"/>
    <cellStyle name="계산 4 2 4 2 9 2" xfId="13543"/>
    <cellStyle name="계산 4 2 4 2 9 3" xfId="19299"/>
    <cellStyle name="계산 4 2 4 2 9 4" xfId="24781"/>
    <cellStyle name="계산 4 2 4 3" xfId="5999"/>
    <cellStyle name="계산 4 2 4 3 10" xfId="7578"/>
    <cellStyle name="계산 4 2 4 3 10 2" xfId="13544"/>
    <cellStyle name="계산 4 2 4 3 10 3" xfId="19300"/>
    <cellStyle name="계산 4 2 4 3 10 4" xfId="24782"/>
    <cellStyle name="계산 4 2 4 3 11" xfId="11972"/>
    <cellStyle name="계산 4 2 4 3 12" xfId="17729"/>
    <cellStyle name="계산 4 2 4 3 13" xfId="23226"/>
    <cellStyle name="계산 4 2 4 3 2" xfId="7579"/>
    <cellStyle name="계산 4 2 4 3 2 2" xfId="13545"/>
    <cellStyle name="계산 4 2 4 3 2 3" xfId="19301"/>
    <cellStyle name="계산 4 2 4 3 2 4" xfId="24783"/>
    <cellStyle name="계산 4 2 4 3 3" xfId="7580"/>
    <cellStyle name="계산 4 2 4 3 3 2" xfId="13546"/>
    <cellStyle name="계산 4 2 4 3 3 3" xfId="19302"/>
    <cellStyle name="계산 4 2 4 3 3 4" xfId="24784"/>
    <cellStyle name="계산 4 2 4 3 4" xfId="7581"/>
    <cellStyle name="계산 4 2 4 3 4 2" xfId="13547"/>
    <cellStyle name="계산 4 2 4 3 4 3" xfId="19303"/>
    <cellStyle name="계산 4 2 4 3 4 4" xfId="24785"/>
    <cellStyle name="계산 4 2 4 3 5" xfId="7582"/>
    <cellStyle name="계산 4 2 4 3 5 2" xfId="13548"/>
    <cellStyle name="계산 4 2 4 3 5 3" xfId="19304"/>
    <cellStyle name="계산 4 2 4 3 5 4" xfId="24786"/>
    <cellStyle name="계산 4 2 4 3 6" xfId="7583"/>
    <cellStyle name="계산 4 2 4 3 6 2" xfId="13549"/>
    <cellStyle name="계산 4 2 4 3 6 3" xfId="19305"/>
    <cellStyle name="계산 4 2 4 3 6 4" xfId="24787"/>
    <cellStyle name="계산 4 2 4 3 7" xfId="7584"/>
    <cellStyle name="계산 4 2 4 3 7 2" xfId="13550"/>
    <cellStyle name="계산 4 2 4 3 7 3" xfId="19306"/>
    <cellStyle name="계산 4 2 4 3 7 4" xfId="24788"/>
    <cellStyle name="계산 4 2 4 3 8" xfId="7585"/>
    <cellStyle name="계산 4 2 4 3 8 2" xfId="13551"/>
    <cellStyle name="계산 4 2 4 3 8 3" xfId="19307"/>
    <cellStyle name="계산 4 2 4 3 8 4" xfId="24789"/>
    <cellStyle name="계산 4 2 4 3 9" xfId="7586"/>
    <cellStyle name="계산 4 2 4 3 9 2" xfId="13552"/>
    <cellStyle name="계산 4 2 4 3 9 3" xfId="19308"/>
    <cellStyle name="계산 4 2 4 3 9 4" xfId="24790"/>
    <cellStyle name="계산 4 2 4 4" xfId="7587"/>
    <cellStyle name="계산 4 2 4 4 2" xfId="13553"/>
    <cellStyle name="계산 4 2 4 4 3" xfId="19309"/>
    <cellStyle name="계산 4 2 4 4 4" xfId="24791"/>
    <cellStyle name="계산 4 2 4 5" xfId="7588"/>
    <cellStyle name="계산 4 2 4 5 2" xfId="13554"/>
    <cellStyle name="계산 4 2 4 5 3" xfId="19310"/>
    <cellStyle name="계산 4 2 4 5 4" xfId="24792"/>
    <cellStyle name="계산 4 2 4 6" xfId="7589"/>
    <cellStyle name="계산 4 2 4 6 2" xfId="13555"/>
    <cellStyle name="계산 4 2 4 6 3" xfId="19311"/>
    <cellStyle name="계산 4 2 4 6 4" xfId="24793"/>
    <cellStyle name="계산 4 2 4 7" xfId="7590"/>
    <cellStyle name="계산 4 2 4 7 2" xfId="13556"/>
    <cellStyle name="계산 4 2 4 7 3" xfId="19312"/>
    <cellStyle name="계산 4 2 4 7 4" xfId="24794"/>
    <cellStyle name="계산 4 2 4 8" xfId="11480"/>
    <cellStyle name="계산 4 2 4 9" xfId="17272"/>
    <cellStyle name="계산 4 2 5" xfId="5405"/>
    <cellStyle name="계산 4 2 5 10" xfId="17198"/>
    <cellStyle name="계산 4 2 5 11" xfId="11316"/>
    <cellStyle name="계산 4 2 5 2" xfId="5693"/>
    <cellStyle name="계산 4 2 5 2 10" xfId="7591"/>
    <cellStyle name="계산 4 2 5 2 10 2" xfId="13557"/>
    <cellStyle name="계산 4 2 5 2 10 3" xfId="19313"/>
    <cellStyle name="계산 4 2 5 2 10 4" xfId="24795"/>
    <cellStyle name="계산 4 2 5 2 11" xfId="11666"/>
    <cellStyle name="계산 4 2 5 2 12" xfId="17436"/>
    <cellStyle name="계산 4 2 5 2 13" xfId="22956"/>
    <cellStyle name="계산 4 2 5 2 2" xfId="7592"/>
    <cellStyle name="계산 4 2 5 2 2 2" xfId="13558"/>
    <cellStyle name="계산 4 2 5 2 2 3" xfId="19314"/>
    <cellStyle name="계산 4 2 5 2 2 4" xfId="24796"/>
    <cellStyle name="계산 4 2 5 2 3" xfId="7593"/>
    <cellStyle name="계산 4 2 5 2 3 2" xfId="13559"/>
    <cellStyle name="계산 4 2 5 2 3 3" xfId="19315"/>
    <cellStyle name="계산 4 2 5 2 3 4" xfId="24797"/>
    <cellStyle name="계산 4 2 5 2 4" xfId="7594"/>
    <cellStyle name="계산 4 2 5 2 4 2" xfId="13560"/>
    <cellStyle name="계산 4 2 5 2 4 3" xfId="19316"/>
    <cellStyle name="계산 4 2 5 2 4 4" xfId="24798"/>
    <cellStyle name="계산 4 2 5 2 5" xfId="7595"/>
    <cellStyle name="계산 4 2 5 2 5 2" xfId="13561"/>
    <cellStyle name="계산 4 2 5 2 5 3" xfId="19317"/>
    <cellStyle name="계산 4 2 5 2 5 4" xfId="24799"/>
    <cellStyle name="계산 4 2 5 2 6" xfId="7596"/>
    <cellStyle name="계산 4 2 5 2 6 2" xfId="13562"/>
    <cellStyle name="계산 4 2 5 2 6 3" xfId="19318"/>
    <cellStyle name="계산 4 2 5 2 6 4" xfId="24800"/>
    <cellStyle name="계산 4 2 5 2 7" xfId="7597"/>
    <cellStyle name="계산 4 2 5 2 7 2" xfId="13563"/>
    <cellStyle name="계산 4 2 5 2 7 3" xfId="19319"/>
    <cellStyle name="계산 4 2 5 2 7 4" xfId="24801"/>
    <cellStyle name="계산 4 2 5 2 8" xfId="7598"/>
    <cellStyle name="계산 4 2 5 2 8 2" xfId="13564"/>
    <cellStyle name="계산 4 2 5 2 8 3" xfId="19320"/>
    <cellStyle name="계산 4 2 5 2 8 4" xfId="24802"/>
    <cellStyle name="계산 4 2 5 2 9" xfId="7599"/>
    <cellStyle name="계산 4 2 5 2 9 2" xfId="13565"/>
    <cellStyle name="계산 4 2 5 2 9 3" xfId="19321"/>
    <cellStyle name="계산 4 2 5 2 9 4" xfId="24803"/>
    <cellStyle name="계산 4 2 5 3" xfId="5932"/>
    <cellStyle name="계산 4 2 5 3 10" xfId="7600"/>
    <cellStyle name="계산 4 2 5 3 10 2" xfId="13566"/>
    <cellStyle name="계산 4 2 5 3 10 3" xfId="19322"/>
    <cellStyle name="계산 4 2 5 3 10 4" xfId="24804"/>
    <cellStyle name="계산 4 2 5 3 11" xfId="11905"/>
    <cellStyle name="계산 4 2 5 3 12" xfId="17662"/>
    <cellStyle name="계산 4 2 5 3 13" xfId="23159"/>
    <cellStyle name="계산 4 2 5 3 2" xfId="7601"/>
    <cellStyle name="계산 4 2 5 3 2 2" xfId="13567"/>
    <cellStyle name="계산 4 2 5 3 2 3" xfId="19323"/>
    <cellStyle name="계산 4 2 5 3 2 4" xfId="24805"/>
    <cellStyle name="계산 4 2 5 3 3" xfId="7602"/>
    <cellStyle name="계산 4 2 5 3 3 2" xfId="13568"/>
    <cellStyle name="계산 4 2 5 3 3 3" xfId="19324"/>
    <cellStyle name="계산 4 2 5 3 3 4" xfId="24806"/>
    <cellStyle name="계산 4 2 5 3 4" xfId="7603"/>
    <cellStyle name="계산 4 2 5 3 4 2" xfId="13569"/>
    <cellStyle name="계산 4 2 5 3 4 3" xfId="19325"/>
    <cellStyle name="계산 4 2 5 3 4 4" xfId="24807"/>
    <cellStyle name="계산 4 2 5 3 5" xfId="7604"/>
    <cellStyle name="계산 4 2 5 3 5 2" xfId="13570"/>
    <cellStyle name="계산 4 2 5 3 5 3" xfId="19326"/>
    <cellStyle name="계산 4 2 5 3 5 4" xfId="24808"/>
    <cellStyle name="계산 4 2 5 3 6" xfId="7605"/>
    <cellStyle name="계산 4 2 5 3 6 2" xfId="13571"/>
    <cellStyle name="계산 4 2 5 3 6 3" xfId="19327"/>
    <cellStyle name="계산 4 2 5 3 6 4" xfId="24809"/>
    <cellStyle name="계산 4 2 5 3 7" xfId="7606"/>
    <cellStyle name="계산 4 2 5 3 7 2" xfId="13572"/>
    <cellStyle name="계산 4 2 5 3 7 3" xfId="19328"/>
    <cellStyle name="계산 4 2 5 3 7 4" xfId="24810"/>
    <cellStyle name="계산 4 2 5 3 8" xfId="7607"/>
    <cellStyle name="계산 4 2 5 3 8 2" xfId="13573"/>
    <cellStyle name="계산 4 2 5 3 8 3" xfId="19329"/>
    <cellStyle name="계산 4 2 5 3 8 4" xfId="24811"/>
    <cellStyle name="계산 4 2 5 3 9" xfId="7608"/>
    <cellStyle name="계산 4 2 5 3 9 2" xfId="13574"/>
    <cellStyle name="계산 4 2 5 3 9 3" xfId="19330"/>
    <cellStyle name="계산 4 2 5 3 9 4" xfId="24812"/>
    <cellStyle name="계산 4 2 5 4" xfId="7609"/>
    <cellStyle name="계산 4 2 5 4 2" xfId="13575"/>
    <cellStyle name="계산 4 2 5 4 3" xfId="19331"/>
    <cellStyle name="계산 4 2 5 4 4" xfId="24813"/>
    <cellStyle name="계산 4 2 5 5" xfId="7610"/>
    <cellStyle name="계산 4 2 5 5 2" xfId="13576"/>
    <cellStyle name="계산 4 2 5 5 3" xfId="19332"/>
    <cellStyle name="계산 4 2 5 5 4" xfId="24814"/>
    <cellStyle name="계산 4 2 5 6" xfId="7611"/>
    <cellStyle name="계산 4 2 5 6 2" xfId="13577"/>
    <cellStyle name="계산 4 2 5 6 3" xfId="19333"/>
    <cellStyle name="계산 4 2 5 6 4" xfId="24815"/>
    <cellStyle name="계산 4 2 5 7" xfId="7612"/>
    <cellStyle name="계산 4 2 5 7 2" xfId="13578"/>
    <cellStyle name="계산 4 2 5 7 3" xfId="19334"/>
    <cellStyle name="계산 4 2 5 7 4" xfId="24816"/>
    <cellStyle name="계산 4 2 5 8" xfId="7613"/>
    <cellStyle name="계산 4 2 5 8 2" xfId="13579"/>
    <cellStyle name="계산 4 2 5 8 3" xfId="19335"/>
    <cellStyle name="계산 4 2 5 8 4" xfId="24817"/>
    <cellStyle name="계산 4 2 5 9" xfId="11399"/>
    <cellStyle name="계산 4 2 6" xfId="7614"/>
    <cellStyle name="계산 4 2 6 2" xfId="13580"/>
    <cellStyle name="계산 4 2 6 3" xfId="19336"/>
    <cellStyle name="계산 4 2 6 4" xfId="24818"/>
    <cellStyle name="계산 4 2 7" xfId="7615"/>
    <cellStyle name="계산 4 2 7 2" xfId="13581"/>
    <cellStyle name="계산 4 2 7 3" xfId="19337"/>
    <cellStyle name="계산 4 2 7 4" xfId="24819"/>
    <cellStyle name="계산 4 2 8" xfId="11327"/>
    <cellStyle name="계산 4 2 9" xfId="11283"/>
    <cellStyle name="계산 4 3" xfId="5374"/>
    <cellStyle name="계산 4 3 10" xfId="7616"/>
    <cellStyle name="계산 4 3 10 2" xfId="13582"/>
    <cellStyle name="계산 4 3 10 3" xfId="19338"/>
    <cellStyle name="계산 4 3 10 4" xfId="24820"/>
    <cellStyle name="계산 4 3 11" xfId="11368"/>
    <cellStyle name="계산 4 3 12" xfId="17171"/>
    <cellStyle name="계산 4 3 13" xfId="11300"/>
    <cellStyle name="계산 4 3 2" xfId="5662"/>
    <cellStyle name="계산 4 3 2 10" xfId="11635"/>
    <cellStyle name="계산 4 3 2 11" xfId="17405"/>
    <cellStyle name="계산 4 3 2 12" xfId="22937"/>
    <cellStyle name="계산 4 3 2 2" xfId="7617"/>
    <cellStyle name="계산 4 3 2 2 2" xfId="13583"/>
    <cellStyle name="계산 4 3 2 2 3" xfId="19339"/>
    <cellStyle name="계산 4 3 2 2 4" xfId="24821"/>
    <cellStyle name="계산 4 3 2 3" xfId="7618"/>
    <cellStyle name="계산 4 3 2 3 2" xfId="13584"/>
    <cellStyle name="계산 4 3 2 3 3" xfId="19340"/>
    <cellStyle name="계산 4 3 2 3 4" xfId="24822"/>
    <cellStyle name="계산 4 3 2 4" xfId="7619"/>
    <cellStyle name="계산 4 3 2 4 2" xfId="13585"/>
    <cellStyle name="계산 4 3 2 4 3" xfId="19341"/>
    <cellStyle name="계산 4 3 2 4 4" xfId="24823"/>
    <cellStyle name="계산 4 3 2 5" xfId="7620"/>
    <cellStyle name="계산 4 3 2 5 2" xfId="13586"/>
    <cellStyle name="계산 4 3 2 5 3" xfId="19342"/>
    <cellStyle name="계산 4 3 2 5 4" xfId="24824"/>
    <cellStyle name="계산 4 3 2 6" xfId="7621"/>
    <cellStyle name="계산 4 3 2 6 2" xfId="13587"/>
    <cellStyle name="계산 4 3 2 6 3" xfId="19343"/>
    <cellStyle name="계산 4 3 2 6 4" xfId="24825"/>
    <cellStyle name="계산 4 3 2 7" xfId="7622"/>
    <cellStyle name="계산 4 3 2 7 2" xfId="13588"/>
    <cellStyle name="계산 4 3 2 7 3" xfId="19344"/>
    <cellStyle name="계산 4 3 2 7 4" xfId="24826"/>
    <cellStyle name="계산 4 3 2 8" xfId="7623"/>
    <cellStyle name="계산 4 3 2 8 2" xfId="13589"/>
    <cellStyle name="계산 4 3 2 8 3" xfId="19345"/>
    <cellStyle name="계산 4 3 2 8 4" xfId="24827"/>
    <cellStyle name="계산 4 3 2 9" xfId="7624"/>
    <cellStyle name="계산 4 3 2 9 2" xfId="13590"/>
    <cellStyle name="계산 4 3 2 9 3" xfId="19346"/>
    <cellStyle name="계산 4 3 2 9 4" xfId="24828"/>
    <cellStyle name="계산 4 3 3" xfId="5904"/>
    <cellStyle name="계산 4 3 3 10" xfId="7625"/>
    <cellStyle name="계산 4 3 3 10 2" xfId="13591"/>
    <cellStyle name="계산 4 3 3 10 3" xfId="19347"/>
    <cellStyle name="계산 4 3 3 10 4" xfId="24829"/>
    <cellStyle name="계산 4 3 3 11" xfId="11877"/>
    <cellStyle name="계산 4 3 3 12" xfId="17634"/>
    <cellStyle name="계산 4 3 3 13" xfId="23131"/>
    <cellStyle name="계산 4 3 3 2" xfId="7626"/>
    <cellStyle name="계산 4 3 3 2 2" xfId="13592"/>
    <cellStyle name="계산 4 3 3 2 3" xfId="19348"/>
    <cellStyle name="계산 4 3 3 2 4" xfId="24830"/>
    <cellStyle name="계산 4 3 3 3" xfId="7627"/>
    <cellStyle name="계산 4 3 3 3 2" xfId="13593"/>
    <cellStyle name="계산 4 3 3 3 3" xfId="19349"/>
    <cellStyle name="계산 4 3 3 3 4" xfId="24831"/>
    <cellStyle name="계산 4 3 3 4" xfId="7628"/>
    <cellStyle name="계산 4 3 3 4 2" xfId="13594"/>
    <cellStyle name="계산 4 3 3 4 3" xfId="19350"/>
    <cellStyle name="계산 4 3 3 4 4" xfId="24832"/>
    <cellStyle name="계산 4 3 3 5" xfId="7629"/>
    <cellStyle name="계산 4 3 3 5 2" xfId="13595"/>
    <cellStyle name="계산 4 3 3 5 3" xfId="19351"/>
    <cellStyle name="계산 4 3 3 5 4" xfId="24833"/>
    <cellStyle name="계산 4 3 3 6" xfId="7630"/>
    <cellStyle name="계산 4 3 3 6 2" xfId="13596"/>
    <cellStyle name="계산 4 3 3 6 3" xfId="19352"/>
    <cellStyle name="계산 4 3 3 6 4" xfId="24834"/>
    <cellStyle name="계산 4 3 3 7" xfId="7631"/>
    <cellStyle name="계산 4 3 3 7 2" xfId="13597"/>
    <cellStyle name="계산 4 3 3 7 3" xfId="19353"/>
    <cellStyle name="계산 4 3 3 7 4" xfId="24835"/>
    <cellStyle name="계산 4 3 3 8" xfId="7632"/>
    <cellStyle name="계산 4 3 3 8 2" xfId="13598"/>
    <cellStyle name="계산 4 3 3 8 3" xfId="19354"/>
    <cellStyle name="계산 4 3 3 8 4" xfId="24836"/>
    <cellStyle name="계산 4 3 3 9" xfId="7633"/>
    <cellStyle name="계산 4 3 3 9 2" xfId="13599"/>
    <cellStyle name="계산 4 3 3 9 3" xfId="19355"/>
    <cellStyle name="계산 4 3 3 9 4" xfId="24837"/>
    <cellStyle name="계산 4 3 4" xfId="7634"/>
    <cellStyle name="계산 4 3 4 2" xfId="13600"/>
    <cellStyle name="계산 4 3 4 3" xfId="19356"/>
    <cellStyle name="계산 4 3 4 4" xfId="24838"/>
    <cellStyle name="계산 4 3 5" xfId="7635"/>
    <cellStyle name="계산 4 3 5 2" xfId="13601"/>
    <cellStyle name="계산 4 3 5 3" xfId="19357"/>
    <cellStyle name="계산 4 3 5 4" xfId="24839"/>
    <cellStyle name="계산 4 3 6" xfId="7636"/>
    <cellStyle name="계산 4 3 6 2" xfId="13602"/>
    <cellStyle name="계산 4 3 6 3" xfId="19358"/>
    <cellStyle name="계산 4 3 6 4" xfId="24840"/>
    <cellStyle name="계산 4 3 7" xfId="7637"/>
    <cellStyle name="계산 4 3 7 2" xfId="13603"/>
    <cellStyle name="계산 4 3 7 3" xfId="19359"/>
    <cellStyle name="계산 4 3 7 4" xfId="24841"/>
    <cellStyle name="계산 4 3 8" xfId="7638"/>
    <cellStyle name="계산 4 3 8 2" xfId="13604"/>
    <cellStyle name="계산 4 3 8 3" xfId="19360"/>
    <cellStyle name="계산 4 3 8 4" xfId="24842"/>
    <cellStyle name="계산 4 3 9" xfId="7639"/>
    <cellStyle name="계산 4 3 9 2" xfId="13605"/>
    <cellStyle name="계산 4 3 9 3" xfId="19361"/>
    <cellStyle name="계산 4 3 9 4" xfId="24843"/>
    <cellStyle name="계산 4 4" xfId="5404"/>
    <cellStyle name="계산 4 4 2" xfId="5692"/>
    <cellStyle name="계산 4 4 2 10" xfId="11665"/>
    <cellStyle name="계산 4 4 2 11" xfId="17435"/>
    <cellStyle name="계산 4 4 2 12" xfId="22955"/>
    <cellStyle name="계산 4 4 2 2" xfId="7640"/>
    <cellStyle name="계산 4 4 2 2 2" xfId="13606"/>
    <cellStyle name="계산 4 4 2 2 3" xfId="19362"/>
    <cellStyle name="계산 4 4 2 2 4" xfId="24844"/>
    <cellStyle name="계산 4 4 2 3" xfId="7641"/>
    <cellStyle name="계산 4 4 2 3 2" xfId="13607"/>
    <cellStyle name="계산 4 4 2 3 3" xfId="19363"/>
    <cellStyle name="계산 4 4 2 3 4" xfId="24845"/>
    <cellStyle name="계산 4 4 2 4" xfId="7642"/>
    <cellStyle name="계산 4 4 2 4 2" xfId="13608"/>
    <cellStyle name="계산 4 4 2 4 3" xfId="19364"/>
    <cellStyle name="계산 4 4 2 4 4" xfId="24846"/>
    <cellStyle name="계산 4 4 2 5" xfId="7643"/>
    <cellStyle name="계산 4 4 2 5 2" xfId="13609"/>
    <cellStyle name="계산 4 4 2 5 3" xfId="19365"/>
    <cellStyle name="계산 4 4 2 5 4" xfId="24847"/>
    <cellStyle name="계산 4 4 2 6" xfId="7644"/>
    <cellStyle name="계산 4 4 2 6 2" xfId="13610"/>
    <cellStyle name="계산 4 4 2 6 3" xfId="19366"/>
    <cellStyle name="계산 4 4 2 6 4" xfId="24848"/>
    <cellStyle name="계산 4 4 2 7" xfId="7645"/>
    <cellStyle name="계산 4 4 2 7 2" xfId="13611"/>
    <cellStyle name="계산 4 4 2 7 3" xfId="19367"/>
    <cellStyle name="계산 4 4 2 7 4" xfId="24849"/>
    <cellStyle name="계산 4 4 2 8" xfId="7646"/>
    <cellStyle name="계산 4 4 2 8 2" xfId="13612"/>
    <cellStyle name="계산 4 4 2 8 3" xfId="19368"/>
    <cellStyle name="계산 4 4 2 8 4" xfId="24850"/>
    <cellStyle name="계산 4 4 2 9" xfId="7647"/>
    <cellStyle name="계산 4 4 2 9 2" xfId="13613"/>
    <cellStyle name="계산 4 4 2 9 3" xfId="19369"/>
    <cellStyle name="계산 4 4 2 9 4" xfId="24851"/>
    <cellStyle name="계산 4 4 3" xfId="5931"/>
    <cellStyle name="계산 4 4 3 10" xfId="7648"/>
    <cellStyle name="계산 4 4 3 10 2" xfId="13614"/>
    <cellStyle name="계산 4 4 3 10 3" xfId="19370"/>
    <cellStyle name="계산 4 4 3 10 4" xfId="24852"/>
    <cellStyle name="계산 4 4 3 11" xfId="11904"/>
    <cellStyle name="계산 4 4 3 12" xfId="17661"/>
    <cellStyle name="계산 4 4 3 13" xfId="23158"/>
    <cellStyle name="계산 4 4 3 2" xfId="7649"/>
    <cellStyle name="계산 4 4 3 2 2" xfId="13615"/>
    <cellStyle name="계산 4 4 3 2 3" xfId="19371"/>
    <cellStyle name="계산 4 4 3 2 4" xfId="24853"/>
    <cellStyle name="계산 4 4 3 3" xfId="7650"/>
    <cellStyle name="계산 4 4 3 3 2" xfId="13616"/>
    <cellStyle name="계산 4 4 3 3 3" xfId="19372"/>
    <cellStyle name="계산 4 4 3 3 4" xfId="24854"/>
    <cellStyle name="계산 4 4 3 4" xfId="7651"/>
    <cellStyle name="계산 4 4 3 4 2" xfId="13617"/>
    <cellStyle name="계산 4 4 3 4 3" xfId="19373"/>
    <cellStyle name="계산 4 4 3 4 4" xfId="24855"/>
    <cellStyle name="계산 4 4 3 5" xfId="7652"/>
    <cellStyle name="계산 4 4 3 5 2" xfId="13618"/>
    <cellStyle name="계산 4 4 3 5 3" xfId="19374"/>
    <cellStyle name="계산 4 4 3 5 4" xfId="24856"/>
    <cellStyle name="계산 4 4 3 6" xfId="7653"/>
    <cellStyle name="계산 4 4 3 6 2" xfId="13619"/>
    <cellStyle name="계산 4 4 3 6 3" xfId="19375"/>
    <cellStyle name="계산 4 4 3 6 4" xfId="24857"/>
    <cellStyle name="계산 4 4 3 7" xfId="7654"/>
    <cellStyle name="계산 4 4 3 7 2" xfId="13620"/>
    <cellStyle name="계산 4 4 3 7 3" xfId="19376"/>
    <cellStyle name="계산 4 4 3 7 4" xfId="24858"/>
    <cellStyle name="계산 4 4 3 8" xfId="7655"/>
    <cellStyle name="계산 4 4 3 8 2" xfId="13621"/>
    <cellStyle name="계산 4 4 3 8 3" xfId="19377"/>
    <cellStyle name="계산 4 4 3 8 4" xfId="24859"/>
    <cellStyle name="계산 4 4 3 9" xfId="7656"/>
    <cellStyle name="계산 4 4 3 9 2" xfId="13622"/>
    <cellStyle name="계산 4 4 3 9 3" xfId="19378"/>
    <cellStyle name="계산 4 4 3 9 4" xfId="24860"/>
    <cellStyle name="계산 4 4 4" xfId="7657"/>
    <cellStyle name="계산 4 4 4 2" xfId="13623"/>
    <cellStyle name="계산 4 4 4 3" xfId="19379"/>
    <cellStyle name="계산 4 4 4 4" xfId="24861"/>
    <cellStyle name="계산 4 4 5" xfId="7658"/>
    <cellStyle name="계산 4 4 5 2" xfId="13624"/>
    <cellStyle name="계산 4 4 5 3" xfId="19380"/>
    <cellStyle name="계산 4 4 5 4" xfId="24862"/>
    <cellStyle name="계산 4 4 6" xfId="7659"/>
    <cellStyle name="계산 4 4 6 2" xfId="13625"/>
    <cellStyle name="계산 4 4 6 3" xfId="19381"/>
    <cellStyle name="계산 4 4 6 4" xfId="24863"/>
    <cellStyle name="계산 4 4 7" xfId="11398"/>
    <cellStyle name="계산 4 4 8" xfId="17197"/>
    <cellStyle name="계산 4 5" xfId="5378"/>
    <cellStyle name="계산 4 5 2" xfId="5666"/>
    <cellStyle name="계산 4 5 2 10" xfId="11639"/>
    <cellStyle name="계산 4 5 2 11" xfId="17409"/>
    <cellStyle name="계산 4 5 2 12" xfId="22941"/>
    <cellStyle name="계산 4 5 2 2" xfId="7660"/>
    <cellStyle name="계산 4 5 2 2 2" xfId="13626"/>
    <cellStyle name="계산 4 5 2 2 3" xfId="19382"/>
    <cellStyle name="계산 4 5 2 2 4" xfId="24864"/>
    <cellStyle name="계산 4 5 2 3" xfId="7661"/>
    <cellStyle name="계산 4 5 2 3 2" xfId="13627"/>
    <cellStyle name="계산 4 5 2 3 3" xfId="19383"/>
    <cellStyle name="계산 4 5 2 3 4" xfId="24865"/>
    <cellStyle name="계산 4 5 2 4" xfId="7662"/>
    <cellStyle name="계산 4 5 2 4 2" xfId="13628"/>
    <cellStyle name="계산 4 5 2 4 3" xfId="19384"/>
    <cellStyle name="계산 4 5 2 4 4" xfId="24866"/>
    <cellStyle name="계산 4 5 2 5" xfId="7663"/>
    <cellStyle name="계산 4 5 2 5 2" xfId="13629"/>
    <cellStyle name="계산 4 5 2 5 3" xfId="19385"/>
    <cellStyle name="계산 4 5 2 5 4" xfId="24867"/>
    <cellStyle name="계산 4 5 2 6" xfId="7664"/>
    <cellStyle name="계산 4 5 2 6 2" xfId="13630"/>
    <cellStyle name="계산 4 5 2 6 3" xfId="19386"/>
    <cellStyle name="계산 4 5 2 6 4" xfId="24868"/>
    <cellStyle name="계산 4 5 2 7" xfId="7665"/>
    <cellStyle name="계산 4 5 2 7 2" xfId="13631"/>
    <cellStyle name="계산 4 5 2 7 3" xfId="19387"/>
    <cellStyle name="계산 4 5 2 7 4" xfId="24869"/>
    <cellStyle name="계산 4 5 2 8" xfId="7666"/>
    <cellStyle name="계산 4 5 2 8 2" xfId="13632"/>
    <cellStyle name="계산 4 5 2 8 3" xfId="19388"/>
    <cellStyle name="계산 4 5 2 8 4" xfId="24870"/>
    <cellStyle name="계산 4 5 2 9" xfId="7667"/>
    <cellStyle name="계산 4 5 2 9 2" xfId="13633"/>
    <cellStyle name="계산 4 5 2 9 3" xfId="19389"/>
    <cellStyle name="계산 4 5 2 9 4" xfId="24871"/>
    <cellStyle name="계산 4 5 3" xfId="5907"/>
    <cellStyle name="계산 4 5 3 10" xfId="7668"/>
    <cellStyle name="계산 4 5 3 10 2" xfId="13634"/>
    <cellStyle name="계산 4 5 3 10 3" xfId="19390"/>
    <cellStyle name="계산 4 5 3 10 4" xfId="24872"/>
    <cellStyle name="계산 4 5 3 11" xfId="11880"/>
    <cellStyle name="계산 4 5 3 12" xfId="17637"/>
    <cellStyle name="계산 4 5 3 13" xfId="23134"/>
    <cellStyle name="계산 4 5 3 2" xfId="7669"/>
    <cellStyle name="계산 4 5 3 2 2" xfId="13635"/>
    <cellStyle name="계산 4 5 3 2 3" xfId="19391"/>
    <cellStyle name="계산 4 5 3 2 4" xfId="24873"/>
    <cellStyle name="계산 4 5 3 3" xfId="7670"/>
    <cellStyle name="계산 4 5 3 3 2" xfId="13636"/>
    <cellStyle name="계산 4 5 3 3 3" xfId="19392"/>
    <cellStyle name="계산 4 5 3 3 4" xfId="24874"/>
    <cellStyle name="계산 4 5 3 4" xfId="7671"/>
    <cellStyle name="계산 4 5 3 4 2" xfId="13637"/>
    <cellStyle name="계산 4 5 3 4 3" xfId="19393"/>
    <cellStyle name="계산 4 5 3 4 4" xfId="24875"/>
    <cellStyle name="계산 4 5 3 5" xfId="7672"/>
    <cellStyle name="계산 4 5 3 5 2" xfId="13638"/>
    <cellStyle name="계산 4 5 3 5 3" xfId="19394"/>
    <cellStyle name="계산 4 5 3 5 4" xfId="24876"/>
    <cellStyle name="계산 4 5 3 6" xfId="7673"/>
    <cellStyle name="계산 4 5 3 6 2" xfId="13639"/>
    <cellStyle name="계산 4 5 3 6 3" xfId="19395"/>
    <cellStyle name="계산 4 5 3 6 4" xfId="24877"/>
    <cellStyle name="계산 4 5 3 7" xfId="7674"/>
    <cellStyle name="계산 4 5 3 7 2" xfId="13640"/>
    <cellStyle name="계산 4 5 3 7 3" xfId="19396"/>
    <cellStyle name="계산 4 5 3 7 4" xfId="24878"/>
    <cellStyle name="계산 4 5 3 8" xfId="7675"/>
    <cellStyle name="계산 4 5 3 8 2" xfId="13641"/>
    <cellStyle name="계산 4 5 3 8 3" xfId="19397"/>
    <cellStyle name="계산 4 5 3 8 4" xfId="24879"/>
    <cellStyle name="계산 4 5 3 9" xfId="7676"/>
    <cellStyle name="계산 4 5 3 9 2" xfId="13642"/>
    <cellStyle name="계산 4 5 3 9 3" xfId="19398"/>
    <cellStyle name="계산 4 5 3 9 4" xfId="24880"/>
    <cellStyle name="계산 4 5 4" xfId="7677"/>
    <cellStyle name="계산 4 5 4 2" xfId="13643"/>
    <cellStyle name="계산 4 5 4 3" xfId="19399"/>
    <cellStyle name="계산 4 5 4 4" xfId="24881"/>
    <cellStyle name="계산 4 5 5" xfId="7678"/>
    <cellStyle name="계산 4 5 5 2" xfId="13644"/>
    <cellStyle name="계산 4 5 5 3" xfId="19400"/>
    <cellStyle name="계산 4 5 5 4" xfId="24882"/>
    <cellStyle name="계산 4 5 6" xfId="7679"/>
    <cellStyle name="계산 4 5 6 2" xfId="13645"/>
    <cellStyle name="계산 4 5 6 3" xfId="19401"/>
    <cellStyle name="계산 4 5 6 4" xfId="24883"/>
    <cellStyle name="계산 4 5 7" xfId="7680"/>
    <cellStyle name="계산 4 5 7 2" xfId="13646"/>
    <cellStyle name="계산 4 5 7 3" xfId="19402"/>
    <cellStyle name="계산 4 5 7 4" xfId="24884"/>
    <cellStyle name="계산 4 5 8" xfId="11372"/>
    <cellStyle name="계산 4 5 9" xfId="17175"/>
    <cellStyle name="계산 4 6" xfId="5370"/>
    <cellStyle name="계산 4 6 10" xfId="17167"/>
    <cellStyle name="계산 4 6 11" xfId="11297"/>
    <cellStyle name="계산 4 6 2" xfId="5658"/>
    <cellStyle name="계산 4 6 2 10" xfId="7681"/>
    <cellStyle name="계산 4 6 2 10 2" xfId="13647"/>
    <cellStyle name="계산 4 6 2 10 3" xfId="19403"/>
    <cellStyle name="계산 4 6 2 10 4" xfId="24885"/>
    <cellStyle name="계산 4 6 2 11" xfId="11631"/>
    <cellStyle name="계산 4 6 2 12" xfId="17401"/>
    <cellStyle name="계산 4 6 2 13" xfId="22933"/>
    <cellStyle name="계산 4 6 2 2" xfId="7682"/>
    <cellStyle name="계산 4 6 2 2 2" xfId="13648"/>
    <cellStyle name="계산 4 6 2 2 3" xfId="19404"/>
    <cellStyle name="계산 4 6 2 2 4" xfId="24886"/>
    <cellStyle name="계산 4 6 2 3" xfId="7683"/>
    <cellStyle name="계산 4 6 2 3 2" xfId="13649"/>
    <cellStyle name="계산 4 6 2 3 3" xfId="19405"/>
    <cellStyle name="계산 4 6 2 3 4" xfId="24887"/>
    <cellStyle name="계산 4 6 2 4" xfId="7684"/>
    <cellStyle name="계산 4 6 2 4 2" xfId="13650"/>
    <cellStyle name="계산 4 6 2 4 3" xfId="19406"/>
    <cellStyle name="계산 4 6 2 4 4" xfId="24888"/>
    <cellStyle name="계산 4 6 2 5" xfId="7685"/>
    <cellStyle name="계산 4 6 2 5 2" xfId="13651"/>
    <cellStyle name="계산 4 6 2 5 3" xfId="19407"/>
    <cellStyle name="계산 4 6 2 5 4" xfId="24889"/>
    <cellStyle name="계산 4 6 2 6" xfId="7686"/>
    <cellStyle name="계산 4 6 2 6 2" xfId="13652"/>
    <cellStyle name="계산 4 6 2 6 3" xfId="19408"/>
    <cellStyle name="계산 4 6 2 6 4" xfId="24890"/>
    <cellStyle name="계산 4 6 2 7" xfId="7687"/>
    <cellStyle name="계산 4 6 2 7 2" xfId="13653"/>
    <cellStyle name="계산 4 6 2 7 3" xfId="19409"/>
    <cellStyle name="계산 4 6 2 7 4" xfId="24891"/>
    <cellStyle name="계산 4 6 2 8" xfId="7688"/>
    <cellStyle name="계산 4 6 2 8 2" xfId="13654"/>
    <cellStyle name="계산 4 6 2 8 3" xfId="19410"/>
    <cellStyle name="계산 4 6 2 8 4" xfId="24892"/>
    <cellStyle name="계산 4 6 2 9" xfId="7689"/>
    <cellStyle name="계산 4 6 2 9 2" xfId="13655"/>
    <cellStyle name="계산 4 6 2 9 3" xfId="19411"/>
    <cellStyle name="계산 4 6 2 9 4" xfId="24893"/>
    <cellStyle name="계산 4 6 3" xfId="5900"/>
    <cellStyle name="계산 4 6 3 10" xfId="7690"/>
    <cellStyle name="계산 4 6 3 10 2" xfId="13656"/>
    <cellStyle name="계산 4 6 3 10 3" xfId="19412"/>
    <cellStyle name="계산 4 6 3 10 4" xfId="24894"/>
    <cellStyle name="계산 4 6 3 11" xfId="11873"/>
    <cellStyle name="계산 4 6 3 12" xfId="17630"/>
    <cellStyle name="계산 4 6 3 13" xfId="23127"/>
    <cellStyle name="계산 4 6 3 2" xfId="7691"/>
    <cellStyle name="계산 4 6 3 2 2" xfId="13657"/>
    <cellStyle name="계산 4 6 3 2 3" xfId="19413"/>
    <cellStyle name="계산 4 6 3 2 4" xfId="24895"/>
    <cellStyle name="계산 4 6 3 3" xfId="7692"/>
    <cellStyle name="계산 4 6 3 3 2" xfId="13658"/>
    <cellStyle name="계산 4 6 3 3 3" xfId="19414"/>
    <cellStyle name="계산 4 6 3 3 4" xfId="24896"/>
    <cellStyle name="계산 4 6 3 4" xfId="7693"/>
    <cellStyle name="계산 4 6 3 4 2" xfId="13659"/>
    <cellStyle name="계산 4 6 3 4 3" xfId="19415"/>
    <cellStyle name="계산 4 6 3 4 4" xfId="24897"/>
    <cellStyle name="계산 4 6 3 5" xfId="7694"/>
    <cellStyle name="계산 4 6 3 5 2" xfId="13660"/>
    <cellStyle name="계산 4 6 3 5 3" xfId="19416"/>
    <cellStyle name="계산 4 6 3 5 4" xfId="24898"/>
    <cellStyle name="계산 4 6 3 6" xfId="7695"/>
    <cellStyle name="계산 4 6 3 6 2" xfId="13661"/>
    <cellStyle name="계산 4 6 3 6 3" xfId="19417"/>
    <cellStyle name="계산 4 6 3 6 4" xfId="24899"/>
    <cellStyle name="계산 4 6 3 7" xfId="7696"/>
    <cellStyle name="계산 4 6 3 7 2" xfId="13662"/>
    <cellStyle name="계산 4 6 3 7 3" xfId="19418"/>
    <cellStyle name="계산 4 6 3 7 4" xfId="24900"/>
    <cellStyle name="계산 4 6 3 8" xfId="7697"/>
    <cellStyle name="계산 4 6 3 8 2" xfId="13663"/>
    <cellStyle name="계산 4 6 3 8 3" xfId="19419"/>
    <cellStyle name="계산 4 6 3 8 4" xfId="24901"/>
    <cellStyle name="계산 4 6 3 9" xfId="7698"/>
    <cellStyle name="계산 4 6 3 9 2" xfId="13664"/>
    <cellStyle name="계산 4 6 3 9 3" xfId="19420"/>
    <cellStyle name="계산 4 6 3 9 4" xfId="24902"/>
    <cellStyle name="계산 4 6 4" xfId="7699"/>
    <cellStyle name="계산 4 6 4 2" xfId="13665"/>
    <cellStyle name="계산 4 6 4 3" xfId="19421"/>
    <cellStyle name="계산 4 6 4 4" xfId="24903"/>
    <cellStyle name="계산 4 6 5" xfId="7700"/>
    <cellStyle name="계산 4 6 5 2" xfId="13666"/>
    <cellStyle name="계산 4 6 5 3" xfId="19422"/>
    <cellStyle name="계산 4 6 5 4" xfId="24904"/>
    <cellStyle name="계산 4 6 6" xfId="7701"/>
    <cellStyle name="계산 4 6 6 2" xfId="13667"/>
    <cellStyle name="계산 4 6 6 3" xfId="19423"/>
    <cellStyle name="계산 4 6 6 4" xfId="24905"/>
    <cellStyle name="계산 4 6 7" xfId="7702"/>
    <cellStyle name="계산 4 6 7 2" xfId="13668"/>
    <cellStyle name="계산 4 6 7 3" xfId="19424"/>
    <cellStyle name="계산 4 6 7 4" xfId="24906"/>
    <cellStyle name="계산 4 6 8" xfId="7703"/>
    <cellStyle name="계산 4 6 8 2" xfId="13669"/>
    <cellStyle name="계산 4 6 8 3" xfId="19425"/>
    <cellStyle name="계산 4 6 8 4" xfId="24907"/>
    <cellStyle name="계산 4 6 9" xfId="11364"/>
    <cellStyle name="계산 4 7" xfId="7704"/>
    <cellStyle name="계산 4 7 2" xfId="13670"/>
    <cellStyle name="계산 4 7 3" xfId="19426"/>
    <cellStyle name="계산 4 7 4" xfId="24908"/>
    <cellStyle name="계산 4 8" xfId="11244"/>
    <cellStyle name="계산 5" xfId="5130"/>
    <cellStyle name="계산 5 2" xfId="5371"/>
    <cellStyle name="계산 5 2 2" xfId="5659"/>
    <cellStyle name="계산 5 2 2 10" xfId="11632"/>
    <cellStyle name="계산 5 2 2 11" xfId="17402"/>
    <cellStyle name="계산 5 2 2 12" xfId="22934"/>
    <cellStyle name="계산 5 2 2 2" xfId="7705"/>
    <cellStyle name="계산 5 2 2 2 2" xfId="13671"/>
    <cellStyle name="계산 5 2 2 2 3" xfId="19427"/>
    <cellStyle name="계산 5 2 2 2 4" xfId="24909"/>
    <cellStyle name="계산 5 2 2 3" xfId="7706"/>
    <cellStyle name="계산 5 2 2 3 2" xfId="13672"/>
    <cellStyle name="계산 5 2 2 3 3" xfId="19428"/>
    <cellStyle name="계산 5 2 2 3 4" xfId="24910"/>
    <cellStyle name="계산 5 2 2 4" xfId="7707"/>
    <cellStyle name="계산 5 2 2 4 2" xfId="13673"/>
    <cellStyle name="계산 5 2 2 4 3" xfId="19429"/>
    <cellStyle name="계산 5 2 2 4 4" xfId="24911"/>
    <cellStyle name="계산 5 2 2 5" xfId="7708"/>
    <cellStyle name="계산 5 2 2 5 2" xfId="13674"/>
    <cellStyle name="계산 5 2 2 5 3" xfId="19430"/>
    <cellStyle name="계산 5 2 2 5 4" xfId="24912"/>
    <cellStyle name="계산 5 2 2 6" xfId="7709"/>
    <cellStyle name="계산 5 2 2 6 2" xfId="13675"/>
    <cellStyle name="계산 5 2 2 6 3" xfId="19431"/>
    <cellStyle name="계산 5 2 2 6 4" xfId="24913"/>
    <cellStyle name="계산 5 2 2 7" xfId="7710"/>
    <cellStyle name="계산 5 2 2 7 2" xfId="13676"/>
    <cellStyle name="계산 5 2 2 7 3" xfId="19432"/>
    <cellStyle name="계산 5 2 2 7 4" xfId="24914"/>
    <cellStyle name="계산 5 2 2 8" xfId="7711"/>
    <cellStyle name="계산 5 2 2 8 2" xfId="13677"/>
    <cellStyle name="계산 5 2 2 8 3" xfId="19433"/>
    <cellStyle name="계산 5 2 2 8 4" xfId="24915"/>
    <cellStyle name="계산 5 2 2 9" xfId="7712"/>
    <cellStyle name="계산 5 2 2 9 2" xfId="13678"/>
    <cellStyle name="계산 5 2 2 9 3" xfId="19434"/>
    <cellStyle name="계산 5 2 2 9 4" xfId="24916"/>
    <cellStyle name="계산 5 2 3" xfId="5901"/>
    <cellStyle name="계산 5 2 3 10" xfId="7713"/>
    <cellStyle name="계산 5 2 3 10 2" xfId="13679"/>
    <cellStyle name="계산 5 2 3 10 3" xfId="19435"/>
    <cellStyle name="계산 5 2 3 10 4" xfId="24917"/>
    <cellStyle name="계산 5 2 3 11" xfId="11874"/>
    <cellStyle name="계산 5 2 3 12" xfId="17631"/>
    <cellStyle name="계산 5 2 3 13" xfId="23128"/>
    <cellStyle name="계산 5 2 3 2" xfId="7714"/>
    <cellStyle name="계산 5 2 3 2 2" xfId="13680"/>
    <cellStyle name="계산 5 2 3 2 3" xfId="19436"/>
    <cellStyle name="계산 5 2 3 2 4" xfId="24918"/>
    <cellStyle name="계산 5 2 3 3" xfId="7715"/>
    <cellStyle name="계산 5 2 3 3 2" xfId="13681"/>
    <cellStyle name="계산 5 2 3 3 3" xfId="19437"/>
    <cellStyle name="계산 5 2 3 3 4" xfId="24919"/>
    <cellStyle name="계산 5 2 3 4" xfId="7716"/>
    <cellStyle name="계산 5 2 3 4 2" xfId="13682"/>
    <cellStyle name="계산 5 2 3 4 3" xfId="19438"/>
    <cellStyle name="계산 5 2 3 4 4" xfId="24920"/>
    <cellStyle name="계산 5 2 3 5" xfId="7717"/>
    <cellStyle name="계산 5 2 3 5 2" xfId="13683"/>
    <cellStyle name="계산 5 2 3 5 3" xfId="19439"/>
    <cellStyle name="계산 5 2 3 5 4" xfId="24921"/>
    <cellStyle name="계산 5 2 3 6" xfId="7718"/>
    <cellStyle name="계산 5 2 3 6 2" xfId="13684"/>
    <cellStyle name="계산 5 2 3 6 3" xfId="19440"/>
    <cellStyle name="계산 5 2 3 6 4" xfId="24922"/>
    <cellStyle name="계산 5 2 3 7" xfId="7719"/>
    <cellStyle name="계산 5 2 3 7 2" xfId="13685"/>
    <cellStyle name="계산 5 2 3 7 3" xfId="19441"/>
    <cellStyle name="계산 5 2 3 7 4" xfId="24923"/>
    <cellStyle name="계산 5 2 3 8" xfId="7720"/>
    <cellStyle name="계산 5 2 3 8 2" xfId="13686"/>
    <cellStyle name="계산 5 2 3 8 3" xfId="19442"/>
    <cellStyle name="계산 5 2 3 8 4" xfId="24924"/>
    <cellStyle name="계산 5 2 3 9" xfId="7721"/>
    <cellStyle name="계산 5 2 3 9 2" xfId="13687"/>
    <cellStyle name="계산 5 2 3 9 3" xfId="19443"/>
    <cellStyle name="계산 5 2 3 9 4" xfId="24925"/>
    <cellStyle name="계산 5 2 4" xfId="7722"/>
    <cellStyle name="계산 5 2 4 2" xfId="13688"/>
    <cellStyle name="계산 5 2 4 3" xfId="19444"/>
    <cellStyle name="계산 5 2 4 4" xfId="24926"/>
    <cellStyle name="계산 5 2 5" xfId="7723"/>
    <cellStyle name="계산 5 2 5 2" xfId="13689"/>
    <cellStyle name="계산 5 2 5 3" xfId="19445"/>
    <cellStyle name="계산 5 2 5 4" xfId="24927"/>
    <cellStyle name="계산 5 2 6" xfId="7724"/>
    <cellStyle name="계산 5 2 6 2" xfId="13690"/>
    <cellStyle name="계산 5 2 6 3" xfId="19446"/>
    <cellStyle name="계산 5 2 6 4" xfId="24928"/>
    <cellStyle name="계산 5 2 7" xfId="11365"/>
    <cellStyle name="계산 5 2 8" xfId="17168"/>
    <cellStyle name="계산 5 3" xfId="5445"/>
    <cellStyle name="계산 5 3 2" xfId="5733"/>
    <cellStyle name="계산 5 3 2 10" xfId="11706"/>
    <cellStyle name="계산 5 3 2 11" xfId="17473"/>
    <cellStyle name="계산 5 3 2 12" xfId="22993"/>
    <cellStyle name="계산 5 3 2 2" xfId="7725"/>
    <cellStyle name="계산 5 3 2 2 2" xfId="13691"/>
    <cellStyle name="계산 5 3 2 2 3" xfId="19447"/>
    <cellStyle name="계산 5 3 2 2 4" xfId="24929"/>
    <cellStyle name="계산 5 3 2 3" xfId="7726"/>
    <cellStyle name="계산 5 3 2 3 2" xfId="13692"/>
    <cellStyle name="계산 5 3 2 3 3" xfId="19448"/>
    <cellStyle name="계산 5 3 2 3 4" xfId="24930"/>
    <cellStyle name="계산 5 3 2 4" xfId="7727"/>
    <cellStyle name="계산 5 3 2 4 2" xfId="13693"/>
    <cellStyle name="계산 5 3 2 4 3" xfId="19449"/>
    <cellStyle name="계산 5 3 2 4 4" xfId="24931"/>
    <cellStyle name="계산 5 3 2 5" xfId="7728"/>
    <cellStyle name="계산 5 3 2 5 2" xfId="13694"/>
    <cellStyle name="계산 5 3 2 5 3" xfId="19450"/>
    <cellStyle name="계산 5 3 2 5 4" xfId="24932"/>
    <cellStyle name="계산 5 3 2 6" xfId="7729"/>
    <cellStyle name="계산 5 3 2 6 2" xfId="13695"/>
    <cellStyle name="계산 5 3 2 6 3" xfId="19451"/>
    <cellStyle name="계산 5 3 2 6 4" xfId="24933"/>
    <cellStyle name="계산 5 3 2 7" xfId="7730"/>
    <cellStyle name="계산 5 3 2 7 2" xfId="13696"/>
    <cellStyle name="계산 5 3 2 7 3" xfId="19452"/>
    <cellStyle name="계산 5 3 2 7 4" xfId="24934"/>
    <cellStyle name="계산 5 3 2 8" xfId="7731"/>
    <cellStyle name="계산 5 3 2 8 2" xfId="13697"/>
    <cellStyle name="계산 5 3 2 8 3" xfId="19453"/>
    <cellStyle name="계산 5 3 2 8 4" xfId="24935"/>
    <cellStyle name="계산 5 3 2 9" xfId="7732"/>
    <cellStyle name="계산 5 3 2 9 2" xfId="13698"/>
    <cellStyle name="계산 5 3 2 9 3" xfId="19454"/>
    <cellStyle name="계산 5 3 2 9 4" xfId="24936"/>
    <cellStyle name="계산 5 3 3" xfId="5964"/>
    <cellStyle name="계산 5 3 3 10" xfId="7733"/>
    <cellStyle name="계산 5 3 3 10 2" xfId="13699"/>
    <cellStyle name="계산 5 3 3 10 3" xfId="19455"/>
    <cellStyle name="계산 5 3 3 10 4" xfId="24937"/>
    <cellStyle name="계산 5 3 3 11" xfId="11937"/>
    <cellStyle name="계산 5 3 3 12" xfId="17694"/>
    <cellStyle name="계산 5 3 3 13" xfId="23191"/>
    <cellStyle name="계산 5 3 3 2" xfId="7734"/>
    <cellStyle name="계산 5 3 3 2 2" xfId="13700"/>
    <cellStyle name="계산 5 3 3 2 3" xfId="19456"/>
    <cellStyle name="계산 5 3 3 2 4" xfId="24938"/>
    <cellStyle name="계산 5 3 3 3" xfId="7735"/>
    <cellStyle name="계산 5 3 3 3 2" xfId="13701"/>
    <cellStyle name="계산 5 3 3 3 3" xfId="19457"/>
    <cellStyle name="계산 5 3 3 3 4" xfId="24939"/>
    <cellStyle name="계산 5 3 3 4" xfId="7736"/>
    <cellStyle name="계산 5 3 3 4 2" xfId="13702"/>
    <cellStyle name="계산 5 3 3 4 3" xfId="19458"/>
    <cellStyle name="계산 5 3 3 4 4" xfId="24940"/>
    <cellStyle name="계산 5 3 3 5" xfId="7737"/>
    <cellStyle name="계산 5 3 3 5 2" xfId="13703"/>
    <cellStyle name="계산 5 3 3 5 3" xfId="19459"/>
    <cellStyle name="계산 5 3 3 5 4" xfId="24941"/>
    <cellStyle name="계산 5 3 3 6" xfId="7738"/>
    <cellStyle name="계산 5 3 3 6 2" xfId="13704"/>
    <cellStyle name="계산 5 3 3 6 3" xfId="19460"/>
    <cellStyle name="계산 5 3 3 6 4" xfId="24942"/>
    <cellStyle name="계산 5 3 3 7" xfId="7739"/>
    <cellStyle name="계산 5 3 3 7 2" xfId="13705"/>
    <cellStyle name="계산 5 3 3 7 3" xfId="19461"/>
    <cellStyle name="계산 5 3 3 7 4" xfId="24943"/>
    <cellStyle name="계산 5 3 3 8" xfId="7740"/>
    <cellStyle name="계산 5 3 3 8 2" xfId="13706"/>
    <cellStyle name="계산 5 3 3 8 3" xfId="19462"/>
    <cellStyle name="계산 5 3 3 8 4" xfId="24944"/>
    <cellStyle name="계산 5 3 3 9" xfId="7741"/>
    <cellStyle name="계산 5 3 3 9 2" xfId="13707"/>
    <cellStyle name="계산 5 3 3 9 3" xfId="19463"/>
    <cellStyle name="계산 5 3 3 9 4" xfId="24945"/>
    <cellStyle name="계산 5 3 4" xfId="7742"/>
    <cellStyle name="계산 5 3 4 2" xfId="13708"/>
    <cellStyle name="계산 5 3 4 3" xfId="19464"/>
    <cellStyle name="계산 5 3 4 4" xfId="24946"/>
    <cellStyle name="계산 5 3 5" xfId="7743"/>
    <cellStyle name="계산 5 3 5 2" xfId="13709"/>
    <cellStyle name="계산 5 3 5 3" xfId="19465"/>
    <cellStyle name="계산 5 3 5 4" xfId="24947"/>
    <cellStyle name="계산 5 3 6" xfId="7744"/>
    <cellStyle name="계산 5 3 6 2" xfId="13710"/>
    <cellStyle name="계산 5 3 6 3" xfId="19466"/>
    <cellStyle name="계산 5 3 6 4" xfId="24948"/>
    <cellStyle name="계산 5 3 7" xfId="11439"/>
    <cellStyle name="계산 5 3 8" xfId="17233"/>
    <cellStyle name="계산 5 4" xfId="5484"/>
    <cellStyle name="계산 5 4 2" xfId="5772"/>
    <cellStyle name="계산 5 4 2 10" xfId="11745"/>
    <cellStyle name="계산 5 4 2 11" xfId="17511"/>
    <cellStyle name="계산 5 4 2 12" xfId="23025"/>
    <cellStyle name="계산 5 4 2 2" xfId="7745"/>
    <cellStyle name="계산 5 4 2 2 2" xfId="13711"/>
    <cellStyle name="계산 5 4 2 2 3" xfId="19467"/>
    <cellStyle name="계산 5 4 2 2 4" xfId="24949"/>
    <cellStyle name="계산 5 4 2 3" xfId="7746"/>
    <cellStyle name="계산 5 4 2 3 2" xfId="13712"/>
    <cellStyle name="계산 5 4 2 3 3" xfId="19468"/>
    <cellStyle name="계산 5 4 2 3 4" xfId="24950"/>
    <cellStyle name="계산 5 4 2 4" xfId="7747"/>
    <cellStyle name="계산 5 4 2 4 2" xfId="13713"/>
    <cellStyle name="계산 5 4 2 4 3" xfId="19469"/>
    <cellStyle name="계산 5 4 2 4 4" xfId="24951"/>
    <cellStyle name="계산 5 4 2 5" xfId="7748"/>
    <cellStyle name="계산 5 4 2 5 2" xfId="13714"/>
    <cellStyle name="계산 5 4 2 5 3" xfId="19470"/>
    <cellStyle name="계산 5 4 2 5 4" xfId="24952"/>
    <cellStyle name="계산 5 4 2 6" xfId="7749"/>
    <cellStyle name="계산 5 4 2 6 2" xfId="13715"/>
    <cellStyle name="계산 5 4 2 6 3" xfId="19471"/>
    <cellStyle name="계산 5 4 2 6 4" xfId="24953"/>
    <cellStyle name="계산 5 4 2 7" xfId="7750"/>
    <cellStyle name="계산 5 4 2 7 2" xfId="13716"/>
    <cellStyle name="계산 5 4 2 7 3" xfId="19472"/>
    <cellStyle name="계산 5 4 2 7 4" xfId="24954"/>
    <cellStyle name="계산 5 4 2 8" xfId="7751"/>
    <cellStyle name="계산 5 4 2 8 2" xfId="13717"/>
    <cellStyle name="계산 5 4 2 8 3" xfId="19473"/>
    <cellStyle name="계산 5 4 2 8 4" xfId="24955"/>
    <cellStyle name="계산 5 4 2 9" xfId="7752"/>
    <cellStyle name="계산 5 4 2 9 2" xfId="13718"/>
    <cellStyle name="계산 5 4 2 9 3" xfId="19474"/>
    <cellStyle name="계산 5 4 2 9 4" xfId="24956"/>
    <cellStyle name="계산 5 4 3" xfId="5997"/>
    <cellStyle name="계산 5 4 3 10" xfId="7753"/>
    <cellStyle name="계산 5 4 3 10 2" xfId="13719"/>
    <cellStyle name="계산 5 4 3 10 3" xfId="19475"/>
    <cellStyle name="계산 5 4 3 10 4" xfId="24957"/>
    <cellStyle name="계산 5 4 3 11" xfId="11970"/>
    <cellStyle name="계산 5 4 3 12" xfId="17727"/>
    <cellStyle name="계산 5 4 3 13" xfId="23224"/>
    <cellStyle name="계산 5 4 3 2" xfId="7754"/>
    <cellStyle name="계산 5 4 3 2 2" xfId="13720"/>
    <cellStyle name="계산 5 4 3 2 3" xfId="19476"/>
    <cellStyle name="계산 5 4 3 2 4" xfId="24958"/>
    <cellStyle name="계산 5 4 3 3" xfId="7755"/>
    <cellStyle name="계산 5 4 3 3 2" xfId="13721"/>
    <cellStyle name="계산 5 4 3 3 3" xfId="19477"/>
    <cellStyle name="계산 5 4 3 3 4" xfId="24959"/>
    <cellStyle name="계산 5 4 3 4" xfId="7756"/>
    <cellStyle name="계산 5 4 3 4 2" xfId="13722"/>
    <cellStyle name="계산 5 4 3 4 3" xfId="19478"/>
    <cellStyle name="계산 5 4 3 4 4" xfId="24960"/>
    <cellStyle name="계산 5 4 3 5" xfId="7757"/>
    <cellStyle name="계산 5 4 3 5 2" xfId="13723"/>
    <cellStyle name="계산 5 4 3 5 3" xfId="19479"/>
    <cellStyle name="계산 5 4 3 5 4" xfId="24961"/>
    <cellStyle name="계산 5 4 3 6" xfId="7758"/>
    <cellStyle name="계산 5 4 3 6 2" xfId="13724"/>
    <cellStyle name="계산 5 4 3 6 3" xfId="19480"/>
    <cellStyle name="계산 5 4 3 6 4" xfId="24962"/>
    <cellStyle name="계산 5 4 3 7" xfId="7759"/>
    <cellStyle name="계산 5 4 3 7 2" xfId="13725"/>
    <cellStyle name="계산 5 4 3 7 3" xfId="19481"/>
    <cellStyle name="계산 5 4 3 7 4" xfId="24963"/>
    <cellStyle name="계산 5 4 3 8" xfId="7760"/>
    <cellStyle name="계산 5 4 3 8 2" xfId="13726"/>
    <cellStyle name="계산 5 4 3 8 3" xfId="19482"/>
    <cellStyle name="계산 5 4 3 8 4" xfId="24964"/>
    <cellStyle name="계산 5 4 3 9" xfId="7761"/>
    <cellStyle name="계산 5 4 3 9 2" xfId="13727"/>
    <cellStyle name="계산 5 4 3 9 3" xfId="19483"/>
    <cellStyle name="계산 5 4 3 9 4" xfId="24965"/>
    <cellStyle name="계산 5 4 4" xfId="7762"/>
    <cellStyle name="계산 5 4 4 2" xfId="13728"/>
    <cellStyle name="계산 5 4 4 3" xfId="19484"/>
    <cellStyle name="계산 5 4 4 4" xfId="24966"/>
    <cellStyle name="계산 5 4 5" xfId="7763"/>
    <cellStyle name="계산 5 4 5 2" xfId="13729"/>
    <cellStyle name="계산 5 4 5 3" xfId="19485"/>
    <cellStyle name="계산 5 4 5 4" xfId="24967"/>
    <cellStyle name="계산 5 4 6" xfId="7764"/>
    <cellStyle name="계산 5 4 6 2" xfId="13730"/>
    <cellStyle name="계산 5 4 6 3" xfId="19486"/>
    <cellStyle name="계산 5 4 6 4" xfId="24968"/>
    <cellStyle name="계산 5 4 7" xfId="7765"/>
    <cellStyle name="계산 5 4 7 2" xfId="13731"/>
    <cellStyle name="계산 5 4 7 3" xfId="19487"/>
    <cellStyle name="계산 5 4 7 4" xfId="24969"/>
    <cellStyle name="계산 5 4 8" xfId="11478"/>
    <cellStyle name="계산 5 4 9" xfId="17270"/>
    <cellStyle name="계산 5 5" xfId="5406"/>
    <cellStyle name="계산 5 5 10" xfId="17199"/>
    <cellStyle name="계산 5 5 11" xfId="11317"/>
    <cellStyle name="계산 5 5 2" xfId="5694"/>
    <cellStyle name="계산 5 5 2 10" xfId="7766"/>
    <cellStyle name="계산 5 5 2 10 2" xfId="13732"/>
    <cellStyle name="계산 5 5 2 10 3" xfId="19488"/>
    <cellStyle name="계산 5 5 2 10 4" xfId="24970"/>
    <cellStyle name="계산 5 5 2 11" xfId="11667"/>
    <cellStyle name="계산 5 5 2 12" xfId="17437"/>
    <cellStyle name="계산 5 5 2 13" xfId="22957"/>
    <cellStyle name="계산 5 5 2 2" xfId="7767"/>
    <cellStyle name="계산 5 5 2 2 2" xfId="13733"/>
    <cellStyle name="계산 5 5 2 2 3" xfId="19489"/>
    <cellStyle name="계산 5 5 2 2 4" xfId="24971"/>
    <cellStyle name="계산 5 5 2 3" xfId="7768"/>
    <cellStyle name="계산 5 5 2 3 2" xfId="13734"/>
    <cellStyle name="계산 5 5 2 3 3" xfId="19490"/>
    <cellStyle name="계산 5 5 2 3 4" xfId="24972"/>
    <cellStyle name="계산 5 5 2 4" xfId="7769"/>
    <cellStyle name="계산 5 5 2 4 2" xfId="13735"/>
    <cellStyle name="계산 5 5 2 4 3" xfId="19491"/>
    <cellStyle name="계산 5 5 2 4 4" xfId="24973"/>
    <cellStyle name="계산 5 5 2 5" xfId="7770"/>
    <cellStyle name="계산 5 5 2 5 2" xfId="13736"/>
    <cellStyle name="계산 5 5 2 5 3" xfId="19492"/>
    <cellStyle name="계산 5 5 2 5 4" xfId="24974"/>
    <cellStyle name="계산 5 5 2 6" xfId="7771"/>
    <cellStyle name="계산 5 5 2 6 2" xfId="13737"/>
    <cellStyle name="계산 5 5 2 6 3" xfId="19493"/>
    <cellStyle name="계산 5 5 2 6 4" xfId="24975"/>
    <cellStyle name="계산 5 5 2 7" xfId="7772"/>
    <cellStyle name="계산 5 5 2 7 2" xfId="13738"/>
    <cellStyle name="계산 5 5 2 7 3" xfId="19494"/>
    <cellStyle name="계산 5 5 2 7 4" xfId="24976"/>
    <cellStyle name="계산 5 5 2 8" xfId="7773"/>
    <cellStyle name="계산 5 5 2 8 2" xfId="13739"/>
    <cellStyle name="계산 5 5 2 8 3" xfId="19495"/>
    <cellStyle name="계산 5 5 2 8 4" xfId="24977"/>
    <cellStyle name="계산 5 5 2 9" xfId="7774"/>
    <cellStyle name="계산 5 5 2 9 2" xfId="13740"/>
    <cellStyle name="계산 5 5 2 9 3" xfId="19496"/>
    <cellStyle name="계산 5 5 2 9 4" xfId="24978"/>
    <cellStyle name="계산 5 5 3" xfId="5933"/>
    <cellStyle name="계산 5 5 3 10" xfId="7775"/>
    <cellStyle name="계산 5 5 3 10 2" xfId="13741"/>
    <cellStyle name="계산 5 5 3 10 3" xfId="19497"/>
    <cellStyle name="계산 5 5 3 10 4" xfId="24979"/>
    <cellStyle name="계산 5 5 3 11" xfId="11906"/>
    <cellStyle name="계산 5 5 3 12" xfId="17663"/>
    <cellStyle name="계산 5 5 3 13" xfId="23160"/>
    <cellStyle name="계산 5 5 3 2" xfId="7776"/>
    <cellStyle name="계산 5 5 3 2 2" xfId="13742"/>
    <cellStyle name="계산 5 5 3 2 3" xfId="19498"/>
    <cellStyle name="계산 5 5 3 2 4" xfId="24980"/>
    <cellStyle name="계산 5 5 3 3" xfId="7777"/>
    <cellStyle name="계산 5 5 3 3 2" xfId="13743"/>
    <cellStyle name="계산 5 5 3 3 3" xfId="19499"/>
    <cellStyle name="계산 5 5 3 3 4" xfId="24981"/>
    <cellStyle name="계산 5 5 3 4" xfId="7778"/>
    <cellStyle name="계산 5 5 3 4 2" xfId="13744"/>
    <cellStyle name="계산 5 5 3 4 3" xfId="19500"/>
    <cellStyle name="계산 5 5 3 4 4" xfId="24982"/>
    <cellStyle name="계산 5 5 3 5" xfId="7779"/>
    <cellStyle name="계산 5 5 3 5 2" xfId="13745"/>
    <cellStyle name="계산 5 5 3 5 3" xfId="19501"/>
    <cellStyle name="계산 5 5 3 5 4" xfId="24983"/>
    <cellStyle name="계산 5 5 3 6" xfId="7780"/>
    <cellStyle name="계산 5 5 3 6 2" xfId="13746"/>
    <cellStyle name="계산 5 5 3 6 3" xfId="19502"/>
    <cellStyle name="계산 5 5 3 6 4" xfId="24984"/>
    <cellStyle name="계산 5 5 3 7" xfId="7781"/>
    <cellStyle name="계산 5 5 3 7 2" xfId="13747"/>
    <cellStyle name="계산 5 5 3 7 3" xfId="19503"/>
    <cellStyle name="계산 5 5 3 7 4" xfId="24985"/>
    <cellStyle name="계산 5 5 3 8" xfId="7782"/>
    <cellStyle name="계산 5 5 3 8 2" xfId="13748"/>
    <cellStyle name="계산 5 5 3 8 3" xfId="19504"/>
    <cellStyle name="계산 5 5 3 8 4" xfId="24986"/>
    <cellStyle name="계산 5 5 3 9" xfId="7783"/>
    <cellStyle name="계산 5 5 3 9 2" xfId="13749"/>
    <cellStyle name="계산 5 5 3 9 3" xfId="19505"/>
    <cellStyle name="계산 5 5 3 9 4" xfId="24987"/>
    <cellStyle name="계산 5 5 4" xfId="7784"/>
    <cellStyle name="계산 5 5 4 2" xfId="13750"/>
    <cellStyle name="계산 5 5 4 3" xfId="19506"/>
    <cellStyle name="계산 5 5 4 4" xfId="24988"/>
    <cellStyle name="계산 5 5 5" xfId="7785"/>
    <cellStyle name="계산 5 5 5 2" xfId="13751"/>
    <cellStyle name="계산 5 5 5 3" xfId="19507"/>
    <cellStyle name="계산 5 5 5 4" xfId="24989"/>
    <cellStyle name="계산 5 5 6" xfId="7786"/>
    <cellStyle name="계산 5 5 6 2" xfId="13752"/>
    <cellStyle name="계산 5 5 6 3" xfId="19508"/>
    <cellStyle name="계산 5 5 6 4" xfId="24990"/>
    <cellStyle name="계산 5 5 7" xfId="7787"/>
    <cellStyle name="계산 5 5 7 2" xfId="13753"/>
    <cellStyle name="계산 5 5 7 3" xfId="19509"/>
    <cellStyle name="계산 5 5 7 4" xfId="24991"/>
    <cellStyle name="계산 5 5 8" xfId="7788"/>
    <cellStyle name="계산 5 5 8 2" xfId="13754"/>
    <cellStyle name="계산 5 5 8 3" xfId="19510"/>
    <cellStyle name="계산 5 5 8 4" xfId="24992"/>
    <cellStyle name="계산 5 5 9" xfId="11400"/>
    <cellStyle name="계산 5 6" xfId="7789"/>
    <cellStyle name="계산 5 6 2" xfId="13755"/>
    <cellStyle name="계산 5 6 3" xfId="19511"/>
    <cellStyle name="계산 5 6 4" xfId="24993"/>
    <cellStyle name="계산 5 7" xfId="7790"/>
    <cellStyle name="계산 5 7 2" xfId="13756"/>
    <cellStyle name="계산 5 7 3" xfId="19512"/>
    <cellStyle name="계산 5 7 4" xfId="24994"/>
    <cellStyle name="계산 5 8" xfId="11324"/>
    <cellStyle name="계산 5 9" xfId="11286"/>
    <cellStyle name="계정과목" xfId="4556"/>
    <cellStyle name="고정소숫점" xfId="546"/>
    <cellStyle name="고정소숫점 2" xfId="5134"/>
    <cellStyle name="고정출력1" xfId="547"/>
    <cellStyle name="고정출력1 2" xfId="5135"/>
    <cellStyle name="고정출력2" xfId="548"/>
    <cellStyle name="고정출력2 2" xfId="5136"/>
    <cellStyle name="과립" xfId="4557"/>
    <cellStyle name="괄(계정)" xfId="4558"/>
    <cellStyle name="괄호금액" xfId="4559"/>
    <cellStyle name="咬訌裝?INCOM1" xfId="4560"/>
    <cellStyle name="咬訌裝?INCOM10" xfId="4561"/>
    <cellStyle name="咬訌裝?INCOM2" xfId="4562"/>
    <cellStyle name="咬訌裝?INCOM3" xfId="4563"/>
    <cellStyle name="咬訌裝?INCOM4" xfId="4564"/>
    <cellStyle name="咬訌裝?INCOM5" xfId="4565"/>
    <cellStyle name="咬訌裝?INCOM6" xfId="4566"/>
    <cellStyle name="咬訌裝?INCOM7" xfId="4567"/>
    <cellStyle name="咬訌裝?INCOM8" xfId="4568"/>
    <cellStyle name="咬訌裝?INCOM9" xfId="4569"/>
    <cellStyle name="咬訌裝?PRIB11" xfId="4570"/>
    <cellStyle name="굴림체" xfId="4571"/>
    <cellStyle name="금액" xfId="15"/>
    <cellStyle name="금액 2" xfId="4572"/>
    <cellStyle name="금액 2 2" xfId="5228"/>
    <cellStyle name="금액 2 2 2" xfId="5570"/>
    <cellStyle name="금액 2 2 2 2" xfId="5858"/>
    <cellStyle name="금액 2 2 2 2 2" xfId="7791"/>
    <cellStyle name="금액 2 2 2 2 2 2" xfId="13757"/>
    <cellStyle name="금액 2 2 2 2 2 3" xfId="19513"/>
    <cellStyle name="금액 2 2 2 2 2 4" xfId="24995"/>
    <cellStyle name="금액 2 2 2 2 3" xfId="7792"/>
    <cellStyle name="금액 2 2 2 2 3 2" xfId="13758"/>
    <cellStyle name="금액 2 2 2 2 3 3" xfId="19514"/>
    <cellStyle name="금액 2 2 2 2 3 4" xfId="24996"/>
    <cellStyle name="금액 2 2 2 2 4" xfId="7793"/>
    <cellStyle name="금액 2 2 2 2 4 2" xfId="13759"/>
    <cellStyle name="금액 2 2 2 2 4 3" xfId="19515"/>
    <cellStyle name="금액 2 2 2 2 4 4" xfId="24997"/>
    <cellStyle name="금액 2 2 2 2 5" xfId="7794"/>
    <cellStyle name="금액 2 2 2 2 5 2" xfId="13760"/>
    <cellStyle name="금액 2 2 2 2 5 3" xfId="19516"/>
    <cellStyle name="금액 2 2 2 2 5 4" xfId="24998"/>
    <cellStyle name="금액 2 2 2 2 6" xfId="7795"/>
    <cellStyle name="금액 2 2 2 2 6 2" xfId="13761"/>
    <cellStyle name="금액 2 2 2 2 6 3" xfId="19517"/>
    <cellStyle name="금액 2 2 2 2 6 4" xfId="24999"/>
    <cellStyle name="금액 2 2 2 2 7" xfId="11831"/>
    <cellStyle name="금액 2 2 2 2 8" xfId="17592"/>
    <cellStyle name="금액 2 2 2 3" xfId="7796"/>
    <cellStyle name="금액 2 2 2 3 2" xfId="13762"/>
    <cellStyle name="금액 2 2 2 3 3" xfId="19518"/>
    <cellStyle name="금액 2 2 2 3 4" xfId="25000"/>
    <cellStyle name="금액 2 2 2 4" xfId="7797"/>
    <cellStyle name="금액 2 2 2 4 2" xfId="13763"/>
    <cellStyle name="금액 2 2 2 4 3" xfId="19519"/>
    <cellStyle name="금액 2 2 2 4 4" xfId="25001"/>
    <cellStyle name="금액 2 2 2 5" xfId="7798"/>
    <cellStyle name="금액 2 2 2 5 2" xfId="13764"/>
    <cellStyle name="금액 2 2 2 5 3" xfId="19520"/>
    <cellStyle name="금액 2 2 2 5 4" xfId="25002"/>
    <cellStyle name="금액 2 2 2 6" xfId="7799"/>
    <cellStyle name="금액 2 2 2 6 2" xfId="13765"/>
    <cellStyle name="금액 2 2 2 6 3" xfId="19521"/>
    <cellStyle name="금액 2 2 2 6 4" xfId="25003"/>
    <cellStyle name="금액 2 2 2 7" xfId="7800"/>
    <cellStyle name="금액 2 2 2 7 2" xfId="13766"/>
    <cellStyle name="금액 2 2 2 7 3" xfId="19522"/>
    <cellStyle name="금액 2 2 2 7 4" xfId="25004"/>
    <cellStyle name="금액 2 2 2 8" xfId="7801"/>
    <cellStyle name="금액 2 2 2 8 2" xfId="13767"/>
    <cellStyle name="금액 2 2 2 8 3" xfId="19523"/>
    <cellStyle name="금액 2 2 2 8 4" xfId="25005"/>
    <cellStyle name="금액 2 2 2 9" xfId="7802"/>
    <cellStyle name="금액 2 2 2 9 2" xfId="13768"/>
    <cellStyle name="금액 2 2 2 9 3" xfId="19524"/>
    <cellStyle name="금액 2 2 2 9 4" xfId="25006"/>
    <cellStyle name="금액 2 2 3" xfId="5407"/>
    <cellStyle name="금액 2 2 3 2" xfId="5695"/>
    <cellStyle name="금액 2 2 3 2 10" xfId="7803"/>
    <cellStyle name="금액 2 2 3 2 10 2" xfId="13769"/>
    <cellStyle name="금액 2 2 3 2 10 3" xfId="19525"/>
    <cellStyle name="금액 2 2 3 2 10 4" xfId="25007"/>
    <cellStyle name="금액 2 2 3 2 11" xfId="11668"/>
    <cellStyle name="금액 2 2 3 2 12" xfId="22958"/>
    <cellStyle name="금액 2 2 3 2 2" xfId="7804"/>
    <cellStyle name="금액 2 2 3 2 2 2" xfId="13770"/>
    <cellStyle name="금액 2 2 3 2 2 3" xfId="19526"/>
    <cellStyle name="금액 2 2 3 2 2 4" xfId="25008"/>
    <cellStyle name="금액 2 2 3 2 3" xfId="7805"/>
    <cellStyle name="금액 2 2 3 2 3 2" xfId="13771"/>
    <cellStyle name="금액 2 2 3 2 3 3" xfId="19527"/>
    <cellStyle name="금액 2 2 3 2 3 4" xfId="25009"/>
    <cellStyle name="금액 2 2 3 2 4" xfId="7806"/>
    <cellStyle name="금액 2 2 3 2 4 2" xfId="13772"/>
    <cellStyle name="금액 2 2 3 2 4 3" xfId="19528"/>
    <cellStyle name="금액 2 2 3 2 4 4" xfId="25010"/>
    <cellStyle name="금액 2 2 3 2 5" xfId="7807"/>
    <cellStyle name="금액 2 2 3 2 5 2" xfId="13773"/>
    <cellStyle name="금액 2 2 3 2 5 3" xfId="19529"/>
    <cellStyle name="금액 2 2 3 2 5 4" xfId="25011"/>
    <cellStyle name="금액 2 2 3 2 6" xfId="7808"/>
    <cellStyle name="금액 2 2 3 2 6 2" xfId="13774"/>
    <cellStyle name="금액 2 2 3 2 6 3" xfId="19530"/>
    <cellStyle name="금액 2 2 3 2 6 4" xfId="25012"/>
    <cellStyle name="금액 2 2 3 2 7" xfId="7809"/>
    <cellStyle name="금액 2 2 3 2 7 2" xfId="13775"/>
    <cellStyle name="금액 2 2 3 2 7 3" xfId="19531"/>
    <cellStyle name="금액 2 2 3 2 7 4" xfId="25013"/>
    <cellStyle name="금액 2 2 3 2 8" xfId="7810"/>
    <cellStyle name="금액 2 2 3 2 8 2" xfId="13776"/>
    <cellStyle name="금액 2 2 3 2 8 3" xfId="19532"/>
    <cellStyle name="금액 2 2 3 2 8 4" xfId="25014"/>
    <cellStyle name="금액 2 2 3 2 9" xfId="7811"/>
    <cellStyle name="금액 2 2 3 2 9 2" xfId="13777"/>
    <cellStyle name="금액 2 2 3 2 9 3" xfId="19533"/>
    <cellStyle name="금액 2 2 3 2 9 4" xfId="25015"/>
    <cellStyle name="금액 2 2 3 3" xfId="5934"/>
    <cellStyle name="금액 2 2 3 3 10" xfId="7812"/>
    <cellStyle name="금액 2 2 3 3 10 2" xfId="13778"/>
    <cellStyle name="금액 2 2 3 3 10 3" xfId="19534"/>
    <cellStyle name="금액 2 2 3 3 10 4" xfId="25016"/>
    <cellStyle name="금액 2 2 3 3 11" xfId="11907"/>
    <cellStyle name="금액 2 2 3 3 12" xfId="17664"/>
    <cellStyle name="금액 2 2 3 3 13" xfId="23161"/>
    <cellStyle name="금액 2 2 3 3 2" xfId="7813"/>
    <cellStyle name="금액 2 2 3 3 2 2" xfId="13779"/>
    <cellStyle name="금액 2 2 3 3 2 3" xfId="19535"/>
    <cellStyle name="금액 2 2 3 3 2 4" xfId="25017"/>
    <cellStyle name="금액 2 2 3 3 3" xfId="7814"/>
    <cellStyle name="금액 2 2 3 3 3 2" xfId="13780"/>
    <cellStyle name="금액 2 2 3 3 3 3" xfId="19536"/>
    <cellStyle name="금액 2 2 3 3 3 4" xfId="25018"/>
    <cellStyle name="금액 2 2 3 3 4" xfId="7815"/>
    <cellStyle name="금액 2 2 3 3 4 2" xfId="13781"/>
    <cellStyle name="금액 2 2 3 3 4 3" xfId="19537"/>
    <cellStyle name="금액 2 2 3 3 4 4" xfId="25019"/>
    <cellStyle name="금액 2 2 3 3 5" xfId="7816"/>
    <cellStyle name="금액 2 2 3 3 5 2" xfId="13782"/>
    <cellStyle name="금액 2 2 3 3 5 3" xfId="19538"/>
    <cellStyle name="금액 2 2 3 3 5 4" xfId="25020"/>
    <cellStyle name="금액 2 2 3 3 6" xfId="7817"/>
    <cellStyle name="금액 2 2 3 3 6 2" xfId="13783"/>
    <cellStyle name="금액 2 2 3 3 6 3" xfId="19539"/>
    <cellStyle name="금액 2 2 3 3 6 4" xfId="25021"/>
    <cellStyle name="금액 2 2 3 3 7" xfId="7818"/>
    <cellStyle name="금액 2 2 3 3 7 2" xfId="13784"/>
    <cellStyle name="금액 2 2 3 3 7 3" xfId="19540"/>
    <cellStyle name="금액 2 2 3 3 7 4" xfId="25022"/>
    <cellStyle name="금액 2 2 3 3 8" xfId="7819"/>
    <cellStyle name="금액 2 2 3 3 8 2" xfId="13785"/>
    <cellStyle name="금액 2 2 3 3 8 3" xfId="19541"/>
    <cellStyle name="금액 2 2 3 3 8 4" xfId="25023"/>
    <cellStyle name="금액 2 2 3 3 9" xfId="7820"/>
    <cellStyle name="금액 2 2 3 3 9 2" xfId="13786"/>
    <cellStyle name="금액 2 2 3 3 9 3" xfId="19542"/>
    <cellStyle name="금액 2 2 3 3 9 4" xfId="25024"/>
    <cellStyle name="금액 2 2 3 4" xfId="7821"/>
    <cellStyle name="금액 2 2 3 4 2" xfId="13787"/>
    <cellStyle name="금액 2 2 3 4 3" xfId="19543"/>
    <cellStyle name="금액 2 2 3 4 4" xfId="25025"/>
    <cellStyle name="금액 2 2 3 5" xfId="7822"/>
    <cellStyle name="금액 2 2 3 5 2" xfId="13788"/>
    <cellStyle name="금액 2 2 3 5 3" xfId="19544"/>
    <cellStyle name="금액 2 2 3 5 4" xfId="25026"/>
    <cellStyle name="금액 2 2 3 6" xfId="7823"/>
    <cellStyle name="금액 2 2 3 6 2" xfId="13789"/>
    <cellStyle name="금액 2 2 3 6 3" xfId="19545"/>
    <cellStyle name="금액 2 2 3 6 4" xfId="25027"/>
    <cellStyle name="금액 2 2 3 7" xfId="11401"/>
    <cellStyle name="금액 2 2 4" xfId="5635"/>
    <cellStyle name="금액 2 2 4 2" xfId="7824"/>
    <cellStyle name="금액 2 2 4 2 2" xfId="13790"/>
    <cellStyle name="금액 2 2 4 2 3" xfId="19546"/>
    <cellStyle name="금액 2 2 4 2 4" xfId="25028"/>
    <cellStyle name="금액 2 2 4 3" xfId="7825"/>
    <cellStyle name="금액 2 2 4 3 2" xfId="13791"/>
    <cellStyle name="금액 2 2 4 3 3" xfId="19547"/>
    <cellStyle name="금액 2 2 4 3 4" xfId="25029"/>
    <cellStyle name="금액 2 2 4 4" xfId="7826"/>
    <cellStyle name="금액 2 2 4 4 2" xfId="13792"/>
    <cellStyle name="금액 2 2 4 4 3" xfId="19548"/>
    <cellStyle name="금액 2 2 4 4 4" xfId="25030"/>
    <cellStyle name="금액 2 2 4 5" xfId="7827"/>
    <cellStyle name="금액 2 2 4 5 2" xfId="13793"/>
    <cellStyle name="금액 2 2 4 5 3" xfId="19549"/>
    <cellStyle name="금액 2 2 4 5 4" xfId="25031"/>
    <cellStyle name="금액 2 2 4 6" xfId="7828"/>
    <cellStyle name="금액 2 2 4 6 2" xfId="13794"/>
    <cellStyle name="금액 2 2 4 6 3" xfId="19550"/>
    <cellStyle name="금액 2 2 4 6 4" xfId="25032"/>
    <cellStyle name="금액 2 2 4 7" xfId="11609"/>
    <cellStyle name="금액 2 2 4 8" xfId="17380"/>
    <cellStyle name="금액 2 2 5" xfId="5608"/>
    <cellStyle name="금액 2 2 5 10" xfId="7829"/>
    <cellStyle name="금액 2 2 5 10 2" xfId="13795"/>
    <cellStyle name="금액 2 2 5 10 3" xfId="19551"/>
    <cellStyle name="금액 2 2 5 10 4" xfId="25033"/>
    <cellStyle name="금액 2 2 5 11" xfId="11590"/>
    <cellStyle name="금액 2 2 5 12" xfId="17362"/>
    <cellStyle name="금액 2 2 5 13" xfId="22914"/>
    <cellStyle name="금액 2 2 5 2" xfId="7830"/>
    <cellStyle name="금액 2 2 5 2 2" xfId="13796"/>
    <cellStyle name="금액 2 2 5 2 3" xfId="19552"/>
    <cellStyle name="금액 2 2 5 2 4" xfId="25034"/>
    <cellStyle name="금액 2 2 5 3" xfId="7831"/>
    <cellStyle name="금액 2 2 5 3 2" xfId="13797"/>
    <cellStyle name="금액 2 2 5 3 3" xfId="19553"/>
    <cellStyle name="금액 2 2 5 3 4" xfId="25035"/>
    <cellStyle name="금액 2 2 5 4" xfId="7832"/>
    <cellStyle name="금액 2 2 5 4 2" xfId="13798"/>
    <cellStyle name="금액 2 2 5 4 3" xfId="19554"/>
    <cellStyle name="금액 2 2 5 4 4" xfId="25036"/>
    <cellStyle name="금액 2 2 5 5" xfId="7833"/>
    <cellStyle name="금액 2 2 5 5 2" xfId="13799"/>
    <cellStyle name="금액 2 2 5 5 3" xfId="19555"/>
    <cellStyle name="금액 2 2 5 5 4" xfId="25037"/>
    <cellStyle name="금액 2 2 5 6" xfId="7834"/>
    <cellStyle name="금액 2 2 5 6 2" xfId="13800"/>
    <cellStyle name="금액 2 2 5 6 3" xfId="19556"/>
    <cellStyle name="금액 2 2 5 6 4" xfId="25038"/>
    <cellStyle name="금액 2 2 5 7" xfId="7835"/>
    <cellStyle name="금액 2 2 5 7 2" xfId="13801"/>
    <cellStyle name="금액 2 2 5 7 3" xfId="19557"/>
    <cellStyle name="금액 2 2 5 7 4" xfId="25039"/>
    <cellStyle name="금액 2 2 5 8" xfId="7836"/>
    <cellStyle name="금액 2 2 5 8 2" xfId="13802"/>
    <cellStyle name="금액 2 2 5 8 3" xfId="19558"/>
    <cellStyle name="금액 2 2 5 8 4" xfId="25040"/>
    <cellStyle name="금액 2 2 5 9" xfId="7837"/>
    <cellStyle name="금액 2 2 5 9 2" xfId="13803"/>
    <cellStyle name="금액 2 2 5 9 3" xfId="19559"/>
    <cellStyle name="금액 2 2 5 9 4" xfId="25041"/>
    <cellStyle name="금액 2 2 6" xfId="7838"/>
    <cellStyle name="금액 2 2 6 2" xfId="13804"/>
    <cellStyle name="금액 2 2 6 3" xfId="19560"/>
    <cellStyle name="금액 2 2 6 4" xfId="25042"/>
    <cellStyle name="금액 2 3" xfId="5443"/>
    <cellStyle name="금액 2 3 10" xfId="11437"/>
    <cellStyle name="금액 2 3 2" xfId="5731"/>
    <cellStyle name="금액 2 3 2 2" xfId="7839"/>
    <cellStyle name="금액 2 3 2 2 2" xfId="13805"/>
    <cellStyle name="금액 2 3 2 2 3" xfId="19561"/>
    <cellStyle name="금액 2 3 2 2 4" xfId="25043"/>
    <cellStyle name="금액 2 3 2 3" xfId="7840"/>
    <cellStyle name="금액 2 3 2 3 2" xfId="13806"/>
    <cellStyle name="금액 2 3 2 3 3" xfId="19562"/>
    <cellStyle name="금액 2 3 2 3 4" xfId="25044"/>
    <cellStyle name="금액 2 3 2 4" xfId="7841"/>
    <cellStyle name="금액 2 3 2 4 2" xfId="13807"/>
    <cellStyle name="금액 2 3 2 4 3" xfId="19563"/>
    <cellStyle name="금액 2 3 2 4 4" xfId="25045"/>
    <cellStyle name="금액 2 3 2 5" xfId="7842"/>
    <cellStyle name="금액 2 3 2 5 2" xfId="13808"/>
    <cellStyle name="금액 2 3 2 5 3" xfId="19564"/>
    <cellStyle name="금액 2 3 2 5 4" xfId="25046"/>
    <cellStyle name="금액 2 3 2 6" xfId="7843"/>
    <cellStyle name="금액 2 3 2 6 2" xfId="13809"/>
    <cellStyle name="금액 2 3 2 6 3" xfId="19565"/>
    <cellStyle name="금액 2 3 2 6 4" xfId="25047"/>
    <cellStyle name="금액 2 3 2 7" xfId="11704"/>
    <cellStyle name="금액 2 3 2 8" xfId="17471"/>
    <cellStyle name="금액 2 3 3" xfId="5962"/>
    <cellStyle name="금액 2 3 3 10" xfId="7844"/>
    <cellStyle name="금액 2 3 3 10 2" xfId="13810"/>
    <cellStyle name="금액 2 3 3 10 3" xfId="19566"/>
    <cellStyle name="금액 2 3 3 10 4" xfId="25048"/>
    <cellStyle name="금액 2 3 3 11" xfId="11935"/>
    <cellStyle name="금액 2 3 3 12" xfId="17692"/>
    <cellStyle name="금액 2 3 3 13" xfId="23189"/>
    <cellStyle name="금액 2 3 3 2" xfId="7845"/>
    <cellStyle name="금액 2 3 3 2 2" xfId="13811"/>
    <cellStyle name="금액 2 3 3 2 3" xfId="19567"/>
    <cellStyle name="금액 2 3 3 2 4" xfId="25049"/>
    <cellStyle name="금액 2 3 3 3" xfId="7846"/>
    <cellStyle name="금액 2 3 3 3 2" xfId="13812"/>
    <cellStyle name="금액 2 3 3 3 3" xfId="19568"/>
    <cellStyle name="금액 2 3 3 3 4" xfId="25050"/>
    <cellStyle name="금액 2 3 3 4" xfId="7847"/>
    <cellStyle name="금액 2 3 3 4 2" xfId="13813"/>
    <cellStyle name="금액 2 3 3 4 3" xfId="19569"/>
    <cellStyle name="금액 2 3 3 4 4" xfId="25051"/>
    <cellStyle name="금액 2 3 3 5" xfId="7848"/>
    <cellStyle name="금액 2 3 3 5 2" xfId="13814"/>
    <cellStyle name="금액 2 3 3 5 3" xfId="19570"/>
    <cellStyle name="금액 2 3 3 5 4" xfId="25052"/>
    <cellStyle name="금액 2 3 3 6" xfId="7849"/>
    <cellStyle name="금액 2 3 3 6 2" xfId="13815"/>
    <cellStyle name="금액 2 3 3 6 3" xfId="19571"/>
    <cellStyle name="금액 2 3 3 6 4" xfId="25053"/>
    <cellStyle name="금액 2 3 3 7" xfId="7850"/>
    <cellStyle name="금액 2 3 3 7 2" xfId="13816"/>
    <cellStyle name="금액 2 3 3 7 3" xfId="19572"/>
    <cellStyle name="금액 2 3 3 7 4" xfId="25054"/>
    <cellStyle name="금액 2 3 3 8" xfId="7851"/>
    <cellStyle name="금액 2 3 3 8 2" xfId="13817"/>
    <cellStyle name="금액 2 3 3 8 3" xfId="19573"/>
    <cellStyle name="금액 2 3 3 8 4" xfId="25055"/>
    <cellStyle name="금액 2 3 3 9" xfId="7852"/>
    <cellStyle name="금액 2 3 3 9 2" xfId="13818"/>
    <cellStyle name="금액 2 3 3 9 3" xfId="19574"/>
    <cellStyle name="금액 2 3 3 9 4" xfId="25056"/>
    <cellStyle name="금액 2 3 4" xfId="7853"/>
    <cellStyle name="금액 2 3 4 2" xfId="13819"/>
    <cellStyle name="금액 2 3 4 3" xfId="19575"/>
    <cellStyle name="금액 2 3 4 4" xfId="25057"/>
    <cellStyle name="금액 2 3 5" xfId="7854"/>
    <cellStyle name="금액 2 3 5 2" xfId="13820"/>
    <cellStyle name="금액 2 3 5 3" xfId="19576"/>
    <cellStyle name="금액 2 3 5 4" xfId="25058"/>
    <cellStyle name="금액 2 3 6" xfId="7855"/>
    <cellStyle name="금액 2 3 6 2" xfId="13821"/>
    <cellStyle name="금액 2 3 6 3" xfId="19577"/>
    <cellStyle name="금액 2 3 6 4" xfId="25059"/>
    <cellStyle name="금액 2 3 7" xfId="7856"/>
    <cellStyle name="금액 2 3 7 2" xfId="13822"/>
    <cellStyle name="금액 2 3 7 3" xfId="19578"/>
    <cellStyle name="금액 2 3 7 4" xfId="25060"/>
    <cellStyle name="금액 2 3 8" xfId="7857"/>
    <cellStyle name="금액 2 3 8 2" xfId="13823"/>
    <cellStyle name="금액 2 3 8 3" xfId="19579"/>
    <cellStyle name="금액 2 3 8 4" xfId="25061"/>
    <cellStyle name="금액 2 3 9" xfId="7858"/>
    <cellStyle name="금액 2 3 9 2" xfId="13824"/>
    <cellStyle name="금액 2 3 9 3" xfId="19580"/>
    <cellStyle name="금액 2 3 9 4" xfId="25062"/>
    <cellStyle name="금액 2 4" xfId="5577"/>
    <cellStyle name="금액 2 4 2" xfId="5865"/>
    <cellStyle name="금액 2 4 2 2" xfId="7859"/>
    <cellStyle name="금액 2 4 2 2 2" xfId="13825"/>
    <cellStyle name="금액 2 4 2 2 3" xfId="19581"/>
    <cellStyle name="금액 2 4 2 2 4" xfId="25063"/>
    <cellStyle name="금액 2 4 2 3" xfId="7860"/>
    <cellStyle name="금액 2 4 2 3 2" xfId="13826"/>
    <cellStyle name="금액 2 4 2 3 3" xfId="19582"/>
    <cellStyle name="금액 2 4 2 3 4" xfId="25064"/>
    <cellStyle name="금액 2 4 2 4" xfId="7861"/>
    <cellStyle name="금액 2 4 2 4 2" xfId="13827"/>
    <cellStyle name="금액 2 4 2 4 3" xfId="19583"/>
    <cellStyle name="금액 2 4 2 4 4" xfId="25065"/>
    <cellStyle name="금액 2 4 2 5" xfId="7862"/>
    <cellStyle name="금액 2 4 2 5 2" xfId="13828"/>
    <cellStyle name="금액 2 4 2 5 3" xfId="19584"/>
    <cellStyle name="금액 2 4 2 5 4" xfId="25066"/>
    <cellStyle name="금액 2 4 2 6" xfId="7863"/>
    <cellStyle name="금액 2 4 2 6 2" xfId="13829"/>
    <cellStyle name="금액 2 4 2 6 3" xfId="19585"/>
    <cellStyle name="금액 2 4 2 6 4" xfId="25067"/>
    <cellStyle name="금액 2 4 2 7" xfId="11838"/>
    <cellStyle name="금액 2 4 2 8" xfId="17599"/>
    <cellStyle name="금액 2 4 3" xfId="7864"/>
    <cellStyle name="금액 2 4 3 2" xfId="13830"/>
    <cellStyle name="금액 2 4 3 3" xfId="19586"/>
    <cellStyle name="금액 2 4 3 4" xfId="25068"/>
    <cellStyle name="금액 2 4 4" xfId="7865"/>
    <cellStyle name="금액 2 4 4 2" xfId="13831"/>
    <cellStyle name="금액 2 4 4 3" xfId="19587"/>
    <cellStyle name="금액 2 4 4 4" xfId="25069"/>
    <cellStyle name="금액 2 4 5" xfId="7866"/>
    <cellStyle name="금액 2 4 5 2" xfId="13832"/>
    <cellStyle name="금액 2 4 5 3" xfId="19588"/>
    <cellStyle name="금액 2 4 5 4" xfId="25070"/>
    <cellStyle name="금액 2 4 6" xfId="11565"/>
    <cellStyle name="금액 2 4 7" xfId="17341"/>
    <cellStyle name="금액 2 5" xfId="5622"/>
    <cellStyle name="금액 2 5 2" xfId="7867"/>
    <cellStyle name="금액 2 5 2 2" xfId="13833"/>
    <cellStyle name="금액 2 5 2 3" xfId="19589"/>
    <cellStyle name="금액 2 5 2 4" xfId="25071"/>
    <cellStyle name="금액 2 5 3" xfId="7868"/>
    <cellStyle name="금액 2 5 3 2" xfId="13834"/>
    <cellStyle name="금액 2 5 3 3" xfId="19590"/>
    <cellStyle name="금액 2 5 3 4" xfId="25072"/>
    <cellStyle name="금액 2 5 4" xfId="7869"/>
    <cellStyle name="금액 2 5 4 2" xfId="13835"/>
    <cellStyle name="금액 2 5 4 3" xfId="19591"/>
    <cellStyle name="금액 2 5 4 4" xfId="25073"/>
    <cellStyle name="금액 2 5 5" xfId="7870"/>
    <cellStyle name="금액 2 5 5 2" xfId="13836"/>
    <cellStyle name="금액 2 5 5 3" xfId="19592"/>
    <cellStyle name="금액 2 5 5 4" xfId="25074"/>
    <cellStyle name="금액 2 5 6" xfId="7871"/>
    <cellStyle name="금액 2 5 6 2" xfId="13837"/>
    <cellStyle name="금액 2 5 6 3" xfId="19593"/>
    <cellStyle name="금액 2 5 6 4" xfId="25075"/>
    <cellStyle name="금액 2 5 7" xfId="11600"/>
    <cellStyle name="금액 2 5 8" xfId="17371"/>
    <cellStyle name="금액 2 6" xfId="7872"/>
    <cellStyle name="금액 2 6 2" xfId="13838"/>
    <cellStyle name="금액 2 6 3" xfId="19594"/>
    <cellStyle name="금액 2 6 4" xfId="25076"/>
    <cellStyle name="금액 3" xfId="5137"/>
    <cellStyle name="금액 3 2" xfId="5557"/>
    <cellStyle name="금액 3 2 2" xfId="5845"/>
    <cellStyle name="금액 3 2 2 2" xfId="7873"/>
    <cellStyle name="금액 3 2 2 2 2" xfId="13839"/>
    <cellStyle name="금액 3 2 2 2 3" xfId="19595"/>
    <cellStyle name="금액 3 2 2 2 4" xfId="25077"/>
    <cellStyle name="금액 3 2 2 3" xfId="7874"/>
    <cellStyle name="금액 3 2 2 3 2" xfId="13840"/>
    <cellStyle name="금액 3 2 2 3 3" xfId="19596"/>
    <cellStyle name="금액 3 2 2 3 4" xfId="25078"/>
    <cellStyle name="금액 3 2 2 4" xfId="7875"/>
    <cellStyle name="금액 3 2 2 4 2" xfId="13841"/>
    <cellStyle name="금액 3 2 2 4 3" xfId="19597"/>
    <cellStyle name="금액 3 2 2 4 4" xfId="25079"/>
    <cellStyle name="금액 3 2 2 5" xfId="7876"/>
    <cellStyle name="금액 3 2 2 5 2" xfId="13842"/>
    <cellStyle name="금액 3 2 2 5 3" xfId="19598"/>
    <cellStyle name="금액 3 2 2 5 4" xfId="25080"/>
    <cellStyle name="금액 3 2 2 6" xfId="7877"/>
    <cellStyle name="금액 3 2 2 6 2" xfId="13843"/>
    <cellStyle name="금액 3 2 2 6 3" xfId="19599"/>
    <cellStyle name="금액 3 2 2 6 4" xfId="25081"/>
    <cellStyle name="금액 3 2 2 7" xfId="11818"/>
    <cellStyle name="금액 3 2 2 8" xfId="17579"/>
    <cellStyle name="금액 3 2 3" xfId="7878"/>
    <cellStyle name="금액 3 2 3 2" xfId="13844"/>
    <cellStyle name="금액 3 2 3 3" xfId="19600"/>
    <cellStyle name="금액 3 2 3 4" xfId="25082"/>
    <cellStyle name="금액 3 2 4" xfId="7879"/>
    <cellStyle name="금액 3 2 4 2" xfId="13845"/>
    <cellStyle name="금액 3 2 4 3" xfId="19601"/>
    <cellStyle name="금액 3 2 4 4" xfId="25083"/>
    <cellStyle name="금액 3 2 5" xfId="7880"/>
    <cellStyle name="금액 3 2 5 2" xfId="13846"/>
    <cellStyle name="금액 3 2 5 3" xfId="19602"/>
    <cellStyle name="금액 3 2 5 4" xfId="25084"/>
    <cellStyle name="금액 3 2 6" xfId="7881"/>
    <cellStyle name="금액 3 2 6 2" xfId="13847"/>
    <cellStyle name="금액 3 2 6 3" xfId="19603"/>
    <cellStyle name="금액 3 2 6 4" xfId="25085"/>
    <cellStyle name="금액 3 2 7" xfId="7882"/>
    <cellStyle name="금액 3 2 7 2" xfId="13848"/>
    <cellStyle name="금액 3 2 7 3" xfId="19604"/>
    <cellStyle name="금액 3 2 7 4" xfId="25086"/>
    <cellStyle name="금액 3 2 8" xfId="7883"/>
    <cellStyle name="금액 3 2 8 2" xfId="13849"/>
    <cellStyle name="금액 3 2 8 3" xfId="19605"/>
    <cellStyle name="금액 3 2 8 4" xfId="25087"/>
    <cellStyle name="금액 3 2 9" xfId="7884"/>
    <cellStyle name="금액 3 2 9 2" xfId="13850"/>
    <cellStyle name="금액 3 2 9 3" xfId="19606"/>
    <cellStyle name="금액 3 2 9 4" xfId="25088"/>
    <cellStyle name="금액 3 3" xfId="5487"/>
    <cellStyle name="금액 3 3 2" xfId="5775"/>
    <cellStyle name="금액 3 3 2 10" xfId="7885"/>
    <cellStyle name="금액 3 3 2 10 2" xfId="13851"/>
    <cellStyle name="금액 3 3 2 10 3" xfId="19607"/>
    <cellStyle name="금액 3 3 2 10 4" xfId="25089"/>
    <cellStyle name="금액 3 3 2 11" xfId="11748"/>
    <cellStyle name="금액 3 3 2 12" xfId="23028"/>
    <cellStyle name="금액 3 3 2 2" xfId="7886"/>
    <cellStyle name="금액 3 3 2 2 2" xfId="13852"/>
    <cellStyle name="금액 3 3 2 2 3" xfId="19608"/>
    <cellStyle name="금액 3 3 2 2 4" xfId="25090"/>
    <cellStyle name="금액 3 3 2 3" xfId="7887"/>
    <cellStyle name="금액 3 3 2 3 2" xfId="13853"/>
    <cellStyle name="금액 3 3 2 3 3" xfId="19609"/>
    <cellStyle name="금액 3 3 2 3 4" xfId="25091"/>
    <cellStyle name="금액 3 3 2 4" xfId="7888"/>
    <cellStyle name="금액 3 3 2 4 2" xfId="13854"/>
    <cellStyle name="금액 3 3 2 4 3" xfId="19610"/>
    <cellStyle name="금액 3 3 2 4 4" xfId="25092"/>
    <cellStyle name="금액 3 3 2 5" xfId="7889"/>
    <cellStyle name="금액 3 3 2 5 2" xfId="13855"/>
    <cellStyle name="금액 3 3 2 5 3" xfId="19611"/>
    <cellStyle name="금액 3 3 2 5 4" xfId="25093"/>
    <cellStyle name="금액 3 3 2 6" xfId="7890"/>
    <cellStyle name="금액 3 3 2 6 2" xfId="13856"/>
    <cellStyle name="금액 3 3 2 6 3" xfId="19612"/>
    <cellStyle name="금액 3 3 2 6 4" xfId="25094"/>
    <cellStyle name="금액 3 3 2 7" xfId="7891"/>
    <cellStyle name="금액 3 3 2 7 2" xfId="13857"/>
    <cellStyle name="금액 3 3 2 7 3" xfId="19613"/>
    <cellStyle name="금액 3 3 2 7 4" xfId="25095"/>
    <cellStyle name="금액 3 3 2 8" xfId="7892"/>
    <cellStyle name="금액 3 3 2 8 2" xfId="13858"/>
    <cellStyle name="금액 3 3 2 8 3" xfId="19614"/>
    <cellStyle name="금액 3 3 2 8 4" xfId="25096"/>
    <cellStyle name="금액 3 3 2 9" xfId="7893"/>
    <cellStyle name="금액 3 3 2 9 2" xfId="13859"/>
    <cellStyle name="금액 3 3 2 9 3" xfId="19615"/>
    <cellStyle name="금액 3 3 2 9 4" xfId="25097"/>
    <cellStyle name="금액 3 3 3" xfId="6000"/>
    <cellStyle name="금액 3 3 3 10" xfId="7894"/>
    <cellStyle name="금액 3 3 3 10 2" xfId="13860"/>
    <cellStyle name="금액 3 3 3 10 3" xfId="19616"/>
    <cellStyle name="금액 3 3 3 10 4" xfId="25098"/>
    <cellStyle name="금액 3 3 3 11" xfId="11973"/>
    <cellStyle name="금액 3 3 3 12" xfId="17730"/>
    <cellStyle name="금액 3 3 3 13" xfId="23227"/>
    <cellStyle name="금액 3 3 3 2" xfId="7895"/>
    <cellStyle name="금액 3 3 3 2 2" xfId="13861"/>
    <cellStyle name="금액 3 3 3 2 3" xfId="19617"/>
    <cellStyle name="금액 3 3 3 2 4" xfId="25099"/>
    <cellStyle name="금액 3 3 3 3" xfId="7896"/>
    <cellStyle name="금액 3 3 3 3 2" xfId="13862"/>
    <cellStyle name="금액 3 3 3 3 3" xfId="19618"/>
    <cellStyle name="금액 3 3 3 3 4" xfId="25100"/>
    <cellStyle name="금액 3 3 3 4" xfId="7897"/>
    <cellStyle name="금액 3 3 3 4 2" xfId="13863"/>
    <cellStyle name="금액 3 3 3 4 3" xfId="19619"/>
    <cellStyle name="금액 3 3 3 4 4" xfId="25101"/>
    <cellStyle name="금액 3 3 3 5" xfId="7898"/>
    <cellStyle name="금액 3 3 3 5 2" xfId="13864"/>
    <cellStyle name="금액 3 3 3 5 3" xfId="19620"/>
    <cellStyle name="금액 3 3 3 5 4" xfId="25102"/>
    <cellStyle name="금액 3 3 3 6" xfId="7899"/>
    <cellStyle name="금액 3 3 3 6 2" xfId="13865"/>
    <cellStyle name="금액 3 3 3 6 3" xfId="19621"/>
    <cellStyle name="금액 3 3 3 6 4" xfId="25103"/>
    <cellStyle name="금액 3 3 3 7" xfId="7900"/>
    <cellStyle name="금액 3 3 3 7 2" xfId="13866"/>
    <cellStyle name="금액 3 3 3 7 3" xfId="19622"/>
    <cellStyle name="금액 3 3 3 7 4" xfId="25104"/>
    <cellStyle name="금액 3 3 3 8" xfId="7901"/>
    <cellStyle name="금액 3 3 3 8 2" xfId="13867"/>
    <cellStyle name="금액 3 3 3 8 3" xfId="19623"/>
    <cellStyle name="금액 3 3 3 8 4" xfId="25105"/>
    <cellStyle name="금액 3 3 3 9" xfId="7902"/>
    <cellStyle name="금액 3 3 3 9 2" xfId="13868"/>
    <cellStyle name="금액 3 3 3 9 3" xfId="19624"/>
    <cellStyle name="금액 3 3 3 9 4" xfId="25106"/>
    <cellStyle name="금액 3 3 4" xfId="7903"/>
    <cellStyle name="금액 3 3 4 2" xfId="13869"/>
    <cellStyle name="금액 3 3 4 3" xfId="19625"/>
    <cellStyle name="금액 3 3 4 4" xfId="25107"/>
    <cellStyle name="금액 3 3 5" xfId="7904"/>
    <cellStyle name="금액 3 3 5 2" xfId="13870"/>
    <cellStyle name="금액 3 3 5 3" xfId="19626"/>
    <cellStyle name="금액 3 3 5 4" xfId="25108"/>
    <cellStyle name="금액 3 3 6" xfId="7905"/>
    <cellStyle name="금액 3 3 6 2" xfId="13871"/>
    <cellStyle name="금액 3 3 6 3" xfId="19627"/>
    <cellStyle name="금액 3 3 6 4" xfId="25109"/>
    <cellStyle name="금액 3 3 7" xfId="11481"/>
    <cellStyle name="금액 3 4" xfId="5628"/>
    <cellStyle name="금액 3 4 2" xfId="7906"/>
    <cellStyle name="금액 3 4 2 2" xfId="13872"/>
    <cellStyle name="금액 3 4 2 3" xfId="19628"/>
    <cellStyle name="금액 3 4 2 4" xfId="25110"/>
    <cellStyle name="금액 3 4 3" xfId="7907"/>
    <cellStyle name="금액 3 4 3 2" xfId="13873"/>
    <cellStyle name="금액 3 4 3 3" xfId="19629"/>
    <cellStyle name="금액 3 4 3 4" xfId="25111"/>
    <cellStyle name="금액 3 4 4" xfId="7908"/>
    <cellStyle name="금액 3 4 4 2" xfId="13874"/>
    <cellStyle name="금액 3 4 4 3" xfId="19630"/>
    <cellStyle name="금액 3 4 4 4" xfId="25112"/>
    <cellStyle name="금액 3 4 5" xfId="7909"/>
    <cellStyle name="금액 3 4 5 2" xfId="13875"/>
    <cellStyle name="금액 3 4 5 3" xfId="19631"/>
    <cellStyle name="금액 3 4 5 4" xfId="25113"/>
    <cellStyle name="금액 3 4 6" xfId="7910"/>
    <cellStyle name="금액 3 4 6 2" xfId="13876"/>
    <cellStyle name="금액 3 4 6 3" xfId="19632"/>
    <cellStyle name="금액 3 4 6 4" xfId="25114"/>
    <cellStyle name="금액 3 4 7" xfId="11603"/>
    <cellStyle name="금액 3 4 8" xfId="17374"/>
    <cellStyle name="금액 3 5" xfId="5615"/>
    <cellStyle name="금액 3 5 10" xfId="7911"/>
    <cellStyle name="금액 3 5 10 2" xfId="13877"/>
    <cellStyle name="금액 3 5 10 3" xfId="19633"/>
    <cellStyle name="금액 3 5 10 4" xfId="25115"/>
    <cellStyle name="금액 3 5 11" xfId="11596"/>
    <cellStyle name="금액 3 5 12" xfId="17368"/>
    <cellStyle name="금액 3 5 13" xfId="22920"/>
    <cellStyle name="금액 3 5 2" xfId="7912"/>
    <cellStyle name="금액 3 5 2 2" xfId="13878"/>
    <cellStyle name="금액 3 5 2 3" xfId="19634"/>
    <cellStyle name="금액 3 5 2 4" xfId="25116"/>
    <cellStyle name="금액 3 5 3" xfId="7913"/>
    <cellStyle name="금액 3 5 3 2" xfId="13879"/>
    <cellStyle name="금액 3 5 3 3" xfId="19635"/>
    <cellStyle name="금액 3 5 3 4" xfId="25117"/>
    <cellStyle name="금액 3 5 4" xfId="7914"/>
    <cellStyle name="금액 3 5 4 2" xfId="13880"/>
    <cellStyle name="금액 3 5 4 3" xfId="19636"/>
    <cellStyle name="금액 3 5 4 4" xfId="25118"/>
    <cellStyle name="금액 3 5 5" xfId="7915"/>
    <cellStyle name="금액 3 5 5 2" xfId="13881"/>
    <cellStyle name="금액 3 5 5 3" xfId="19637"/>
    <cellStyle name="금액 3 5 5 4" xfId="25119"/>
    <cellStyle name="금액 3 5 6" xfId="7916"/>
    <cellStyle name="금액 3 5 6 2" xfId="13882"/>
    <cellStyle name="금액 3 5 6 3" xfId="19638"/>
    <cellStyle name="금액 3 5 6 4" xfId="25120"/>
    <cellStyle name="금액 3 5 7" xfId="7917"/>
    <cellStyle name="금액 3 5 7 2" xfId="13883"/>
    <cellStyle name="금액 3 5 7 3" xfId="19639"/>
    <cellStyle name="금액 3 5 7 4" xfId="25121"/>
    <cellStyle name="금액 3 5 8" xfId="7918"/>
    <cellStyle name="금액 3 5 8 2" xfId="13884"/>
    <cellStyle name="금액 3 5 8 3" xfId="19640"/>
    <cellStyle name="금액 3 5 8 4" xfId="25122"/>
    <cellStyle name="금액 3 5 9" xfId="7919"/>
    <cellStyle name="금액 3 5 9 2" xfId="13885"/>
    <cellStyle name="금액 3 5 9 3" xfId="19641"/>
    <cellStyle name="금액 3 5 9 4" xfId="25123"/>
    <cellStyle name="금액 3 6" xfId="7920"/>
    <cellStyle name="금액 3 6 2" xfId="13886"/>
    <cellStyle name="금액 3 6 3" xfId="19642"/>
    <cellStyle name="금액 3 6 4" xfId="25124"/>
    <cellStyle name="금액 4" xfId="5550"/>
    <cellStyle name="금액 4 10" xfId="11543"/>
    <cellStyle name="금액 4 2" xfId="5838"/>
    <cellStyle name="금액 4 2 2" xfId="7921"/>
    <cellStyle name="금액 4 2 2 2" xfId="13887"/>
    <cellStyle name="금액 4 2 2 3" xfId="19643"/>
    <cellStyle name="금액 4 2 2 4" xfId="25125"/>
    <cellStyle name="금액 4 2 3" xfId="7922"/>
    <cellStyle name="금액 4 2 3 2" xfId="13888"/>
    <cellStyle name="금액 4 2 3 3" xfId="19644"/>
    <cellStyle name="금액 4 2 3 4" xfId="25126"/>
    <cellStyle name="금액 4 2 4" xfId="7923"/>
    <cellStyle name="금액 4 2 4 2" xfId="13889"/>
    <cellStyle name="금액 4 2 4 3" xfId="19645"/>
    <cellStyle name="금액 4 2 4 4" xfId="25127"/>
    <cellStyle name="금액 4 2 5" xfId="7924"/>
    <cellStyle name="금액 4 2 5 2" xfId="13890"/>
    <cellStyle name="금액 4 2 5 3" xfId="19646"/>
    <cellStyle name="금액 4 2 5 4" xfId="25128"/>
    <cellStyle name="금액 4 2 6" xfId="7925"/>
    <cellStyle name="금액 4 2 6 2" xfId="13891"/>
    <cellStyle name="금액 4 2 6 3" xfId="19647"/>
    <cellStyle name="금액 4 2 6 4" xfId="25129"/>
    <cellStyle name="금액 4 2 7" xfId="11811"/>
    <cellStyle name="금액 4 2 8" xfId="17572"/>
    <cellStyle name="금액 4 3" xfId="6060"/>
    <cellStyle name="금액 4 3 10" xfId="7926"/>
    <cellStyle name="금액 4 3 10 2" xfId="13892"/>
    <cellStyle name="금액 4 3 10 3" xfId="19648"/>
    <cellStyle name="금액 4 3 10 4" xfId="25130"/>
    <cellStyle name="금액 4 3 11" xfId="12032"/>
    <cellStyle name="금액 4 3 12" xfId="17788"/>
    <cellStyle name="금액 4 3 13" xfId="23285"/>
    <cellStyle name="금액 4 3 2" xfId="7927"/>
    <cellStyle name="금액 4 3 2 2" xfId="13893"/>
    <cellStyle name="금액 4 3 2 3" xfId="19649"/>
    <cellStyle name="금액 4 3 2 4" xfId="25131"/>
    <cellStyle name="금액 4 3 3" xfId="7928"/>
    <cellStyle name="금액 4 3 3 2" xfId="13894"/>
    <cellStyle name="금액 4 3 3 3" xfId="19650"/>
    <cellStyle name="금액 4 3 3 4" xfId="25132"/>
    <cellStyle name="금액 4 3 4" xfId="7929"/>
    <cellStyle name="금액 4 3 4 2" xfId="13895"/>
    <cellStyle name="금액 4 3 4 3" xfId="19651"/>
    <cellStyle name="금액 4 3 4 4" xfId="25133"/>
    <cellStyle name="금액 4 3 5" xfId="7930"/>
    <cellStyle name="금액 4 3 5 2" xfId="13896"/>
    <cellStyle name="금액 4 3 5 3" xfId="19652"/>
    <cellStyle name="금액 4 3 5 4" xfId="25134"/>
    <cellStyle name="금액 4 3 6" xfId="7931"/>
    <cellStyle name="금액 4 3 6 2" xfId="13897"/>
    <cellStyle name="금액 4 3 6 3" xfId="19653"/>
    <cellStyle name="금액 4 3 6 4" xfId="25135"/>
    <cellStyle name="금액 4 3 7" xfId="7932"/>
    <cellStyle name="금액 4 3 7 2" xfId="13898"/>
    <cellStyle name="금액 4 3 7 3" xfId="19654"/>
    <cellStyle name="금액 4 3 7 4" xfId="25136"/>
    <cellStyle name="금액 4 3 8" xfId="7933"/>
    <cellStyle name="금액 4 3 8 2" xfId="13899"/>
    <cellStyle name="금액 4 3 8 3" xfId="19655"/>
    <cellStyle name="금액 4 3 8 4" xfId="25137"/>
    <cellStyle name="금액 4 3 9" xfId="7934"/>
    <cellStyle name="금액 4 3 9 2" xfId="13900"/>
    <cellStyle name="금액 4 3 9 3" xfId="19656"/>
    <cellStyle name="금액 4 3 9 4" xfId="25138"/>
    <cellStyle name="금액 4 4" xfId="7935"/>
    <cellStyle name="금액 4 4 2" xfId="13901"/>
    <cellStyle name="금액 4 4 3" xfId="19657"/>
    <cellStyle name="금액 4 4 4" xfId="25139"/>
    <cellStyle name="금액 4 5" xfId="7936"/>
    <cellStyle name="금액 4 5 2" xfId="13902"/>
    <cellStyle name="금액 4 5 3" xfId="19658"/>
    <cellStyle name="금액 4 5 4" xfId="25140"/>
    <cellStyle name="금액 4 6" xfId="7937"/>
    <cellStyle name="금액 4 6 2" xfId="13903"/>
    <cellStyle name="금액 4 6 3" xfId="19659"/>
    <cellStyle name="금액 4 6 4" xfId="25141"/>
    <cellStyle name="금액 4 7" xfId="7938"/>
    <cellStyle name="금액 4 7 2" xfId="13904"/>
    <cellStyle name="금액 4 7 3" xfId="19660"/>
    <cellStyle name="금액 4 7 4" xfId="25142"/>
    <cellStyle name="금액 4 8" xfId="7939"/>
    <cellStyle name="금액 4 8 2" xfId="13905"/>
    <cellStyle name="금액 4 8 3" xfId="19661"/>
    <cellStyle name="금액 4 8 4" xfId="25143"/>
    <cellStyle name="금액 4 9" xfId="7940"/>
    <cellStyle name="금액 4 9 2" xfId="13906"/>
    <cellStyle name="금액 4 9 3" xfId="19662"/>
    <cellStyle name="금액 4 9 4" xfId="25144"/>
    <cellStyle name="금액 5" xfId="5582"/>
    <cellStyle name="금액 5 2" xfId="5870"/>
    <cellStyle name="금액 5 2 2" xfId="7941"/>
    <cellStyle name="금액 5 2 2 2" xfId="13907"/>
    <cellStyle name="금액 5 2 2 3" xfId="19663"/>
    <cellStyle name="금액 5 2 2 4" xfId="25145"/>
    <cellStyle name="금액 5 2 3" xfId="7942"/>
    <cellStyle name="금액 5 2 3 2" xfId="13908"/>
    <cellStyle name="금액 5 2 3 3" xfId="19664"/>
    <cellStyle name="금액 5 2 3 4" xfId="25146"/>
    <cellStyle name="금액 5 2 4" xfId="7943"/>
    <cellStyle name="금액 5 2 4 2" xfId="13909"/>
    <cellStyle name="금액 5 2 4 3" xfId="19665"/>
    <cellStyle name="금액 5 2 4 4" xfId="25147"/>
    <cellStyle name="금액 5 2 5" xfId="7944"/>
    <cellStyle name="금액 5 2 5 2" xfId="13910"/>
    <cellStyle name="금액 5 2 5 3" xfId="19666"/>
    <cellStyle name="금액 5 2 5 4" xfId="25148"/>
    <cellStyle name="금액 5 2 6" xfId="7945"/>
    <cellStyle name="금액 5 2 6 2" xfId="13911"/>
    <cellStyle name="금액 5 2 6 3" xfId="19667"/>
    <cellStyle name="금액 5 2 6 4" xfId="25149"/>
    <cellStyle name="금액 5 2 7" xfId="11843"/>
    <cellStyle name="금액 5 2 8" xfId="17604"/>
    <cellStyle name="금액 5 3" xfId="7946"/>
    <cellStyle name="금액 5 3 2" xfId="13912"/>
    <cellStyle name="금액 5 3 3" xfId="19668"/>
    <cellStyle name="금액 5 3 4" xfId="25150"/>
    <cellStyle name="금액 5 4" xfId="7947"/>
    <cellStyle name="금액 5 4 2" xfId="13913"/>
    <cellStyle name="금액 5 4 3" xfId="19669"/>
    <cellStyle name="금액 5 4 4" xfId="25151"/>
    <cellStyle name="금액 5 5" xfId="7948"/>
    <cellStyle name="금액 5 5 2" xfId="13914"/>
    <cellStyle name="금액 5 5 3" xfId="19670"/>
    <cellStyle name="금액 5 5 4" xfId="25152"/>
    <cellStyle name="금액 5 6" xfId="11567"/>
    <cellStyle name="금액 5 7" xfId="17343"/>
    <cellStyle name="금액 6" xfId="5597"/>
    <cellStyle name="금액 6 2" xfId="7949"/>
    <cellStyle name="금액 6 2 2" xfId="13915"/>
    <cellStyle name="금액 6 2 3" xfId="19671"/>
    <cellStyle name="금액 6 2 4" xfId="25153"/>
    <cellStyle name="금액 6 3" xfId="7950"/>
    <cellStyle name="금액 6 3 2" xfId="13916"/>
    <cellStyle name="금액 6 3 3" xfId="19672"/>
    <cellStyle name="금액 6 3 4" xfId="25154"/>
    <cellStyle name="금액 6 4" xfId="7951"/>
    <cellStyle name="금액 6 4 2" xfId="13917"/>
    <cellStyle name="금액 6 4 3" xfId="19673"/>
    <cellStyle name="금액 6 4 4" xfId="25155"/>
    <cellStyle name="금액 6 5" xfId="7952"/>
    <cellStyle name="금액 6 5 2" xfId="13918"/>
    <cellStyle name="금액 6 5 3" xfId="19674"/>
    <cellStyle name="금액 6 5 4" xfId="25156"/>
    <cellStyle name="금액 6 6" xfId="7953"/>
    <cellStyle name="금액 6 6 2" xfId="13919"/>
    <cellStyle name="금액 6 6 3" xfId="19675"/>
    <cellStyle name="금액 6 6 4" xfId="25157"/>
    <cellStyle name="금액 6 7" xfId="11581"/>
    <cellStyle name="금액 6 8" xfId="17353"/>
    <cellStyle name="금액 7" xfId="7954"/>
    <cellStyle name="금액 7 2" xfId="13920"/>
    <cellStyle name="금액 7 3" xfId="19676"/>
    <cellStyle name="금액 7 4" xfId="25158"/>
    <cellStyle name="기계" xfId="549"/>
    <cellStyle name="나쁨 2" xfId="550"/>
    <cellStyle name="나쁨 3" xfId="551"/>
    <cellStyle name="나쁨 4" xfId="552"/>
    <cellStyle name="나열번호" xfId="4573"/>
    <cellStyle name="날짜" xfId="553"/>
    <cellStyle name="날짜 2" xfId="5139"/>
    <cellStyle name="내역서" xfId="554"/>
    <cellStyle name="단위등" xfId="4574"/>
    <cellStyle name="달러" xfId="555"/>
    <cellStyle name="달러 2" xfId="5141"/>
    <cellStyle name="뒤에 오는 하이퍼링크_=선문대(563)변경" xfId="4575"/>
    <cellStyle name="똿떓죶Ø괻 [0.00]_PRODUCT DETAIL Q1" xfId="556"/>
    <cellStyle name="똿떓죶Ø괻_PRODUCT DETAIL Q1" xfId="557"/>
    <cellStyle name="똿뗦먛귟 [0.00]_NT Server " xfId="5098"/>
    <cellStyle name="똿뗦먛귟_NT Server " xfId="5099"/>
    <cellStyle name="메모 2" xfId="558"/>
    <cellStyle name="메모 2 2" xfId="4576"/>
    <cellStyle name="메모 2 2 2" xfId="5217"/>
    <cellStyle name="메모 2 2 2 2" xfId="5527"/>
    <cellStyle name="메모 2 2 2 2 2" xfId="5815"/>
    <cellStyle name="메모 2 2 2 2 2 10" xfId="11788"/>
    <cellStyle name="메모 2 2 2 2 2 11" xfId="17552"/>
    <cellStyle name="메모 2 2 2 2 2 12" xfId="23068"/>
    <cellStyle name="메모 2 2 2 2 2 2" xfId="7955"/>
    <cellStyle name="메모 2 2 2 2 2 2 2" xfId="13921"/>
    <cellStyle name="메모 2 2 2 2 2 2 3" xfId="19677"/>
    <cellStyle name="메모 2 2 2 2 2 2 4" xfId="25159"/>
    <cellStyle name="메모 2 2 2 2 2 3" xfId="7956"/>
    <cellStyle name="메모 2 2 2 2 2 3 2" xfId="13922"/>
    <cellStyle name="메모 2 2 2 2 2 3 3" xfId="19678"/>
    <cellStyle name="메모 2 2 2 2 2 3 4" xfId="25160"/>
    <cellStyle name="메모 2 2 2 2 2 4" xfId="7957"/>
    <cellStyle name="메모 2 2 2 2 2 4 2" xfId="13923"/>
    <cellStyle name="메모 2 2 2 2 2 4 3" xfId="19679"/>
    <cellStyle name="메모 2 2 2 2 2 4 4" xfId="25161"/>
    <cellStyle name="메모 2 2 2 2 2 5" xfId="7958"/>
    <cellStyle name="메모 2 2 2 2 2 5 2" xfId="13924"/>
    <cellStyle name="메모 2 2 2 2 2 5 3" xfId="19680"/>
    <cellStyle name="메모 2 2 2 2 2 5 4" xfId="25162"/>
    <cellStyle name="메모 2 2 2 2 2 6" xfId="7959"/>
    <cellStyle name="메모 2 2 2 2 2 6 2" xfId="13925"/>
    <cellStyle name="메모 2 2 2 2 2 6 3" xfId="19681"/>
    <cellStyle name="메모 2 2 2 2 2 6 4" xfId="25163"/>
    <cellStyle name="메모 2 2 2 2 2 7" xfId="7960"/>
    <cellStyle name="메모 2 2 2 2 2 7 2" xfId="13926"/>
    <cellStyle name="메모 2 2 2 2 2 7 3" xfId="19682"/>
    <cellStyle name="메모 2 2 2 2 2 7 4" xfId="25164"/>
    <cellStyle name="메모 2 2 2 2 2 8" xfId="7961"/>
    <cellStyle name="메모 2 2 2 2 2 8 2" xfId="13927"/>
    <cellStyle name="메모 2 2 2 2 2 8 3" xfId="19683"/>
    <cellStyle name="메모 2 2 2 2 2 8 4" xfId="25165"/>
    <cellStyle name="메모 2 2 2 2 2 9" xfId="7962"/>
    <cellStyle name="메모 2 2 2 2 2 9 2" xfId="13928"/>
    <cellStyle name="메모 2 2 2 2 2 9 3" xfId="19684"/>
    <cellStyle name="메모 2 2 2 2 2 9 4" xfId="25166"/>
    <cellStyle name="메모 2 2 2 2 3" xfId="6038"/>
    <cellStyle name="메모 2 2 2 2 3 10" xfId="7963"/>
    <cellStyle name="메모 2 2 2 2 3 10 2" xfId="13929"/>
    <cellStyle name="메모 2 2 2 2 3 10 3" xfId="19685"/>
    <cellStyle name="메모 2 2 2 2 3 10 4" xfId="25167"/>
    <cellStyle name="메모 2 2 2 2 3 11" xfId="12011"/>
    <cellStyle name="메모 2 2 2 2 3 12" xfId="17768"/>
    <cellStyle name="메모 2 2 2 2 3 13" xfId="23265"/>
    <cellStyle name="메모 2 2 2 2 3 2" xfId="7964"/>
    <cellStyle name="메모 2 2 2 2 3 2 2" xfId="13930"/>
    <cellStyle name="메모 2 2 2 2 3 2 3" xfId="19686"/>
    <cellStyle name="메모 2 2 2 2 3 2 4" xfId="25168"/>
    <cellStyle name="메모 2 2 2 2 3 3" xfId="7965"/>
    <cellStyle name="메모 2 2 2 2 3 3 2" xfId="13931"/>
    <cellStyle name="메모 2 2 2 2 3 3 3" xfId="19687"/>
    <cellStyle name="메모 2 2 2 2 3 3 4" xfId="25169"/>
    <cellStyle name="메모 2 2 2 2 3 4" xfId="7966"/>
    <cellStyle name="메모 2 2 2 2 3 4 2" xfId="13932"/>
    <cellStyle name="메모 2 2 2 2 3 4 3" xfId="19688"/>
    <cellStyle name="메모 2 2 2 2 3 4 4" xfId="25170"/>
    <cellStyle name="메모 2 2 2 2 3 5" xfId="7967"/>
    <cellStyle name="메모 2 2 2 2 3 5 2" xfId="13933"/>
    <cellStyle name="메모 2 2 2 2 3 5 3" xfId="19689"/>
    <cellStyle name="메모 2 2 2 2 3 5 4" xfId="25171"/>
    <cellStyle name="메모 2 2 2 2 3 6" xfId="7968"/>
    <cellStyle name="메모 2 2 2 2 3 6 2" xfId="13934"/>
    <cellStyle name="메모 2 2 2 2 3 6 3" xfId="19690"/>
    <cellStyle name="메모 2 2 2 2 3 6 4" xfId="25172"/>
    <cellStyle name="메모 2 2 2 2 3 7" xfId="7969"/>
    <cellStyle name="메모 2 2 2 2 3 7 2" xfId="13935"/>
    <cellStyle name="메모 2 2 2 2 3 7 3" xfId="19691"/>
    <cellStyle name="메모 2 2 2 2 3 7 4" xfId="25173"/>
    <cellStyle name="메모 2 2 2 2 3 8" xfId="7970"/>
    <cellStyle name="메모 2 2 2 2 3 8 2" xfId="13936"/>
    <cellStyle name="메모 2 2 2 2 3 8 3" xfId="19692"/>
    <cellStyle name="메모 2 2 2 2 3 8 4" xfId="25174"/>
    <cellStyle name="메모 2 2 2 2 3 9" xfId="7971"/>
    <cellStyle name="메모 2 2 2 2 3 9 2" xfId="13937"/>
    <cellStyle name="메모 2 2 2 2 3 9 3" xfId="19693"/>
    <cellStyle name="메모 2 2 2 2 3 9 4" xfId="25175"/>
    <cellStyle name="메모 2 2 2 2 4" xfId="7972"/>
    <cellStyle name="메모 2 2 2 2 4 2" xfId="13938"/>
    <cellStyle name="메모 2 2 2 2 4 3" xfId="19694"/>
    <cellStyle name="메모 2 2 2 2 4 4" xfId="25176"/>
    <cellStyle name="메모 2 2 2 2 5" xfId="7973"/>
    <cellStyle name="메모 2 2 2 2 5 2" xfId="13939"/>
    <cellStyle name="메모 2 2 2 2 5 3" xfId="19695"/>
    <cellStyle name="메모 2 2 2 2 5 4" xfId="25177"/>
    <cellStyle name="메모 2 2 2 2 6" xfId="7974"/>
    <cellStyle name="메모 2 2 2 2 6 2" xfId="13940"/>
    <cellStyle name="메모 2 2 2 2 6 3" xfId="19696"/>
    <cellStyle name="메모 2 2 2 2 6 4" xfId="25178"/>
    <cellStyle name="메모 2 2 2 2 7" xfId="11521"/>
    <cellStyle name="메모 2 2 2 2 8" xfId="17310"/>
    <cellStyle name="메모 2 2 2 3" xfId="5436"/>
    <cellStyle name="메모 2 2 2 3 2" xfId="5724"/>
    <cellStyle name="메모 2 2 2 3 2 10" xfId="11697"/>
    <cellStyle name="메모 2 2 2 3 2 11" xfId="17464"/>
    <cellStyle name="메모 2 2 2 3 2 12" xfId="22985"/>
    <cellStyle name="메모 2 2 2 3 2 2" xfId="7975"/>
    <cellStyle name="메모 2 2 2 3 2 2 2" xfId="13941"/>
    <cellStyle name="메모 2 2 2 3 2 2 3" xfId="19697"/>
    <cellStyle name="메모 2 2 2 3 2 2 4" xfId="25179"/>
    <cellStyle name="메모 2 2 2 3 2 3" xfId="7976"/>
    <cellStyle name="메모 2 2 2 3 2 3 2" xfId="13942"/>
    <cellStyle name="메모 2 2 2 3 2 3 3" xfId="19698"/>
    <cellStyle name="메모 2 2 2 3 2 3 4" xfId="25180"/>
    <cellStyle name="메모 2 2 2 3 2 4" xfId="7977"/>
    <cellStyle name="메모 2 2 2 3 2 4 2" xfId="13943"/>
    <cellStyle name="메모 2 2 2 3 2 4 3" xfId="19699"/>
    <cellStyle name="메모 2 2 2 3 2 4 4" xfId="25181"/>
    <cellStyle name="메모 2 2 2 3 2 5" xfId="7978"/>
    <cellStyle name="메모 2 2 2 3 2 5 2" xfId="13944"/>
    <cellStyle name="메모 2 2 2 3 2 5 3" xfId="19700"/>
    <cellStyle name="메모 2 2 2 3 2 5 4" xfId="25182"/>
    <cellStyle name="메모 2 2 2 3 2 6" xfId="7979"/>
    <cellStyle name="메모 2 2 2 3 2 6 2" xfId="13945"/>
    <cellStyle name="메모 2 2 2 3 2 6 3" xfId="19701"/>
    <cellStyle name="메모 2 2 2 3 2 6 4" xfId="25183"/>
    <cellStyle name="메모 2 2 2 3 2 7" xfId="7980"/>
    <cellStyle name="메모 2 2 2 3 2 7 2" xfId="13946"/>
    <cellStyle name="메모 2 2 2 3 2 7 3" xfId="19702"/>
    <cellStyle name="메모 2 2 2 3 2 7 4" xfId="25184"/>
    <cellStyle name="메모 2 2 2 3 2 8" xfId="7981"/>
    <cellStyle name="메모 2 2 2 3 2 8 2" xfId="13947"/>
    <cellStyle name="메모 2 2 2 3 2 8 3" xfId="19703"/>
    <cellStyle name="메모 2 2 2 3 2 8 4" xfId="25185"/>
    <cellStyle name="메모 2 2 2 3 2 9" xfId="7982"/>
    <cellStyle name="메모 2 2 2 3 2 9 2" xfId="13948"/>
    <cellStyle name="메모 2 2 2 3 2 9 3" xfId="19704"/>
    <cellStyle name="메모 2 2 2 3 2 9 4" xfId="25186"/>
    <cellStyle name="메모 2 2 2 3 3" xfId="5956"/>
    <cellStyle name="메모 2 2 2 3 3 10" xfId="7983"/>
    <cellStyle name="메모 2 2 2 3 3 10 2" xfId="13949"/>
    <cellStyle name="메모 2 2 2 3 3 10 3" xfId="19705"/>
    <cellStyle name="메모 2 2 2 3 3 10 4" xfId="25187"/>
    <cellStyle name="메모 2 2 2 3 3 11" xfId="11929"/>
    <cellStyle name="메모 2 2 2 3 3 12" xfId="17686"/>
    <cellStyle name="메모 2 2 2 3 3 13" xfId="23183"/>
    <cellStyle name="메모 2 2 2 3 3 2" xfId="7984"/>
    <cellStyle name="메모 2 2 2 3 3 2 2" xfId="13950"/>
    <cellStyle name="메모 2 2 2 3 3 2 3" xfId="19706"/>
    <cellStyle name="메모 2 2 2 3 3 2 4" xfId="25188"/>
    <cellStyle name="메모 2 2 2 3 3 3" xfId="7985"/>
    <cellStyle name="메모 2 2 2 3 3 3 2" xfId="13951"/>
    <cellStyle name="메모 2 2 2 3 3 3 3" xfId="19707"/>
    <cellStyle name="메모 2 2 2 3 3 3 4" xfId="25189"/>
    <cellStyle name="메모 2 2 2 3 3 4" xfId="7986"/>
    <cellStyle name="메모 2 2 2 3 3 4 2" xfId="13952"/>
    <cellStyle name="메모 2 2 2 3 3 4 3" xfId="19708"/>
    <cellStyle name="메모 2 2 2 3 3 4 4" xfId="25190"/>
    <cellStyle name="메모 2 2 2 3 3 5" xfId="7987"/>
    <cellStyle name="메모 2 2 2 3 3 5 2" xfId="13953"/>
    <cellStyle name="메모 2 2 2 3 3 5 3" xfId="19709"/>
    <cellStyle name="메모 2 2 2 3 3 5 4" xfId="25191"/>
    <cellStyle name="메모 2 2 2 3 3 6" xfId="7988"/>
    <cellStyle name="메모 2 2 2 3 3 6 2" xfId="13954"/>
    <cellStyle name="메모 2 2 2 3 3 6 3" xfId="19710"/>
    <cellStyle name="메모 2 2 2 3 3 6 4" xfId="25192"/>
    <cellStyle name="메모 2 2 2 3 3 7" xfId="7989"/>
    <cellStyle name="메모 2 2 2 3 3 7 2" xfId="13955"/>
    <cellStyle name="메모 2 2 2 3 3 7 3" xfId="19711"/>
    <cellStyle name="메모 2 2 2 3 3 7 4" xfId="25193"/>
    <cellStyle name="메모 2 2 2 3 3 8" xfId="7990"/>
    <cellStyle name="메모 2 2 2 3 3 8 2" xfId="13956"/>
    <cellStyle name="메모 2 2 2 3 3 8 3" xfId="19712"/>
    <cellStyle name="메모 2 2 2 3 3 8 4" xfId="25194"/>
    <cellStyle name="메모 2 2 2 3 3 9" xfId="7991"/>
    <cellStyle name="메모 2 2 2 3 3 9 2" xfId="13957"/>
    <cellStyle name="메모 2 2 2 3 3 9 3" xfId="19713"/>
    <cellStyle name="메모 2 2 2 3 3 9 4" xfId="25195"/>
    <cellStyle name="메모 2 2 2 3 4" xfId="7992"/>
    <cellStyle name="메모 2 2 2 3 4 2" xfId="13958"/>
    <cellStyle name="메모 2 2 2 3 4 3" xfId="19714"/>
    <cellStyle name="메모 2 2 2 3 4 4" xfId="25196"/>
    <cellStyle name="메모 2 2 2 3 5" xfId="7993"/>
    <cellStyle name="메모 2 2 2 3 5 2" xfId="13959"/>
    <cellStyle name="메모 2 2 2 3 5 3" xfId="19715"/>
    <cellStyle name="메모 2 2 2 3 5 4" xfId="25197"/>
    <cellStyle name="메모 2 2 2 3 6" xfId="7994"/>
    <cellStyle name="메모 2 2 2 3 6 2" xfId="13960"/>
    <cellStyle name="메모 2 2 2 3 6 3" xfId="19716"/>
    <cellStyle name="메모 2 2 2 3 6 4" xfId="25198"/>
    <cellStyle name="메모 2 2 2 3 7" xfId="11430"/>
    <cellStyle name="메모 2 2 2 3 8" xfId="17225"/>
    <cellStyle name="메모 2 2 2 4" xfId="5494"/>
    <cellStyle name="메모 2 2 2 4 2" xfId="5782"/>
    <cellStyle name="메모 2 2 2 4 2 10" xfId="11755"/>
    <cellStyle name="메모 2 2 2 4 2 11" xfId="17520"/>
    <cellStyle name="메모 2 2 2 4 2 12" xfId="23035"/>
    <cellStyle name="메모 2 2 2 4 2 2" xfId="7995"/>
    <cellStyle name="메모 2 2 2 4 2 2 2" xfId="13961"/>
    <cellStyle name="메모 2 2 2 4 2 2 3" xfId="19717"/>
    <cellStyle name="메모 2 2 2 4 2 2 4" xfId="25199"/>
    <cellStyle name="메모 2 2 2 4 2 3" xfId="7996"/>
    <cellStyle name="메모 2 2 2 4 2 3 2" xfId="13962"/>
    <cellStyle name="메모 2 2 2 4 2 3 3" xfId="19718"/>
    <cellStyle name="메모 2 2 2 4 2 3 4" xfId="25200"/>
    <cellStyle name="메모 2 2 2 4 2 4" xfId="7997"/>
    <cellStyle name="메모 2 2 2 4 2 4 2" xfId="13963"/>
    <cellStyle name="메모 2 2 2 4 2 4 3" xfId="19719"/>
    <cellStyle name="메모 2 2 2 4 2 4 4" xfId="25201"/>
    <cellStyle name="메모 2 2 2 4 2 5" xfId="7998"/>
    <cellStyle name="메모 2 2 2 4 2 5 2" xfId="13964"/>
    <cellStyle name="메모 2 2 2 4 2 5 3" xfId="19720"/>
    <cellStyle name="메모 2 2 2 4 2 5 4" xfId="25202"/>
    <cellStyle name="메모 2 2 2 4 2 6" xfId="7999"/>
    <cellStyle name="메모 2 2 2 4 2 6 2" xfId="13965"/>
    <cellStyle name="메모 2 2 2 4 2 6 3" xfId="19721"/>
    <cellStyle name="메모 2 2 2 4 2 6 4" xfId="25203"/>
    <cellStyle name="메모 2 2 2 4 2 7" xfId="8000"/>
    <cellStyle name="메모 2 2 2 4 2 7 2" xfId="13966"/>
    <cellStyle name="메모 2 2 2 4 2 7 3" xfId="19722"/>
    <cellStyle name="메모 2 2 2 4 2 7 4" xfId="25204"/>
    <cellStyle name="메모 2 2 2 4 2 8" xfId="8001"/>
    <cellStyle name="메모 2 2 2 4 2 8 2" xfId="13967"/>
    <cellStyle name="메모 2 2 2 4 2 8 3" xfId="19723"/>
    <cellStyle name="메모 2 2 2 4 2 8 4" xfId="25205"/>
    <cellStyle name="메모 2 2 2 4 2 9" xfId="8002"/>
    <cellStyle name="메모 2 2 2 4 2 9 2" xfId="13968"/>
    <cellStyle name="메모 2 2 2 4 2 9 3" xfId="19724"/>
    <cellStyle name="메모 2 2 2 4 2 9 4" xfId="25206"/>
    <cellStyle name="메모 2 2 2 4 3" xfId="6007"/>
    <cellStyle name="메모 2 2 2 4 3 10" xfId="8003"/>
    <cellStyle name="메모 2 2 2 4 3 10 2" xfId="13969"/>
    <cellStyle name="메모 2 2 2 4 3 10 3" xfId="19725"/>
    <cellStyle name="메모 2 2 2 4 3 10 4" xfId="25207"/>
    <cellStyle name="메모 2 2 2 4 3 11" xfId="11980"/>
    <cellStyle name="메모 2 2 2 4 3 12" xfId="17737"/>
    <cellStyle name="메모 2 2 2 4 3 13" xfId="23234"/>
    <cellStyle name="메모 2 2 2 4 3 2" xfId="8004"/>
    <cellStyle name="메모 2 2 2 4 3 2 2" xfId="13970"/>
    <cellStyle name="메모 2 2 2 4 3 2 3" xfId="19726"/>
    <cellStyle name="메모 2 2 2 4 3 2 4" xfId="25208"/>
    <cellStyle name="메모 2 2 2 4 3 3" xfId="8005"/>
    <cellStyle name="메모 2 2 2 4 3 3 2" xfId="13971"/>
    <cellStyle name="메모 2 2 2 4 3 3 3" xfId="19727"/>
    <cellStyle name="메모 2 2 2 4 3 3 4" xfId="25209"/>
    <cellStyle name="메모 2 2 2 4 3 4" xfId="8006"/>
    <cellStyle name="메모 2 2 2 4 3 4 2" xfId="13972"/>
    <cellStyle name="메모 2 2 2 4 3 4 3" xfId="19728"/>
    <cellStyle name="메모 2 2 2 4 3 4 4" xfId="25210"/>
    <cellStyle name="메모 2 2 2 4 3 5" xfId="8007"/>
    <cellStyle name="메모 2 2 2 4 3 5 2" xfId="13973"/>
    <cellStyle name="메모 2 2 2 4 3 5 3" xfId="19729"/>
    <cellStyle name="메모 2 2 2 4 3 5 4" xfId="25211"/>
    <cellStyle name="메모 2 2 2 4 3 6" xfId="8008"/>
    <cellStyle name="메모 2 2 2 4 3 6 2" xfId="13974"/>
    <cellStyle name="메모 2 2 2 4 3 6 3" xfId="19730"/>
    <cellStyle name="메모 2 2 2 4 3 6 4" xfId="25212"/>
    <cellStyle name="메모 2 2 2 4 3 7" xfId="8009"/>
    <cellStyle name="메모 2 2 2 4 3 7 2" xfId="13975"/>
    <cellStyle name="메모 2 2 2 4 3 7 3" xfId="19731"/>
    <cellStyle name="메모 2 2 2 4 3 7 4" xfId="25213"/>
    <cellStyle name="메모 2 2 2 4 3 8" xfId="8010"/>
    <cellStyle name="메모 2 2 2 4 3 8 2" xfId="13976"/>
    <cellStyle name="메모 2 2 2 4 3 8 3" xfId="19732"/>
    <cellStyle name="메모 2 2 2 4 3 8 4" xfId="25214"/>
    <cellStyle name="메모 2 2 2 4 3 9" xfId="8011"/>
    <cellStyle name="메모 2 2 2 4 3 9 2" xfId="13977"/>
    <cellStyle name="메모 2 2 2 4 3 9 3" xfId="19733"/>
    <cellStyle name="메모 2 2 2 4 3 9 4" xfId="25215"/>
    <cellStyle name="메모 2 2 2 4 4" xfId="8012"/>
    <cellStyle name="메모 2 2 2 4 4 2" xfId="13978"/>
    <cellStyle name="메모 2 2 2 4 4 3" xfId="19734"/>
    <cellStyle name="메모 2 2 2 4 4 4" xfId="25216"/>
    <cellStyle name="메모 2 2 2 4 5" xfId="8013"/>
    <cellStyle name="메모 2 2 2 4 5 2" xfId="13979"/>
    <cellStyle name="메모 2 2 2 4 5 3" xfId="19735"/>
    <cellStyle name="메모 2 2 2 4 5 4" xfId="25217"/>
    <cellStyle name="메모 2 2 2 4 6" xfId="8014"/>
    <cellStyle name="메모 2 2 2 4 6 2" xfId="13980"/>
    <cellStyle name="메모 2 2 2 4 6 3" xfId="19736"/>
    <cellStyle name="메모 2 2 2 4 6 4" xfId="25218"/>
    <cellStyle name="메모 2 2 2 4 7" xfId="8015"/>
    <cellStyle name="메모 2 2 2 4 7 2" xfId="13981"/>
    <cellStyle name="메모 2 2 2 4 7 3" xfId="19737"/>
    <cellStyle name="메모 2 2 2 4 7 4" xfId="25219"/>
    <cellStyle name="메모 2 2 2 4 8" xfId="11488"/>
    <cellStyle name="메모 2 2 2 4 9" xfId="17279"/>
    <cellStyle name="메모 2 2 2 5" xfId="5455"/>
    <cellStyle name="메모 2 2 2 5 10" xfId="17242"/>
    <cellStyle name="메모 2 2 2 5 11" xfId="11321"/>
    <cellStyle name="메모 2 2 2 5 2" xfId="5743"/>
    <cellStyle name="메모 2 2 2 5 2 10" xfId="8016"/>
    <cellStyle name="메모 2 2 2 5 2 10 2" xfId="13982"/>
    <cellStyle name="메모 2 2 2 5 2 10 3" xfId="19738"/>
    <cellStyle name="메모 2 2 2 5 2 10 4" xfId="25220"/>
    <cellStyle name="메모 2 2 2 5 2 11" xfId="11716"/>
    <cellStyle name="메모 2 2 2 5 2 12" xfId="17483"/>
    <cellStyle name="메모 2 2 2 5 2 13" xfId="23001"/>
    <cellStyle name="메모 2 2 2 5 2 2" xfId="8017"/>
    <cellStyle name="메모 2 2 2 5 2 2 2" xfId="13983"/>
    <cellStyle name="메모 2 2 2 5 2 2 3" xfId="19739"/>
    <cellStyle name="메모 2 2 2 5 2 2 4" xfId="25221"/>
    <cellStyle name="메모 2 2 2 5 2 3" xfId="8018"/>
    <cellStyle name="메모 2 2 2 5 2 3 2" xfId="13984"/>
    <cellStyle name="메모 2 2 2 5 2 3 3" xfId="19740"/>
    <cellStyle name="메모 2 2 2 5 2 3 4" xfId="25222"/>
    <cellStyle name="메모 2 2 2 5 2 4" xfId="8019"/>
    <cellStyle name="메모 2 2 2 5 2 4 2" xfId="13985"/>
    <cellStyle name="메모 2 2 2 5 2 4 3" xfId="19741"/>
    <cellStyle name="메모 2 2 2 5 2 4 4" xfId="25223"/>
    <cellStyle name="메모 2 2 2 5 2 5" xfId="8020"/>
    <cellStyle name="메모 2 2 2 5 2 5 2" xfId="13986"/>
    <cellStyle name="메모 2 2 2 5 2 5 3" xfId="19742"/>
    <cellStyle name="메모 2 2 2 5 2 5 4" xfId="25224"/>
    <cellStyle name="메모 2 2 2 5 2 6" xfId="8021"/>
    <cellStyle name="메모 2 2 2 5 2 6 2" xfId="13987"/>
    <cellStyle name="메모 2 2 2 5 2 6 3" xfId="19743"/>
    <cellStyle name="메모 2 2 2 5 2 6 4" xfId="25225"/>
    <cellStyle name="메모 2 2 2 5 2 7" xfId="8022"/>
    <cellStyle name="메모 2 2 2 5 2 7 2" xfId="13988"/>
    <cellStyle name="메모 2 2 2 5 2 7 3" xfId="19744"/>
    <cellStyle name="메모 2 2 2 5 2 7 4" xfId="25226"/>
    <cellStyle name="메모 2 2 2 5 2 8" xfId="8023"/>
    <cellStyle name="메모 2 2 2 5 2 8 2" xfId="13989"/>
    <cellStyle name="메모 2 2 2 5 2 8 3" xfId="19745"/>
    <cellStyle name="메모 2 2 2 5 2 8 4" xfId="25227"/>
    <cellStyle name="메모 2 2 2 5 2 9" xfId="8024"/>
    <cellStyle name="메모 2 2 2 5 2 9 2" xfId="13990"/>
    <cellStyle name="메모 2 2 2 5 2 9 3" xfId="19746"/>
    <cellStyle name="메모 2 2 2 5 2 9 4" xfId="25228"/>
    <cellStyle name="메모 2 2 2 5 3" xfId="5970"/>
    <cellStyle name="메모 2 2 2 5 3 10" xfId="8025"/>
    <cellStyle name="메모 2 2 2 5 3 10 2" xfId="13991"/>
    <cellStyle name="메모 2 2 2 5 3 10 3" xfId="19747"/>
    <cellStyle name="메모 2 2 2 5 3 10 4" xfId="25229"/>
    <cellStyle name="메모 2 2 2 5 3 11" xfId="11943"/>
    <cellStyle name="메모 2 2 2 5 3 12" xfId="17700"/>
    <cellStyle name="메모 2 2 2 5 3 13" xfId="23197"/>
    <cellStyle name="메모 2 2 2 5 3 2" xfId="8026"/>
    <cellStyle name="메모 2 2 2 5 3 2 2" xfId="13992"/>
    <cellStyle name="메모 2 2 2 5 3 2 3" xfId="19748"/>
    <cellStyle name="메모 2 2 2 5 3 2 4" xfId="25230"/>
    <cellStyle name="메모 2 2 2 5 3 3" xfId="8027"/>
    <cellStyle name="메모 2 2 2 5 3 3 2" xfId="13993"/>
    <cellStyle name="메모 2 2 2 5 3 3 3" xfId="19749"/>
    <cellStyle name="메모 2 2 2 5 3 3 4" xfId="25231"/>
    <cellStyle name="메모 2 2 2 5 3 4" xfId="8028"/>
    <cellStyle name="메모 2 2 2 5 3 4 2" xfId="13994"/>
    <cellStyle name="메모 2 2 2 5 3 4 3" xfId="19750"/>
    <cellStyle name="메모 2 2 2 5 3 4 4" xfId="25232"/>
    <cellStyle name="메모 2 2 2 5 3 5" xfId="8029"/>
    <cellStyle name="메모 2 2 2 5 3 5 2" xfId="13995"/>
    <cellStyle name="메모 2 2 2 5 3 5 3" xfId="19751"/>
    <cellStyle name="메모 2 2 2 5 3 5 4" xfId="25233"/>
    <cellStyle name="메모 2 2 2 5 3 6" xfId="8030"/>
    <cellStyle name="메모 2 2 2 5 3 6 2" xfId="13996"/>
    <cellStyle name="메모 2 2 2 5 3 6 3" xfId="19752"/>
    <cellStyle name="메모 2 2 2 5 3 6 4" xfId="25234"/>
    <cellStyle name="메모 2 2 2 5 3 7" xfId="8031"/>
    <cellStyle name="메모 2 2 2 5 3 7 2" xfId="13997"/>
    <cellStyle name="메모 2 2 2 5 3 7 3" xfId="19753"/>
    <cellStyle name="메모 2 2 2 5 3 7 4" xfId="25235"/>
    <cellStyle name="메모 2 2 2 5 3 8" xfId="8032"/>
    <cellStyle name="메모 2 2 2 5 3 8 2" xfId="13998"/>
    <cellStyle name="메모 2 2 2 5 3 8 3" xfId="19754"/>
    <cellStyle name="메모 2 2 2 5 3 8 4" xfId="25236"/>
    <cellStyle name="메모 2 2 2 5 3 9" xfId="8033"/>
    <cellStyle name="메모 2 2 2 5 3 9 2" xfId="13999"/>
    <cellStyle name="메모 2 2 2 5 3 9 3" xfId="19755"/>
    <cellStyle name="메모 2 2 2 5 3 9 4" xfId="25237"/>
    <cellStyle name="메모 2 2 2 5 4" xfId="8034"/>
    <cellStyle name="메모 2 2 2 5 4 2" xfId="14000"/>
    <cellStyle name="메모 2 2 2 5 4 3" xfId="19756"/>
    <cellStyle name="메모 2 2 2 5 4 4" xfId="25238"/>
    <cellStyle name="메모 2 2 2 5 5" xfId="8035"/>
    <cellStyle name="메모 2 2 2 5 5 2" xfId="14001"/>
    <cellStyle name="메모 2 2 2 5 5 3" xfId="19757"/>
    <cellStyle name="메모 2 2 2 5 5 4" xfId="25239"/>
    <cellStyle name="메모 2 2 2 5 6" xfId="8036"/>
    <cellStyle name="메모 2 2 2 5 6 2" xfId="14002"/>
    <cellStyle name="메모 2 2 2 5 6 3" xfId="19758"/>
    <cellStyle name="메모 2 2 2 5 6 4" xfId="25240"/>
    <cellStyle name="메모 2 2 2 5 7" xfId="8037"/>
    <cellStyle name="메모 2 2 2 5 7 2" xfId="14003"/>
    <cellStyle name="메모 2 2 2 5 7 3" xfId="19759"/>
    <cellStyle name="메모 2 2 2 5 7 4" xfId="25241"/>
    <cellStyle name="메모 2 2 2 5 8" xfId="8038"/>
    <cellStyle name="메모 2 2 2 5 8 2" xfId="14004"/>
    <cellStyle name="메모 2 2 2 5 8 3" xfId="19760"/>
    <cellStyle name="메모 2 2 2 5 8 4" xfId="25242"/>
    <cellStyle name="메모 2 2 2 5 9" xfId="11449"/>
    <cellStyle name="메모 2 2 2 6" xfId="8039"/>
    <cellStyle name="메모 2 2 2 6 2" xfId="14005"/>
    <cellStyle name="메모 2 2 2 6 3" xfId="19761"/>
    <cellStyle name="메모 2 2 2 6 4" xfId="25243"/>
    <cellStyle name="메모 2 2 2 7" xfId="8040"/>
    <cellStyle name="메모 2 2 2 7 2" xfId="14006"/>
    <cellStyle name="메모 2 2 2 7 3" xfId="19762"/>
    <cellStyle name="메모 2 2 2 7 4" xfId="25244"/>
    <cellStyle name="메모 2 2 2 8" xfId="11341"/>
    <cellStyle name="메모 2 2 2 9" xfId="11269"/>
    <cellStyle name="메모 2 2 3" xfId="5519"/>
    <cellStyle name="메모 2 2 3 10" xfId="8041"/>
    <cellStyle name="메모 2 2 3 10 2" xfId="14007"/>
    <cellStyle name="메모 2 2 3 10 3" xfId="19763"/>
    <cellStyle name="메모 2 2 3 10 4" xfId="25245"/>
    <cellStyle name="메모 2 2 3 11" xfId="11513"/>
    <cellStyle name="메모 2 2 3 12" xfId="17302"/>
    <cellStyle name="메모 2 2 3 13" xfId="22896"/>
    <cellStyle name="메모 2 2 3 2" xfId="5807"/>
    <cellStyle name="메모 2 2 3 2 10" xfId="11780"/>
    <cellStyle name="메모 2 2 3 2 11" xfId="17544"/>
    <cellStyle name="메모 2 2 3 2 12" xfId="23060"/>
    <cellStyle name="메모 2 2 3 2 2" xfId="8042"/>
    <cellStyle name="메모 2 2 3 2 2 2" xfId="14008"/>
    <cellStyle name="메모 2 2 3 2 2 3" xfId="19764"/>
    <cellStyle name="메모 2 2 3 2 2 4" xfId="25246"/>
    <cellStyle name="메모 2 2 3 2 3" xfId="8043"/>
    <cellStyle name="메모 2 2 3 2 3 2" xfId="14009"/>
    <cellStyle name="메모 2 2 3 2 3 3" xfId="19765"/>
    <cellStyle name="메모 2 2 3 2 3 4" xfId="25247"/>
    <cellStyle name="메모 2 2 3 2 4" xfId="8044"/>
    <cellStyle name="메모 2 2 3 2 4 2" xfId="14010"/>
    <cellStyle name="메모 2 2 3 2 4 3" xfId="19766"/>
    <cellStyle name="메모 2 2 3 2 4 4" xfId="25248"/>
    <cellStyle name="메모 2 2 3 2 5" xfId="8045"/>
    <cellStyle name="메모 2 2 3 2 5 2" xfId="14011"/>
    <cellStyle name="메모 2 2 3 2 5 3" xfId="19767"/>
    <cellStyle name="메모 2 2 3 2 5 4" xfId="25249"/>
    <cellStyle name="메모 2 2 3 2 6" xfId="8046"/>
    <cellStyle name="메모 2 2 3 2 6 2" xfId="14012"/>
    <cellStyle name="메모 2 2 3 2 6 3" xfId="19768"/>
    <cellStyle name="메모 2 2 3 2 6 4" xfId="25250"/>
    <cellStyle name="메모 2 2 3 2 7" xfId="8047"/>
    <cellStyle name="메모 2 2 3 2 7 2" xfId="14013"/>
    <cellStyle name="메모 2 2 3 2 7 3" xfId="19769"/>
    <cellStyle name="메모 2 2 3 2 7 4" xfId="25251"/>
    <cellStyle name="메모 2 2 3 2 8" xfId="8048"/>
    <cellStyle name="메모 2 2 3 2 8 2" xfId="14014"/>
    <cellStyle name="메모 2 2 3 2 8 3" xfId="19770"/>
    <cellStyle name="메모 2 2 3 2 8 4" xfId="25252"/>
    <cellStyle name="메모 2 2 3 2 9" xfId="8049"/>
    <cellStyle name="메모 2 2 3 2 9 2" xfId="14015"/>
    <cellStyle name="메모 2 2 3 2 9 3" xfId="19771"/>
    <cellStyle name="메모 2 2 3 2 9 4" xfId="25253"/>
    <cellStyle name="메모 2 2 3 3" xfId="6030"/>
    <cellStyle name="메모 2 2 3 3 10" xfId="8050"/>
    <cellStyle name="메모 2 2 3 3 10 2" xfId="14016"/>
    <cellStyle name="메모 2 2 3 3 10 3" xfId="19772"/>
    <cellStyle name="메모 2 2 3 3 10 4" xfId="25254"/>
    <cellStyle name="메모 2 2 3 3 11" xfId="12003"/>
    <cellStyle name="메모 2 2 3 3 12" xfId="17760"/>
    <cellStyle name="메모 2 2 3 3 13" xfId="23257"/>
    <cellStyle name="메모 2 2 3 3 2" xfId="8051"/>
    <cellStyle name="메모 2 2 3 3 2 2" xfId="14017"/>
    <cellStyle name="메모 2 2 3 3 2 3" xfId="19773"/>
    <cellStyle name="메모 2 2 3 3 2 4" xfId="25255"/>
    <cellStyle name="메모 2 2 3 3 3" xfId="8052"/>
    <cellStyle name="메모 2 2 3 3 3 2" xfId="14018"/>
    <cellStyle name="메모 2 2 3 3 3 3" xfId="19774"/>
    <cellStyle name="메모 2 2 3 3 3 4" xfId="25256"/>
    <cellStyle name="메모 2 2 3 3 4" xfId="8053"/>
    <cellStyle name="메모 2 2 3 3 4 2" xfId="14019"/>
    <cellStyle name="메모 2 2 3 3 4 3" xfId="19775"/>
    <cellStyle name="메모 2 2 3 3 4 4" xfId="25257"/>
    <cellStyle name="메모 2 2 3 3 5" xfId="8054"/>
    <cellStyle name="메모 2 2 3 3 5 2" xfId="14020"/>
    <cellStyle name="메모 2 2 3 3 5 3" xfId="19776"/>
    <cellStyle name="메모 2 2 3 3 5 4" xfId="25258"/>
    <cellStyle name="메모 2 2 3 3 6" xfId="8055"/>
    <cellStyle name="메모 2 2 3 3 6 2" xfId="14021"/>
    <cellStyle name="메모 2 2 3 3 6 3" xfId="19777"/>
    <cellStyle name="메모 2 2 3 3 6 4" xfId="25259"/>
    <cellStyle name="메모 2 2 3 3 7" xfId="8056"/>
    <cellStyle name="메모 2 2 3 3 7 2" xfId="14022"/>
    <cellStyle name="메모 2 2 3 3 7 3" xfId="19778"/>
    <cellStyle name="메모 2 2 3 3 7 4" xfId="25260"/>
    <cellStyle name="메모 2 2 3 3 8" xfId="8057"/>
    <cellStyle name="메모 2 2 3 3 8 2" xfId="14023"/>
    <cellStyle name="메모 2 2 3 3 8 3" xfId="19779"/>
    <cellStyle name="메모 2 2 3 3 8 4" xfId="25261"/>
    <cellStyle name="메모 2 2 3 3 9" xfId="8058"/>
    <cellStyle name="메모 2 2 3 3 9 2" xfId="14024"/>
    <cellStyle name="메모 2 2 3 3 9 3" xfId="19780"/>
    <cellStyle name="메모 2 2 3 3 9 4" xfId="25262"/>
    <cellStyle name="메모 2 2 3 4" xfId="8059"/>
    <cellStyle name="메모 2 2 3 4 2" xfId="14025"/>
    <cellStyle name="메모 2 2 3 4 3" xfId="19781"/>
    <cellStyle name="메모 2 2 3 4 4" xfId="25263"/>
    <cellStyle name="메모 2 2 3 5" xfId="8060"/>
    <cellStyle name="메모 2 2 3 5 2" xfId="14026"/>
    <cellStyle name="메모 2 2 3 5 3" xfId="19782"/>
    <cellStyle name="메모 2 2 3 5 4" xfId="25264"/>
    <cellStyle name="메모 2 2 3 6" xfId="8061"/>
    <cellStyle name="메모 2 2 3 6 2" xfId="14027"/>
    <cellStyle name="메모 2 2 3 6 3" xfId="19783"/>
    <cellStyle name="메모 2 2 3 6 4" xfId="25265"/>
    <cellStyle name="메모 2 2 3 7" xfId="8062"/>
    <cellStyle name="메모 2 2 3 7 2" xfId="14028"/>
    <cellStyle name="메모 2 2 3 7 3" xfId="19784"/>
    <cellStyle name="메모 2 2 3 7 4" xfId="25266"/>
    <cellStyle name="메모 2 2 3 8" xfId="8063"/>
    <cellStyle name="메모 2 2 3 8 2" xfId="14029"/>
    <cellStyle name="메모 2 2 3 8 3" xfId="19785"/>
    <cellStyle name="메모 2 2 3 8 4" xfId="25267"/>
    <cellStyle name="메모 2 2 3 9" xfId="8064"/>
    <cellStyle name="메모 2 2 3 9 2" xfId="14030"/>
    <cellStyle name="메모 2 2 3 9 3" xfId="19786"/>
    <cellStyle name="메모 2 2 3 9 4" xfId="25268"/>
    <cellStyle name="메모 2 2 4" xfId="5460"/>
    <cellStyle name="메모 2 2 4 2" xfId="5748"/>
    <cellStyle name="메모 2 2 4 2 10" xfId="11721"/>
    <cellStyle name="메모 2 2 4 2 11" xfId="17488"/>
    <cellStyle name="메모 2 2 4 2 12" xfId="23006"/>
    <cellStyle name="메모 2 2 4 2 2" xfId="8065"/>
    <cellStyle name="메모 2 2 4 2 2 2" xfId="14031"/>
    <cellStyle name="메모 2 2 4 2 2 3" xfId="19787"/>
    <cellStyle name="메모 2 2 4 2 2 4" xfId="25269"/>
    <cellStyle name="메모 2 2 4 2 3" xfId="8066"/>
    <cellStyle name="메모 2 2 4 2 3 2" xfId="14032"/>
    <cellStyle name="메모 2 2 4 2 3 3" xfId="19788"/>
    <cellStyle name="메모 2 2 4 2 3 4" xfId="25270"/>
    <cellStyle name="메모 2 2 4 2 4" xfId="8067"/>
    <cellStyle name="메모 2 2 4 2 4 2" xfId="14033"/>
    <cellStyle name="메모 2 2 4 2 4 3" xfId="19789"/>
    <cellStyle name="메모 2 2 4 2 4 4" xfId="25271"/>
    <cellStyle name="메모 2 2 4 2 5" xfId="8068"/>
    <cellStyle name="메모 2 2 4 2 5 2" xfId="14034"/>
    <cellStyle name="메모 2 2 4 2 5 3" xfId="19790"/>
    <cellStyle name="메모 2 2 4 2 5 4" xfId="25272"/>
    <cellStyle name="메모 2 2 4 2 6" xfId="8069"/>
    <cellStyle name="메모 2 2 4 2 6 2" xfId="14035"/>
    <cellStyle name="메모 2 2 4 2 6 3" xfId="19791"/>
    <cellStyle name="메모 2 2 4 2 6 4" xfId="25273"/>
    <cellStyle name="메모 2 2 4 2 7" xfId="8070"/>
    <cellStyle name="메모 2 2 4 2 7 2" xfId="14036"/>
    <cellStyle name="메모 2 2 4 2 7 3" xfId="19792"/>
    <cellStyle name="메모 2 2 4 2 7 4" xfId="25274"/>
    <cellStyle name="메모 2 2 4 2 8" xfId="8071"/>
    <cellStyle name="메모 2 2 4 2 8 2" xfId="14037"/>
    <cellStyle name="메모 2 2 4 2 8 3" xfId="19793"/>
    <cellStyle name="메모 2 2 4 2 8 4" xfId="25275"/>
    <cellStyle name="메모 2 2 4 2 9" xfId="8072"/>
    <cellStyle name="메모 2 2 4 2 9 2" xfId="14038"/>
    <cellStyle name="메모 2 2 4 2 9 3" xfId="19794"/>
    <cellStyle name="메모 2 2 4 2 9 4" xfId="25276"/>
    <cellStyle name="메모 2 2 4 3" xfId="5975"/>
    <cellStyle name="메모 2 2 4 3 10" xfId="8073"/>
    <cellStyle name="메모 2 2 4 3 10 2" xfId="14039"/>
    <cellStyle name="메모 2 2 4 3 10 3" xfId="19795"/>
    <cellStyle name="메모 2 2 4 3 10 4" xfId="25277"/>
    <cellStyle name="메모 2 2 4 3 11" xfId="11948"/>
    <cellStyle name="메모 2 2 4 3 12" xfId="17705"/>
    <cellStyle name="메모 2 2 4 3 13" xfId="23202"/>
    <cellStyle name="메모 2 2 4 3 2" xfId="8074"/>
    <cellStyle name="메모 2 2 4 3 2 2" xfId="14040"/>
    <cellStyle name="메모 2 2 4 3 2 3" xfId="19796"/>
    <cellStyle name="메모 2 2 4 3 2 4" xfId="25278"/>
    <cellStyle name="메모 2 2 4 3 3" xfId="8075"/>
    <cellStyle name="메모 2 2 4 3 3 2" xfId="14041"/>
    <cellStyle name="메모 2 2 4 3 3 3" xfId="19797"/>
    <cellStyle name="메모 2 2 4 3 3 4" xfId="25279"/>
    <cellStyle name="메모 2 2 4 3 4" xfId="8076"/>
    <cellStyle name="메모 2 2 4 3 4 2" xfId="14042"/>
    <cellStyle name="메모 2 2 4 3 4 3" xfId="19798"/>
    <cellStyle name="메모 2 2 4 3 4 4" xfId="25280"/>
    <cellStyle name="메모 2 2 4 3 5" xfId="8077"/>
    <cellStyle name="메모 2 2 4 3 5 2" xfId="14043"/>
    <cellStyle name="메모 2 2 4 3 5 3" xfId="19799"/>
    <cellStyle name="메모 2 2 4 3 5 4" xfId="25281"/>
    <cellStyle name="메모 2 2 4 3 6" xfId="8078"/>
    <cellStyle name="메모 2 2 4 3 6 2" xfId="14044"/>
    <cellStyle name="메모 2 2 4 3 6 3" xfId="19800"/>
    <cellStyle name="메모 2 2 4 3 6 4" xfId="25282"/>
    <cellStyle name="메모 2 2 4 3 7" xfId="8079"/>
    <cellStyle name="메모 2 2 4 3 7 2" xfId="14045"/>
    <cellStyle name="메모 2 2 4 3 7 3" xfId="19801"/>
    <cellStyle name="메모 2 2 4 3 7 4" xfId="25283"/>
    <cellStyle name="메모 2 2 4 3 8" xfId="8080"/>
    <cellStyle name="메모 2 2 4 3 8 2" xfId="14046"/>
    <cellStyle name="메모 2 2 4 3 8 3" xfId="19802"/>
    <cellStyle name="메모 2 2 4 3 8 4" xfId="25284"/>
    <cellStyle name="메모 2 2 4 3 9" xfId="8081"/>
    <cellStyle name="메모 2 2 4 3 9 2" xfId="14047"/>
    <cellStyle name="메모 2 2 4 3 9 3" xfId="19803"/>
    <cellStyle name="메모 2 2 4 3 9 4" xfId="25285"/>
    <cellStyle name="메모 2 2 4 4" xfId="8082"/>
    <cellStyle name="메모 2 2 4 4 2" xfId="14048"/>
    <cellStyle name="메모 2 2 4 4 3" xfId="19804"/>
    <cellStyle name="메모 2 2 4 4 4" xfId="25286"/>
    <cellStyle name="메모 2 2 4 5" xfId="8083"/>
    <cellStyle name="메모 2 2 4 5 2" xfId="14049"/>
    <cellStyle name="메모 2 2 4 5 3" xfId="19805"/>
    <cellStyle name="메모 2 2 4 5 4" xfId="25287"/>
    <cellStyle name="메모 2 2 4 6" xfId="8084"/>
    <cellStyle name="메모 2 2 4 6 2" xfId="14050"/>
    <cellStyle name="메모 2 2 4 6 3" xfId="19806"/>
    <cellStyle name="메모 2 2 4 6 4" xfId="25288"/>
    <cellStyle name="메모 2 2 4 7" xfId="11454"/>
    <cellStyle name="메모 2 2 4 8" xfId="17247"/>
    <cellStyle name="메모 2 2 5" xfId="5480"/>
    <cellStyle name="메모 2 2 5 2" xfId="5768"/>
    <cellStyle name="메모 2 2 5 2 10" xfId="11741"/>
    <cellStyle name="메모 2 2 5 2 11" xfId="17508"/>
    <cellStyle name="메모 2 2 5 2 12" xfId="23021"/>
    <cellStyle name="메모 2 2 5 2 2" xfId="8085"/>
    <cellStyle name="메모 2 2 5 2 2 2" xfId="14051"/>
    <cellStyle name="메모 2 2 5 2 2 3" xfId="19807"/>
    <cellStyle name="메모 2 2 5 2 2 4" xfId="25289"/>
    <cellStyle name="메모 2 2 5 2 3" xfId="8086"/>
    <cellStyle name="메모 2 2 5 2 3 2" xfId="14052"/>
    <cellStyle name="메모 2 2 5 2 3 3" xfId="19808"/>
    <cellStyle name="메모 2 2 5 2 3 4" xfId="25290"/>
    <cellStyle name="메모 2 2 5 2 4" xfId="8087"/>
    <cellStyle name="메모 2 2 5 2 4 2" xfId="14053"/>
    <cellStyle name="메모 2 2 5 2 4 3" xfId="19809"/>
    <cellStyle name="메모 2 2 5 2 4 4" xfId="25291"/>
    <cellStyle name="메모 2 2 5 2 5" xfId="8088"/>
    <cellStyle name="메모 2 2 5 2 5 2" xfId="14054"/>
    <cellStyle name="메모 2 2 5 2 5 3" xfId="19810"/>
    <cellStyle name="메모 2 2 5 2 5 4" xfId="25292"/>
    <cellStyle name="메모 2 2 5 2 6" xfId="8089"/>
    <cellStyle name="메모 2 2 5 2 6 2" xfId="14055"/>
    <cellStyle name="메모 2 2 5 2 6 3" xfId="19811"/>
    <cellStyle name="메모 2 2 5 2 6 4" xfId="25293"/>
    <cellStyle name="메모 2 2 5 2 7" xfId="8090"/>
    <cellStyle name="메모 2 2 5 2 7 2" xfId="14056"/>
    <cellStyle name="메모 2 2 5 2 7 3" xfId="19812"/>
    <cellStyle name="메모 2 2 5 2 7 4" xfId="25294"/>
    <cellStyle name="메모 2 2 5 2 8" xfId="8091"/>
    <cellStyle name="메모 2 2 5 2 8 2" xfId="14057"/>
    <cellStyle name="메모 2 2 5 2 8 3" xfId="19813"/>
    <cellStyle name="메모 2 2 5 2 8 4" xfId="25295"/>
    <cellStyle name="메모 2 2 5 2 9" xfId="8092"/>
    <cellStyle name="메모 2 2 5 2 9 2" xfId="14058"/>
    <cellStyle name="메모 2 2 5 2 9 3" xfId="19814"/>
    <cellStyle name="메모 2 2 5 2 9 4" xfId="25296"/>
    <cellStyle name="메모 2 2 5 3" xfId="5993"/>
    <cellStyle name="메모 2 2 5 3 10" xfId="8093"/>
    <cellStyle name="메모 2 2 5 3 10 2" xfId="14059"/>
    <cellStyle name="메모 2 2 5 3 10 3" xfId="19815"/>
    <cellStyle name="메모 2 2 5 3 10 4" xfId="25297"/>
    <cellStyle name="메모 2 2 5 3 11" xfId="11966"/>
    <cellStyle name="메모 2 2 5 3 12" xfId="17723"/>
    <cellStyle name="메모 2 2 5 3 13" xfId="23220"/>
    <cellStyle name="메모 2 2 5 3 2" xfId="8094"/>
    <cellStyle name="메모 2 2 5 3 2 2" xfId="14060"/>
    <cellStyle name="메모 2 2 5 3 2 3" xfId="19816"/>
    <cellStyle name="메모 2 2 5 3 2 4" xfId="25298"/>
    <cellStyle name="메모 2 2 5 3 3" xfId="8095"/>
    <cellStyle name="메모 2 2 5 3 3 2" xfId="14061"/>
    <cellStyle name="메모 2 2 5 3 3 3" xfId="19817"/>
    <cellStyle name="메모 2 2 5 3 3 4" xfId="25299"/>
    <cellStyle name="메모 2 2 5 3 4" xfId="8096"/>
    <cellStyle name="메모 2 2 5 3 4 2" xfId="14062"/>
    <cellStyle name="메모 2 2 5 3 4 3" xfId="19818"/>
    <cellStyle name="메모 2 2 5 3 4 4" xfId="25300"/>
    <cellStyle name="메모 2 2 5 3 5" xfId="8097"/>
    <cellStyle name="메모 2 2 5 3 5 2" xfId="14063"/>
    <cellStyle name="메모 2 2 5 3 5 3" xfId="19819"/>
    <cellStyle name="메모 2 2 5 3 5 4" xfId="25301"/>
    <cellStyle name="메모 2 2 5 3 6" xfId="8098"/>
    <cellStyle name="메모 2 2 5 3 6 2" xfId="14064"/>
    <cellStyle name="메모 2 2 5 3 6 3" xfId="19820"/>
    <cellStyle name="메모 2 2 5 3 6 4" xfId="25302"/>
    <cellStyle name="메모 2 2 5 3 7" xfId="8099"/>
    <cellStyle name="메모 2 2 5 3 7 2" xfId="14065"/>
    <cellStyle name="메모 2 2 5 3 7 3" xfId="19821"/>
    <cellStyle name="메모 2 2 5 3 7 4" xfId="25303"/>
    <cellStyle name="메모 2 2 5 3 8" xfId="8100"/>
    <cellStyle name="메모 2 2 5 3 8 2" xfId="14066"/>
    <cellStyle name="메모 2 2 5 3 8 3" xfId="19822"/>
    <cellStyle name="메모 2 2 5 3 8 4" xfId="25304"/>
    <cellStyle name="메모 2 2 5 3 9" xfId="8101"/>
    <cellStyle name="메모 2 2 5 3 9 2" xfId="14067"/>
    <cellStyle name="메모 2 2 5 3 9 3" xfId="19823"/>
    <cellStyle name="메모 2 2 5 3 9 4" xfId="25305"/>
    <cellStyle name="메모 2 2 5 4" xfId="8102"/>
    <cellStyle name="메모 2 2 5 4 2" xfId="14068"/>
    <cellStyle name="메모 2 2 5 4 3" xfId="19824"/>
    <cellStyle name="메모 2 2 5 4 4" xfId="25306"/>
    <cellStyle name="메모 2 2 5 5" xfId="8103"/>
    <cellStyle name="메모 2 2 5 5 2" xfId="14069"/>
    <cellStyle name="메모 2 2 5 5 3" xfId="19825"/>
    <cellStyle name="메모 2 2 5 5 4" xfId="25307"/>
    <cellStyle name="메모 2 2 5 6" xfId="8104"/>
    <cellStyle name="메모 2 2 5 6 2" xfId="14070"/>
    <cellStyle name="메모 2 2 5 6 3" xfId="19826"/>
    <cellStyle name="메모 2 2 5 6 4" xfId="25308"/>
    <cellStyle name="메모 2 2 5 7" xfId="8105"/>
    <cellStyle name="메모 2 2 5 7 2" xfId="14071"/>
    <cellStyle name="메모 2 2 5 7 3" xfId="19827"/>
    <cellStyle name="메모 2 2 5 7 4" xfId="25309"/>
    <cellStyle name="메모 2 2 5 8" xfId="11474"/>
    <cellStyle name="메모 2 2 5 9" xfId="17267"/>
    <cellStyle name="메모 2 2 6" xfId="5471"/>
    <cellStyle name="메모 2 2 6 10" xfId="17258"/>
    <cellStyle name="메모 2 2 6 11" xfId="22879"/>
    <cellStyle name="메모 2 2 6 2" xfId="5759"/>
    <cellStyle name="메모 2 2 6 2 10" xfId="8106"/>
    <cellStyle name="메모 2 2 6 2 10 2" xfId="14072"/>
    <cellStyle name="메모 2 2 6 2 10 3" xfId="19828"/>
    <cellStyle name="메모 2 2 6 2 10 4" xfId="25310"/>
    <cellStyle name="메모 2 2 6 2 11" xfId="11732"/>
    <cellStyle name="메모 2 2 6 2 12" xfId="17499"/>
    <cellStyle name="메모 2 2 6 2 13" xfId="23015"/>
    <cellStyle name="메모 2 2 6 2 2" xfId="8107"/>
    <cellStyle name="메모 2 2 6 2 2 2" xfId="14073"/>
    <cellStyle name="메모 2 2 6 2 2 3" xfId="19829"/>
    <cellStyle name="메모 2 2 6 2 2 4" xfId="25311"/>
    <cellStyle name="메모 2 2 6 2 3" xfId="8108"/>
    <cellStyle name="메모 2 2 6 2 3 2" xfId="14074"/>
    <cellStyle name="메모 2 2 6 2 3 3" xfId="19830"/>
    <cellStyle name="메모 2 2 6 2 3 4" xfId="25312"/>
    <cellStyle name="메모 2 2 6 2 4" xfId="8109"/>
    <cellStyle name="메모 2 2 6 2 4 2" xfId="14075"/>
    <cellStyle name="메모 2 2 6 2 4 3" xfId="19831"/>
    <cellStyle name="메모 2 2 6 2 4 4" xfId="25313"/>
    <cellStyle name="메모 2 2 6 2 5" xfId="8110"/>
    <cellStyle name="메모 2 2 6 2 5 2" xfId="14076"/>
    <cellStyle name="메모 2 2 6 2 5 3" xfId="19832"/>
    <cellStyle name="메모 2 2 6 2 5 4" xfId="25314"/>
    <cellStyle name="메모 2 2 6 2 6" xfId="8111"/>
    <cellStyle name="메모 2 2 6 2 6 2" xfId="14077"/>
    <cellStyle name="메모 2 2 6 2 6 3" xfId="19833"/>
    <cellStyle name="메모 2 2 6 2 6 4" xfId="25315"/>
    <cellStyle name="메모 2 2 6 2 7" xfId="8112"/>
    <cellStyle name="메모 2 2 6 2 7 2" xfId="14078"/>
    <cellStyle name="메모 2 2 6 2 7 3" xfId="19834"/>
    <cellStyle name="메모 2 2 6 2 7 4" xfId="25316"/>
    <cellStyle name="메모 2 2 6 2 8" xfId="8113"/>
    <cellStyle name="메모 2 2 6 2 8 2" xfId="14079"/>
    <cellStyle name="메모 2 2 6 2 8 3" xfId="19835"/>
    <cellStyle name="메모 2 2 6 2 8 4" xfId="25317"/>
    <cellStyle name="메모 2 2 6 2 9" xfId="8114"/>
    <cellStyle name="메모 2 2 6 2 9 2" xfId="14080"/>
    <cellStyle name="메모 2 2 6 2 9 3" xfId="19836"/>
    <cellStyle name="메모 2 2 6 2 9 4" xfId="25318"/>
    <cellStyle name="메모 2 2 6 3" xfId="5986"/>
    <cellStyle name="메모 2 2 6 3 10" xfId="8115"/>
    <cellStyle name="메모 2 2 6 3 10 2" xfId="14081"/>
    <cellStyle name="메모 2 2 6 3 10 3" xfId="19837"/>
    <cellStyle name="메모 2 2 6 3 10 4" xfId="25319"/>
    <cellStyle name="메모 2 2 6 3 11" xfId="11959"/>
    <cellStyle name="메모 2 2 6 3 12" xfId="17716"/>
    <cellStyle name="메모 2 2 6 3 13" xfId="23213"/>
    <cellStyle name="메모 2 2 6 3 2" xfId="8116"/>
    <cellStyle name="메모 2 2 6 3 2 2" xfId="14082"/>
    <cellStyle name="메모 2 2 6 3 2 3" xfId="19838"/>
    <cellStyle name="메모 2 2 6 3 2 4" xfId="25320"/>
    <cellStyle name="메모 2 2 6 3 3" xfId="8117"/>
    <cellStyle name="메모 2 2 6 3 3 2" xfId="14083"/>
    <cellStyle name="메모 2 2 6 3 3 3" xfId="19839"/>
    <cellStyle name="메모 2 2 6 3 3 4" xfId="25321"/>
    <cellStyle name="메모 2 2 6 3 4" xfId="8118"/>
    <cellStyle name="메모 2 2 6 3 4 2" xfId="14084"/>
    <cellStyle name="메모 2 2 6 3 4 3" xfId="19840"/>
    <cellStyle name="메모 2 2 6 3 4 4" xfId="25322"/>
    <cellStyle name="메모 2 2 6 3 5" xfId="8119"/>
    <cellStyle name="메모 2 2 6 3 5 2" xfId="14085"/>
    <cellStyle name="메모 2 2 6 3 5 3" xfId="19841"/>
    <cellStyle name="메모 2 2 6 3 5 4" xfId="25323"/>
    <cellStyle name="메모 2 2 6 3 6" xfId="8120"/>
    <cellStyle name="메모 2 2 6 3 6 2" xfId="14086"/>
    <cellStyle name="메모 2 2 6 3 6 3" xfId="19842"/>
    <cellStyle name="메모 2 2 6 3 6 4" xfId="25324"/>
    <cellStyle name="메모 2 2 6 3 7" xfId="8121"/>
    <cellStyle name="메모 2 2 6 3 7 2" xfId="14087"/>
    <cellStyle name="메모 2 2 6 3 7 3" xfId="19843"/>
    <cellStyle name="메모 2 2 6 3 7 4" xfId="25325"/>
    <cellStyle name="메모 2 2 6 3 8" xfId="8122"/>
    <cellStyle name="메모 2 2 6 3 8 2" xfId="14088"/>
    <cellStyle name="메모 2 2 6 3 8 3" xfId="19844"/>
    <cellStyle name="메모 2 2 6 3 8 4" xfId="25326"/>
    <cellStyle name="메모 2 2 6 3 9" xfId="8123"/>
    <cellStyle name="메모 2 2 6 3 9 2" xfId="14089"/>
    <cellStyle name="메모 2 2 6 3 9 3" xfId="19845"/>
    <cellStyle name="메모 2 2 6 3 9 4" xfId="25327"/>
    <cellStyle name="메모 2 2 6 4" xfId="8124"/>
    <cellStyle name="메모 2 2 6 4 2" xfId="14090"/>
    <cellStyle name="메모 2 2 6 4 3" xfId="19846"/>
    <cellStyle name="메모 2 2 6 4 4" xfId="25328"/>
    <cellStyle name="메모 2 2 6 5" xfId="8125"/>
    <cellStyle name="메모 2 2 6 5 2" xfId="14091"/>
    <cellStyle name="메모 2 2 6 5 3" xfId="19847"/>
    <cellStyle name="메모 2 2 6 5 4" xfId="25329"/>
    <cellStyle name="메모 2 2 6 6" xfId="8126"/>
    <cellStyle name="메모 2 2 6 6 2" xfId="14092"/>
    <cellStyle name="메모 2 2 6 6 3" xfId="19848"/>
    <cellStyle name="메모 2 2 6 6 4" xfId="25330"/>
    <cellStyle name="메모 2 2 6 7" xfId="8127"/>
    <cellStyle name="메모 2 2 6 7 2" xfId="14093"/>
    <cellStyle name="메모 2 2 6 7 3" xfId="19849"/>
    <cellStyle name="메모 2 2 6 7 4" xfId="25331"/>
    <cellStyle name="메모 2 2 6 8" xfId="8128"/>
    <cellStyle name="메모 2 2 6 8 2" xfId="14094"/>
    <cellStyle name="메모 2 2 6 8 3" xfId="19850"/>
    <cellStyle name="메모 2 2 6 8 4" xfId="25332"/>
    <cellStyle name="메모 2 2 6 9" xfId="11465"/>
    <cellStyle name="메모 2 2 7" xfId="8129"/>
    <cellStyle name="메모 2 2 7 2" xfId="14095"/>
    <cellStyle name="메모 2 2 7 3" xfId="19851"/>
    <cellStyle name="메모 2 2 7 4" xfId="25333"/>
    <cellStyle name="메모 2 2 8" xfId="11238"/>
    <cellStyle name="메모 2 3" xfId="5166"/>
    <cellStyle name="메모 2 3 2" xfId="5518"/>
    <cellStyle name="메모 2 3 2 2" xfId="5806"/>
    <cellStyle name="메모 2 3 2 2 10" xfId="11779"/>
    <cellStyle name="메모 2 3 2 2 11" xfId="17543"/>
    <cellStyle name="메모 2 3 2 2 12" xfId="23059"/>
    <cellStyle name="메모 2 3 2 2 2" xfId="8130"/>
    <cellStyle name="메모 2 3 2 2 2 2" xfId="14096"/>
    <cellStyle name="메모 2 3 2 2 2 3" xfId="19852"/>
    <cellStyle name="메모 2 3 2 2 2 4" xfId="25334"/>
    <cellStyle name="메모 2 3 2 2 3" xfId="8131"/>
    <cellStyle name="메모 2 3 2 2 3 2" xfId="14097"/>
    <cellStyle name="메모 2 3 2 2 3 3" xfId="19853"/>
    <cellStyle name="메모 2 3 2 2 3 4" xfId="25335"/>
    <cellStyle name="메모 2 3 2 2 4" xfId="8132"/>
    <cellStyle name="메모 2 3 2 2 4 2" xfId="14098"/>
    <cellStyle name="메모 2 3 2 2 4 3" xfId="19854"/>
    <cellStyle name="메모 2 3 2 2 4 4" xfId="25336"/>
    <cellStyle name="메모 2 3 2 2 5" xfId="8133"/>
    <cellStyle name="메모 2 3 2 2 5 2" xfId="14099"/>
    <cellStyle name="메모 2 3 2 2 5 3" xfId="19855"/>
    <cellStyle name="메모 2 3 2 2 5 4" xfId="25337"/>
    <cellStyle name="메모 2 3 2 2 6" xfId="8134"/>
    <cellStyle name="메모 2 3 2 2 6 2" xfId="14100"/>
    <cellStyle name="메모 2 3 2 2 6 3" xfId="19856"/>
    <cellStyle name="메모 2 3 2 2 6 4" xfId="25338"/>
    <cellStyle name="메모 2 3 2 2 7" xfId="8135"/>
    <cellStyle name="메모 2 3 2 2 7 2" xfId="14101"/>
    <cellStyle name="메모 2 3 2 2 7 3" xfId="19857"/>
    <cellStyle name="메모 2 3 2 2 7 4" xfId="25339"/>
    <cellStyle name="메모 2 3 2 2 8" xfId="8136"/>
    <cellStyle name="메모 2 3 2 2 8 2" xfId="14102"/>
    <cellStyle name="메모 2 3 2 2 8 3" xfId="19858"/>
    <cellStyle name="메모 2 3 2 2 8 4" xfId="25340"/>
    <cellStyle name="메모 2 3 2 2 9" xfId="8137"/>
    <cellStyle name="메모 2 3 2 2 9 2" xfId="14103"/>
    <cellStyle name="메모 2 3 2 2 9 3" xfId="19859"/>
    <cellStyle name="메모 2 3 2 2 9 4" xfId="25341"/>
    <cellStyle name="메모 2 3 2 3" xfId="6029"/>
    <cellStyle name="메모 2 3 2 3 10" xfId="8138"/>
    <cellStyle name="메모 2 3 2 3 10 2" xfId="14104"/>
    <cellStyle name="메모 2 3 2 3 10 3" xfId="19860"/>
    <cellStyle name="메모 2 3 2 3 10 4" xfId="25342"/>
    <cellStyle name="메모 2 3 2 3 11" xfId="12002"/>
    <cellStyle name="메모 2 3 2 3 12" xfId="17759"/>
    <cellStyle name="메모 2 3 2 3 13" xfId="23256"/>
    <cellStyle name="메모 2 3 2 3 2" xfId="8139"/>
    <cellStyle name="메모 2 3 2 3 2 2" xfId="14105"/>
    <cellStyle name="메모 2 3 2 3 2 3" xfId="19861"/>
    <cellStyle name="메모 2 3 2 3 2 4" xfId="25343"/>
    <cellStyle name="메모 2 3 2 3 3" xfId="8140"/>
    <cellStyle name="메모 2 3 2 3 3 2" xfId="14106"/>
    <cellStyle name="메모 2 3 2 3 3 3" xfId="19862"/>
    <cellStyle name="메모 2 3 2 3 3 4" xfId="25344"/>
    <cellStyle name="메모 2 3 2 3 4" xfId="8141"/>
    <cellStyle name="메모 2 3 2 3 4 2" xfId="14107"/>
    <cellStyle name="메모 2 3 2 3 4 3" xfId="19863"/>
    <cellStyle name="메모 2 3 2 3 4 4" xfId="25345"/>
    <cellStyle name="메모 2 3 2 3 5" xfId="8142"/>
    <cellStyle name="메모 2 3 2 3 5 2" xfId="14108"/>
    <cellStyle name="메모 2 3 2 3 5 3" xfId="19864"/>
    <cellStyle name="메모 2 3 2 3 5 4" xfId="25346"/>
    <cellStyle name="메모 2 3 2 3 6" xfId="8143"/>
    <cellStyle name="메모 2 3 2 3 6 2" xfId="14109"/>
    <cellStyle name="메모 2 3 2 3 6 3" xfId="19865"/>
    <cellStyle name="메모 2 3 2 3 6 4" xfId="25347"/>
    <cellStyle name="메모 2 3 2 3 7" xfId="8144"/>
    <cellStyle name="메모 2 3 2 3 7 2" xfId="14110"/>
    <cellStyle name="메모 2 3 2 3 7 3" xfId="19866"/>
    <cellStyle name="메모 2 3 2 3 7 4" xfId="25348"/>
    <cellStyle name="메모 2 3 2 3 8" xfId="8145"/>
    <cellStyle name="메모 2 3 2 3 8 2" xfId="14111"/>
    <cellStyle name="메모 2 3 2 3 8 3" xfId="19867"/>
    <cellStyle name="메모 2 3 2 3 8 4" xfId="25349"/>
    <cellStyle name="메모 2 3 2 3 9" xfId="8146"/>
    <cellStyle name="메모 2 3 2 3 9 2" xfId="14112"/>
    <cellStyle name="메모 2 3 2 3 9 3" xfId="19868"/>
    <cellStyle name="메모 2 3 2 3 9 4" xfId="25350"/>
    <cellStyle name="메모 2 3 2 4" xfId="8147"/>
    <cellStyle name="메모 2 3 2 4 2" xfId="14113"/>
    <cellStyle name="메모 2 3 2 4 3" xfId="19869"/>
    <cellStyle name="메모 2 3 2 4 4" xfId="25351"/>
    <cellStyle name="메모 2 3 2 5" xfId="8148"/>
    <cellStyle name="메모 2 3 2 5 2" xfId="14114"/>
    <cellStyle name="메모 2 3 2 5 3" xfId="19870"/>
    <cellStyle name="메모 2 3 2 5 4" xfId="25352"/>
    <cellStyle name="메모 2 3 2 6" xfId="8149"/>
    <cellStyle name="메모 2 3 2 6 2" xfId="14115"/>
    <cellStyle name="메모 2 3 2 6 3" xfId="19871"/>
    <cellStyle name="메모 2 3 2 6 4" xfId="25353"/>
    <cellStyle name="메모 2 3 2 7" xfId="11512"/>
    <cellStyle name="메모 2 3 2 8" xfId="17301"/>
    <cellStyle name="메모 2 3 3" xfId="5583"/>
    <cellStyle name="메모 2 3 3 2" xfId="5871"/>
    <cellStyle name="메모 2 3 3 2 10" xfId="11844"/>
    <cellStyle name="메모 2 3 3 2 11" xfId="17605"/>
    <cellStyle name="메모 2 3 3 2 12" xfId="23098"/>
    <cellStyle name="메모 2 3 3 2 2" xfId="8150"/>
    <cellStyle name="메모 2 3 3 2 2 2" xfId="14116"/>
    <cellStyle name="메모 2 3 3 2 2 3" xfId="19872"/>
    <cellStyle name="메모 2 3 3 2 2 4" xfId="25354"/>
    <cellStyle name="메모 2 3 3 2 3" xfId="8151"/>
    <cellStyle name="메모 2 3 3 2 3 2" xfId="14117"/>
    <cellStyle name="메모 2 3 3 2 3 3" xfId="19873"/>
    <cellStyle name="메모 2 3 3 2 3 4" xfId="25355"/>
    <cellStyle name="메모 2 3 3 2 4" xfId="8152"/>
    <cellStyle name="메모 2 3 3 2 4 2" xfId="14118"/>
    <cellStyle name="메모 2 3 3 2 4 3" xfId="19874"/>
    <cellStyle name="메모 2 3 3 2 4 4" xfId="25356"/>
    <cellStyle name="메모 2 3 3 2 5" xfId="8153"/>
    <cellStyle name="메모 2 3 3 2 5 2" xfId="14119"/>
    <cellStyle name="메모 2 3 3 2 5 3" xfId="19875"/>
    <cellStyle name="메모 2 3 3 2 5 4" xfId="25357"/>
    <cellStyle name="메모 2 3 3 2 6" xfId="8154"/>
    <cellStyle name="메모 2 3 3 2 6 2" xfId="14120"/>
    <cellStyle name="메모 2 3 3 2 6 3" xfId="19876"/>
    <cellStyle name="메모 2 3 3 2 6 4" xfId="25358"/>
    <cellStyle name="메모 2 3 3 2 7" xfId="8155"/>
    <cellStyle name="메모 2 3 3 2 7 2" xfId="14121"/>
    <cellStyle name="메모 2 3 3 2 7 3" xfId="19877"/>
    <cellStyle name="메모 2 3 3 2 7 4" xfId="25359"/>
    <cellStyle name="메모 2 3 3 2 8" xfId="8156"/>
    <cellStyle name="메모 2 3 3 2 8 2" xfId="14122"/>
    <cellStyle name="메모 2 3 3 2 8 3" xfId="19878"/>
    <cellStyle name="메모 2 3 3 2 8 4" xfId="25360"/>
    <cellStyle name="메모 2 3 3 2 9" xfId="8157"/>
    <cellStyle name="메모 2 3 3 2 9 2" xfId="14123"/>
    <cellStyle name="메모 2 3 3 2 9 3" xfId="19879"/>
    <cellStyle name="메모 2 3 3 2 9 4" xfId="25361"/>
    <cellStyle name="메모 2 3 3 3" xfId="6076"/>
    <cellStyle name="메모 2 3 3 3 10" xfId="8158"/>
    <cellStyle name="메모 2 3 3 3 10 2" xfId="14124"/>
    <cellStyle name="메모 2 3 3 3 10 3" xfId="19880"/>
    <cellStyle name="메모 2 3 3 3 10 4" xfId="25362"/>
    <cellStyle name="메모 2 3 3 3 11" xfId="12048"/>
    <cellStyle name="메모 2 3 3 3 12" xfId="17804"/>
    <cellStyle name="메모 2 3 3 3 13" xfId="23301"/>
    <cellStyle name="메모 2 3 3 3 2" xfId="8159"/>
    <cellStyle name="메모 2 3 3 3 2 2" xfId="14125"/>
    <cellStyle name="메모 2 3 3 3 2 3" xfId="19881"/>
    <cellStyle name="메모 2 3 3 3 2 4" xfId="25363"/>
    <cellStyle name="메모 2 3 3 3 3" xfId="8160"/>
    <cellStyle name="메모 2 3 3 3 3 2" xfId="14126"/>
    <cellStyle name="메모 2 3 3 3 3 3" xfId="19882"/>
    <cellStyle name="메모 2 3 3 3 3 4" xfId="25364"/>
    <cellStyle name="메모 2 3 3 3 4" xfId="8161"/>
    <cellStyle name="메모 2 3 3 3 4 2" xfId="14127"/>
    <cellStyle name="메모 2 3 3 3 4 3" xfId="19883"/>
    <cellStyle name="메모 2 3 3 3 4 4" xfId="25365"/>
    <cellStyle name="메모 2 3 3 3 5" xfId="8162"/>
    <cellStyle name="메모 2 3 3 3 5 2" xfId="14128"/>
    <cellStyle name="메모 2 3 3 3 5 3" xfId="19884"/>
    <cellStyle name="메모 2 3 3 3 5 4" xfId="25366"/>
    <cellStyle name="메모 2 3 3 3 6" xfId="8163"/>
    <cellStyle name="메모 2 3 3 3 6 2" xfId="14129"/>
    <cellStyle name="메모 2 3 3 3 6 3" xfId="19885"/>
    <cellStyle name="메모 2 3 3 3 6 4" xfId="25367"/>
    <cellStyle name="메모 2 3 3 3 7" xfId="8164"/>
    <cellStyle name="메모 2 3 3 3 7 2" xfId="14130"/>
    <cellStyle name="메모 2 3 3 3 7 3" xfId="19886"/>
    <cellStyle name="메모 2 3 3 3 7 4" xfId="25368"/>
    <cellStyle name="메모 2 3 3 3 8" xfId="8165"/>
    <cellStyle name="메모 2 3 3 3 8 2" xfId="14131"/>
    <cellStyle name="메모 2 3 3 3 8 3" xfId="19887"/>
    <cellStyle name="메모 2 3 3 3 8 4" xfId="25369"/>
    <cellStyle name="메모 2 3 3 3 9" xfId="8166"/>
    <cellStyle name="메모 2 3 3 3 9 2" xfId="14132"/>
    <cellStyle name="메모 2 3 3 3 9 3" xfId="19888"/>
    <cellStyle name="메모 2 3 3 3 9 4" xfId="25370"/>
    <cellStyle name="메모 2 3 3 4" xfId="8167"/>
    <cellStyle name="메모 2 3 3 4 2" xfId="14133"/>
    <cellStyle name="메모 2 3 3 4 3" xfId="19889"/>
    <cellStyle name="메모 2 3 3 4 4" xfId="25371"/>
    <cellStyle name="메모 2 3 3 5" xfId="8168"/>
    <cellStyle name="메모 2 3 3 5 2" xfId="14134"/>
    <cellStyle name="메모 2 3 3 5 3" xfId="19890"/>
    <cellStyle name="메모 2 3 3 5 4" xfId="25372"/>
    <cellStyle name="메모 2 3 3 6" xfId="8169"/>
    <cellStyle name="메모 2 3 3 6 2" xfId="14135"/>
    <cellStyle name="메모 2 3 3 6 3" xfId="19891"/>
    <cellStyle name="메모 2 3 3 6 4" xfId="25373"/>
    <cellStyle name="메모 2 3 3 7" xfId="11568"/>
    <cellStyle name="메모 2 3 3 8" xfId="17344"/>
    <cellStyle name="메모 2 3 4" xfId="5400"/>
    <cellStyle name="메모 2 3 4 2" xfId="5688"/>
    <cellStyle name="메모 2 3 4 2 10" xfId="11661"/>
    <cellStyle name="메모 2 3 4 2 11" xfId="17431"/>
    <cellStyle name="메모 2 3 4 2 12" xfId="22952"/>
    <cellStyle name="메모 2 3 4 2 2" xfId="8170"/>
    <cellStyle name="메모 2 3 4 2 2 2" xfId="14136"/>
    <cellStyle name="메모 2 3 4 2 2 3" xfId="19892"/>
    <cellStyle name="메모 2 3 4 2 2 4" xfId="25374"/>
    <cellStyle name="메모 2 3 4 2 3" xfId="8171"/>
    <cellStyle name="메모 2 3 4 2 3 2" xfId="14137"/>
    <cellStyle name="메모 2 3 4 2 3 3" xfId="19893"/>
    <cellStyle name="메모 2 3 4 2 3 4" xfId="25375"/>
    <cellStyle name="메모 2 3 4 2 4" xfId="8172"/>
    <cellStyle name="메모 2 3 4 2 4 2" xfId="14138"/>
    <cellStyle name="메모 2 3 4 2 4 3" xfId="19894"/>
    <cellStyle name="메모 2 3 4 2 4 4" xfId="25376"/>
    <cellStyle name="메모 2 3 4 2 5" xfId="8173"/>
    <cellStyle name="메모 2 3 4 2 5 2" xfId="14139"/>
    <cellStyle name="메모 2 3 4 2 5 3" xfId="19895"/>
    <cellStyle name="메모 2 3 4 2 5 4" xfId="25377"/>
    <cellStyle name="메모 2 3 4 2 6" xfId="8174"/>
    <cellStyle name="메모 2 3 4 2 6 2" xfId="14140"/>
    <cellStyle name="메모 2 3 4 2 6 3" xfId="19896"/>
    <cellStyle name="메모 2 3 4 2 6 4" xfId="25378"/>
    <cellStyle name="메모 2 3 4 2 7" xfId="8175"/>
    <cellStyle name="메모 2 3 4 2 7 2" xfId="14141"/>
    <cellStyle name="메모 2 3 4 2 7 3" xfId="19897"/>
    <cellStyle name="메모 2 3 4 2 7 4" xfId="25379"/>
    <cellStyle name="메모 2 3 4 2 8" xfId="8176"/>
    <cellStyle name="메모 2 3 4 2 8 2" xfId="14142"/>
    <cellStyle name="메모 2 3 4 2 8 3" xfId="19898"/>
    <cellStyle name="메모 2 3 4 2 8 4" xfId="25380"/>
    <cellStyle name="메모 2 3 4 2 9" xfId="8177"/>
    <cellStyle name="메모 2 3 4 2 9 2" xfId="14143"/>
    <cellStyle name="메모 2 3 4 2 9 3" xfId="19899"/>
    <cellStyle name="메모 2 3 4 2 9 4" xfId="25381"/>
    <cellStyle name="메모 2 3 4 3" xfId="5928"/>
    <cellStyle name="메모 2 3 4 3 10" xfId="8178"/>
    <cellStyle name="메모 2 3 4 3 10 2" xfId="14144"/>
    <cellStyle name="메모 2 3 4 3 10 3" xfId="19900"/>
    <cellStyle name="메모 2 3 4 3 10 4" xfId="25382"/>
    <cellStyle name="메모 2 3 4 3 11" xfId="11901"/>
    <cellStyle name="메모 2 3 4 3 12" xfId="17658"/>
    <cellStyle name="메모 2 3 4 3 13" xfId="23155"/>
    <cellStyle name="메모 2 3 4 3 2" xfId="8179"/>
    <cellStyle name="메모 2 3 4 3 2 2" xfId="14145"/>
    <cellStyle name="메모 2 3 4 3 2 3" xfId="19901"/>
    <cellStyle name="메모 2 3 4 3 2 4" xfId="25383"/>
    <cellStyle name="메모 2 3 4 3 3" xfId="8180"/>
    <cellStyle name="메모 2 3 4 3 3 2" xfId="14146"/>
    <cellStyle name="메모 2 3 4 3 3 3" xfId="19902"/>
    <cellStyle name="메모 2 3 4 3 3 4" xfId="25384"/>
    <cellStyle name="메모 2 3 4 3 4" xfId="8181"/>
    <cellStyle name="메모 2 3 4 3 4 2" xfId="14147"/>
    <cellStyle name="메모 2 3 4 3 4 3" xfId="19903"/>
    <cellStyle name="메모 2 3 4 3 4 4" xfId="25385"/>
    <cellStyle name="메모 2 3 4 3 5" xfId="8182"/>
    <cellStyle name="메모 2 3 4 3 5 2" xfId="14148"/>
    <cellStyle name="메모 2 3 4 3 5 3" xfId="19904"/>
    <cellStyle name="메모 2 3 4 3 5 4" xfId="25386"/>
    <cellStyle name="메모 2 3 4 3 6" xfId="8183"/>
    <cellStyle name="메모 2 3 4 3 6 2" xfId="14149"/>
    <cellStyle name="메모 2 3 4 3 6 3" xfId="19905"/>
    <cellStyle name="메모 2 3 4 3 6 4" xfId="25387"/>
    <cellStyle name="메모 2 3 4 3 7" xfId="8184"/>
    <cellStyle name="메모 2 3 4 3 7 2" xfId="14150"/>
    <cellStyle name="메모 2 3 4 3 7 3" xfId="19906"/>
    <cellStyle name="메모 2 3 4 3 7 4" xfId="25388"/>
    <cellStyle name="메모 2 3 4 3 8" xfId="8185"/>
    <cellStyle name="메모 2 3 4 3 8 2" xfId="14151"/>
    <cellStyle name="메모 2 3 4 3 8 3" xfId="19907"/>
    <cellStyle name="메모 2 3 4 3 8 4" xfId="25389"/>
    <cellStyle name="메모 2 3 4 3 9" xfId="8186"/>
    <cellStyle name="메모 2 3 4 3 9 2" xfId="14152"/>
    <cellStyle name="메모 2 3 4 3 9 3" xfId="19908"/>
    <cellStyle name="메모 2 3 4 3 9 4" xfId="25390"/>
    <cellStyle name="메모 2 3 4 4" xfId="8187"/>
    <cellStyle name="메모 2 3 4 4 2" xfId="14153"/>
    <cellStyle name="메모 2 3 4 4 3" xfId="19909"/>
    <cellStyle name="메모 2 3 4 4 4" xfId="25391"/>
    <cellStyle name="메모 2 3 4 5" xfId="8188"/>
    <cellStyle name="메모 2 3 4 5 2" xfId="14154"/>
    <cellStyle name="메모 2 3 4 5 3" xfId="19910"/>
    <cellStyle name="메모 2 3 4 5 4" xfId="25392"/>
    <cellStyle name="메모 2 3 4 6" xfId="8189"/>
    <cellStyle name="메모 2 3 4 6 2" xfId="14155"/>
    <cellStyle name="메모 2 3 4 6 3" xfId="19911"/>
    <cellStyle name="메모 2 3 4 6 4" xfId="25393"/>
    <cellStyle name="메모 2 3 4 7" xfId="8190"/>
    <cellStyle name="메모 2 3 4 7 2" xfId="14156"/>
    <cellStyle name="메모 2 3 4 7 3" xfId="19912"/>
    <cellStyle name="메모 2 3 4 7 4" xfId="25394"/>
    <cellStyle name="메모 2 3 4 8" xfId="11394"/>
    <cellStyle name="메모 2 3 4 9" xfId="17194"/>
    <cellStyle name="메모 2 3 5" xfId="5576"/>
    <cellStyle name="메모 2 3 5 10" xfId="17340"/>
    <cellStyle name="메모 2 3 5 11" xfId="22910"/>
    <cellStyle name="메모 2 3 5 2" xfId="5864"/>
    <cellStyle name="메모 2 3 5 2 10" xfId="8191"/>
    <cellStyle name="메모 2 3 5 2 10 2" xfId="14157"/>
    <cellStyle name="메모 2 3 5 2 10 3" xfId="19913"/>
    <cellStyle name="메모 2 3 5 2 10 4" xfId="25395"/>
    <cellStyle name="메모 2 3 5 2 11" xfId="11837"/>
    <cellStyle name="메모 2 3 5 2 12" xfId="17598"/>
    <cellStyle name="메모 2 3 5 2 13" xfId="23096"/>
    <cellStyle name="메모 2 3 5 2 2" xfId="8192"/>
    <cellStyle name="메모 2 3 5 2 2 2" xfId="14158"/>
    <cellStyle name="메모 2 3 5 2 2 3" xfId="19914"/>
    <cellStyle name="메모 2 3 5 2 2 4" xfId="25396"/>
    <cellStyle name="메모 2 3 5 2 3" xfId="8193"/>
    <cellStyle name="메모 2 3 5 2 3 2" xfId="14159"/>
    <cellStyle name="메모 2 3 5 2 3 3" xfId="19915"/>
    <cellStyle name="메모 2 3 5 2 3 4" xfId="25397"/>
    <cellStyle name="메모 2 3 5 2 4" xfId="8194"/>
    <cellStyle name="메모 2 3 5 2 4 2" xfId="14160"/>
    <cellStyle name="메모 2 3 5 2 4 3" xfId="19916"/>
    <cellStyle name="메모 2 3 5 2 4 4" xfId="25398"/>
    <cellStyle name="메모 2 3 5 2 5" xfId="8195"/>
    <cellStyle name="메모 2 3 5 2 5 2" xfId="14161"/>
    <cellStyle name="메모 2 3 5 2 5 3" xfId="19917"/>
    <cellStyle name="메모 2 3 5 2 5 4" xfId="25399"/>
    <cellStyle name="메모 2 3 5 2 6" xfId="8196"/>
    <cellStyle name="메모 2 3 5 2 6 2" xfId="14162"/>
    <cellStyle name="메모 2 3 5 2 6 3" xfId="19918"/>
    <cellStyle name="메모 2 3 5 2 6 4" xfId="25400"/>
    <cellStyle name="메모 2 3 5 2 7" xfId="8197"/>
    <cellStyle name="메모 2 3 5 2 7 2" xfId="14163"/>
    <cellStyle name="메모 2 3 5 2 7 3" xfId="19919"/>
    <cellStyle name="메모 2 3 5 2 7 4" xfId="25401"/>
    <cellStyle name="메모 2 3 5 2 8" xfId="8198"/>
    <cellStyle name="메모 2 3 5 2 8 2" xfId="14164"/>
    <cellStyle name="메모 2 3 5 2 8 3" xfId="19920"/>
    <cellStyle name="메모 2 3 5 2 8 4" xfId="25402"/>
    <cellStyle name="메모 2 3 5 2 9" xfId="8199"/>
    <cellStyle name="메모 2 3 5 2 9 2" xfId="14165"/>
    <cellStyle name="메모 2 3 5 2 9 3" xfId="19921"/>
    <cellStyle name="메모 2 3 5 2 9 4" xfId="25403"/>
    <cellStyle name="메모 2 3 5 3" xfId="6074"/>
    <cellStyle name="메모 2 3 5 3 10" xfId="8200"/>
    <cellStyle name="메모 2 3 5 3 10 2" xfId="14166"/>
    <cellStyle name="메모 2 3 5 3 10 3" xfId="19922"/>
    <cellStyle name="메모 2 3 5 3 10 4" xfId="25404"/>
    <cellStyle name="메모 2 3 5 3 11" xfId="12046"/>
    <cellStyle name="메모 2 3 5 3 12" xfId="17802"/>
    <cellStyle name="메모 2 3 5 3 13" xfId="23299"/>
    <cellStyle name="메모 2 3 5 3 2" xfId="8201"/>
    <cellStyle name="메모 2 3 5 3 2 2" xfId="14167"/>
    <cellStyle name="메모 2 3 5 3 2 3" xfId="19923"/>
    <cellStyle name="메모 2 3 5 3 2 4" xfId="25405"/>
    <cellStyle name="메모 2 3 5 3 3" xfId="8202"/>
    <cellStyle name="메모 2 3 5 3 3 2" xfId="14168"/>
    <cellStyle name="메모 2 3 5 3 3 3" xfId="19924"/>
    <cellStyle name="메모 2 3 5 3 3 4" xfId="25406"/>
    <cellStyle name="메모 2 3 5 3 4" xfId="8203"/>
    <cellStyle name="메모 2 3 5 3 4 2" xfId="14169"/>
    <cellStyle name="메모 2 3 5 3 4 3" xfId="19925"/>
    <cellStyle name="메모 2 3 5 3 4 4" xfId="25407"/>
    <cellStyle name="메모 2 3 5 3 5" xfId="8204"/>
    <cellStyle name="메모 2 3 5 3 5 2" xfId="14170"/>
    <cellStyle name="메모 2 3 5 3 5 3" xfId="19926"/>
    <cellStyle name="메모 2 3 5 3 5 4" xfId="25408"/>
    <cellStyle name="메모 2 3 5 3 6" xfId="8205"/>
    <cellStyle name="메모 2 3 5 3 6 2" xfId="14171"/>
    <cellStyle name="메모 2 3 5 3 6 3" xfId="19927"/>
    <cellStyle name="메모 2 3 5 3 6 4" xfId="25409"/>
    <cellStyle name="메모 2 3 5 3 7" xfId="8206"/>
    <cellStyle name="메모 2 3 5 3 7 2" xfId="14172"/>
    <cellStyle name="메모 2 3 5 3 7 3" xfId="19928"/>
    <cellStyle name="메모 2 3 5 3 7 4" xfId="25410"/>
    <cellStyle name="메모 2 3 5 3 8" xfId="8207"/>
    <cellStyle name="메모 2 3 5 3 8 2" xfId="14173"/>
    <cellStyle name="메모 2 3 5 3 8 3" xfId="19929"/>
    <cellStyle name="메모 2 3 5 3 8 4" xfId="25411"/>
    <cellStyle name="메모 2 3 5 3 9" xfId="8208"/>
    <cellStyle name="메모 2 3 5 3 9 2" xfId="14174"/>
    <cellStyle name="메모 2 3 5 3 9 3" xfId="19930"/>
    <cellStyle name="메모 2 3 5 3 9 4" xfId="25412"/>
    <cellStyle name="메모 2 3 5 4" xfId="8209"/>
    <cellStyle name="메모 2 3 5 4 2" xfId="14175"/>
    <cellStyle name="메모 2 3 5 4 3" xfId="19931"/>
    <cellStyle name="메모 2 3 5 4 4" xfId="25413"/>
    <cellStyle name="메모 2 3 5 5" xfId="8210"/>
    <cellStyle name="메모 2 3 5 5 2" xfId="14176"/>
    <cellStyle name="메모 2 3 5 5 3" xfId="19932"/>
    <cellStyle name="메모 2 3 5 5 4" xfId="25414"/>
    <cellStyle name="메모 2 3 5 6" xfId="8211"/>
    <cellStyle name="메모 2 3 5 6 2" xfId="14177"/>
    <cellStyle name="메모 2 3 5 6 3" xfId="19933"/>
    <cellStyle name="메모 2 3 5 6 4" xfId="25415"/>
    <cellStyle name="메모 2 3 5 7" xfId="8212"/>
    <cellStyle name="메모 2 3 5 7 2" xfId="14178"/>
    <cellStyle name="메모 2 3 5 7 3" xfId="19934"/>
    <cellStyle name="메모 2 3 5 7 4" xfId="25416"/>
    <cellStyle name="메모 2 3 5 8" xfId="8213"/>
    <cellStyle name="메모 2 3 5 8 2" xfId="14179"/>
    <cellStyle name="메모 2 3 5 8 3" xfId="19935"/>
    <cellStyle name="메모 2 3 5 8 4" xfId="25417"/>
    <cellStyle name="메모 2 3 5 9" xfId="11564"/>
    <cellStyle name="메모 2 3 6" xfId="8214"/>
    <cellStyle name="메모 2 3 6 2" xfId="14180"/>
    <cellStyle name="메모 2 3 6 3" xfId="19936"/>
    <cellStyle name="메모 2 3 6 4" xfId="25418"/>
    <cellStyle name="메모 2 3 7" xfId="8215"/>
    <cellStyle name="메모 2 3 7 2" xfId="14181"/>
    <cellStyle name="메모 2 3 7 3" xfId="19937"/>
    <cellStyle name="메모 2 3 7 4" xfId="25419"/>
    <cellStyle name="메모 2 3 8" xfId="11335"/>
    <cellStyle name="메모 2 3 9" xfId="11274"/>
    <cellStyle name="메모 2 4" xfId="5380"/>
    <cellStyle name="메모 2 4 10" xfId="8216"/>
    <cellStyle name="메모 2 4 10 2" xfId="14182"/>
    <cellStyle name="메모 2 4 10 3" xfId="19938"/>
    <cellStyle name="메모 2 4 10 4" xfId="25420"/>
    <cellStyle name="메모 2 4 11" xfId="11374"/>
    <cellStyle name="메모 2 4 12" xfId="17177"/>
    <cellStyle name="메모 2 4 13" xfId="11301"/>
    <cellStyle name="메모 2 4 2" xfId="5668"/>
    <cellStyle name="메모 2 4 2 10" xfId="11641"/>
    <cellStyle name="메모 2 4 2 11" xfId="17411"/>
    <cellStyle name="메모 2 4 2 12" xfId="22943"/>
    <cellStyle name="메모 2 4 2 2" xfId="8217"/>
    <cellStyle name="메모 2 4 2 2 2" xfId="14183"/>
    <cellStyle name="메모 2 4 2 2 3" xfId="19939"/>
    <cellStyle name="메모 2 4 2 2 4" xfId="25421"/>
    <cellStyle name="메모 2 4 2 3" xfId="8218"/>
    <cellStyle name="메모 2 4 2 3 2" xfId="14184"/>
    <cellStyle name="메모 2 4 2 3 3" xfId="19940"/>
    <cellStyle name="메모 2 4 2 3 4" xfId="25422"/>
    <cellStyle name="메모 2 4 2 4" xfId="8219"/>
    <cellStyle name="메모 2 4 2 4 2" xfId="14185"/>
    <cellStyle name="메모 2 4 2 4 3" xfId="19941"/>
    <cellStyle name="메모 2 4 2 4 4" xfId="25423"/>
    <cellStyle name="메모 2 4 2 5" xfId="8220"/>
    <cellStyle name="메모 2 4 2 5 2" xfId="14186"/>
    <cellStyle name="메모 2 4 2 5 3" xfId="19942"/>
    <cellStyle name="메모 2 4 2 5 4" xfId="25424"/>
    <cellStyle name="메모 2 4 2 6" xfId="8221"/>
    <cellStyle name="메모 2 4 2 6 2" xfId="14187"/>
    <cellStyle name="메모 2 4 2 6 3" xfId="19943"/>
    <cellStyle name="메모 2 4 2 6 4" xfId="25425"/>
    <cellStyle name="메모 2 4 2 7" xfId="8222"/>
    <cellStyle name="메모 2 4 2 7 2" xfId="14188"/>
    <cellStyle name="메모 2 4 2 7 3" xfId="19944"/>
    <cellStyle name="메모 2 4 2 7 4" xfId="25426"/>
    <cellStyle name="메모 2 4 2 8" xfId="8223"/>
    <cellStyle name="메모 2 4 2 8 2" xfId="14189"/>
    <cellStyle name="메모 2 4 2 8 3" xfId="19945"/>
    <cellStyle name="메모 2 4 2 8 4" xfId="25427"/>
    <cellStyle name="메모 2 4 2 9" xfId="8224"/>
    <cellStyle name="메모 2 4 2 9 2" xfId="14190"/>
    <cellStyle name="메모 2 4 2 9 3" xfId="19946"/>
    <cellStyle name="메모 2 4 2 9 4" xfId="25428"/>
    <cellStyle name="메모 2 4 3" xfId="5909"/>
    <cellStyle name="메모 2 4 3 10" xfId="8225"/>
    <cellStyle name="메모 2 4 3 10 2" xfId="14191"/>
    <cellStyle name="메모 2 4 3 10 3" xfId="19947"/>
    <cellStyle name="메모 2 4 3 10 4" xfId="25429"/>
    <cellStyle name="메모 2 4 3 11" xfId="11882"/>
    <cellStyle name="메모 2 4 3 12" xfId="17639"/>
    <cellStyle name="메모 2 4 3 13" xfId="23136"/>
    <cellStyle name="메모 2 4 3 2" xfId="8226"/>
    <cellStyle name="메모 2 4 3 2 2" xfId="14192"/>
    <cellStyle name="메모 2 4 3 2 3" xfId="19948"/>
    <cellStyle name="메모 2 4 3 2 4" xfId="25430"/>
    <cellStyle name="메모 2 4 3 3" xfId="8227"/>
    <cellStyle name="메모 2 4 3 3 2" xfId="14193"/>
    <cellStyle name="메모 2 4 3 3 3" xfId="19949"/>
    <cellStyle name="메모 2 4 3 3 4" xfId="25431"/>
    <cellStyle name="메모 2 4 3 4" xfId="8228"/>
    <cellStyle name="메모 2 4 3 4 2" xfId="14194"/>
    <cellStyle name="메모 2 4 3 4 3" xfId="19950"/>
    <cellStyle name="메모 2 4 3 4 4" xfId="25432"/>
    <cellStyle name="메모 2 4 3 5" xfId="8229"/>
    <cellStyle name="메모 2 4 3 5 2" xfId="14195"/>
    <cellStyle name="메모 2 4 3 5 3" xfId="19951"/>
    <cellStyle name="메모 2 4 3 5 4" xfId="25433"/>
    <cellStyle name="메모 2 4 3 6" xfId="8230"/>
    <cellStyle name="메모 2 4 3 6 2" xfId="14196"/>
    <cellStyle name="메모 2 4 3 6 3" xfId="19952"/>
    <cellStyle name="메모 2 4 3 6 4" xfId="25434"/>
    <cellStyle name="메모 2 4 3 7" xfId="8231"/>
    <cellStyle name="메모 2 4 3 7 2" xfId="14197"/>
    <cellStyle name="메모 2 4 3 7 3" xfId="19953"/>
    <cellStyle name="메모 2 4 3 7 4" xfId="25435"/>
    <cellStyle name="메모 2 4 3 8" xfId="8232"/>
    <cellStyle name="메모 2 4 3 8 2" xfId="14198"/>
    <cellStyle name="메모 2 4 3 8 3" xfId="19954"/>
    <cellStyle name="메모 2 4 3 8 4" xfId="25436"/>
    <cellStyle name="메모 2 4 3 9" xfId="8233"/>
    <cellStyle name="메모 2 4 3 9 2" xfId="14199"/>
    <cellStyle name="메모 2 4 3 9 3" xfId="19955"/>
    <cellStyle name="메모 2 4 3 9 4" xfId="25437"/>
    <cellStyle name="메모 2 4 4" xfId="8234"/>
    <cellStyle name="메모 2 4 4 2" xfId="14200"/>
    <cellStyle name="메모 2 4 4 3" xfId="19956"/>
    <cellStyle name="메모 2 4 4 4" xfId="25438"/>
    <cellStyle name="메모 2 4 5" xfId="8235"/>
    <cellStyle name="메모 2 4 5 2" xfId="14201"/>
    <cellStyle name="메모 2 4 5 3" xfId="19957"/>
    <cellStyle name="메모 2 4 5 4" xfId="25439"/>
    <cellStyle name="메모 2 4 6" xfId="8236"/>
    <cellStyle name="메모 2 4 6 2" xfId="14202"/>
    <cellStyle name="메모 2 4 6 3" xfId="19958"/>
    <cellStyle name="메모 2 4 6 4" xfId="25440"/>
    <cellStyle name="메모 2 4 7" xfId="8237"/>
    <cellStyle name="메모 2 4 7 2" xfId="14203"/>
    <cellStyle name="메모 2 4 7 3" xfId="19959"/>
    <cellStyle name="메모 2 4 7 4" xfId="25441"/>
    <cellStyle name="메모 2 4 8" xfId="8238"/>
    <cellStyle name="메모 2 4 8 2" xfId="14204"/>
    <cellStyle name="메모 2 4 8 3" xfId="19960"/>
    <cellStyle name="메모 2 4 8 4" xfId="25442"/>
    <cellStyle name="메모 2 4 9" xfId="8239"/>
    <cellStyle name="메모 2 4 9 2" xfId="14205"/>
    <cellStyle name="메모 2 4 9 3" xfId="19961"/>
    <cellStyle name="메모 2 4 9 4" xfId="25443"/>
    <cellStyle name="메모 2 5" xfId="5502"/>
    <cellStyle name="메모 2 5 2" xfId="5790"/>
    <cellStyle name="메모 2 5 2 10" xfId="11763"/>
    <cellStyle name="메모 2 5 2 11" xfId="17527"/>
    <cellStyle name="메모 2 5 2 12" xfId="23043"/>
    <cellStyle name="메모 2 5 2 2" xfId="8240"/>
    <cellStyle name="메모 2 5 2 2 2" xfId="14206"/>
    <cellStyle name="메모 2 5 2 2 3" xfId="19962"/>
    <cellStyle name="메모 2 5 2 2 4" xfId="25444"/>
    <cellStyle name="메모 2 5 2 3" xfId="8241"/>
    <cellStyle name="메모 2 5 2 3 2" xfId="14207"/>
    <cellStyle name="메모 2 5 2 3 3" xfId="19963"/>
    <cellStyle name="메모 2 5 2 3 4" xfId="25445"/>
    <cellStyle name="메모 2 5 2 4" xfId="8242"/>
    <cellStyle name="메모 2 5 2 4 2" xfId="14208"/>
    <cellStyle name="메모 2 5 2 4 3" xfId="19964"/>
    <cellStyle name="메모 2 5 2 4 4" xfId="25446"/>
    <cellStyle name="메모 2 5 2 5" xfId="8243"/>
    <cellStyle name="메모 2 5 2 5 2" xfId="14209"/>
    <cellStyle name="메모 2 5 2 5 3" xfId="19965"/>
    <cellStyle name="메모 2 5 2 5 4" xfId="25447"/>
    <cellStyle name="메모 2 5 2 6" xfId="8244"/>
    <cellStyle name="메모 2 5 2 6 2" xfId="14210"/>
    <cellStyle name="메모 2 5 2 6 3" xfId="19966"/>
    <cellStyle name="메모 2 5 2 6 4" xfId="25448"/>
    <cellStyle name="메모 2 5 2 7" xfId="8245"/>
    <cellStyle name="메모 2 5 2 7 2" xfId="14211"/>
    <cellStyle name="메모 2 5 2 7 3" xfId="19967"/>
    <cellStyle name="메모 2 5 2 7 4" xfId="25449"/>
    <cellStyle name="메모 2 5 2 8" xfId="8246"/>
    <cellStyle name="메모 2 5 2 8 2" xfId="14212"/>
    <cellStyle name="메모 2 5 2 8 3" xfId="19968"/>
    <cellStyle name="메모 2 5 2 8 4" xfId="25450"/>
    <cellStyle name="메모 2 5 2 9" xfId="8247"/>
    <cellStyle name="메모 2 5 2 9 2" xfId="14213"/>
    <cellStyle name="메모 2 5 2 9 3" xfId="19969"/>
    <cellStyle name="메모 2 5 2 9 4" xfId="25451"/>
    <cellStyle name="메모 2 5 3" xfId="6013"/>
    <cellStyle name="메모 2 5 3 10" xfId="8248"/>
    <cellStyle name="메모 2 5 3 10 2" xfId="14214"/>
    <cellStyle name="메모 2 5 3 10 3" xfId="19970"/>
    <cellStyle name="메모 2 5 3 10 4" xfId="25452"/>
    <cellStyle name="메모 2 5 3 11" xfId="11986"/>
    <cellStyle name="메모 2 5 3 12" xfId="17743"/>
    <cellStyle name="메모 2 5 3 13" xfId="23240"/>
    <cellStyle name="메모 2 5 3 2" xfId="8249"/>
    <cellStyle name="메모 2 5 3 2 2" xfId="14215"/>
    <cellStyle name="메모 2 5 3 2 3" xfId="19971"/>
    <cellStyle name="메모 2 5 3 2 4" xfId="25453"/>
    <cellStyle name="메모 2 5 3 3" xfId="8250"/>
    <cellStyle name="메모 2 5 3 3 2" xfId="14216"/>
    <cellStyle name="메모 2 5 3 3 3" xfId="19972"/>
    <cellStyle name="메모 2 5 3 3 4" xfId="25454"/>
    <cellStyle name="메모 2 5 3 4" xfId="8251"/>
    <cellStyle name="메모 2 5 3 4 2" xfId="14217"/>
    <cellStyle name="메모 2 5 3 4 3" xfId="19973"/>
    <cellStyle name="메모 2 5 3 4 4" xfId="25455"/>
    <cellStyle name="메모 2 5 3 5" xfId="8252"/>
    <cellStyle name="메모 2 5 3 5 2" xfId="14218"/>
    <cellStyle name="메모 2 5 3 5 3" xfId="19974"/>
    <cellStyle name="메모 2 5 3 5 4" xfId="25456"/>
    <cellStyle name="메모 2 5 3 6" xfId="8253"/>
    <cellStyle name="메모 2 5 3 6 2" xfId="14219"/>
    <cellStyle name="메모 2 5 3 6 3" xfId="19975"/>
    <cellStyle name="메모 2 5 3 6 4" xfId="25457"/>
    <cellStyle name="메모 2 5 3 7" xfId="8254"/>
    <cellStyle name="메모 2 5 3 7 2" xfId="14220"/>
    <cellStyle name="메모 2 5 3 7 3" xfId="19976"/>
    <cellStyle name="메모 2 5 3 7 4" xfId="25458"/>
    <cellStyle name="메모 2 5 3 8" xfId="8255"/>
    <cellStyle name="메모 2 5 3 8 2" xfId="14221"/>
    <cellStyle name="메모 2 5 3 8 3" xfId="19977"/>
    <cellStyle name="메모 2 5 3 8 4" xfId="25459"/>
    <cellStyle name="메모 2 5 3 9" xfId="8256"/>
    <cellStyle name="메모 2 5 3 9 2" xfId="14222"/>
    <cellStyle name="메모 2 5 3 9 3" xfId="19978"/>
    <cellStyle name="메모 2 5 3 9 4" xfId="25460"/>
    <cellStyle name="메모 2 5 4" xfId="8257"/>
    <cellStyle name="메모 2 5 4 2" xfId="14223"/>
    <cellStyle name="메모 2 5 4 3" xfId="19979"/>
    <cellStyle name="메모 2 5 4 4" xfId="25461"/>
    <cellStyle name="메모 2 5 5" xfId="8258"/>
    <cellStyle name="메모 2 5 5 2" xfId="14224"/>
    <cellStyle name="메모 2 5 5 3" xfId="19980"/>
    <cellStyle name="메모 2 5 5 4" xfId="25462"/>
    <cellStyle name="메모 2 5 6" xfId="8259"/>
    <cellStyle name="메모 2 5 6 2" xfId="14225"/>
    <cellStyle name="메모 2 5 6 3" xfId="19981"/>
    <cellStyle name="메모 2 5 6 4" xfId="25463"/>
    <cellStyle name="메모 2 5 7" xfId="11496"/>
    <cellStyle name="메모 2 5 8" xfId="17285"/>
    <cellStyle name="메모 2 6" xfId="5379"/>
    <cellStyle name="메모 2 6 2" xfId="5667"/>
    <cellStyle name="메모 2 6 2 10" xfId="11640"/>
    <cellStyle name="메모 2 6 2 11" xfId="17410"/>
    <cellStyle name="메모 2 6 2 12" xfId="22942"/>
    <cellStyle name="메모 2 6 2 2" xfId="8260"/>
    <cellStyle name="메모 2 6 2 2 2" xfId="14226"/>
    <cellStyle name="메모 2 6 2 2 3" xfId="19982"/>
    <cellStyle name="메모 2 6 2 2 4" xfId="25464"/>
    <cellStyle name="메모 2 6 2 3" xfId="8261"/>
    <cellStyle name="메모 2 6 2 3 2" xfId="14227"/>
    <cellStyle name="메모 2 6 2 3 3" xfId="19983"/>
    <cellStyle name="메모 2 6 2 3 4" xfId="25465"/>
    <cellStyle name="메모 2 6 2 4" xfId="8262"/>
    <cellStyle name="메모 2 6 2 4 2" xfId="14228"/>
    <cellStyle name="메모 2 6 2 4 3" xfId="19984"/>
    <cellStyle name="메모 2 6 2 4 4" xfId="25466"/>
    <cellStyle name="메모 2 6 2 5" xfId="8263"/>
    <cellStyle name="메모 2 6 2 5 2" xfId="14229"/>
    <cellStyle name="메모 2 6 2 5 3" xfId="19985"/>
    <cellStyle name="메모 2 6 2 5 4" xfId="25467"/>
    <cellStyle name="메모 2 6 2 6" xfId="8264"/>
    <cellStyle name="메모 2 6 2 6 2" xfId="14230"/>
    <cellStyle name="메모 2 6 2 6 3" xfId="19986"/>
    <cellStyle name="메모 2 6 2 6 4" xfId="25468"/>
    <cellStyle name="메모 2 6 2 7" xfId="8265"/>
    <cellStyle name="메모 2 6 2 7 2" xfId="14231"/>
    <cellStyle name="메모 2 6 2 7 3" xfId="19987"/>
    <cellStyle name="메모 2 6 2 7 4" xfId="25469"/>
    <cellStyle name="메모 2 6 2 8" xfId="8266"/>
    <cellStyle name="메모 2 6 2 8 2" xfId="14232"/>
    <cellStyle name="메모 2 6 2 8 3" xfId="19988"/>
    <cellStyle name="메모 2 6 2 8 4" xfId="25470"/>
    <cellStyle name="메모 2 6 2 9" xfId="8267"/>
    <cellStyle name="메모 2 6 2 9 2" xfId="14233"/>
    <cellStyle name="메모 2 6 2 9 3" xfId="19989"/>
    <cellStyle name="메모 2 6 2 9 4" xfId="25471"/>
    <cellStyle name="메모 2 6 3" xfId="5908"/>
    <cellStyle name="메모 2 6 3 10" xfId="8268"/>
    <cellStyle name="메모 2 6 3 10 2" xfId="14234"/>
    <cellStyle name="메모 2 6 3 10 3" xfId="19990"/>
    <cellStyle name="메모 2 6 3 10 4" xfId="25472"/>
    <cellStyle name="메모 2 6 3 11" xfId="11881"/>
    <cellStyle name="메모 2 6 3 12" xfId="17638"/>
    <cellStyle name="메모 2 6 3 13" xfId="23135"/>
    <cellStyle name="메모 2 6 3 2" xfId="8269"/>
    <cellStyle name="메모 2 6 3 2 2" xfId="14235"/>
    <cellStyle name="메모 2 6 3 2 3" xfId="19991"/>
    <cellStyle name="메모 2 6 3 2 4" xfId="25473"/>
    <cellStyle name="메모 2 6 3 3" xfId="8270"/>
    <cellStyle name="메모 2 6 3 3 2" xfId="14236"/>
    <cellStyle name="메모 2 6 3 3 3" xfId="19992"/>
    <cellStyle name="메모 2 6 3 3 4" xfId="25474"/>
    <cellStyle name="메모 2 6 3 4" xfId="8271"/>
    <cellStyle name="메모 2 6 3 4 2" xfId="14237"/>
    <cellStyle name="메모 2 6 3 4 3" xfId="19993"/>
    <cellStyle name="메모 2 6 3 4 4" xfId="25475"/>
    <cellStyle name="메모 2 6 3 5" xfId="8272"/>
    <cellStyle name="메모 2 6 3 5 2" xfId="14238"/>
    <cellStyle name="메모 2 6 3 5 3" xfId="19994"/>
    <cellStyle name="메모 2 6 3 5 4" xfId="25476"/>
    <cellStyle name="메모 2 6 3 6" xfId="8273"/>
    <cellStyle name="메모 2 6 3 6 2" xfId="14239"/>
    <cellStyle name="메모 2 6 3 6 3" xfId="19995"/>
    <cellStyle name="메모 2 6 3 6 4" xfId="25477"/>
    <cellStyle name="메모 2 6 3 7" xfId="8274"/>
    <cellStyle name="메모 2 6 3 7 2" xfId="14240"/>
    <cellStyle name="메모 2 6 3 7 3" xfId="19996"/>
    <cellStyle name="메모 2 6 3 7 4" xfId="25478"/>
    <cellStyle name="메모 2 6 3 8" xfId="8275"/>
    <cellStyle name="메모 2 6 3 8 2" xfId="14241"/>
    <cellStyle name="메모 2 6 3 8 3" xfId="19997"/>
    <cellStyle name="메모 2 6 3 8 4" xfId="25479"/>
    <cellStyle name="메모 2 6 3 9" xfId="8276"/>
    <cellStyle name="메모 2 6 3 9 2" xfId="14242"/>
    <cellStyle name="메모 2 6 3 9 3" xfId="19998"/>
    <cellStyle name="메모 2 6 3 9 4" xfId="25480"/>
    <cellStyle name="메모 2 6 4" xfId="8277"/>
    <cellStyle name="메모 2 6 4 2" xfId="14243"/>
    <cellStyle name="메모 2 6 4 3" xfId="19999"/>
    <cellStyle name="메모 2 6 4 4" xfId="25481"/>
    <cellStyle name="메모 2 6 5" xfId="8278"/>
    <cellStyle name="메모 2 6 5 2" xfId="14244"/>
    <cellStyle name="메모 2 6 5 3" xfId="20000"/>
    <cellStyle name="메모 2 6 5 4" xfId="25482"/>
    <cellStyle name="메모 2 6 6" xfId="8279"/>
    <cellStyle name="메모 2 6 6 2" xfId="14245"/>
    <cellStyle name="메모 2 6 6 3" xfId="20001"/>
    <cellStyle name="메모 2 6 6 4" xfId="25483"/>
    <cellStyle name="메모 2 6 7" xfId="8280"/>
    <cellStyle name="메모 2 6 7 2" xfId="14246"/>
    <cellStyle name="메모 2 6 7 3" xfId="20002"/>
    <cellStyle name="메모 2 6 7 4" xfId="25484"/>
    <cellStyle name="메모 2 6 8" xfId="11373"/>
    <cellStyle name="메모 2 6 9" xfId="17176"/>
    <cellStyle name="메모 2 7" xfId="5408"/>
    <cellStyle name="메모 2 7 10" xfId="17200"/>
    <cellStyle name="메모 2 7 11" xfId="11318"/>
    <cellStyle name="메모 2 7 2" xfId="5696"/>
    <cellStyle name="메모 2 7 2 10" xfId="8281"/>
    <cellStyle name="메모 2 7 2 10 2" xfId="14247"/>
    <cellStyle name="메모 2 7 2 10 3" xfId="20003"/>
    <cellStyle name="메모 2 7 2 10 4" xfId="25485"/>
    <cellStyle name="메모 2 7 2 11" xfId="11669"/>
    <cellStyle name="메모 2 7 2 12" xfId="17438"/>
    <cellStyle name="메모 2 7 2 13" xfId="22959"/>
    <cellStyle name="메모 2 7 2 2" xfId="8282"/>
    <cellStyle name="메모 2 7 2 2 2" xfId="14248"/>
    <cellStyle name="메모 2 7 2 2 3" xfId="20004"/>
    <cellStyle name="메모 2 7 2 2 4" xfId="25486"/>
    <cellStyle name="메모 2 7 2 3" xfId="8283"/>
    <cellStyle name="메모 2 7 2 3 2" xfId="14249"/>
    <cellStyle name="메모 2 7 2 3 3" xfId="20005"/>
    <cellStyle name="메모 2 7 2 3 4" xfId="25487"/>
    <cellStyle name="메모 2 7 2 4" xfId="8284"/>
    <cellStyle name="메모 2 7 2 4 2" xfId="14250"/>
    <cellStyle name="메모 2 7 2 4 3" xfId="20006"/>
    <cellStyle name="메모 2 7 2 4 4" xfId="25488"/>
    <cellStyle name="메모 2 7 2 5" xfId="8285"/>
    <cellStyle name="메모 2 7 2 5 2" xfId="14251"/>
    <cellStyle name="메모 2 7 2 5 3" xfId="20007"/>
    <cellStyle name="메모 2 7 2 5 4" xfId="25489"/>
    <cellStyle name="메모 2 7 2 6" xfId="8286"/>
    <cellStyle name="메모 2 7 2 6 2" xfId="14252"/>
    <cellStyle name="메모 2 7 2 6 3" xfId="20008"/>
    <cellStyle name="메모 2 7 2 6 4" xfId="25490"/>
    <cellStyle name="메모 2 7 2 7" xfId="8287"/>
    <cellStyle name="메모 2 7 2 7 2" xfId="14253"/>
    <cellStyle name="메모 2 7 2 7 3" xfId="20009"/>
    <cellStyle name="메모 2 7 2 7 4" xfId="25491"/>
    <cellStyle name="메모 2 7 2 8" xfId="8288"/>
    <cellStyle name="메모 2 7 2 8 2" xfId="14254"/>
    <cellStyle name="메모 2 7 2 8 3" xfId="20010"/>
    <cellStyle name="메모 2 7 2 8 4" xfId="25492"/>
    <cellStyle name="메모 2 7 2 9" xfId="8289"/>
    <cellStyle name="메모 2 7 2 9 2" xfId="14255"/>
    <cellStyle name="메모 2 7 2 9 3" xfId="20011"/>
    <cellStyle name="메모 2 7 2 9 4" xfId="25493"/>
    <cellStyle name="메모 2 7 3" xfId="5935"/>
    <cellStyle name="메모 2 7 3 10" xfId="8290"/>
    <cellStyle name="메모 2 7 3 10 2" xfId="14256"/>
    <cellStyle name="메모 2 7 3 10 3" xfId="20012"/>
    <cellStyle name="메모 2 7 3 10 4" xfId="25494"/>
    <cellStyle name="메모 2 7 3 11" xfId="11908"/>
    <cellStyle name="메모 2 7 3 12" xfId="17665"/>
    <cellStyle name="메모 2 7 3 13" xfId="23162"/>
    <cellStyle name="메모 2 7 3 2" xfId="8291"/>
    <cellStyle name="메모 2 7 3 2 2" xfId="14257"/>
    <cellStyle name="메모 2 7 3 2 3" xfId="20013"/>
    <cellStyle name="메모 2 7 3 2 4" xfId="25495"/>
    <cellStyle name="메모 2 7 3 3" xfId="8292"/>
    <cellStyle name="메모 2 7 3 3 2" xfId="14258"/>
    <cellStyle name="메모 2 7 3 3 3" xfId="20014"/>
    <cellStyle name="메모 2 7 3 3 4" xfId="25496"/>
    <cellStyle name="메모 2 7 3 4" xfId="8293"/>
    <cellStyle name="메모 2 7 3 4 2" xfId="14259"/>
    <cellStyle name="메모 2 7 3 4 3" xfId="20015"/>
    <cellStyle name="메모 2 7 3 4 4" xfId="25497"/>
    <cellStyle name="메모 2 7 3 5" xfId="8294"/>
    <cellStyle name="메모 2 7 3 5 2" xfId="14260"/>
    <cellStyle name="메모 2 7 3 5 3" xfId="20016"/>
    <cellStyle name="메모 2 7 3 5 4" xfId="25498"/>
    <cellStyle name="메모 2 7 3 6" xfId="8295"/>
    <cellStyle name="메모 2 7 3 6 2" xfId="14261"/>
    <cellStyle name="메모 2 7 3 6 3" xfId="20017"/>
    <cellStyle name="메모 2 7 3 6 4" xfId="25499"/>
    <cellStyle name="메모 2 7 3 7" xfId="8296"/>
    <cellStyle name="메모 2 7 3 7 2" xfId="14262"/>
    <cellStyle name="메모 2 7 3 7 3" xfId="20018"/>
    <cellStyle name="메모 2 7 3 7 4" xfId="25500"/>
    <cellStyle name="메모 2 7 3 8" xfId="8297"/>
    <cellStyle name="메모 2 7 3 8 2" xfId="14263"/>
    <cellStyle name="메모 2 7 3 8 3" xfId="20019"/>
    <cellStyle name="메모 2 7 3 8 4" xfId="25501"/>
    <cellStyle name="메모 2 7 3 9" xfId="8298"/>
    <cellStyle name="메모 2 7 3 9 2" xfId="14264"/>
    <cellStyle name="메모 2 7 3 9 3" xfId="20020"/>
    <cellStyle name="메모 2 7 3 9 4" xfId="25502"/>
    <cellStyle name="메모 2 7 4" xfId="8299"/>
    <cellStyle name="메모 2 7 4 2" xfId="14265"/>
    <cellStyle name="메모 2 7 4 3" xfId="20021"/>
    <cellStyle name="메모 2 7 4 4" xfId="25503"/>
    <cellStyle name="메모 2 7 5" xfId="8300"/>
    <cellStyle name="메모 2 7 5 2" xfId="14266"/>
    <cellStyle name="메모 2 7 5 3" xfId="20022"/>
    <cellStyle name="메모 2 7 5 4" xfId="25504"/>
    <cellStyle name="메모 2 7 6" xfId="8301"/>
    <cellStyle name="메모 2 7 6 2" xfId="14267"/>
    <cellStyle name="메모 2 7 6 3" xfId="20023"/>
    <cellStyle name="메모 2 7 6 4" xfId="25505"/>
    <cellStyle name="메모 2 7 7" xfId="8302"/>
    <cellStyle name="메모 2 7 7 2" xfId="14268"/>
    <cellStyle name="메모 2 7 7 3" xfId="20024"/>
    <cellStyle name="메모 2 7 7 4" xfId="25506"/>
    <cellStyle name="메모 2 7 8" xfId="8303"/>
    <cellStyle name="메모 2 7 8 2" xfId="14269"/>
    <cellStyle name="메모 2 7 8 3" xfId="20025"/>
    <cellStyle name="메모 2 7 8 4" xfId="25507"/>
    <cellStyle name="메모 2 7 9" xfId="11402"/>
    <cellStyle name="메모 2 8" xfId="8304"/>
    <cellStyle name="메모 2 8 2" xfId="14270"/>
    <cellStyle name="메모 2 8 3" xfId="20026"/>
    <cellStyle name="메모 2 8 4" xfId="25508"/>
    <cellStyle name="메모 2 9" xfId="11338"/>
    <cellStyle name="메모 3" xfId="559"/>
    <cellStyle name="메모 3 2" xfId="4577"/>
    <cellStyle name="메모 3 2 2" xfId="5216"/>
    <cellStyle name="메모 3 2 2 2" xfId="5526"/>
    <cellStyle name="메모 3 2 2 2 2" xfId="5814"/>
    <cellStyle name="메모 3 2 2 2 2 10" xfId="11787"/>
    <cellStyle name="메모 3 2 2 2 2 11" xfId="17551"/>
    <cellStyle name="메모 3 2 2 2 2 12" xfId="23067"/>
    <cellStyle name="메모 3 2 2 2 2 2" xfId="8305"/>
    <cellStyle name="메모 3 2 2 2 2 2 2" xfId="14271"/>
    <cellStyle name="메모 3 2 2 2 2 2 3" xfId="20027"/>
    <cellStyle name="메모 3 2 2 2 2 2 4" xfId="25509"/>
    <cellStyle name="메모 3 2 2 2 2 3" xfId="8306"/>
    <cellStyle name="메모 3 2 2 2 2 3 2" xfId="14272"/>
    <cellStyle name="메모 3 2 2 2 2 3 3" xfId="20028"/>
    <cellStyle name="메모 3 2 2 2 2 3 4" xfId="25510"/>
    <cellStyle name="메모 3 2 2 2 2 4" xfId="8307"/>
    <cellStyle name="메모 3 2 2 2 2 4 2" xfId="14273"/>
    <cellStyle name="메모 3 2 2 2 2 4 3" xfId="20029"/>
    <cellStyle name="메모 3 2 2 2 2 4 4" xfId="25511"/>
    <cellStyle name="메모 3 2 2 2 2 5" xfId="8308"/>
    <cellStyle name="메모 3 2 2 2 2 5 2" xfId="14274"/>
    <cellStyle name="메모 3 2 2 2 2 5 3" xfId="20030"/>
    <cellStyle name="메모 3 2 2 2 2 5 4" xfId="25512"/>
    <cellStyle name="메모 3 2 2 2 2 6" xfId="8309"/>
    <cellStyle name="메모 3 2 2 2 2 6 2" xfId="14275"/>
    <cellStyle name="메모 3 2 2 2 2 6 3" xfId="20031"/>
    <cellStyle name="메모 3 2 2 2 2 6 4" xfId="25513"/>
    <cellStyle name="메모 3 2 2 2 2 7" xfId="8310"/>
    <cellStyle name="메모 3 2 2 2 2 7 2" xfId="14276"/>
    <cellStyle name="메모 3 2 2 2 2 7 3" xfId="20032"/>
    <cellStyle name="메모 3 2 2 2 2 7 4" xfId="25514"/>
    <cellStyle name="메모 3 2 2 2 2 8" xfId="8311"/>
    <cellStyle name="메모 3 2 2 2 2 8 2" xfId="14277"/>
    <cellStyle name="메모 3 2 2 2 2 8 3" xfId="20033"/>
    <cellStyle name="메모 3 2 2 2 2 8 4" xfId="25515"/>
    <cellStyle name="메모 3 2 2 2 2 9" xfId="8312"/>
    <cellStyle name="메모 3 2 2 2 2 9 2" xfId="14278"/>
    <cellStyle name="메모 3 2 2 2 2 9 3" xfId="20034"/>
    <cellStyle name="메모 3 2 2 2 2 9 4" xfId="25516"/>
    <cellStyle name="메모 3 2 2 2 3" xfId="6037"/>
    <cellStyle name="메모 3 2 2 2 3 10" xfId="8313"/>
    <cellStyle name="메모 3 2 2 2 3 10 2" xfId="14279"/>
    <cellStyle name="메모 3 2 2 2 3 10 3" xfId="20035"/>
    <cellStyle name="메모 3 2 2 2 3 10 4" xfId="25517"/>
    <cellStyle name="메모 3 2 2 2 3 11" xfId="12010"/>
    <cellStyle name="메모 3 2 2 2 3 12" xfId="17767"/>
    <cellStyle name="메모 3 2 2 2 3 13" xfId="23264"/>
    <cellStyle name="메모 3 2 2 2 3 2" xfId="8314"/>
    <cellStyle name="메모 3 2 2 2 3 2 2" xfId="14280"/>
    <cellStyle name="메모 3 2 2 2 3 2 3" xfId="20036"/>
    <cellStyle name="메모 3 2 2 2 3 2 4" xfId="25518"/>
    <cellStyle name="메모 3 2 2 2 3 3" xfId="8315"/>
    <cellStyle name="메모 3 2 2 2 3 3 2" xfId="14281"/>
    <cellStyle name="메모 3 2 2 2 3 3 3" xfId="20037"/>
    <cellStyle name="메모 3 2 2 2 3 3 4" xfId="25519"/>
    <cellStyle name="메모 3 2 2 2 3 4" xfId="8316"/>
    <cellStyle name="메모 3 2 2 2 3 4 2" xfId="14282"/>
    <cellStyle name="메모 3 2 2 2 3 4 3" xfId="20038"/>
    <cellStyle name="메모 3 2 2 2 3 4 4" xfId="25520"/>
    <cellStyle name="메모 3 2 2 2 3 5" xfId="8317"/>
    <cellStyle name="메모 3 2 2 2 3 5 2" xfId="14283"/>
    <cellStyle name="메모 3 2 2 2 3 5 3" xfId="20039"/>
    <cellStyle name="메모 3 2 2 2 3 5 4" xfId="25521"/>
    <cellStyle name="메모 3 2 2 2 3 6" xfId="8318"/>
    <cellStyle name="메모 3 2 2 2 3 6 2" xfId="14284"/>
    <cellStyle name="메모 3 2 2 2 3 6 3" xfId="20040"/>
    <cellStyle name="메모 3 2 2 2 3 6 4" xfId="25522"/>
    <cellStyle name="메모 3 2 2 2 3 7" xfId="8319"/>
    <cellStyle name="메모 3 2 2 2 3 7 2" xfId="14285"/>
    <cellStyle name="메모 3 2 2 2 3 7 3" xfId="20041"/>
    <cellStyle name="메모 3 2 2 2 3 7 4" xfId="25523"/>
    <cellStyle name="메모 3 2 2 2 3 8" xfId="8320"/>
    <cellStyle name="메모 3 2 2 2 3 8 2" xfId="14286"/>
    <cellStyle name="메모 3 2 2 2 3 8 3" xfId="20042"/>
    <cellStyle name="메모 3 2 2 2 3 8 4" xfId="25524"/>
    <cellStyle name="메모 3 2 2 2 3 9" xfId="8321"/>
    <cellStyle name="메모 3 2 2 2 3 9 2" xfId="14287"/>
    <cellStyle name="메모 3 2 2 2 3 9 3" xfId="20043"/>
    <cellStyle name="메모 3 2 2 2 3 9 4" xfId="25525"/>
    <cellStyle name="메모 3 2 2 2 4" xfId="8322"/>
    <cellStyle name="메모 3 2 2 2 4 2" xfId="14288"/>
    <cellStyle name="메모 3 2 2 2 4 3" xfId="20044"/>
    <cellStyle name="메모 3 2 2 2 4 4" xfId="25526"/>
    <cellStyle name="메모 3 2 2 2 5" xfId="8323"/>
    <cellStyle name="메모 3 2 2 2 5 2" xfId="14289"/>
    <cellStyle name="메모 3 2 2 2 5 3" xfId="20045"/>
    <cellStyle name="메모 3 2 2 2 5 4" xfId="25527"/>
    <cellStyle name="메모 3 2 2 2 6" xfId="8324"/>
    <cellStyle name="메모 3 2 2 2 6 2" xfId="14290"/>
    <cellStyle name="메모 3 2 2 2 6 3" xfId="20046"/>
    <cellStyle name="메모 3 2 2 2 6 4" xfId="25528"/>
    <cellStyle name="메모 3 2 2 2 7" xfId="11520"/>
    <cellStyle name="메모 3 2 2 2 8" xfId="17309"/>
    <cellStyle name="메모 3 2 2 3" xfId="5437"/>
    <cellStyle name="메모 3 2 2 3 2" xfId="5725"/>
    <cellStyle name="메모 3 2 2 3 2 10" xfId="11698"/>
    <cellStyle name="메모 3 2 2 3 2 11" xfId="17465"/>
    <cellStyle name="메모 3 2 2 3 2 12" xfId="22986"/>
    <cellStyle name="메모 3 2 2 3 2 2" xfId="8325"/>
    <cellStyle name="메모 3 2 2 3 2 2 2" xfId="14291"/>
    <cellStyle name="메모 3 2 2 3 2 2 3" xfId="20047"/>
    <cellStyle name="메모 3 2 2 3 2 2 4" xfId="25529"/>
    <cellStyle name="메모 3 2 2 3 2 3" xfId="8326"/>
    <cellStyle name="메모 3 2 2 3 2 3 2" xfId="14292"/>
    <cellStyle name="메모 3 2 2 3 2 3 3" xfId="20048"/>
    <cellStyle name="메모 3 2 2 3 2 3 4" xfId="25530"/>
    <cellStyle name="메모 3 2 2 3 2 4" xfId="8327"/>
    <cellStyle name="메모 3 2 2 3 2 4 2" xfId="14293"/>
    <cellStyle name="메모 3 2 2 3 2 4 3" xfId="20049"/>
    <cellStyle name="메모 3 2 2 3 2 4 4" xfId="25531"/>
    <cellStyle name="메모 3 2 2 3 2 5" xfId="8328"/>
    <cellStyle name="메모 3 2 2 3 2 5 2" xfId="14294"/>
    <cellStyle name="메모 3 2 2 3 2 5 3" xfId="20050"/>
    <cellStyle name="메모 3 2 2 3 2 5 4" xfId="25532"/>
    <cellStyle name="메모 3 2 2 3 2 6" xfId="8329"/>
    <cellStyle name="메모 3 2 2 3 2 6 2" xfId="14295"/>
    <cellStyle name="메모 3 2 2 3 2 6 3" xfId="20051"/>
    <cellStyle name="메모 3 2 2 3 2 6 4" xfId="25533"/>
    <cellStyle name="메모 3 2 2 3 2 7" xfId="8330"/>
    <cellStyle name="메모 3 2 2 3 2 7 2" xfId="14296"/>
    <cellStyle name="메모 3 2 2 3 2 7 3" xfId="20052"/>
    <cellStyle name="메모 3 2 2 3 2 7 4" xfId="25534"/>
    <cellStyle name="메모 3 2 2 3 2 8" xfId="8331"/>
    <cellStyle name="메모 3 2 2 3 2 8 2" xfId="14297"/>
    <cellStyle name="메모 3 2 2 3 2 8 3" xfId="20053"/>
    <cellStyle name="메모 3 2 2 3 2 8 4" xfId="25535"/>
    <cellStyle name="메모 3 2 2 3 2 9" xfId="8332"/>
    <cellStyle name="메모 3 2 2 3 2 9 2" xfId="14298"/>
    <cellStyle name="메모 3 2 2 3 2 9 3" xfId="20054"/>
    <cellStyle name="메모 3 2 2 3 2 9 4" xfId="25536"/>
    <cellStyle name="메모 3 2 2 3 3" xfId="5957"/>
    <cellStyle name="메모 3 2 2 3 3 10" xfId="8333"/>
    <cellStyle name="메모 3 2 2 3 3 10 2" xfId="14299"/>
    <cellStyle name="메모 3 2 2 3 3 10 3" xfId="20055"/>
    <cellStyle name="메모 3 2 2 3 3 10 4" xfId="25537"/>
    <cellStyle name="메모 3 2 2 3 3 11" xfId="11930"/>
    <cellStyle name="메모 3 2 2 3 3 12" xfId="17687"/>
    <cellStyle name="메모 3 2 2 3 3 13" xfId="23184"/>
    <cellStyle name="메모 3 2 2 3 3 2" xfId="8334"/>
    <cellStyle name="메모 3 2 2 3 3 2 2" xfId="14300"/>
    <cellStyle name="메모 3 2 2 3 3 2 3" xfId="20056"/>
    <cellStyle name="메모 3 2 2 3 3 2 4" xfId="25538"/>
    <cellStyle name="메모 3 2 2 3 3 3" xfId="8335"/>
    <cellStyle name="메모 3 2 2 3 3 3 2" xfId="14301"/>
    <cellStyle name="메모 3 2 2 3 3 3 3" xfId="20057"/>
    <cellStyle name="메모 3 2 2 3 3 3 4" xfId="25539"/>
    <cellStyle name="메모 3 2 2 3 3 4" xfId="8336"/>
    <cellStyle name="메모 3 2 2 3 3 4 2" xfId="14302"/>
    <cellStyle name="메모 3 2 2 3 3 4 3" xfId="20058"/>
    <cellStyle name="메모 3 2 2 3 3 4 4" xfId="25540"/>
    <cellStyle name="메모 3 2 2 3 3 5" xfId="8337"/>
    <cellStyle name="메모 3 2 2 3 3 5 2" xfId="14303"/>
    <cellStyle name="메모 3 2 2 3 3 5 3" xfId="20059"/>
    <cellStyle name="메모 3 2 2 3 3 5 4" xfId="25541"/>
    <cellStyle name="메모 3 2 2 3 3 6" xfId="8338"/>
    <cellStyle name="메모 3 2 2 3 3 6 2" xfId="14304"/>
    <cellStyle name="메모 3 2 2 3 3 6 3" xfId="20060"/>
    <cellStyle name="메모 3 2 2 3 3 6 4" xfId="25542"/>
    <cellStyle name="메모 3 2 2 3 3 7" xfId="8339"/>
    <cellStyle name="메모 3 2 2 3 3 7 2" xfId="14305"/>
    <cellStyle name="메모 3 2 2 3 3 7 3" xfId="20061"/>
    <cellStyle name="메모 3 2 2 3 3 7 4" xfId="25543"/>
    <cellStyle name="메모 3 2 2 3 3 8" xfId="8340"/>
    <cellStyle name="메모 3 2 2 3 3 8 2" xfId="14306"/>
    <cellStyle name="메모 3 2 2 3 3 8 3" xfId="20062"/>
    <cellStyle name="메모 3 2 2 3 3 8 4" xfId="25544"/>
    <cellStyle name="메모 3 2 2 3 3 9" xfId="8341"/>
    <cellStyle name="메모 3 2 2 3 3 9 2" xfId="14307"/>
    <cellStyle name="메모 3 2 2 3 3 9 3" xfId="20063"/>
    <cellStyle name="메모 3 2 2 3 3 9 4" xfId="25545"/>
    <cellStyle name="메모 3 2 2 3 4" xfId="8342"/>
    <cellStyle name="메모 3 2 2 3 4 2" xfId="14308"/>
    <cellStyle name="메모 3 2 2 3 4 3" xfId="20064"/>
    <cellStyle name="메모 3 2 2 3 4 4" xfId="25546"/>
    <cellStyle name="메모 3 2 2 3 5" xfId="8343"/>
    <cellStyle name="메모 3 2 2 3 5 2" xfId="14309"/>
    <cellStyle name="메모 3 2 2 3 5 3" xfId="20065"/>
    <cellStyle name="메모 3 2 2 3 5 4" xfId="25547"/>
    <cellStyle name="메모 3 2 2 3 6" xfId="8344"/>
    <cellStyle name="메모 3 2 2 3 6 2" xfId="14310"/>
    <cellStyle name="메모 3 2 2 3 6 3" xfId="20066"/>
    <cellStyle name="메모 3 2 2 3 6 4" xfId="25548"/>
    <cellStyle name="메모 3 2 2 3 7" xfId="11431"/>
    <cellStyle name="메모 3 2 2 3 8" xfId="17226"/>
    <cellStyle name="메모 3 2 2 4" xfId="5493"/>
    <cellStyle name="메모 3 2 2 4 2" xfId="5781"/>
    <cellStyle name="메모 3 2 2 4 2 10" xfId="11754"/>
    <cellStyle name="메모 3 2 2 4 2 11" xfId="17519"/>
    <cellStyle name="메모 3 2 2 4 2 12" xfId="23034"/>
    <cellStyle name="메모 3 2 2 4 2 2" xfId="8345"/>
    <cellStyle name="메모 3 2 2 4 2 2 2" xfId="14311"/>
    <cellStyle name="메모 3 2 2 4 2 2 3" xfId="20067"/>
    <cellStyle name="메모 3 2 2 4 2 2 4" xfId="25549"/>
    <cellStyle name="메모 3 2 2 4 2 3" xfId="8346"/>
    <cellStyle name="메모 3 2 2 4 2 3 2" xfId="14312"/>
    <cellStyle name="메모 3 2 2 4 2 3 3" xfId="20068"/>
    <cellStyle name="메모 3 2 2 4 2 3 4" xfId="25550"/>
    <cellStyle name="메모 3 2 2 4 2 4" xfId="8347"/>
    <cellStyle name="메모 3 2 2 4 2 4 2" xfId="14313"/>
    <cellStyle name="메모 3 2 2 4 2 4 3" xfId="20069"/>
    <cellStyle name="메모 3 2 2 4 2 4 4" xfId="25551"/>
    <cellStyle name="메모 3 2 2 4 2 5" xfId="8348"/>
    <cellStyle name="메모 3 2 2 4 2 5 2" xfId="14314"/>
    <cellStyle name="메모 3 2 2 4 2 5 3" xfId="20070"/>
    <cellStyle name="메모 3 2 2 4 2 5 4" xfId="25552"/>
    <cellStyle name="메모 3 2 2 4 2 6" xfId="8349"/>
    <cellStyle name="메모 3 2 2 4 2 6 2" xfId="14315"/>
    <cellStyle name="메모 3 2 2 4 2 6 3" xfId="20071"/>
    <cellStyle name="메모 3 2 2 4 2 6 4" xfId="25553"/>
    <cellStyle name="메모 3 2 2 4 2 7" xfId="8350"/>
    <cellStyle name="메모 3 2 2 4 2 7 2" xfId="14316"/>
    <cellStyle name="메모 3 2 2 4 2 7 3" xfId="20072"/>
    <cellStyle name="메모 3 2 2 4 2 7 4" xfId="25554"/>
    <cellStyle name="메모 3 2 2 4 2 8" xfId="8351"/>
    <cellStyle name="메모 3 2 2 4 2 8 2" xfId="14317"/>
    <cellStyle name="메모 3 2 2 4 2 8 3" xfId="20073"/>
    <cellStyle name="메모 3 2 2 4 2 8 4" xfId="25555"/>
    <cellStyle name="메모 3 2 2 4 2 9" xfId="8352"/>
    <cellStyle name="메모 3 2 2 4 2 9 2" xfId="14318"/>
    <cellStyle name="메모 3 2 2 4 2 9 3" xfId="20074"/>
    <cellStyle name="메모 3 2 2 4 2 9 4" xfId="25556"/>
    <cellStyle name="메모 3 2 2 4 3" xfId="6006"/>
    <cellStyle name="메모 3 2 2 4 3 10" xfId="8353"/>
    <cellStyle name="메모 3 2 2 4 3 10 2" xfId="14319"/>
    <cellStyle name="메모 3 2 2 4 3 10 3" xfId="20075"/>
    <cellStyle name="메모 3 2 2 4 3 10 4" xfId="25557"/>
    <cellStyle name="메모 3 2 2 4 3 11" xfId="11979"/>
    <cellStyle name="메모 3 2 2 4 3 12" xfId="17736"/>
    <cellStyle name="메모 3 2 2 4 3 13" xfId="23233"/>
    <cellStyle name="메모 3 2 2 4 3 2" xfId="8354"/>
    <cellStyle name="메모 3 2 2 4 3 2 2" xfId="14320"/>
    <cellStyle name="메모 3 2 2 4 3 2 3" xfId="20076"/>
    <cellStyle name="메모 3 2 2 4 3 2 4" xfId="25558"/>
    <cellStyle name="메모 3 2 2 4 3 3" xfId="8355"/>
    <cellStyle name="메모 3 2 2 4 3 3 2" xfId="14321"/>
    <cellStyle name="메모 3 2 2 4 3 3 3" xfId="20077"/>
    <cellStyle name="메모 3 2 2 4 3 3 4" xfId="25559"/>
    <cellStyle name="메모 3 2 2 4 3 4" xfId="8356"/>
    <cellStyle name="메모 3 2 2 4 3 4 2" xfId="14322"/>
    <cellStyle name="메모 3 2 2 4 3 4 3" xfId="20078"/>
    <cellStyle name="메모 3 2 2 4 3 4 4" xfId="25560"/>
    <cellStyle name="메모 3 2 2 4 3 5" xfId="8357"/>
    <cellStyle name="메모 3 2 2 4 3 5 2" xfId="14323"/>
    <cellStyle name="메모 3 2 2 4 3 5 3" xfId="20079"/>
    <cellStyle name="메모 3 2 2 4 3 5 4" xfId="25561"/>
    <cellStyle name="메모 3 2 2 4 3 6" xfId="8358"/>
    <cellStyle name="메모 3 2 2 4 3 6 2" xfId="14324"/>
    <cellStyle name="메모 3 2 2 4 3 6 3" xfId="20080"/>
    <cellStyle name="메모 3 2 2 4 3 6 4" xfId="25562"/>
    <cellStyle name="메모 3 2 2 4 3 7" xfId="8359"/>
    <cellStyle name="메모 3 2 2 4 3 7 2" xfId="14325"/>
    <cellStyle name="메모 3 2 2 4 3 7 3" xfId="20081"/>
    <cellStyle name="메모 3 2 2 4 3 7 4" xfId="25563"/>
    <cellStyle name="메모 3 2 2 4 3 8" xfId="8360"/>
    <cellStyle name="메모 3 2 2 4 3 8 2" xfId="14326"/>
    <cellStyle name="메모 3 2 2 4 3 8 3" xfId="20082"/>
    <cellStyle name="메모 3 2 2 4 3 8 4" xfId="25564"/>
    <cellStyle name="메모 3 2 2 4 3 9" xfId="8361"/>
    <cellStyle name="메모 3 2 2 4 3 9 2" xfId="14327"/>
    <cellStyle name="메모 3 2 2 4 3 9 3" xfId="20083"/>
    <cellStyle name="메모 3 2 2 4 3 9 4" xfId="25565"/>
    <cellStyle name="메모 3 2 2 4 4" xfId="8362"/>
    <cellStyle name="메모 3 2 2 4 4 2" xfId="14328"/>
    <cellStyle name="메모 3 2 2 4 4 3" xfId="20084"/>
    <cellStyle name="메모 3 2 2 4 4 4" xfId="25566"/>
    <cellStyle name="메모 3 2 2 4 5" xfId="8363"/>
    <cellStyle name="메모 3 2 2 4 5 2" xfId="14329"/>
    <cellStyle name="메모 3 2 2 4 5 3" xfId="20085"/>
    <cellStyle name="메모 3 2 2 4 5 4" xfId="25567"/>
    <cellStyle name="메모 3 2 2 4 6" xfId="8364"/>
    <cellStyle name="메모 3 2 2 4 6 2" xfId="14330"/>
    <cellStyle name="메모 3 2 2 4 6 3" xfId="20086"/>
    <cellStyle name="메모 3 2 2 4 6 4" xfId="25568"/>
    <cellStyle name="메모 3 2 2 4 7" xfId="8365"/>
    <cellStyle name="메모 3 2 2 4 7 2" xfId="14331"/>
    <cellStyle name="메모 3 2 2 4 7 3" xfId="20087"/>
    <cellStyle name="메모 3 2 2 4 7 4" xfId="25569"/>
    <cellStyle name="메모 3 2 2 4 8" xfId="11487"/>
    <cellStyle name="메모 3 2 2 4 9" xfId="17278"/>
    <cellStyle name="메모 3 2 2 5" xfId="5456"/>
    <cellStyle name="메모 3 2 2 5 10" xfId="17243"/>
    <cellStyle name="메모 3 2 2 5 11" xfId="11256"/>
    <cellStyle name="메모 3 2 2 5 2" xfId="5744"/>
    <cellStyle name="메모 3 2 2 5 2 10" xfId="8366"/>
    <cellStyle name="메모 3 2 2 5 2 10 2" xfId="14332"/>
    <cellStyle name="메모 3 2 2 5 2 10 3" xfId="20088"/>
    <cellStyle name="메모 3 2 2 5 2 10 4" xfId="25570"/>
    <cellStyle name="메모 3 2 2 5 2 11" xfId="11717"/>
    <cellStyle name="메모 3 2 2 5 2 12" xfId="17484"/>
    <cellStyle name="메모 3 2 2 5 2 13" xfId="23002"/>
    <cellStyle name="메모 3 2 2 5 2 2" xfId="8367"/>
    <cellStyle name="메모 3 2 2 5 2 2 2" xfId="14333"/>
    <cellStyle name="메모 3 2 2 5 2 2 3" xfId="20089"/>
    <cellStyle name="메모 3 2 2 5 2 2 4" xfId="25571"/>
    <cellStyle name="메모 3 2 2 5 2 3" xfId="8368"/>
    <cellStyle name="메모 3 2 2 5 2 3 2" xfId="14334"/>
    <cellStyle name="메모 3 2 2 5 2 3 3" xfId="20090"/>
    <cellStyle name="메모 3 2 2 5 2 3 4" xfId="25572"/>
    <cellStyle name="메모 3 2 2 5 2 4" xfId="8369"/>
    <cellStyle name="메모 3 2 2 5 2 4 2" xfId="14335"/>
    <cellStyle name="메모 3 2 2 5 2 4 3" xfId="20091"/>
    <cellStyle name="메모 3 2 2 5 2 4 4" xfId="25573"/>
    <cellStyle name="메모 3 2 2 5 2 5" xfId="8370"/>
    <cellStyle name="메모 3 2 2 5 2 5 2" xfId="14336"/>
    <cellStyle name="메모 3 2 2 5 2 5 3" xfId="20092"/>
    <cellStyle name="메모 3 2 2 5 2 5 4" xfId="25574"/>
    <cellStyle name="메모 3 2 2 5 2 6" xfId="8371"/>
    <cellStyle name="메모 3 2 2 5 2 6 2" xfId="14337"/>
    <cellStyle name="메모 3 2 2 5 2 6 3" xfId="20093"/>
    <cellStyle name="메모 3 2 2 5 2 6 4" xfId="25575"/>
    <cellStyle name="메모 3 2 2 5 2 7" xfId="8372"/>
    <cellStyle name="메모 3 2 2 5 2 7 2" xfId="14338"/>
    <cellStyle name="메모 3 2 2 5 2 7 3" xfId="20094"/>
    <cellStyle name="메모 3 2 2 5 2 7 4" xfId="25576"/>
    <cellStyle name="메모 3 2 2 5 2 8" xfId="8373"/>
    <cellStyle name="메모 3 2 2 5 2 8 2" xfId="14339"/>
    <cellStyle name="메모 3 2 2 5 2 8 3" xfId="20095"/>
    <cellStyle name="메모 3 2 2 5 2 8 4" xfId="25577"/>
    <cellStyle name="메모 3 2 2 5 2 9" xfId="8374"/>
    <cellStyle name="메모 3 2 2 5 2 9 2" xfId="14340"/>
    <cellStyle name="메모 3 2 2 5 2 9 3" xfId="20096"/>
    <cellStyle name="메모 3 2 2 5 2 9 4" xfId="25578"/>
    <cellStyle name="메모 3 2 2 5 3" xfId="5971"/>
    <cellStyle name="메모 3 2 2 5 3 10" xfId="8375"/>
    <cellStyle name="메모 3 2 2 5 3 10 2" xfId="14341"/>
    <cellStyle name="메모 3 2 2 5 3 10 3" xfId="20097"/>
    <cellStyle name="메모 3 2 2 5 3 10 4" xfId="25579"/>
    <cellStyle name="메모 3 2 2 5 3 11" xfId="11944"/>
    <cellStyle name="메모 3 2 2 5 3 12" xfId="17701"/>
    <cellStyle name="메모 3 2 2 5 3 13" xfId="23198"/>
    <cellStyle name="메모 3 2 2 5 3 2" xfId="8376"/>
    <cellStyle name="메모 3 2 2 5 3 2 2" xfId="14342"/>
    <cellStyle name="메모 3 2 2 5 3 2 3" xfId="20098"/>
    <cellStyle name="메모 3 2 2 5 3 2 4" xfId="25580"/>
    <cellStyle name="메모 3 2 2 5 3 3" xfId="8377"/>
    <cellStyle name="메모 3 2 2 5 3 3 2" xfId="14343"/>
    <cellStyle name="메모 3 2 2 5 3 3 3" xfId="20099"/>
    <cellStyle name="메모 3 2 2 5 3 3 4" xfId="25581"/>
    <cellStyle name="메모 3 2 2 5 3 4" xfId="8378"/>
    <cellStyle name="메모 3 2 2 5 3 4 2" xfId="14344"/>
    <cellStyle name="메모 3 2 2 5 3 4 3" xfId="20100"/>
    <cellStyle name="메모 3 2 2 5 3 4 4" xfId="25582"/>
    <cellStyle name="메모 3 2 2 5 3 5" xfId="8379"/>
    <cellStyle name="메모 3 2 2 5 3 5 2" xfId="14345"/>
    <cellStyle name="메모 3 2 2 5 3 5 3" xfId="20101"/>
    <cellStyle name="메모 3 2 2 5 3 5 4" xfId="25583"/>
    <cellStyle name="메모 3 2 2 5 3 6" xfId="8380"/>
    <cellStyle name="메모 3 2 2 5 3 6 2" xfId="14346"/>
    <cellStyle name="메모 3 2 2 5 3 6 3" xfId="20102"/>
    <cellStyle name="메모 3 2 2 5 3 6 4" xfId="25584"/>
    <cellStyle name="메모 3 2 2 5 3 7" xfId="8381"/>
    <cellStyle name="메모 3 2 2 5 3 7 2" xfId="14347"/>
    <cellStyle name="메모 3 2 2 5 3 7 3" xfId="20103"/>
    <cellStyle name="메모 3 2 2 5 3 7 4" xfId="25585"/>
    <cellStyle name="메모 3 2 2 5 3 8" xfId="8382"/>
    <cellStyle name="메모 3 2 2 5 3 8 2" xfId="14348"/>
    <cellStyle name="메모 3 2 2 5 3 8 3" xfId="20104"/>
    <cellStyle name="메모 3 2 2 5 3 8 4" xfId="25586"/>
    <cellStyle name="메모 3 2 2 5 3 9" xfId="8383"/>
    <cellStyle name="메모 3 2 2 5 3 9 2" xfId="14349"/>
    <cellStyle name="메모 3 2 2 5 3 9 3" xfId="20105"/>
    <cellStyle name="메모 3 2 2 5 3 9 4" xfId="25587"/>
    <cellStyle name="메모 3 2 2 5 4" xfId="8384"/>
    <cellStyle name="메모 3 2 2 5 4 2" xfId="14350"/>
    <cellStyle name="메모 3 2 2 5 4 3" xfId="20106"/>
    <cellStyle name="메모 3 2 2 5 4 4" xfId="25588"/>
    <cellStyle name="메모 3 2 2 5 5" xfId="8385"/>
    <cellStyle name="메모 3 2 2 5 5 2" xfId="14351"/>
    <cellStyle name="메모 3 2 2 5 5 3" xfId="20107"/>
    <cellStyle name="메모 3 2 2 5 5 4" xfId="25589"/>
    <cellStyle name="메모 3 2 2 5 6" xfId="8386"/>
    <cellStyle name="메모 3 2 2 5 6 2" xfId="14352"/>
    <cellStyle name="메모 3 2 2 5 6 3" xfId="20108"/>
    <cellStyle name="메모 3 2 2 5 6 4" xfId="25590"/>
    <cellStyle name="메모 3 2 2 5 7" xfId="8387"/>
    <cellStyle name="메모 3 2 2 5 7 2" xfId="14353"/>
    <cellStyle name="메모 3 2 2 5 7 3" xfId="20109"/>
    <cellStyle name="메모 3 2 2 5 7 4" xfId="25591"/>
    <cellStyle name="메모 3 2 2 5 8" xfId="8388"/>
    <cellStyle name="메모 3 2 2 5 8 2" xfId="14354"/>
    <cellStyle name="메모 3 2 2 5 8 3" xfId="20110"/>
    <cellStyle name="메모 3 2 2 5 8 4" xfId="25592"/>
    <cellStyle name="메모 3 2 2 5 9" xfId="11450"/>
    <cellStyle name="메모 3 2 2 6" xfId="8389"/>
    <cellStyle name="메모 3 2 2 6 2" xfId="14355"/>
    <cellStyle name="메모 3 2 2 6 3" xfId="20111"/>
    <cellStyle name="메모 3 2 2 6 4" xfId="25593"/>
    <cellStyle name="메모 3 2 2 7" xfId="8390"/>
    <cellStyle name="메모 3 2 2 7 2" xfId="14356"/>
    <cellStyle name="메모 3 2 2 7 3" xfId="20112"/>
    <cellStyle name="메모 3 2 2 7 4" xfId="25594"/>
    <cellStyle name="메모 3 2 2 8" xfId="11340"/>
    <cellStyle name="메모 3 2 2 9" xfId="11270"/>
    <cellStyle name="메모 3 2 3" xfId="5520"/>
    <cellStyle name="메모 3 2 3 10" xfId="8391"/>
    <cellStyle name="메모 3 2 3 10 2" xfId="14357"/>
    <cellStyle name="메모 3 2 3 10 3" xfId="20113"/>
    <cellStyle name="메모 3 2 3 10 4" xfId="25595"/>
    <cellStyle name="메모 3 2 3 11" xfId="11514"/>
    <cellStyle name="메모 3 2 3 12" xfId="17303"/>
    <cellStyle name="메모 3 2 3 13" xfId="22897"/>
    <cellStyle name="메모 3 2 3 2" xfId="5808"/>
    <cellStyle name="메모 3 2 3 2 10" xfId="11781"/>
    <cellStyle name="메모 3 2 3 2 11" xfId="17545"/>
    <cellStyle name="메모 3 2 3 2 12" xfId="23061"/>
    <cellStyle name="메모 3 2 3 2 2" xfId="8392"/>
    <cellStyle name="메모 3 2 3 2 2 2" xfId="14358"/>
    <cellStyle name="메모 3 2 3 2 2 3" xfId="20114"/>
    <cellStyle name="메모 3 2 3 2 2 4" xfId="25596"/>
    <cellStyle name="메모 3 2 3 2 3" xfId="8393"/>
    <cellStyle name="메모 3 2 3 2 3 2" xfId="14359"/>
    <cellStyle name="메모 3 2 3 2 3 3" xfId="20115"/>
    <cellStyle name="메모 3 2 3 2 3 4" xfId="25597"/>
    <cellStyle name="메모 3 2 3 2 4" xfId="8394"/>
    <cellStyle name="메모 3 2 3 2 4 2" xfId="14360"/>
    <cellStyle name="메모 3 2 3 2 4 3" xfId="20116"/>
    <cellStyle name="메모 3 2 3 2 4 4" xfId="25598"/>
    <cellStyle name="메모 3 2 3 2 5" xfId="8395"/>
    <cellStyle name="메모 3 2 3 2 5 2" xfId="14361"/>
    <cellStyle name="메모 3 2 3 2 5 3" xfId="20117"/>
    <cellStyle name="메모 3 2 3 2 5 4" xfId="25599"/>
    <cellStyle name="메모 3 2 3 2 6" xfId="8396"/>
    <cellStyle name="메모 3 2 3 2 6 2" xfId="14362"/>
    <cellStyle name="메모 3 2 3 2 6 3" xfId="20118"/>
    <cellStyle name="메모 3 2 3 2 6 4" xfId="25600"/>
    <cellStyle name="메모 3 2 3 2 7" xfId="8397"/>
    <cellStyle name="메모 3 2 3 2 7 2" xfId="14363"/>
    <cellStyle name="메모 3 2 3 2 7 3" xfId="20119"/>
    <cellStyle name="메모 3 2 3 2 7 4" xfId="25601"/>
    <cellStyle name="메모 3 2 3 2 8" xfId="8398"/>
    <cellStyle name="메모 3 2 3 2 8 2" xfId="14364"/>
    <cellStyle name="메모 3 2 3 2 8 3" xfId="20120"/>
    <cellStyle name="메모 3 2 3 2 8 4" xfId="25602"/>
    <cellStyle name="메모 3 2 3 2 9" xfId="8399"/>
    <cellStyle name="메모 3 2 3 2 9 2" xfId="14365"/>
    <cellStyle name="메모 3 2 3 2 9 3" xfId="20121"/>
    <cellStyle name="메모 3 2 3 2 9 4" xfId="25603"/>
    <cellStyle name="메모 3 2 3 3" xfId="6031"/>
    <cellStyle name="메모 3 2 3 3 10" xfId="8400"/>
    <cellStyle name="메모 3 2 3 3 10 2" xfId="14366"/>
    <cellStyle name="메모 3 2 3 3 10 3" xfId="20122"/>
    <cellStyle name="메모 3 2 3 3 10 4" xfId="25604"/>
    <cellStyle name="메모 3 2 3 3 11" xfId="12004"/>
    <cellStyle name="메모 3 2 3 3 12" xfId="17761"/>
    <cellStyle name="메모 3 2 3 3 13" xfId="23258"/>
    <cellStyle name="메모 3 2 3 3 2" xfId="8401"/>
    <cellStyle name="메모 3 2 3 3 2 2" xfId="14367"/>
    <cellStyle name="메모 3 2 3 3 2 3" xfId="20123"/>
    <cellStyle name="메모 3 2 3 3 2 4" xfId="25605"/>
    <cellStyle name="메모 3 2 3 3 3" xfId="8402"/>
    <cellStyle name="메모 3 2 3 3 3 2" xfId="14368"/>
    <cellStyle name="메모 3 2 3 3 3 3" xfId="20124"/>
    <cellStyle name="메모 3 2 3 3 3 4" xfId="25606"/>
    <cellStyle name="메모 3 2 3 3 4" xfId="8403"/>
    <cellStyle name="메모 3 2 3 3 4 2" xfId="14369"/>
    <cellStyle name="메모 3 2 3 3 4 3" xfId="20125"/>
    <cellStyle name="메모 3 2 3 3 4 4" xfId="25607"/>
    <cellStyle name="메모 3 2 3 3 5" xfId="8404"/>
    <cellStyle name="메모 3 2 3 3 5 2" xfId="14370"/>
    <cellStyle name="메모 3 2 3 3 5 3" xfId="20126"/>
    <cellStyle name="메모 3 2 3 3 5 4" xfId="25608"/>
    <cellStyle name="메모 3 2 3 3 6" xfId="8405"/>
    <cellStyle name="메모 3 2 3 3 6 2" xfId="14371"/>
    <cellStyle name="메모 3 2 3 3 6 3" xfId="20127"/>
    <cellStyle name="메모 3 2 3 3 6 4" xfId="25609"/>
    <cellStyle name="메모 3 2 3 3 7" xfId="8406"/>
    <cellStyle name="메모 3 2 3 3 7 2" xfId="14372"/>
    <cellStyle name="메모 3 2 3 3 7 3" xfId="20128"/>
    <cellStyle name="메모 3 2 3 3 7 4" xfId="25610"/>
    <cellStyle name="메모 3 2 3 3 8" xfId="8407"/>
    <cellStyle name="메모 3 2 3 3 8 2" xfId="14373"/>
    <cellStyle name="메모 3 2 3 3 8 3" xfId="20129"/>
    <cellStyle name="메모 3 2 3 3 8 4" xfId="25611"/>
    <cellStyle name="메모 3 2 3 3 9" xfId="8408"/>
    <cellStyle name="메모 3 2 3 3 9 2" xfId="14374"/>
    <cellStyle name="메모 3 2 3 3 9 3" xfId="20130"/>
    <cellStyle name="메모 3 2 3 3 9 4" xfId="25612"/>
    <cellStyle name="메모 3 2 3 4" xfId="8409"/>
    <cellStyle name="메모 3 2 3 4 2" xfId="14375"/>
    <cellStyle name="메모 3 2 3 4 3" xfId="20131"/>
    <cellStyle name="메모 3 2 3 4 4" xfId="25613"/>
    <cellStyle name="메모 3 2 3 5" xfId="8410"/>
    <cellStyle name="메모 3 2 3 5 2" xfId="14376"/>
    <cellStyle name="메모 3 2 3 5 3" xfId="20132"/>
    <cellStyle name="메모 3 2 3 5 4" xfId="25614"/>
    <cellStyle name="메모 3 2 3 6" xfId="8411"/>
    <cellStyle name="메모 3 2 3 6 2" xfId="14377"/>
    <cellStyle name="메모 3 2 3 6 3" xfId="20133"/>
    <cellStyle name="메모 3 2 3 6 4" xfId="25615"/>
    <cellStyle name="메모 3 2 3 7" xfId="8412"/>
    <cellStyle name="메모 3 2 3 7 2" xfId="14378"/>
    <cellStyle name="메모 3 2 3 7 3" xfId="20134"/>
    <cellStyle name="메모 3 2 3 7 4" xfId="25616"/>
    <cellStyle name="메모 3 2 3 8" xfId="8413"/>
    <cellStyle name="메모 3 2 3 8 2" xfId="14379"/>
    <cellStyle name="메모 3 2 3 8 3" xfId="20135"/>
    <cellStyle name="메모 3 2 3 8 4" xfId="25617"/>
    <cellStyle name="메모 3 2 3 9" xfId="8414"/>
    <cellStyle name="메모 3 2 3 9 2" xfId="14380"/>
    <cellStyle name="메모 3 2 3 9 3" xfId="20136"/>
    <cellStyle name="메모 3 2 3 9 4" xfId="25618"/>
    <cellStyle name="메모 3 2 4" xfId="5459"/>
    <cellStyle name="메모 3 2 4 2" xfId="5747"/>
    <cellStyle name="메모 3 2 4 2 10" xfId="11720"/>
    <cellStyle name="메모 3 2 4 2 11" xfId="17487"/>
    <cellStyle name="메모 3 2 4 2 12" xfId="23005"/>
    <cellStyle name="메모 3 2 4 2 2" xfId="8415"/>
    <cellStyle name="메모 3 2 4 2 2 2" xfId="14381"/>
    <cellStyle name="메모 3 2 4 2 2 3" xfId="20137"/>
    <cellStyle name="메모 3 2 4 2 2 4" xfId="25619"/>
    <cellStyle name="메모 3 2 4 2 3" xfId="8416"/>
    <cellStyle name="메모 3 2 4 2 3 2" xfId="14382"/>
    <cellStyle name="메모 3 2 4 2 3 3" xfId="20138"/>
    <cellStyle name="메모 3 2 4 2 3 4" xfId="25620"/>
    <cellStyle name="메모 3 2 4 2 4" xfId="8417"/>
    <cellStyle name="메모 3 2 4 2 4 2" xfId="14383"/>
    <cellStyle name="메모 3 2 4 2 4 3" xfId="20139"/>
    <cellStyle name="메모 3 2 4 2 4 4" xfId="25621"/>
    <cellStyle name="메모 3 2 4 2 5" xfId="8418"/>
    <cellStyle name="메모 3 2 4 2 5 2" xfId="14384"/>
    <cellStyle name="메모 3 2 4 2 5 3" xfId="20140"/>
    <cellStyle name="메모 3 2 4 2 5 4" xfId="25622"/>
    <cellStyle name="메모 3 2 4 2 6" xfId="8419"/>
    <cellStyle name="메모 3 2 4 2 6 2" xfId="14385"/>
    <cellStyle name="메모 3 2 4 2 6 3" xfId="20141"/>
    <cellStyle name="메모 3 2 4 2 6 4" xfId="25623"/>
    <cellStyle name="메모 3 2 4 2 7" xfId="8420"/>
    <cellStyle name="메모 3 2 4 2 7 2" xfId="14386"/>
    <cellStyle name="메모 3 2 4 2 7 3" xfId="20142"/>
    <cellStyle name="메모 3 2 4 2 7 4" xfId="25624"/>
    <cellStyle name="메모 3 2 4 2 8" xfId="8421"/>
    <cellStyle name="메모 3 2 4 2 8 2" xfId="14387"/>
    <cellStyle name="메모 3 2 4 2 8 3" xfId="20143"/>
    <cellStyle name="메모 3 2 4 2 8 4" xfId="25625"/>
    <cellStyle name="메모 3 2 4 2 9" xfId="8422"/>
    <cellStyle name="메모 3 2 4 2 9 2" xfId="14388"/>
    <cellStyle name="메모 3 2 4 2 9 3" xfId="20144"/>
    <cellStyle name="메모 3 2 4 2 9 4" xfId="25626"/>
    <cellStyle name="메모 3 2 4 3" xfId="5974"/>
    <cellStyle name="메모 3 2 4 3 10" xfId="8423"/>
    <cellStyle name="메모 3 2 4 3 10 2" xfId="14389"/>
    <cellStyle name="메모 3 2 4 3 10 3" xfId="20145"/>
    <cellStyle name="메모 3 2 4 3 10 4" xfId="25627"/>
    <cellStyle name="메모 3 2 4 3 11" xfId="11947"/>
    <cellStyle name="메모 3 2 4 3 12" xfId="17704"/>
    <cellStyle name="메모 3 2 4 3 13" xfId="23201"/>
    <cellStyle name="메모 3 2 4 3 2" xfId="8424"/>
    <cellStyle name="메모 3 2 4 3 2 2" xfId="14390"/>
    <cellStyle name="메모 3 2 4 3 2 3" xfId="20146"/>
    <cellStyle name="메모 3 2 4 3 2 4" xfId="25628"/>
    <cellStyle name="메모 3 2 4 3 3" xfId="8425"/>
    <cellStyle name="메모 3 2 4 3 3 2" xfId="14391"/>
    <cellStyle name="메모 3 2 4 3 3 3" xfId="20147"/>
    <cellStyle name="메모 3 2 4 3 3 4" xfId="25629"/>
    <cellStyle name="메모 3 2 4 3 4" xfId="8426"/>
    <cellStyle name="메모 3 2 4 3 4 2" xfId="14392"/>
    <cellStyle name="메모 3 2 4 3 4 3" xfId="20148"/>
    <cellStyle name="메모 3 2 4 3 4 4" xfId="25630"/>
    <cellStyle name="메모 3 2 4 3 5" xfId="8427"/>
    <cellStyle name="메모 3 2 4 3 5 2" xfId="14393"/>
    <cellStyle name="메모 3 2 4 3 5 3" xfId="20149"/>
    <cellStyle name="메모 3 2 4 3 5 4" xfId="25631"/>
    <cellStyle name="메모 3 2 4 3 6" xfId="8428"/>
    <cellStyle name="메모 3 2 4 3 6 2" xfId="14394"/>
    <cellStyle name="메모 3 2 4 3 6 3" xfId="20150"/>
    <cellStyle name="메모 3 2 4 3 6 4" xfId="25632"/>
    <cellStyle name="메모 3 2 4 3 7" xfId="8429"/>
    <cellStyle name="메모 3 2 4 3 7 2" xfId="14395"/>
    <cellStyle name="메모 3 2 4 3 7 3" xfId="20151"/>
    <cellStyle name="메모 3 2 4 3 7 4" xfId="25633"/>
    <cellStyle name="메모 3 2 4 3 8" xfId="8430"/>
    <cellStyle name="메모 3 2 4 3 8 2" xfId="14396"/>
    <cellStyle name="메모 3 2 4 3 8 3" xfId="20152"/>
    <cellStyle name="메모 3 2 4 3 8 4" xfId="25634"/>
    <cellStyle name="메모 3 2 4 3 9" xfId="8431"/>
    <cellStyle name="메모 3 2 4 3 9 2" xfId="14397"/>
    <cellStyle name="메모 3 2 4 3 9 3" xfId="20153"/>
    <cellStyle name="메모 3 2 4 3 9 4" xfId="25635"/>
    <cellStyle name="메모 3 2 4 4" xfId="8432"/>
    <cellStyle name="메모 3 2 4 4 2" xfId="14398"/>
    <cellStyle name="메모 3 2 4 4 3" xfId="20154"/>
    <cellStyle name="메모 3 2 4 4 4" xfId="25636"/>
    <cellStyle name="메모 3 2 4 5" xfId="8433"/>
    <cellStyle name="메모 3 2 4 5 2" xfId="14399"/>
    <cellStyle name="메모 3 2 4 5 3" xfId="20155"/>
    <cellStyle name="메모 3 2 4 5 4" xfId="25637"/>
    <cellStyle name="메모 3 2 4 6" xfId="8434"/>
    <cellStyle name="메모 3 2 4 6 2" xfId="14400"/>
    <cellStyle name="메모 3 2 4 6 3" xfId="20156"/>
    <cellStyle name="메모 3 2 4 6 4" xfId="25638"/>
    <cellStyle name="메모 3 2 4 7" xfId="11453"/>
    <cellStyle name="메모 3 2 4 8" xfId="17246"/>
    <cellStyle name="메모 3 2 5" xfId="5359"/>
    <cellStyle name="메모 3 2 5 2" xfId="5647"/>
    <cellStyle name="메모 3 2 5 2 10" xfId="11620"/>
    <cellStyle name="메모 3 2 5 2 11" xfId="17391"/>
    <cellStyle name="메모 3 2 5 2 12" xfId="22925"/>
    <cellStyle name="메모 3 2 5 2 2" xfId="8435"/>
    <cellStyle name="메모 3 2 5 2 2 2" xfId="14401"/>
    <cellStyle name="메모 3 2 5 2 2 3" xfId="20157"/>
    <cellStyle name="메모 3 2 5 2 2 4" xfId="25639"/>
    <cellStyle name="메모 3 2 5 2 3" xfId="8436"/>
    <cellStyle name="메모 3 2 5 2 3 2" xfId="14402"/>
    <cellStyle name="메모 3 2 5 2 3 3" xfId="20158"/>
    <cellStyle name="메모 3 2 5 2 3 4" xfId="25640"/>
    <cellStyle name="메모 3 2 5 2 4" xfId="8437"/>
    <cellStyle name="메모 3 2 5 2 4 2" xfId="14403"/>
    <cellStyle name="메모 3 2 5 2 4 3" xfId="20159"/>
    <cellStyle name="메모 3 2 5 2 4 4" xfId="25641"/>
    <cellStyle name="메모 3 2 5 2 5" xfId="8438"/>
    <cellStyle name="메모 3 2 5 2 5 2" xfId="14404"/>
    <cellStyle name="메모 3 2 5 2 5 3" xfId="20160"/>
    <cellStyle name="메모 3 2 5 2 5 4" xfId="25642"/>
    <cellStyle name="메모 3 2 5 2 6" xfId="8439"/>
    <cellStyle name="메모 3 2 5 2 6 2" xfId="14405"/>
    <cellStyle name="메모 3 2 5 2 6 3" xfId="20161"/>
    <cellStyle name="메모 3 2 5 2 6 4" xfId="25643"/>
    <cellStyle name="메모 3 2 5 2 7" xfId="8440"/>
    <cellStyle name="메모 3 2 5 2 7 2" xfId="14406"/>
    <cellStyle name="메모 3 2 5 2 7 3" xfId="20162"/>
    <cellStyle name="메모 3 2 5 2 7 4" xfId="25644"/>
    <cellStyle name="메모 3 2 5 2 8" xfId="8441"/>
    <cellStyle name="메모 3 2 5 2 8 2" xfId="14407"/>
    <cellStyle name="메모 3 2 5 2 8 3" xfId="20163"/>
    <cellStyle name="메모 3 2 5 2 8 4" xfId="25645"/>
    <cellStyle name="메모 3 2 5 2 9" xfId="8442"/>
    <cellStyle name="메모 3 2 5 2 9 2" xfId="14408"/>
    <cellStyle name="메모 3 2 5 2 9 3" xfId="20164"/>
    <cellStyle name="메모 3 2 5 2 9 4" xfId="25646"/>
    <cellStyle name="메모 3 2 5 3" xfId="5891"/>
    <cellStyle name="메모 3 2 5 3 10" xfId="8443"/>
    <cellStyle name="메모 3 2 5 3 10 2" xfId="14409"/>
    <cellStyle name="메모 3 2 5 3 10 3" xfId="20165"/>
    <cellStyle name="메모 3 2 5 3 10 4" xfId="25647"/>
    <cellStyle name="메모 3 2 5 3 11" xfId="11864"/>
    <cellStyle name="메모 3 2 5 3 12" xfId="17621"/>
    <cellStyle name="메모 3 2 5 3 13" xfId="23118"/>
    <cellStyle name="메모 3 2 5 3 2" xfId="8444"/>
    <cellStyle name="메모 3 2 5 3 2 2" xfId="14410"/>
    <cellStyle name="메모 3 2 5 3 2 3" xfId="20166"/>
    <cellStyle name="메모 3 2 5 3 2 4" xfId="25648"/>
    <cellStyle name="메모 3 2 5 3 3" xfId="8445"/>
    <cellStyle name="메모 3 2 5 3 3 2" xfId="14411"/>
    <cellStyle name="메모 3 2 5 3 3 3" xfId="20167"/>
    <cellStyle name="메모 3 2 5 3 3 4" xfId="25649"/>
    <cellStyle name="메모 3 2 5 3 4" xfId="8446"/>
    <cellStyle name="메모 3 2 5 3 4 2" xfId="14412"/>
    <cellStyle name="메모 3 2 5 3 4 3" xfId="20168"/>
    <cellStyle name="메모 3 2 5 3 4 4" xfId="25650"/>
    <cellStyle name="메모 3 2 5 3 5" xfId="8447"/>
    <cellStyle name="메모 3 2 5 3 5 2" xfId="14413"/>
    <cellStyle name="메모 3 2 5 3 5 3" xfId="20169"/>
    <cellStyle name="메모 3 2 5 3 5 4" xfId="25651"/>
    <cellStyle name="메모 3 2 5 3 6" xfId="8448"/>
    <cellStyle name="메모 3 2 5 3 6 2" xfId="14414"/>
    <cellStyle name="메모 3 2 5 3 6 3" xfId="20170"/>
    <cellStyle name="메모 3 2 5 3 6 4" xfId="25652"/>
    <cellStyle name="메모 3 2 5 3 7" xfId="8449"/>
    <cellStyle name="메모 3 2 5 3 7 2" xfId="14415"/>
    <cellStyle name="메모 3 2 5 3 7 3" xfId="20171"/>
    <cellStyle name="메모 3 2 5 3 7 4" xfId="25653"/>
    <cellStyle name="메모 3 2 5 3 8" xfId="8450"/>
    <cellStyle name="메모 3 2 5 3 8 2" xfId="14416"/>
    <cellStyle name="메모 3 2 5 3 8 3" xfId="20172"/>
    <cellStyle name="메모 3 2 5 3 8 4" xfId="25654"/>
    <cellStyle name="메모 3 2 5 3 9" xfId="8451"/>
    <cellStyle name="메모 3 2 5 3 9 2" xfId="14417"/>
    <cellStyle name="메모 3 2 5 3 9 3" xfId="20173"/>
    <cellStyle name="메모 3 2 5 3 9 4" xfId="25655"/>
    <cellStyle name="메모 3 2 5 4" xfId="8452"/>
    <cellStyle name="메모 3 2 5 4 2" xfId="14418"/>
    <cellStyle name="메모 3 2 5 4 3" xfId="20174"/>
    <cellStyle name="메모 3 2 5 4 4" xfId="25656"/>
    <cellStyle name="메모 3 2 5 5" xfId="8453"/>
    <cellStyle name="메모 3 2 5 5 2" xfId="14419"/>
    <cellStyle name="메모 3 2 5 5 3" xfId="20175"/>
    <cellStyle name="메모 3 2 5 5 4" xfId="25657"/>
    <cellStyle name="메모 3 2 5 6" xfId="8454"/>
    <cellStyle name="메모 3 2 5 6 2" xfId="14420"/>
    <cellStyle name="메모 3 2 5 6 3" xfId="20176"/>
    <cellStyle name="메모 3 2 5 6 4" xfId="25658"/>
    <cellStyle name="메모 3 2 5 7" xfId="8455"/>
    <cellStyle name="메모 3 2 5 7 2" xfId="14421"/>
    <cellStyle name="메모 3 2 5 7 3" xfId="20177"/>
    <cellStyle name="메모 3 2 5 7 4" xfId="25659"/>
    <cellStyle name="메모 3 2 5 8" xfId="11353"/>
    <cellStyle name="메모 3 2 5 9" xfId="11261"/>
    <cellStyle name="메모 3 2 6" xfId="5470"/>
    <cellStyle name="메모 3 2 6 10" xfId="17257"/>
    <cellStyle name="메모 3 2 6 11" xfId="22878"/>
    <cellStyle name="메모 3 2 6 2" xfId="5758"/>
    <cellStyle name="메모 3 2 6 2 10" xfId="8456"/>
    <cellStyle name="메모 3 2 6 2 10 2" xfId="14422"/>
    <cellStyle name="메모 3 2 6 2 10 3" xfId="20178"/>
    <cellStyle name="메모 3 2 6 2 10 4" xfId="25660"/>
    <cellStyle name="메모 3 2 6 2 11" xfId="11731"/>
    <cellStyle name="메모 3 2 6 2 12" xfId="17498"/>
    <cellStyle name="메모 3 2 6 2 13" xfId="23014"/>
    <cellStyle name="메모 3 2 6 2 2" xfId="8457"/>
    <cellStyle name="메모 3 2 6 2 2 2" xfId="14423"/>
    <cellStyle name="메모 3 2 6 2 2 3" xfId="20179"/>
    <cellStyle name="메모 3 2 6 2 2 4" xfId="25661"/>
    <cellStyle name="메모 3 2 6 2 3" xfId="8458"/>
    <cellStyle name="메모 3 2 6 2 3 2" xfId="14424"/>
    <cellStyle name="메모 3 2 6 2 3 3" xfId="20180"/>
    <cellStyle name="메모 3 2 6 2 3 4" xfId="25662"/>
    <cellStyle name="메모 3 2 6 2 4" xfId="8459"/>
    <cellStyle name="메모 3 2 6 2 4 2" xfId="14425"/>
    <cellStyle name="메모 3 2 6 2 4 3" xfId="20181"/>
    <cellStyle name="메모 3 2 6 2 4 4" xfId="25663"/>
    <cellStyle name="메모 3 2 6 2 5" xfId="8460"/>
    <cellStyle name="메모 3 2 6 2 5 2" xfId="14426"/>
    <cellStyle name="메모 3 2 6 2 5 3" xfId="20182"/>
    <cellStyle name="메모 3 2 6 2 5 4" xfId="25664"/>
    <cellStyle name="메모 3 2 6 2 6" xfId="8461"/>
    <cellStyle name="메모 3 2 6 2 6 2" xfId="14427"/>
    <cellStyle name="메모 3 2 6 2 6 3" xfId="20183"/>
    <cellStyle name="메모 3 2 6 2 6 4" xfId="25665"/>
    <cellStyle name="메모 3 2 6 2 7" xfId="8462"/>
    <cellStyle name="메모 3 2 6 2 7 2" xfId="14428"/>
    <cellStyle name="메모 3 2 6 2 7 3" xfId="20184"/>
    <cellStyle name="메모 3 2 6 2 7 4" xfId="25666"/>
    <cellStyle name="메모 3 2 6 2 8" xfId="8463"/>
    <cellStyle name="메모 3 2 6 2 8 2" xfId="14429"/>
    <cellStyle name="메모 3 2 6 2 8 3" xfId="20185"/>
    <cellStyle name="메모 3 2 6 2 8 4" xfId="25667"/>
    <cellStyle name="메모 3 2 6 2 9" xfId="8464"/>
    <cellStyle name="메모 3 2 6 2 9 2" xfId="14430"/>
    <cellStyle name="메모 3 2 6 2 9 3" xfId="20186"/>
    <cellStyle name="메모 3 2 6 2 9 4" xfId="25668"/>
    <cellStyle name="메모 3 2 6 3" xfId="5985"/>
    <cellStyle name="메모 3 2 6 3 10" xfId="8465"/>
    <cellStyle name="메모 3 2 6 3 10 2" xfId="14431"/>
    <cellStyle name="메모 3 2 6 3 10 3" xfId="20187"/>
    <cellStyle name="메모 3 2 6 3 10 4" xfId="25669"/>
    <cellStyle name="메모 3 2 6 3 11" xfId="11958"/>
    <cellStyle name="메모 3 2 6 3 12" xfId="17715"/>
    <cellStyle name="메모 3 2 6 3 13" xfId="23212"/>
    <cellStyle name="메모 3 2 6 3 2" xfId="8466"/>
    <cellStyle name="메모 3 2 6 3 2 2" xfId="14432"/>
    <cellStyle name="메모 3 2 6 3 2 3" xfId="20188"/>
    <cellStyle name="메모 3 2 6 3 2 4" xfId="25670"/>
    <cellStyle name="메모 3 2 6 3 3" xfId="8467"/>
    <cellStyle name="메모 3 2 6 3 3 2" xfId="14433"/>
    <cellStyle name="메모 3 2 6 3 3 3" xfId="20189"/>
    <cellStyle name="메모 3 2 6 3 3 4" xfId="25671"/>
    <cellStyle name="메모 3 2 6 3 4" xfId="8468"/>
    <cellStyle name="메모 3 2 6 3 4 2" xfId="14434"/>
    <cellStyle name="메모 3 2 6 3 4 3" xfId="20190"/>
    <cellStyle name="메모 3 2 6 3 4 4" xfId="25672"/>
    <cellStyle name="메모 3 2 6 3 5" xfId="8469"/>
    <cellStyle name="메모 3 2 6 3 5 2" xfId="14435"/>
    <cellStyle name="메모 3 2 6 3 5 3" xfId="20191"/>
    <cellStyle name="메모 3 2 6 3 5 4" xfId="25673"/>
    <cellStyle name="메모 3 2 6 3 6" xfId="8470"/>
    <cellStyle name="메모 3 2 6 3 6 2" xfId="14436"/>
    <cellStyle name="메모 3 2 6 3 6 3" xfId="20192"/>
    <cellStyle name="메모 3 2 6 3 6 4" xfId="25674"/>
    <cellStyle name="메모 3 2 6 3 7" xfId="8471"/>
    <cellStyle name="메모 3 2 6 3 7 2" xfId="14437"/>
    <cellStyle name="메모 3 2 6 3 7 3" xfId="20193"/>
    <cellStyle name="메모 3 2 6 3 7 4" xfId="25675"/>
    <cellStyle name="메모 3 2 6 3 8" xfId="8472"/>
    <cellStyle name="메모 3 2 6 3 8 2" xfId="14438"/>
    <cellStyle name="메모 3 2 6 3 8 3" xfId="20194"/>
    <cellStyle name="메모 3 2 6 3 8 4" xfId="25676"/>
    <cellStyle name="메모 3 2 6 3 9" xfId="8473"/>
    <cellStyle name="메모 3 2 6 3 9 2" xfId="14439"/>
    <cellStyle name="메모 3 2 6 3 9 3" xfId="20195"/>
    <cellStyle name="메모 3 2 6 3 9 4" xfId="25677"/>
    <cellStyle name="메모 3 2 6 4" xfId="8474"/>
    <cellStyle name="메모 3 2 6 4 2" xfId="14440"/>
    <cellStyle name="메모 3 2 6 4 3" xfId="20196"/>
    <cellStyle name="메모 3 2 6 4 4" xfId="25678"/>
    <cellStyle name="메모 3 2 6 5" xfId="8475"/>
    <cellStyle name="메모 3 2 6 5 2" xfId="14441"/>
    <cellStyle name="메모 3 2 6 5 3" xfId="20197"/>
    <cellStyle name="메모 3 2 6 5 4" xfId="25679"/>
    <cellStyle name="메모 3 2 6 6" xfId="8476"/>
    <cellStyle name="메모 3 2 6 6 2" xfId="14442"/>
    <cellStyle name="메모 3 2 6 6 3" xfId="20198"/>
    <cellStyle name="메모 3 2 6 6 4" xfId="25680"/>
    <cellStyle name="메모 3 2 6 7" xfId="8477"/>
    <cellStyle name="메모 3 2 6 7 2" xfId="14443"/>
    <cellStyle name="메모 3 2 6 7 3" xfId="20199"/>
    <cellStyle name="메모 3 2 6 7 4" xfId="25681"/>
    <cellStyle name="메모 3 2 6 8" xfId="8478"/>
    <cellStyle name="메모 3 2 6 8 2" xfId="14444"/>
    <cellStyle name="메모 3 2 6 8 3" xfId="20200"/>
    <cellStyle name="메모 3 2 6 8 4" xfId="25682"/>
    <cellStyle name="메모 3 2 6 9" xfId="11464"/>
    <cellStyle name="메모 3 2 7" xfId="8479"/>
    <cellStyle name="메모 3 2 7 2" xfId="14445"/>
    <cellStyle name="메모 3 2 7 3" xfId="20201"/>
    <cellStyle name="메모 3 2 7 4" xfId="25683"/>
    <cellStyle name="메모 3 2 8" xfId="11237"/>
    <cellStyle name="메모 3 3" xfId="5165"/>
    <cellStyle name="메모 3 3 2" xfId="5376"/>
    <cellStyle name="메모 3 3 2 2" xfId="5664"/>
    <cellStyle name="메모 3 3 2 2 10" xfId="11637"/>
    <cellStyle name="메모 3 3 2 2 11" xfId="17407"/>
    <cellStyle name="메모 3 3 2 2 12" xfId="22939"/>
    <cellStyle name="메모 3 3 2 2 2" xfId="8480"/>
    <cellStyle name="메모 3 3 2 2 2 2" xfId="14446"/>
    <cellStyle name="메모 3 3 2 2 2 3" xfId="20202"/>
    <cellStyle name="메모 3 3 2 2 2 4" xfId="25684"/>
    <cellStyle name="메모 3 3 2 2 3" xfId="8481"/>
    <cellStyle name="메모 3 3 2 2 3 2" xfId="14447"/>
    <cellStyle name="메모 3 3 2 2 3 3" xfId="20203"/>
    <cellStyle name="메모 3 3 2 2 3 4" xfId="25685"/>
    <cellStyle name="메모 3 3 2 2 4" xfId="8482"/>
    <cellStyle name="메모 3 3 2 2 4 2" xfId="14448"/>
    <cellStyle name="메모 3 3 2 2 4 3" xfId="20204"/>
    <cellStyle name="메모 3 3 2 2 4 4" xfId="25686"/>
    <cellStyle name="메모 3 3 2 2 5" xfId="8483"/>
    <cellStyle name="메모 3 3 2 2 5 2" xfId="14449"/>
    <cellStyle name="메모 3 3 2 2 5 3" xfId="20205"/>
    <cellStyle name="메모 3 3 2 2 5 4" xfId="25687"/>
    <cellStyle name="메모 3 3 2 2 6" xfId="8484"/>
    <cellStyle name="메모 3 3 2 2 6 2" xfId="14450"/>
    <cellStyle name="메모 3 3 2 2 6 3" xfId="20206"/>
    <cellStyle name="메모 3 3 2 2 6 4" xfId="25688"/>
    <cellStyle name="메모 3 3 2 2 7" xfId="8485"/>
    <cellStyle name="메모 3 3 2 2 7 2" xfId="14451"/>
    <cellStyle name="메모 3 3 2 2 7 3" xfId="20207"/>
    <cellStyle name="메모 3 3 2 2 7 4" xfId="25689"/>
    <cellStyle name="메모 3 3 2 2 8" xfId="8486"/>
    <cellStyle name="메모 3 3 2 2 8 2" xfId="14452"/>
    <cellStyle name="메모 3 3 2 2 8 3" xfId="20208"/>
    <cellStyle name="메모 3 3 2 2 8 4" xfId="25690"/>
    <cellStyle name="메모 3 3 2 2 9" xfId="8487"/>
    <cellStyle name="메모 3 3 2 2 9 2" xfId="14453"/>
    <cellStyle name="메모 3 3 2 2 9 3" xfId="20209"/>
    <cellStyle name="메모 3 3 2 2 9 4" xfId="25691"/>
    <cellStyle name="메모 3 3 2 3" xfId="5906"/>
    <cellStyle name="메모 3 3 2 3 10" xfId="8488"/>
    <cellStyle name="메모 3 3 2 3 10 2" xfId="14454"/>
    <cellStyle name="메모 3 3 2 3 10 3" xfId="20210"/>
    <cellStyle name="메모 3 3 2 3 10 4" xfId="25692"/>
    <cellStyle name="메모 3 3 2 3 11" xfId="11879"/>
    <cellStyle name="메모 3 3 2 3 12" xfId="17636"/>
    <cellStyle name="메모 3 3 2 3 13" xfId="23133"/>
    <cellStyle name="메모 3 3 2 3 2" xfId="8489"/>
    <cellStyle name="메모 3 3 2 3 2 2" xfId="14455"/>
    <cellStyle name="메모 3 3 2 3 2 3" xfId="20211"/>
    <cellStyle name="메모 3 3 2 3 2 4" xfId="25693"/>
    <cellStyle name="메모 3 3 2 3 3" xfId="8490"/>
    <cellStyle name="메모 3 3 2 3 3 2" xfId="14456"/>
    <cellStyle name="메모 3 3 2 3 3 3" xfId="20212"/>
    <cellStyle name="메모 3 3 2 3 3 4" xfId="25694"/>
    <cellStyle name="메모 3 3 2 3 4" xfId="8491"/>
    <cellStyle name="메모 3 3 2 3 4 2" xfId="14457"/>
    <cellStyle name="메모 3 3 2 3 4 3" xfId="20213"/>
    <cellStyle name="메모 3 3 2 3 4 4" xfId="25695"/>
    <cellStyle name="메모 3 3 2 3 5" xfId="8492"/>
    <cellStyle name="메모 3 3 2 3 5 2" xfId="14458"/>
    <cellStyle name="메모 3 3 2 3 5 3" xfId="20214"/>
    <cellStyle name="메모 3 3 2 3 5 4" xfId="25696"/>
    <cellStyle name="메모 3 3 2 3 6" xfId="8493"/>
    <cellStyle name="메모 3 3 2 3 6 2" xfId="14459"/>
    <cellStyle name="메모 3 3 2 3 6 3" xfId="20215"/>
    <cellStyle name="메모 3 3 2 3 6 4" xfId="25697"/>
    <cellStyle name="메모 3 3 2 3 7" xfId="8494"/>
    <cellStyle name="메모 3 3 2 3 7 2" xfId="14460"/>
    <cellStyle name="메모 3 3 2 3 7 3" xfId="20216"/>
    <cellStyle name="메모 3 3 2 3 7 4" xfId="25698"/>
    <cellStyle name="메모 3 3 2 3 8" xfId="8495"/>
    <cellStyle name="메모 3 3 2 3 8 2" xfId="14461"/>
    <cellStyle name="메모 3 3 2 3 8 3" xfId="20217"/>
    <cellStyle name="메모 3 3 2 3 8 4" xfId="25699"/>
    <cellStyle name="메모 3 3 2 3 9" xfId="8496"/>
    <cellStyle name="메모 3 3 2 3 9 2" xfId="14462"/>
    <cellStyle name="메모 3 3 2 3 9 3" xfId="20218"/>
    <cellStyle name="메모 3 3 2 3 9 4" xfId="25700"/>
    <cellStyle name="메모 3 3 2 4" xfId="8497"/>
    <cellStyle name="메모 3 3 2 4 2" xfId="14463"/>
    <cellStyle name="메모 3 3 2 4 3" xfId="20219"/>
    <cellStyle name="메모 3 3 2 4 4" xfId="25701"/>
    <cellStyle name="메모 3 3 2 5" xfId="8498"/>
    <cellStyle name="메모 3 3 2 5 2" xfId="14464"/>
    <cellStyle name="메모 3 3 2 5 3" xfId="20220"/>
    <cellStyle name="메모 3 3 2 5 4" xfId="25702"/>
    <cellStyle name="메모 3 3 2 6" xfId="8499"/>
    <cellStyle name="메모 3 3 2 6 2" xfId="14465"/>
    <cellStyle name="메모 3 3 2 6 3" xfId="20221"/>
    <cellStyle name="메모 3 3 2 6 4" xfId="25703"/>
    <cellStyle name="메모 3 3 2 7" xfId="11370"/>
    <cellStyle name="메모 3 3 2 8" xfId="17173"/>
    <cellStyle name="메모 3 3 3" xfId="5413"/>
    <cellStyle name="메모 3 3 3 2" xfId="5701"/>
    <cellStyle name="메모 3 3 3 2 10" xfId="11674"/>
    <cellStyle name="메모 3 3 3 2 11" xfId="17443"/>
    <cellStyle name="메모 3 3 3 2 12" xfId="22964"/>
    <cellStyle name="메모 3 3 3 2 2" xfId="8500"/>
    <cellStyle name="메모 3 3 3 2 2 2" xfId="14466"/>
    <cellStyle name="메모 3 3 3 2 2 3" xfId="20222"/>
    <cellStyle name="메모 3 3 3 2 2 4" xfId="25704"/>
    <cellStyle name="메모 3 3 3 2 3" xfId="8501"/>
    <cellStyle name="메모 3 3 3 2 3 2" xfId="14467"/>
    <cellStyle name="메모 3 3 3 2 3 3" xfId="20223"/>
    <cellStyle name="메모 3 3 3 2 3 4" xfId="25705"/>
    <cellStyle name="메모 3 3 3 2 4" xfId="8502"/>
    <cellStyle name="메모 3 3 3 2 4 2" xfId="14468"/>
    <cellStyle name="메모 3 3 3 2 4 3" xfId="20224"/>
    <cellStyle name="메모 3 3 3 2 4 4" xfId="25706"/>
    <cellStyle name="메모 3 3 3 2 5" xfId="8503"/>
    <cellStyle name="메모 3 3 3 2 5 2" xfId="14469"/>
    <cellStyle name="메모 3 3 3 2 5 3" xfId="20225"/>
    <cellStyle name="메모 3 3 3 2 5 4" xfId="25707"/>
    <cellStyle name="메모 3 3 3 2 6" xfId="8504"/>
    <cellStyle name="메모 3 3 3 2 6 2" xfId="14470"/>
    <cellStyle name="메모 3 3 3 2 6 3" xfId="20226"/>
    <cellStyle name="메모 3 3 3 2 6 4" xfId="25708"/>
    <cellStyle name="메모 3 3 3 2 7" xfId="8505"/>
    <cellStyle name="메모 3 3 3 2 7 2" xfId="14471"/>
    <cellStyle name="메모 3 3 3 2 7 3" xfId="20227"/>
    <cellStyle name="메모 3 3 3 2 7 4" xfId="25709"/>
    <cellStyle name="메모 3 3 3 2 8" xfId="8506"/>
    <cellStyle name="메모 3 3 3 2 8 2" xfId="14472"/>
    <cellStyle name="메모 3 3 3 2 8 3" xfId="20228"/>
    <cellStyle name="메모 3 3 3 2 8 4" xfId="25710"/>
    <cellStyle name="메모 3 3 3 2 9" xfId="8507"/>
    <cellStyle name="메모 3 3 3 2 9 2" xfId="14473"/>
    <cellStyle name="메모 3 3 3 2 9 3" xfId="20229"/>
    <cellStyle name="메모 3 3 3 2 9 4" xfId="25711"/>
    <cellStyle name="메모 3 3 3 3" xfId="5940"/>
    <cellStyle name="메모 3 3 3 3 10" xfId="8508"/>
    <cellStyle name="메모 3 3 3 3 10 2" xfId="14474"/>
    <cellStyle name="메모 3 3 3 3 10 3" xfId="20230"/>
    <cellStyle name="메모 3 3 3 3 10 4" xfId="25712"/>
    <cellStyle name="메모 3 3 3 3 11" xfId="11913"/>
    <cellStyle name="메모 3 3 3 3 12" xfId="17670"/>
    <cellStyle name="메모 3 3 3 3 13" xfId="23167"/>
    <cellStyle name="메모 3 3 3 3 2" xfId="8509"/>
    <cellStyle name="메모 3 3 3 3 2 2" xfId="14475"/>
    <cellStyle name="메모 3 3 3 3 2 3" xfId="20231"/>
    <cellStyle name="메모 3 3 3 3 2 4" xfId="25713"/>
    <cellStyle name="메모 3 3 3 3 3" xfId="8510"/>
    <cellStyle name="메모 3 3 3 3 3 2" xfId="14476"/>
    <cellStyle name="메모 3 3 3 3 3 3" xfId="20232"/>
    <cellStyle name="메모 3 3 3 3 3 4" xfId="25714"/>
    <cellStyle name="메모 3 3 3 3 4" xfId="8511"/>
    <cellStyle name="메모 3 3 3 3 4 2" xfId="14477"/>
    <cellStyle name="메모 3 3 3 3 4 3" xfId="20233"/>
    <cellStyle name="메모 3 3 3 3 4 4" xfId="25715"/>
    <cellStyle name="메모 3 3 3 3 5" xfId="8512"/>
    <cellStyle name="메모 3 3 3 3 5 2" xfId="14478"/>
    <cellStyle name="메모 3 3 3 3 5 3" xfId="20234"/>
    <cellStyle name="메모 3 3 3 3 5 4" xfId="25716"/>
    <cellStyle name="메모 3 3 3 3 6" xfId="8513"/>
    <cellStyle name="메모 3 3 3 3 6 2" xfId="14479"/>
    <cellStyle name="메모 3 3 3 3 6 3" xfId="20235"/>
    <cellStyle name="메모 3 3 3 3 6 4" xfId="25717"/>
    <cellStyle name="메모 3 3 3 3 7" xfId="8514"/>
    <cellStyle name="메모 3 3 3 3 7 2" xfId="14480"/>
    <cellStyle name="메모 3 3 3 3 7 3" xfId="20236"/>
    <cellStyle name="메모 3 3 3 3 7 4" xfId="25718"/>
    <cellStyle name="메모 3 3 3 3 8" xfId="8515"/>
    <cellStyle name="메모 3 3 3 3 8 2" xfId="14481"/>
    <cellStyle name="메모 3 3 3 3 8 3" xfId="20237"/>
    <cellStyle name="메모 3 3 3 3 8 4" xfId="25719"/>
    <cellStyle name="메모 3 3 3 3 9" xfId="8516"/>
    <cellStyle name="메모 3 3 3 3 9 2" xfId="14482"/>
    <cellStyle name="메모 3 3 3 3 9 3" xfId="20238"/>
    <cellStyle name="메모 3 3 3 3 9 4" xfId="25720"/>
    <cellStyle name="메모 3 3 3 4" xfId="8517"/>
    <cellStyle name="메모 3 3 3 4 2" xfId="14483"/>
    <cellStyle name="메모 3 3 3 4 3" xfId="20239"/>
    <cellStyle name="메모 3 3 3 4 4" xfId="25721"/>
    <cellStyle name="메모 3 3 3 5" xfId="8518"/>
    <cellStyle name="메모 3 3 3 5 2" xfId="14484"/>
    <cellStyle name="메모 3 3 3 5 3" xfId="20240"/>
    <cellStyle name="메모 3 3 3 5 4" xfId="25722"/>
    <cellStyle name="메모 3 3 3 6" xfId="8519"/>
    <cellStyle name="메모 3 3 3 6 2" xfId="14485"/>
    <cellStyle name="메모 3 3 3 6 3" xfId="20241"/>
    <cellStyle name="메모 3 3 3 6 4" xfId="25723"/>
    <cellStyle name="메모 3 3 3 7" xfId="11407"/>
    <cellStyle name="메모 3 3 3 8" xfId="17205"/>
    <cellStyle name="메모 3 3 4" xfId="5491"/>
    <cellStyle name="메모 3 3 4 2" xfId="5779"/>
    <cellStyle name="메모 3 3 4 2 10" xfId="11752"/>
    <cellStyle name="메모 3 3 4 2 11" xfId="17517"/>
    <cellStyle name="메모 3 3 4 2 12" xfId="23032"/>
    <cellStyle name="메모 3 3 4 2 2" xfId="8520"/>
    <cellStyle name="메모 3 3 4 2 2 2" xfId="14486"/>
    <cellStyle name="메모 3 3 4 2 2 3" xfId="20242"/>
    <cellStyle name="메모 3 3 4 2 2 4" xfId="25724"/>
    <cellStyle name="메모 3 3 4 2 3" xfId="8521"/>
    <cellStyle name="메모 3 3 4 2 3 2" xfId="14487"/>
    <cellStyle name="메모 3 3 4 2 3 3" xfId="20243"/>
    <cellStyle name="메모 3 3 4 2 3 4" xfId="25725"/>
    <cellStyle name="메모 3 3 4 2 4" xfId="8522"/>
    <cellStyle name="메모 3 3 4 2 4 2" xfId="14488"/>
    <cellStyle name="메모 3 3 4 2 4 3" xfId="20244"/>
    <cellStyle name="메모 3 3 4 2 4 4" xfId="25726"/>
    <cellStyle name="메모 3 3 4 2 5" xfId="8523"/>
    <cellStyle name="메모 3 3 4 2 5 2" xfId="14489"/>
    <cellStyle name="메모 3 3 4 2 5 3" xfId="20245"/>
    <cellStyle name="메모 3 3 4 2 5 4" xfId="25727"/>
    <cellStyle name="메모 3 3 4 2 6" xfId="8524"/>
    <cellStyle name="메모 3 3 4 2 6 2" xfId="14490"/>
    <cellStyle name="메모 3 3 4 2 6 3" xfId="20246"/>
    <cellStyle name="메모 3 3 4 2 6 4" xfId="25728"/>
    <cellStyle name="메모 3 3 4 2 7" xfId="8525"/>
    <cellStyle name="메모 3 3 4 2 7 2" xfId="14491"/>
    <cellStyle name="메모 3 3 4 2 7 3" xfId="20247"/>
    <cellStyle name="메모 3 3 4 2 7 4" xfId="25729"/>
    <cellStyle name="메모 3 3 4 2 8" xfId="8526"/>
    <cellStyle name="메모 3 3 4 2 8 2" xfId="14492"/>
    <cellStyle name="메모 3 3 4 2 8 3" xfId="20248"/>
    <cellStyle name="메모 3 3 4 2 8 4" xfId="25730"/>
    <cellStyle name="메모 3 3 4 2 9" xfId="8527"/>
    <cellStyle name="메모 3 3 4 2 9 2" xfId="14493"/>
    <cellStyle name="메모 3 3 4 2 9 3" xfId="20249"/>
    <cellStyle name="메모 3 3 4 2 9 4" xfId="25731"/>
    <cellStyle name="메모 3 3 4 3" xfId="6004"/>
    <cellStyle name="메모 3 3 4 3 10" xfId="8528"/>
    <cellStyle name="메모 3 3 4 3 10 2" xfId="14494"/>
    <cellStyle name="메모 3 3 4 3 10 3" xfId="20250"/>
    <cellStyle name="메모 3 3 4 3 10 4" xfId="25732"/>
    <cellStyle name="메모 3 3 4 3 11" xfId="11977"/>
    <cellStyle name="메모 3 3 4 3 12" xfId="17734"/>
    <cellStyle name="메모 3 3 4 3 13" xfId="23231"/>
    <cellStyle name="메모 3 3 4 3 2" xfId="8529"/>
    <cellStyle name="메모 3 3 4 3 2 2" xfId="14495"/>
    <cellStyle name="메모 3 3 4 3 2 3" xfId="20251"/>
    <cellStyle name="메모 3 3 4 3 2 4" xfId="25733"/>
    <cellStyle name="메모 3 3 4 3 3" xfId="8530"/>
    <cellStyle name="메모 3 3 4 3 3 2" xfId="14496"/>
    <cellStyle name="메모 3 3 4 3 3 3" xfId="20252"/>
    <cellStyle name="메모 3 3 4 3 3 4" xfId="25734"/>
    <cellStyle name="메모 3 3 4 3 4" xfId="8531"/>
    <cellStyle name="메모 3 3 4 3 4 2" xfId="14497"/>
    <cellStyle name="메모 3 3 4 3 4 3" xfId="20253"/>
    <cellStyle name="메모 3 3 4 3 4 4" xfId="25735"/>
    <cellStyle name="메모 3 3 4 3 5" xfId="8532"/>
    <cellStyle name="메모 3 3 4 3 5 2" xfId="14498"/>
    <cellStyle name="메모 3 3 4 3 5 3" xfId="20254"/>
    <cellStyle name="메모 3 3 4 3 5 4" xfId="25736"/>
    <cellStyle name="메모 3 3 4 3 6" xfId="8533"/>
    <cellStyle name="메모 3 3 4 3 6 2" xfId="14499"/>
    <cellStyle name="메모 3 3 4 3 6 3" xfId="20255"/>
    <cellStyle name="메모 3 3 4 3 6 4" xfId="25737"/>
    <cellStyle name="메모 3 3 4 3 7" xfId="8534"/>
    <cellStyle name="메모 3 3 4 3 7 2" xfId="14500"/>
    <cellStyle name="메모 3 3 4 3 7 3" xfId="20256"/>
    <cellStyle name="메모 3 3 4 3 7 4" xfId="25738"/>
    <cellStyle name="메모 3 3 4 3 8" xfId="8535"/>
    <cellStyle name="메모 3 3 4 3 8 2" xfId="14501"/>
    <cellStyle name="메모 3 3 4 3 8 3" xfId="20257"/>
    <cellStyle name="메모 3 3 4 3 8 4" xfId="25739"/>
    <cellStyle name="메모 3 3 4 3 9" xfId="8536"/>
    <cellStyle name="메모 3 3 4 3 9 2" xfId="14502"/>
    <cellStyle name="메모 3 3 4 3 9 3" xfId="20258"/>
    <cellStyle name="메모 3 3 4 3 9 4" xfId="25740"/>
    <cellStyle name="메모 3 3 4 4" xfId="8537"/>
    <cellStyle name="메모 3 3 4 4 2" xfId="14503"/>
    <cellStyle name="메모 3 3 4 4 3" xfId="20259"/>
    <cellStyle name="메모 3 3 4 4 4" xfId="25741"/>
    <cellStyle name="메모 3 3 4 5" xfId="8538"/>
    <cellStyle name="메모 3 3 4 5 2" xfId="14504"/>
    <cellStyle name="메모 3 3 4 5 3" xfId="20260"/>
    <cellStyle name="메모 3 3 4 5 4" xfId="25742"/>
    <cellStyle name="메모 3 3 4 6" xfId="8539"/>
    <cellStyle name="메모 3 3 4 6 2" xfId="14505"/>
    <cellStyle name="메모 3 3 4 6 3" xfId="20261"/>
    <cellStyle name="메모 3 3 4 6 4" xfId="25743"/>
    <cellStyle name="메모 3 3 4 7" xfId="8540"/>
    <cellStyle name="메모 3 3 4 7 2" xfId="14506"/>
    <cellStyle name="메모 3 3 4 7 3" xfId="20262"/>
    <cellStyle name="메모 3 3 4 7 4" xfId="25744"/>
    <cellStyle name="메모 3 3 4 8" xfId="11485"/>
    <cellStyle name="메모 3 3 4 9" xfId="17276"/>
    <cellStyle name="메모 3 3 5" xfId="5547"/>
    <cellStyle name="메모 3 3 5 10" xfId="17323"/>
    <cellStyle name="메모 3 3 5 11" xfId="22905"/>
    <cellStyle name="메모 3 3 5 2" xfId="5835"/>
    <cellStyle name="메모 3 3 5 2 10" xfId="8541"/>
    <cellStyle name="메모 3 3 5 2 10 2" xfId="14507"/>
    <cellStyle name="메모 3 3 5 2 10 3" xfId="20263"/>
    <cellStyle name="메모 3 3 5 2 10 4" xfId="25745"/>
    <cellStyle name="메모 3 3 5 2 11" xfId="11808"/>
    <cellStyle name="메모 3 3 5 2 12" xfId="17570"/>
    <cellStyle name="메모 3 3 5 2 13" xfId="23082"/>
    <cellStyle name="메모 3 3 5 2 2" xfId="8542"/>
    <cellStyle name="메모 3 3 5 2 2 2" xfId="14508"/>
    <cellStyle name="메모 3 3 5 2 2 3" xfId="20264"/>
    <cellStyle name="메모 3 3 5 2 2 4" xfId="25746"/>
    <cellStyle name="메모 3 3 5 2 3" xfId="8543"/>
    <cellStyle name="메모 3 3 5 2 3 2" xfId="14509"/>
    <cellStyle name="메모 3 3 5 2 3 3" xfId="20265"/>
    <cellStyle name="메모 3 3 5 2 3 4" xfId="25747"/>
    <cellStyle name="메모 3 3 5 2 4" xfId="8544"/>
    <cellStyle name="메모 3 3 5 2 4 2" xfId="14510"/>
    <cellStyle name="메모 3 3 5 2 4 3" xfId="20266"/>
    <cellStyle name="메모 3 3 5 2 4 4" xfId="25748"/>
    <cellStyle name="메모 3 3 5 2 5" xfId="8545"/>
    <cellStyle name="메모 3 3 5 2 5 2" xfId="14511"/>
    <cellStyle name="메모 3 3 5 2 5 3" xfId="20267"/>
    <cellStyle name="메모 3 3 5 2 5 4" xfId="25749"/>
    <cellStyle name="메모 3 3 5 2 6" xfId="8546"/>
    <cellStyle name="메모 3 3 5 2 6 2" xfId="14512"/>
    <cellStyle name="메모 3 3 5 2 6 3" xfId="20268"/>
    <cellStyle name="메모 3 3 5 2 6 4" xfId="25750"/>
    <cellStyle name="메모 3 3 5 2 7" xfId="8547"/>
    <cellStyle name="메모 3 3 5 2 7 2" xfId="14513"/>
    <cellStyle name="메모 3 3 5 2 7 3" xfId="20269"/>
    <cellStyle name="메모 3 3 5 2 7 4" xfId="25751"/>
    <cellStyle name="메모 3 3 5 2 8" xfId="8548"/>
    <cellStyle name="메모 3 3 5 2 8 2" xfId="14514"/>
    <cellStyle name="메모 3 3 5 2 8 3" xfId="20270"/>
    <cellStyle name="메모 3 3 5 2 8 4" xfId="25752"/>
    <cellStyle name="메모 3 3 5 2 9" xfId="8549"/>
    <cellStyle name="메모 3 3 5 2 9 2" xfId="14515"/>
    <cellStyle name="메모 3 3 5 2 9 3" xfId="20271"/>
    <cellStyle name="메모 3 3 5 2 9 4" xfId="25753"/>
    <cellStyle name="메모 3 3 5 3" xfId="6057"/>
    <cellStyle name="메모 3 3 5 3 10" xfId="8550"/>
    <cellStyle name="메모 3 3 5 3 10 2" xfId="14516"/>
    <cellStyle name="메모 3 3 5 3 10 3" xfId="20272"/>
    <cellStyle name="메모 3 3 5 3 10 4" xfId="25754"/>
    <cellStyle name="메모 3 3 5 3 11" xfId="12029"/>
    <cellStyle name="메모 3 3 5 3 12" xfId="17785"/>
    <cellStyle name="메모 3 3 5 3 13" xfId="23282"/>
    <cellStyle name="메모 3 3 5 3 2" xfId="8551"/>
    <cellStyle name="메모 3 3 5 3 2 2" xfId="14517"/>
    <cellStyle name="메모 3 3 5 3 2 3" xfId="20273"/>
    <cellStyle name="메모 3 3 5 3 2 4" xfId="25755"/>
    <cellStyle name="메모 3 3 5 3 3" xfId="8552"/>
    <cellStyle name="메모 3 3 5 3 3 2" xfId="14518"/>
    <cellStyle name="메모 3 3 5 3 3 3" xfId="20274"/>
    <cellStyle name="메모 3 3 5 3 3 4" xfId="25756"/>
    <cellStyle name="메모 3 3 5 3 4" xfId="8553"/>
    <cellStyle name="메모 3 3 5 3 4 2" xfId="14519"/>
    <cellStyle name="메모 3 3 5 3 4 3" xfId="20275"/>
    <cellStyle name="메모 3 3 5 3 4 4" xfId="25757"/>
    <cellStyle name="메모 3 3 5 3 5" xfId="8554"/>
    <cellStyle name="메모 3 3 5 3 5 2" xfId="14520"/>
    <cellStyle name="메모 3 3 5 3 5 3" xfId="20276"/>
    <cellStyle name="메모 3 3 5 3 5 4" xfId="25758"/>
    <cellStyle name="메모 3 3 5 3 6" xfId="8555"/>
    <cellStyle name="메모 3 3 5 3 6 2" xfId="14521"/>
    <cellStyle name="메모 3 3 5 3 6 3" xfId="20277"/>
    <cellStyle name="메모 3 3 5 3 6 4" xfId="25759"/>
    <cellStyle name="메모 3 3 5 3 7" xfId="8556"/>
    <cellStyle name="메모 3 3 5 3 7 2" xfId="14522"/>
    <cellStyle name="메모 3 3 5 3 7 3" xfId="20278"/>
    <cellStyle name="메모 3 3 5 3 7 4" xfId="25760"/>
    <cellStyle name="메모 3 3 5 3 8" xfId="8557"/>
    <cellStyle name="메모 3 3 5 3 8 2" xfId="14523"/>
    <cellStyle name="메모 3 3 5 3 8 3" xfId="20279"/>
    <cellStyle name="메모 3 3 5 3 8 4" xfId="25761"/>
    <cellStyle name="메모 3 3 5 3 9" xfId="8558"/>
    <cellStyle name="메모 3 3 5 3 9 2" xfId="14524"/>
    <cellStyle name="메모 3 3 5 3 9 3" xfId="20280"/>
    <cellStyle name="메모 3 3 5 3 9 4" xfId="25762"/>
    <cellStyle name="메모 3 3 5 4" xfId="8559"/>
    <cellStyle name="메모 3 3 5 4 2" xfId="14525"/>
    <cellStyle name="메모 3 3 5 4 3" xfId="20281"/>
    <cellStyle name="메모 3 3 5 4 4" xfId="25763"/>
    <cellStyle name="메모 3 3 5 5" xfId="8560"/>
    <cellStyle name="메모 3 3 5 5 2" xfId="14526"/>
    <cellStyle name="메모 3 3 5 5 3" xfId="20282"/>
    <cellStyle name="메모 3 3 5 5 4" xfId="25764"/>
    <cellStyle name="메모 3 3 5 6" xfId="8561"/>
    <cellStyle name="메모 3 3 5 6 2" xfId="14527"/>
    <cellStyle name="메모 3 3 5 6 3" xfId="20283"/>
    <cellStyle name="메모 3 3 5 6 4" xfId="25765"/>
    <cellStyle name="메모 3 3 5 7" xfId="8562"/>
    <cellStyle name="메모 3 3 5 7 2" xfId="14528"/>
    <cellStyle name="메모 3 3 5 7 3" xfId="20284"/>
    <cellStyle name="메모 3 3 5 7 4" xfId="25766"/>
    <cellStyle name="메모 3 3 5 8" xfId="8563"/>
    <cellStyle name="메모 3 3 5 8 2" xfId="14529"/>
    <cellStyle name="메모 3 3 5 8 3" xfId="20285"/>
    <cellStyle name="메모 3 3 5 8 4" xfId="25767"/>
    <cellStyle name="메모 3 3 5 9" xfId="11540"/>
    <cellStyle name="메모 3 3 6" xfId="8564"/>
    <cellStyle name="메모 3 3 6 2" xfId="14530"/>
    <cellStyle name="메모 3 3 6 3" xfId="20286"/>
    <cellStyle name="메모 3 3 6 4" xfId="25768"/>
    <cellStyle name="메모 3 3 7" xfId="8565"/>
    <cellStyle name="메모 3 3 7 2" xfId="14531"/>
    <cellStyle name="메모 3 3 7 3" xfId="20287"/>
    <cellStyle name="메모 3 3 7 4" xfId="25769"/>
    <cellStyle name="메모 3 3 8" xfId="11334"/>
    <cellStyle name="메모 3 3 9" xfId="11275"/>
    <cellStyle name="메모 3 4" xfId="5381"/>
    <cellStyle name="메모 3 4 10" xfId="8566"/>
    <cellStyle name="메모 3 4 10 2" xfId="14532"/>
    <cellStyle name="메모 3 4 10 3" xfId="20288"/>
    <cellStyle name="메모 3 4 10 4" xfId="25770"/>
    <cellStyle name="메모 3 4 11" xfId="11375"/>
    <cellStyle name="메모 3 4 12" xfId="17178"/>
    <cellStyle name="메모 3 4 13" xfId="11302"/>
    <cellStyle name="메모 3 4 2" xfId="5669"/>
    <cellStyle name="메모 3 4 2 10" xfId="11642"/>
    <cellStyle name="메모 3 4 2 11" xfId="17412"/>
    <cellStyle name="메모 3 4 2 12" xfId="22944"/>
    <cellStyle name="메모 3 4 2 2" xfId="8567"/>
    <cellStyle name="메모 3 4 2 2 2" xfId="14533"/>
    <cellStyle name="메모 3 4 2 2 3" xfId="20289"/>
    <cellStyle name="메모 3 4 2 2 4" xfId="25771"/>
    <cellStyle name="메모 3 4 2 3" xfId="8568"/>
    <cellStyle name="메모 3 4 2 3 2" xfId="14534"/>
    <cellStyle name="메모 3 4 2 3 3" xfId="20290"/>
    <cellStyle name="메모 3 4 2 3 4" xfId="25772"/>
    <cellStyle name="메모 3 4 2 4" xfId="8569"/>
    <cellStyle name="메모 3 4 2 4 2" xfId="14535"/>
    <cellStyle name="메모 3 4 2 4 3" xfId="20291"/>
    <cellStyle name="메모 3 4 2 4 4" xfId="25773"/>
    <cellStyle name="메모 3 4 2 5" xfId="8570"/>
    <cellStyle name="메모 3 4 2 5 2" xfId="14536"/>
    <cellStyle name="메모 3 4 2 5 3" xfId="20292"/>
    <cellStyle name="메모 3 4 2 5 4" xfId="25774"/>
    <cellStyle name="메모 3 4 2 6" xfId="8571"/>
    <cellStyle name="메모 3 4 2 6 2" xfId="14537"/>
    <cellStyle name="메모 3 4 2 6 3" xfId="20293"/>
    <cellStyle name="메모 3 4 2 6 4" xfId="25775"/>
    <cellStyle name="메모 3 4 2 7" xfId="8572"/>
    <cellStyle name="메모 3 4 2 7 2" xfId="14538"/>
    <cellStyle name="메모 3 4 2 7 3" xfId="20294"/>
    <cellStyle name="메모 3 4 2 7 4" xfId="25776"/>
    <cellStyle name="메모 3 4 2 8" xfId="8573"/>
    <cellStyle name="메모 3 4 2 8 2" xfId="14539"/>
    <cellStyle name="메모 3 4 2 8 3" xfId="20295"/>
    <cellStyle name="메모 3 4 2 8 4" xfId="25777"/>
    <cellStyle name="메모 3 4 2 9" xfId="8574"/>
    <cellStyle name="메모 3 4 2 9 2" xfId="14540"/>
    <cellStyle name="메모 3 4 2 9 3" xfId="20296"/>
    <cellStyle name="메모 3 4 2 9 4" xfId="25778"/>
    <cellStyle name="메모 3 4 3" xfId="5910"/>
    <cellStyle name="메모 3 4 3 10" xfId="8575"/>
    <cellStyle name="메모 3 4 3 10 2" xfId="14541"/>
    <cellStyle name="메모 3 4 3 10 3" xfId="20297"/>
    <cellStyle name="메모 3 4 3 10 4" xfId="25779"/>
    <cellStyle name="메모 3 4 3 11" xfId="11883"/>
    <cellStyle name="메모 3 4 3 12" xfId="17640"/>
    <cellStyle name="메모 3 4 3 13" xfId="23137"/>
    <cellStyle name="메모 3 4 3 2" xfId="8576"/>
    <cellStyle name="메모 3 4 3 2 2" xfId="14542"/>
    <cellStyle name="메모 3 4 3 2 3" xfId="20298"/>
    <cellStyle name="메모 3 4 3 2 4" xfId="25780"/>
    <cellStyle name="메모 3 4 3 3" xfId="8577"/>
    <cellStyle name="메모 3 4 3 3 2" xfId="14543"/>
    <cellStyle name="메모 3 4 3 3 3" xfId="20299"/>
    <cellStyle name="메모 3 4 3 3 4" xfId="25781"/>
    <cellStyle name="메모 3 4 3 4" xfId="8578"/>
    <cellStyle name="메모 3 4 3 4 2" xfId="14544"/>
    <cellStyle name="메모 3 4 3 4 3" xfId="20300"/>
    <cellStyle name="메모 3 4 3 4 4" xfId="25782"/>
    <cellStyle name="메모 3 4 3 5" xfId="8579"/>
    <cellStyle name="메모 3 4 3 5 2" xfId="14545"/>
    <cellStyle name="메모 3 4 3 5 3" xfId="20301"/>
    <cellStyle name="메모 3 4 3 5 4" xfId="25783"/>
    <cellStyle name="메모 3 4 3 6" xfId="8580"/>
    <cellStyle name="메모 3 4 3 6 2" xfId="14546"/>
    <cellStyle name="메모 3 4 3 6 3" xfId="20302"/>
    <cellStyle name="메모 3 4 3 6 4" xfId="25784"/>
    <cellStyle name="메모 3 4 3 7" xfId="8581"/>
    <cellStyle name="메모 3 4 3 7 2" xfId="14547"/>
    <cellStyle name="메모 3 4 3 7 3" xfId="20303"/>
    <cellStyle name="메모 3 4 3 7 4" xfId="25785"/>
    <cellStyle name="메모 3 4 3 8" xfId="8582"/>
    <cellStyle name="메모 3 4 3 8 2" xfId="14548"/>
    <cellStyle name="메모 3 4 3 8 3" xfId="20304"/>
    <cellStyle name="메모 3 4 3 8 4" xfId="25786"/>
    <cellStyle name="메모 3 4 3 9" xfId="8583"/>
    <cellStyle name="메모 3 4 3 9 2" xfId="14549"/>
    <cellStyle name="메모 3 4 3 9 3" xfId="20305"/>
    <cellStyle name="메모 3 4 3 9 4" xfId="25787"/>
    <cellStyle name="메모 3 4 4" xfId="8584"/>
    <cellStyle name="메모 3 4 4 2" xfId="14550"/>
    <cellStyle name="메모 3 4 4 3" xfId="20306"/>
    <cellStyle name="메모 3 4 4 4" xfId="25788"/>
    <cellStyle name="메모 3 4 5" xfId="8585"/>
    <cellStyle name="메모 3 4 5 2" xfId="14551"/>
    <cellStyle name="메모 3 4 5 3" xfId="20307"/>
    <cellStyle name="메모 3 4 5 4" xfId="25789"/>
    <cellStyle name="메모 3 4 6" xfId="8586"/>
    <cellStyle name="메모 3 4 6 2" xfId="14552"/>
    <cellStyle name="메모 3 4 6 3" xfId="20308"/>
    <cellStyle name="메모 3 4 6 4" xfId="25790"/>
    <cellStyle name="메모 3 4 7" xfId="8587"/>
    <cellStyle name="메모 3 4 7 2" xfId="14553"/>
    <cellStyle name="메모 3 4 7 3" xfId="20309"/>
    <cellStyle name="메모 3 4 7 4" xfId="25791"/>
    <cellStyle name="메모 3 4 8" xfId="8588"/>
    <cellStyle name="메모 3 4 8 2" xfId="14554"/>
    <cellStyle name="메모 3 4 8 3" xfId="20310"/>
    <cellStyle name="메모 3 4 8 4" xfId="25792"/>
    <cellStyle name="메모 3 4 9" xfId="8589"/>
    <cellStyle name="메모 3 4 9 2" xfId="14555"/>
    <cellStyle name="메모 3 4 9 3" xfId="20311"/>
    <cellStyle name="메모 3 4 9 4" xfId="25793"/>
    <cellStyle name="메모 3 5" xfId="5562"/>
    <cellStyle name="메모 3 5 2" xfId="5850"/>
    <cellStyle name="메모 3 5 2 10" xfId="11823"/>
    <cellStyle name="메모 3 5 2 11" xfId="17584"/>
    <cellStyle name="메모 3 5 2 12" xfId="23092"/>
    <cellStyle name="메모 3 5 2 2" xfId="8590"/>
    <cellStyle name="메모 3 5 2 2 2" xfId="14556"/>
    <cellStyle name="메모 3 5 2 2 3" xfId="20312"/>
    <cellStyle name="메모 3 5 2 2 4" xfId="25794"/>
    <cellStyle name="메모 3 5 2 3" xfId="8591"/>
    <cellStyle name="메모 3 5 2 3 2" xfId="14557"/>
    <cellStyle name="메모 3 5 2 3 3" xfId="20313"/>
    <cellStyle name="메모 3 5 2 3 4" xfId="25795"/>
    <cellStyle name="메모 3 5 2 4" xfId="8592"/>
    <cellStyle name="메모 3 5 2 4 2" xfId="14558"/>
    <cellStyle name="메모 3 5 2 4 3" xfId="20314"/>
    <cellStyle name="메모 3 5 2 4 4" xfId="25796"/>
    <cellStyle name="메모 3 5 2 5" xfId="8593"/>
    <cellStyle name="메모 3 5 2 5 2" xfId="14559"/>
    <cellStyle name="메모 3 5 2 5 3" xfId="20315"/>
    <cellStyle name="메모 3 5 2 5 4" xfId="25797"/>
    <cellStyle name="메모 3 5 2 6" xfId="8594"/>
    <cellStyle name="메모 3 5 2 6 2" xfId="14560"/>
    <cellStyle name="메모 3 5 2 6 3" xfId="20316"/>
    <cellStyle name="메모 3 5 2 6 4" xfId="25798"/>
    <cellStyle name="메모 3 5 2 7" xfId="8595"/>
    <cellStyle name="메모 3 5 2 7 2" xfId="14561"/>
    <cellStyle name="메모 3 5 2 7 3" xfId="20317"/>
    <cellStyle name="메모 3 5 2 7 4" xfId="25799"/>
    <cellStyle name="메모 3 5 2 8" xfId="8596"/>
    <cellStyle name="메모 3 5 2 8 2" xfId="14562"/>
    <cellStyle name="메모 3 5 2 8 3" xfId="20318"/>
    <cellStyle name="메모 3 5 2 8 4" xfId="25800"/>
    <cellStyle name="메모 3 5 2 9" xfId="8597"/>
    <cellStyle name="메모 3 5 2 9 2" xfId="14563"/>
    <cellStyle name="메모 3 5 2 9 3" xfId="20319"/>
    <cellStyle name="메모 3 5 2 9 4" xfId="25801"/>
    <cellStyle name="메모 3 5 3" xfId="6069"/>
    <cellStyle name="메모 3 5 3 10" xfId="8598"/>
    <cellStyle name="메모 3 5 3 10 2" xfId="14564"/>
    <cellStyle name="메모 3 5 3 10 3" xfId="20320"/>
    <cellStyle name="메모 3 5 3 10 4" xfId="25802"/>
    <cellStyle name="메모 3 5 3 11" xfId="12041"/>
    <cellStyle name="메모 3 5 3 12" xfId="17797"/>
    <cellStyle name="메모 3 5 3 13" xfId="23294"/>
    <cellStyle name="메모 3 5 3 2" xfId="8599"/>
    <cellStyle name="메모 3 5 3 2 2" xfId="14565"/>
    <cellStyle name="메모 3 5 3 2 3" xfId="20321"/>
    <cellStyle name="메모 3 5 3 2 4" xfId="25803"/>
    <cellStyle name="메모 3 5 3 3" xfId="8600"/>
    <cellStyle name="메모 3 5 3 3 2" xfId="14566"/>
    <cellStyle name="메모 3 5 3 3 3" xfId="20322"/>
    <cellStyle name="메모 3 5 3 3 4" xfId="25804"/>
    <cellStyle name="메모 3 5 3 4" xfId="8601"/>
    <cellStyle name="메모 3 5 3 4 2" xfId="14567"/>
    <cellStyle name="메모 3 5 3 4 3" xfId="20323"/>
    <cellStyle name="메모 3 5 3 4 4" xfId="25805"/>
    <cellStyle name="메모 3 5 3 5" xfId="8602"/>
    <cellStyle name="메모 3 5 3 5 2" xfId="14568"/>
    <cellStyle name="메모 3 5 3 5 3" xfId="20324"/>
    <cellStyle name="메모 3 5 3 5 4" xfId="25806"/>
    <cellStyle name="메모 3 5 3 6" xfId="8603"/>
    <cellStyle name="메모 3 5 3 6 2" xfId="14569"/>
    <cellStyle name="메모 3 5 3 6 3" xfId="20325"/>
    <cellStyle name="메모 3 5 3 6 4" xfId="25807"/>
    <cellStyle name="메모 3 5 3 7" xfId="8604"/>
    <cellStyle name="메모 3 5 3 7 2" xfId="14570"/>
    <cellStyle name="메모 3 5 3 7 3" xfId="20326"/>
    <cellStyle name="메모 3 5 3 7 4" xfId="25808"/>
    <cellStyle name="메모 3 5 3 8" xfId="8605"/>
    <cellStyle name="메모 3 5 3 8 2" xfId="14571"/>
    <cellStyle name="메모 3 5 3 8 3" xfId="20327"/>
    <cellStyle name="메모 3 5 3 8 4" xfId="25809"/>
    <cellStyle name="메모 3 5 3 9" xfId="8606"/>
    <cellStyle name="메모 3 5 3 9 2" xfId="14572"/>
    <cellStyle name="메모 3 5 3 9 3" xfId="20328"/>
    <cellStyle name="메모 3 5 3 9 4" xfId="25810"/>
    <cellStyle name="메모 3 5 4" xfId="8607"/>
    <cellStyle name="메모 3 5 4 2" xfId="14573"/>
    <cellStyle name="메모 3 5 4 3" xfId="20329"/>
    <cellStyle name="메모 3 5 4 4" xfId="25811"/>
    <cellStyle name="메모 3 5 5" xfId="8608"/>
    <cellStyle name="메모 3 5 5 2" xfId="14574"/>
    <cellStyle name="메모 3 5 5 3" xfId="20330"/>
    <cellStyle name="메모 3 5 5 4" xfId="25812"/>
    <cellStyle name="메모 3 5 6" xfId="8609"/>
    <cellStyle name="메모 3 5 6 2" xfId="14575"/>
    <cellStyle name="메모 3 5 6 3" xfId="20331"/>
    <cellStyle name="메모 3 5 6 4" xfId="25813"/>
    <cellStyle name="메모 3 5 7" xfId="11554"/>
    <cellStyle name="메모 3 5 8" xfId="17334"/>
    <cellStyle name="메모 3 6" xfId="5412"/>
    <cellStyle name="메모 3 6 2" xfId="5700"/>
    <cellStyle name="메모 3 6 2 10" xfId="11673"/>
    <cellStyle name="메모 3 6 2 11" xfId="17442"/>
    <cellStyle name="메모 3 6 2 12" xfId="22963"/>
    <cellStyle name="메모 3 6 2 2" xfId="8610"/>
    <cellStyle name="메모 3 6 2 2 2" xfId="14576"/>
    <cellStyle name="메모 3 6 2 2 3" xfId="20332"/>
    <cellStyle name="메모 3 6 2 2 4" xfId="25814"/>
    <cellStyle name="메모 3 6 2 3" xfId="8611"/>
    <cellStyle name="메모 3 6 2 3 2" xfId="14577"/>
    <cellStyle name="메모 3 6 2 3 3" xfId="20333"/>
    <cellStyle name="메모 3 6 2 3 4" xfId="25815"/>
    <cellStyle name="메모 3 6 2 4" xfId="8612"/>
    <cellStyle name="메모 3 6 2 4 2" xfId="14578"/>
    <cellStyle name="메모 3 6 2 4 3" xfId="20334"/>
    <cellStyle name="메모 3 6 2 4 4" xfId="25816"/>
    <cellStyle name="메모 3 6 2 5" xfId="8613"/>
    <cellStyle name="메모 3 6 2 5 2" xfId="14579"/>
    <cellStyle name="메모 3 6 2 5 3" xfId="20335"/>
    <cellStyle name="메모 3 6 2 5 4" xfId="25817"/>
    <cellStyle name="메모 3 6 2 6" xfId="8614"/>
    <cellStyle name="메모 3 6 2 6 2" xfId="14580"/>
    <cellStyle name="메모 3 6 2 6 3" xfId="20336"/>
    <cellStyle name="메모 3 6 2 6 4" xfId="25818"/>
    <cellStyle name="메모 3 6 2 7" xfId="8615"/>
    <cellStyle name="메모 3 6 2 7 2" xfId="14581"/>
    <cellStyle name="메모 3 6 2 7 3" xfId="20337"/>
    <cellStyle name="메모 3 6 2 7 4" xfId="25819"/>
    <cellStyle name="메모 3 6 2 8" xfId="8616"/>
    <cellStyle name="메모 3 6 2 8 2" xfId="14582"/>
    <cellStyle name="메모 3 6 2 8 3" xfId="20338"/>
    <cellStyle name="메모 3 6 2 8 4" xfId="25820"/>
    <cellStyle name="메모 3 6 2 9" xfId="8617"/>
    <cellStyle name="메모 3 6 2 9 2" xfId="14583"/>
    <cellStyle name="메모 3 6 2 9 3" xfId="20339"/>
    <cellStyle name="메모 3 6 2 9 4" xfId="25821"/>
    <cellStyle name="메모 3 6 3" xfId="5939"/>
    <cellStyle name="메모 3 6 3 10" xfId="8618"/>
    <cellStyle name="메모 3 6 3 10 2" xfId="14584"/>
    <cellStyle name="메모 3 6 3 10 3" xfId="20340"/>
    <cellStyle name="메모 3 6 3 10 4" xfId="25822"/>
    <cellStyle name="메모 3 6 3 11" xfId="11912"/>
    <cellStyle name="메모 3 6 3 12" xfId="17669"/>
    <cellStyle name="메모 3 6 3 13" xfId="23166"/>
    <cellStyle name="메모 3 6 3 2" xfId="8619"/>
    <cellStyle name="메모 3 6 3 2 2" xfId="14585"/>
    <cellStyle name="메모 3 6 3 2 3" xfId="20341"/>
    <cellStyle name="메모 3 6 3 2 4" xfId="25823"/>
    <cellStyle name="메모 3 6 3 3" xfId="8620"/>
    <cellStyle name="메모 3 6 3 3 2" xfId="14586"/>
    <cellStyle name="메모 3 6 3 3 3" xfId="20342"/>
    <cellStyle name="메모 3 6 3 3 4" xfId="25824"/>
    <cellStyle name="메모 3 6 3 4" xfId="8621"/>
    <cellStyle name="메모 3 6 3 4 2" xfId="14587"/>
    <cellStyle name="메모 3 6 3 4 3" xfId="20343"/>
    <cellStyle name="메모 3 6 3 4 4" xfId="25825"/>
    <cellStyle name="메모 3 6 3 5" xfId="8622"/>
    <cellStyle name="메모 3 6 3 5 2" xfId="14588"/>
    <cellStyle name="메모 3 6 3 5 3" xfId="20344"/>
    <cellStyle name="메모 3 6 3 5 4" xfId="25826"/>
    <cellStyle name="메모 3 6 3 6" xfId="8623"/>
    <cellStyle name="메모 3 6 3 6 2" xfId="14589"/>
    <cellStyle name="메모 3 6 3 6 3" xfId="20345"/>
    <cellStyle name="메모 3 6 3 6 4" xfId="25827"/>
    <cellStyle name="메모 3 6 3 7" xfId="8624"/>
    <cellStyle name="메모 3 6 3 7 2" xfId="14590"/>
    <cellStyle name="메모 3 6 3 7 3" xfId="20346"/>
    <cellStyle name="메모 3 6 3 7 4" xfId="25828"/>
    <cellStyle name="메모 3 6 3 8" xfId="8625"/>
    <cellStyle name="메모 3 6 3 8 2" xfId="14591"/>
    <cellStyle name="메모 3 6 3 8 3" xfId="20347"/>
    <cellStyle name="메모 3 6 3 8 4" xfId="25829"/>
    <cellStyle name="메모 3 6 3 9" xfId="8626"/>
    <cellStyle name="메모 3 6 3 9 2" xfId="14592"/>
    <cellStyle name="메모 3 6 3 9 3" xfId="20348"/>
    <cellStyle name="메모 3 6 3 9 4" xfId="25830"/>
    <cellStyle name="메모 3 6 4" xfId="8627"/>
    <cellStyle name="메모 3 6 4 2" xfId="14593"/>
    <cellStyle name="메모 3 6 4 3" xfId="20349"/>
    <cellStyle name="메모 3 6 4 4" xfId="25831"/>
    <cellStyle name="메모 3 6 5" xfId="8628"/>
    <cellStyle name="메모 3 6 5 2" xfId="14594"/>
    <cellStyle name="메모 3 6 5 3" xfId="20350"/>
    <cellStyle name="메모 3 6 5 4" xfId="25832"/>
    <cellStyle name="메모 3 6 6" xfId="8629"/>
    <cellStyle name="메모 3 6 6 2" xfId="14595"/>
    <cellStyle name="메모 3 6 6 3" xfId="20351"/>
    <cellStyle name="메모 3 6 6 4" xfId="25833"/>
    <cellStyle name="메모 3 6 7" xfId="8630"/>
    <cellStyle name="메모 3 6 7 2" xfId="14596"/>
    <cellStyle name="메모 3 6 7 3" xfId="20352"/>
    <cellStyle name="메모 3 6 7 4" xfId="25834"/>
    <cellStyle name="메모 3 6 8" xfId="11406"/>
    <cellStyle name="메모 3 6 9" xfId="17204"/>
    <cellStyle name="메모 3 7" xfId="5364"/>
    <cellStyle name="메모 3 7 10" xfId="11222"/>
    <cellStyle name="메모 3 7 11" xfId="11296"/>
    <cellStyle name="메모 3 7 2" xfId="5652"/>
    <cellStyle name="메모 3 7 2 10" xfId="8631"/>
    <cellStyle name="메모 3 7 2 10 2" xfId="14597"/>
    <cellStyle name="메모 3 7 2 10 3" xfId="20353"/>
    <cellStyle name="메모 3 7 2 10 4" xfId="25835"/>
    <cellStyle name="메모 3 7 2 11" xfId="11625"/>
    <cellStyle name="메모 3 7 2 12" xfId="17396"/>
    <cellStyle name="메모 3 7 2 13" xfId="22929"/>
    <cellStyle name="메모 3 7 2 2" xfId="8632"/>
    <cellStyle name="메모 3 7 2 2 2" xfId="14598"/>
    <cellStyle name="메모 3 7 2 2 3" xfId="20354"/>
    <cellStyle name="메모 3 7 2 2 4" xfId="25836"/>
    <cellStyle name="메모 3 7 2 3" xfId="8633"/>
    <cellStyle name="메모 3 7 2 3 2" xfId="14599"/>
    <cellStyle name="메모 3 7 2 3 3" xfId="20355"/>
    <cellStyle name="메모 3 7 2 3 4" xfId="25837"/>
    <cellStyle name="메모 3 7 2 4" xfId="8634"/>
    <cellStyle name="메모 3 7 2 4 2" xfId="14600"/>
    <cellStyle name="메모 3 7 2 4 3" xfId="20356"/>
    <cellStyle name="메모 3 7 2 4 4" xfId="25838"/>
    <cellStyle name="메모 3 7 2 5" xfId="8635"/>
    <cellStyle name="메모 3 7 2 5 2" xfId="14601"/>
    <cellStyle name="메모 3 7 2 5 3" xfId="20357"/>
    <cellStyle name="메모 3 7 2 5 4" xfId="25839"/>
    <cellStyle name="메모 3 7 2 6" xfId="8636"/>
    <cellStyle name="메모 3 7 2 6 2" xfId="14602"/>
    <cellStyle name="메모 3 7 2 6 3" xfId="20358"/>
    <cellStyle name="메모 3 7 2 6 4" xfId="25840"/>
    <cellStyle name="메모 3 7 2 7" xfId="8637"/>
    <cellStyle name="메모 3 7 2 7 2" xfId="14603"/>
    <cellStyle name="메모 3 7 2 7 3" xfId="20359"/>
    <cellStyle name="메모 3 7 2 7 4" xfId="25841"/>
    <cellStyle name="메모 3 7 2 8" xfId="8638"/>
    <cellStyle name="메모 3 7 2 8 2" xfId="14604"/>
    <cellStyle name="메모 3 7 2 8 3" xfId="20360"/>
    <cellStyle name="메모 3 7 2 8 4" xfId="25842"/>
    <cellStyle name="메모 3 7 2 9" xfId="8639"/>
    <cellStyle name="메모 3 7 2 9 2" xfId="14605"/>
    <cellStyle name="메모 3 7 2 9 3" xfId="20361"/>
    <cellStyle name="메모 3 7 2 9 4" xfId="25843"/>
    <cellStyle name="메모 3 7 3" xfId="5896"/>
    <cellStyle name="메모 3 7 3 10" xfId="8640"/>
    <cellStyle name="메모 3 7 3 10 2" xfId="14606"/>
    <cellStyle name="메모 3 7 3 10 3" xfId="20362"/>
    <cellStyle name="메모 3 7 3 10 4" xfId="25844"/>
    <cellStyle name="메모 3 7 3 11" xfId="11869"/>
    <cellStyle name="메모 3 7 3 12" xfId="17626"/>
    <cellStyle name="메모 3 7 3 13" xfId="23123"/>
    <cellStyle name="메모 3 7 3 2" xfId="8641"/>
    <cellStyle name="메모 3 7 3 2 2" xfId="14607"/>
    <cellStyle name="메모 3 7 3 2 3" xfId="20363"/>
    <cellStyle name="메모 3 7 3 2 4" xfId="25845"/>
    <cellStyle name="메모 3 7 3 3" xfId="8642"/>
    <cellStyle name="메모 3 7 3 3 2" xfId="14608"/>
    <cellStyle name="메모 3 7 3 3 3" xfId="20364"/>
    <cellStyle name="메모 3 7 3 3 4" xfId="25846"/>
    <cellStyle name="메모 3 7 3 4" xfId="8643"/>
    <cellStyle name="메모 3 7 3 4 2" xfId="14609"/>
    <cellStyle name="메모 3 7 3 4 3" xfId="20365"/>
    <cellStyle name="메모 3 7 3 4 4" xfId="25847"/>
    <cellStyle name="메모 3 7 3 5" xfId="8644"/>
    <cellStyle name="메모 3 7 3 5 2" xfId="14610"/>
    <cellStyle name="메모 3 7 3 5 3" xfId="20366"/>
    <cellStyle name="메모 3 7 3 5 4" xfId="25848"/>
    <cellStyle name="메모 3 7 3 6" xfId="8645"/>
    <cellStyle name="메모 3 7 3 6 2" xfId="14611"/>
    <cellStyle name="메모 3 7 3 6 3" xfId="20367"/>
    <cellStyle name="메모 3 7 3 6 4" xfId="25849"/>
    <cellStyle name="메모 3 7 3 7" xfId="8646"/>
    <cellStyle name="메모 3 7 3 7 2" xfId="14612"/>
    <cellStyle name="메모 3 7 3 7 3" xfId="20368"/>
    <cellStyle name="메모 3 7 3 7 4" xfId="25850"/>
    <cellStyle name="메모 3 7 3 8" xfId="8647"/>
    <cellStyle name="메모 3 7 3 8 2" xfId="14613"/>
    <cellStyle name="메모 3 7 3 8 3" xfId="20369"/>
    <cellStyle name="메모 3 7 3 8 4" xfId="25851"/>
    <cellStyle name="메모 3 7 3 9" xfId="8648"/>
    <cellStyle name="메모 3 7 3 9 2" xfId="14614"/>
    <cellStyle name="메모 3 7 3 9 3" xfId="20370"/>
    <cellStyle name="메모 3 7 3 9 4" xfId="25852"/>
    <cellStyle name="메모 3 7 4" xfId="8649"/>
    <cellStyle name="메모 3 7 4 2" xfId="14615"/>
    <cellStyle name="메모 3 7 4 3" xfId="20371"/>
    <cellStyle name="메모 3 7 4 4" xfId="25853"/>
    <cellStyle name="메모 3 7 5" xfId="8650"/>
    <cellStyle name="메모 3 7 5 2" xfId="14616"/>
    <cellStyle name="메모 3 7 5 3" xfId="20372"/>
    <cellStyle name="메모 3 7 5 4" xfId="25854"/>
    <cellStyle name="메모 3 7 6" xfId="8651"/>
    <cellStyle name="메모 3 7 6 2" xfId="14617"/>
    <cellStyle name="메모 3 7 6 3" xfId="20373"/>
    <cellStyle name="메모 3 7 6 4" xfId="25855"/>
    <cellStyle name="메모 3 7 7" xfId="8652"/>
    <cellStyle name="메모 3 7 7 2" xfId="14618"/>
    <cellStyle name="메모 3 7 7 3" xfId="20374"/>
    <cellStyle name="메모 3 7 7 4" xfId="25856"/>
    <cellStyle name="메모 3 7 8" xfId="8653"/>
    <cellStyle name="메모 3 7 8 2" xfId="14619"/>
    <cellStyle name="메모 3 7 8 3" xfId="20375"/>
    <cellStyle name="메모 3 7 8 4" xfId="25857"/>
    <cellStyle name="메모 3 7 9" xfId="11358"/>
    <cellStyle name="메모 3 8" xfId="8654"/>
    <cellStyle name="메모 3 8 2" xfId="14620"/>
    <cellStyle name="메모 3 8 3" xfId="20376"/>
    <cellStyle name="메모 3 8 4" xfId="25858"/>
    <cellStyle name="메모 3 9" xfId="11322"/>
    <cellStyle name="메모 4" xfId="560"/>
    <cellStyle name="메모 4 2" xfId="4578"/>
    <cellStyle name="메모 4 2 2" xfId="5215"/>
    <cellStyle name="메모 4 2 2 2" xfId="5525"/>
    <cellStyle name="메모 4 2 2 2 2" xfId="5813"/>
    <cellStyle name="메모 4 2 2 2 2 10" xfId="11786"/>
    <cellStyle name="메모 4 2 2 2 2 11" xfId="17550"/>
    <cellStyle name="메모 4 2 2 2 2 12" xfId="23066"/>
    <cellStyle name="메모 4 2 2 2 2 2" xfId="8655"/>
    <cellStyle name="메모 4 2 2 2 2 2 2" xfId="14621"/>
    <cellStyle name="메모 4 2 2 2 2 2 3" xfId="20377"/>
    <cellStyle name="메모 4 2 2 2 2 2 4" xfId="25859"/>
    <cellStyle name="메모 4 2 2 2 2 3" xfId="8656"/>
    <cellStyle name="메모 4 2 2 2 2 3 2" xfId="14622"/>
    <cellStyle name="메모 4 2 2 2 2 3 3" xfId="20378"/>
    <cellStyle name="메모 4 2 2 2 2 3 4" xfId="25860"/>
    <cellStyle name="메모 4 2 2 2 2 4" xfId="8657"/>
    <cellStyle name="메모 4 2 2 2 2 4 2" xfId="14623"/>
    <cellStyle name="메모 4 2 2 2 2 4 3" xfId="20379"/>
    <cellStyle name="메모 4 2 2 2 2 4 4" xfId="25861"/>
    <cellStyle name="메모 4 2 2 2 2 5" xfId="8658"/>
    <cellStyle name="메모 4 2 2 2 2 5 2" xfId="14624"/>
    <cellStyle name="메모 4 2 2 2 2 5 3" xfId="20380"/>
    <cellStyle name="메모 4 2 2 2 2 5 4" xfId="25862"/>
    <cellStyle name="메모 4 2 2 2 2 6" xfId="8659"/>
    <cellStyle name="메모 4 2 2 2 2 6 2" xfId="14625"/>
    <cellStyle name="메모 4 2 2 2 2 6 3" xfId="20381"/>
    <cellStyle name="메모 4 2 2 2 2 6 4" xfId="25863"/>
    <cellStyle name="메모 4 2 2 2 2 7" xfId="8660"/>
    <cellStyle name="메모 4 2 2 2 2 7 2" xfId="14626"/>
    <cellStyle name="메모 4 2 2 2 2 7 3" xfId="20382"/>
    <cellStyle name="메모 4 2 2 2 2 7 4" xfId="25864"/>
    <cellStyle name="메모 4 2 2 2 2 8" xfId="8661"/>
    <cellStyle name="메모 4 2 2 2 2 8 2" xfId="14627"/>
    <cellStyle name="메모 4 2 2 2 2 8 3" xfId="20383"/>
    <cellStyle name="메모 4 2 2 2 2 8 4" xfId="25865"/>
    <cellStyle name="메모 4 2 2 2 2 9" xfId="8662"/>
    <cellStyle name="메모 4 2 2 2 2 9 2" xfId="14628"/>
    <cellStyle name="메모 4 2 2 2 2 9 3" xfId="20384"/>
    <cellStyle name="메모 4 2 2 2 2 9 4" xfId="25866"/>
    <cellStyle name="메모 4 2 2 2 3" xfId="6036"/>
    <cellStyle name="메모 4 2 2 2 3 10" xfId="8663"/>
    <cellStyle name="메모 4 2 2 2 3 10 2" xfId="14629"/>
    <cellStyle name="메모 4 2 2 2 3 10 3" xfId="20385"/>
    <cellStyle name="메모 4 2 2 2 3 10 4" xfId="25867"/>
    <cellStyle name="메모 4 2 2 2 3 11" xfId="12009"/>
    <cellStyle name="메모 4 2 2 2 3 12" xfId="17766"/>
    <cellStyle name="메모 4 2 2 2 3 13" xfId="23263"/>
    <cellStyle name="메모 4 2 2 2 3 2" xfId="8664"/>
    <cellStyle name="메모 4 2 2 2 3 2 2" xfId="14630"/>
    <cellStyle name="메모 4 2 2 2 3 2 3" xfId="20386"/>
    <cellStyle name="메모 4 2 2 2 3 2 4" xfId="25868"/>
    <cellStyle name="메모 4 2 2 2 3 3" xfId="8665"/>
    <cellStyle name="메모 4 2 2 2 3 3 2" xfId="14631"/>
    <cellStyle name="메모 4 2 2 2 3 3 3" xfId="20387"/>
    <cellStyle name="메모 4 2 2 2 3 3 4" xfId="25869"/>
    <cellStyle name="메모 4 2 2 2 3 4" xfId="8666"/>
    <cellStyle name="메모 4 2 2 2 3 4 2" xfId="14632"/>
    <cellStyle name="메모 4 2 2 2 3 4 3" xfId="20388"/>
    <cellStyle name="메모 4 2 2 2 3 4 4" xfId="25870"/>
    <cellStyle name="메모 4 2 2 2 3 5" xfId="8667"/>
    <cellStyle name="메모 4 2 2 2 3 5 2" xfId="14633"/>
    <cellStyle name="메모 4 2 2 2 3 5 3" xfId="20389"/>
    <cellStyle name="메모 4 2 2 2 3 5 4" xfId="25871"/>
    <cellStyle name="메모 4 2 2 2 3 6" xfId="8668"/>
    <cellStyle name="메모 4 2 2 2 3 6 2" xfId="14634"/>
    <cellStyle name="메모 4 2 2 2 3 6 3" xfId="20390"/>
    <cellStyle name="메모 4 2 2 2 3 6 4" xfId="25872"/>
    <cellStyle name="메모 4 2 2 2 3 7" xfId="8669"/>
    <cellStyle name="메모 4 2 2 2 3 7 2" xfId="14635"/>
    <cellStyle name="메모 4 2 2 2 3 7 3" xfId="20391"/>
    <cellStyle name="메모 4 2 2 2 3 7 4" xfId="25873"/>
    <cellStyle name="메모 4 2 2 2 3 8" xfId="8670"/>
    <cellStyle name="메모 4 2 2 2 3 8 2" xfId="14636"/>
    <cellStyle name="메모 4 2 2 2 3 8 3" xfId="20392"/>
    <cellStyle name="메모 4 2 2 2 3 8 4" xfId="25874"/>
    <cellStyle name="메모 4 2 2 2 3 9" xfId="8671"/>
    <cellStyle name="메모 4 2 2 2 3 9 2" xfId="14637"/>
    <cellStyle name="메모 4 2 2 2 3 9 3" xfId="20393"/>
    <cellStyle name="메모 4 2 2 2 3 9 4" xfId="25875"/>
    <cellStyle name="메모 4 2 2 2 4" xfId="8672"/>
    <cellStyle name="메모 4 2 2 2 4 2" xfId="14638"/>
    <cellStyle name="메모 4 2 2 2 4 3" xfId="20394"/>
    <cellStyle name="메모 4 2 2 2 4 4" xfId="25876"/>
    <cellStyle name="메모 4 2 2 2 5" xfId="8673"/>
    <cellStyle name="메모 4 2 2 2 5 2" xfId="14639"/>
    <cellStyle name="메모 4 2 2 2 5 3" xfId="20395"/>
    <cellStyle name="메모 4 2 2 2 5 4" xfId="25877"/>
    <cellStyle name="메모 4 2 2 2 6" xfId="8674"/>
    <cellStyle name="메모 4 2 2 2 6 2" xfId="14640"/>
    <cellStyle name="메모 4 2 2 2 6 3" xfId="20396"/>
    <cellStyle name="메모 4 2 2 2 6 4" xfId="25878"/>
    <cellStyle name="메모 4 2 2 2 7" xfId="11519"/>
    <cellStyle name="메모 4 2 2 2 8" xfId="17308"/>
    <cellStyle name="메모 4 2 2 3" xfId="5438"/>
    <cellStyle name="메모 4 2 2 3 2" xfId="5726"/>
    <cellStyle name="메모 4 2 2 3 2 10" xfId="11699"/>
    <cellStyle name="메모 4 2 2 3 2 11" xfId="17466"/>
    <cellStyle name="메모 4 2 2 3 2 12" xfId="22987"/>
    <cellStyle name="메모 4 2 2 3 2 2" xfId="8675"/>
    <cellStyle name="메모 4 2 2 3 2 2 2" xfId="14641"/>
    <cellStyle name="메모 4 2 2 3 2 2 3" xfId="20397"/>
    <cellStyle name="메모 4 2 2 3 2 2 4" xfId="25879"/>
    <cellStyle name="메모 4 2 2 3 2 3" xfId="8676"/>
    <cellStyle name="메모 4 2 2 3 2 3 2" xfId="14642"/>
    <cellStyle name="메모 4 2 2 3 2 3 3" xfId="20398"/>
    <cellStyle name="메모 4 2 2 3 2 3 4" xfId="25880"/>
    <cellStyle name="메모 4 2 2 3 2 4" xfId="8677"/>
    <cellStyle name="메모 4 2 2 3 2 4 2" xfId="14643"/>
    <cellStyle name="메모 4 2 2 3 2 4 3" xfId="20399"/>
    <cellStyle name="메모 4 2 2 3 2 4 4" xfId="25881"/>
    <cellStyle name="메모 4 2 2 3 2 5" xfId="8678"/>
    <cellStyle name="메모 4 2 2 3 2 5 2" xfId="14644"/>
    <cellStyle name="메모 4 2 2 3 2 5 3" xfId="20400"/>
    <cellStyle name="메모 4 2 2 3 2 5 4" xfId="25882"/>
    <cellStyle name="메모 4 2 2 3 2 6" xfId="8679"/>
    <cellStyle name="메모 4 2 2 3 2 6 2" xfId="14645"/>
    <cellStyle name="메모 4 2 2 3 2 6 3" xfId="20401"/>
    <cellStyle name="메모 4 2 2 3 2 6 4" xfId="25883"/>
    <cellStyle name="메모 4 2 2 3 2 7" xfId="8680"/>
    <cellStyle name="메모 4 2 2 3 2 7 2" xfId="14646"/>
    <cellStyle name="메모 4 2 2 3 2 7 3" xfId="20402"/>
    <cellStyle name="메모 4 2 2 3 2 7 4" xfId="25884"/>
    <cellStyle name="메모 4 2 2 3 2 8" xfId="8681"/>
    <cellStyle name="메모 4 2 2 3 2 8 2" xfId="14647"/>
    <cellStyle name="메모 4 2 2 3 2 8 3" xfId="20403"/>
    <cellStyle name="메모 4 2 2 3 2 8 4" xfId="25885"/>
    <cellStyle name="메모 4 2 2 3 2 9" xfId="8682"/>
    <cellStyle name="메모 4 2 2 3 2 9 2" xfId="14648"/>
    <cellStyle name="메모 4 2 2 3 2 9 3" xfId="20404"/>
    <cellStyle name="메모 4 2 2 3 2 9 4" xfId="25886"/>
    <cellStyle name="메모 4 2 2 3 3" xfId="5958"/>
    <cellStyle name="메모 4 2 2 3 3 10" xfId="8683"/>
    <cellStyle name="메모 4 2 2 3 3 10 2" xfId="14649"/>
    <cellStyle name="메모 4 2 2 3 3 10 3" xfId="20405"/>
    <cellStyle name="메모 4 2 2 3 3 10 4" xfId="25887"/>
    <cellStyle name="메모 4 2 2 3 3 11" xfId="11931"/>
    <cellStyle name="메모 4 2 2 3 3 12" xfId="17688"/>
    <cellStyle name="메모 4 2 2 3 3 13" xfId="23185"/>
    <cellStyle name="메모 4 2 2 3 3 2" xfId="8684"/>
    <cellStyle name="메모 4 2 2 3 3 2 2" xfId="14650"/>
    <cellStyle name="메모 4 2 2 3 3 2 3" xfId="20406"/>
    <cellStyle name="메모 4 2 2 3 3 2 4" xfId="25888"/>
    <cellStyle name="메모 4 2 2 3 3 3" xfId="8685"/>
    <cellStyle name="메모 4 2 2 3 3 3 2" xfId="14651"/>
    <cellStyle name="메모 4 2 2 3 3 3 3" xfId="20407"/>
    <cellStyle name="메모 4 2 2 3 3 3 4" xfId="25889"/>
    <cellStyle name="메모 4 2 2 3 3 4" xfId="8686"/>
    <cellStyle name="메모 4 2 2 3 3 4 2" xfId="14652"/>
    <cellStyle name="메모 4 2 2 3 3 4 3" xfId="20408"/>
    <cellStyle name="메모 4 2 2 3 3 4 4" xfId="25890"/>
    <cellStyle name="메모 4 2 2 3 3 5" xfId="8687"/>
    <cellStyle name="메모 4 2 2 3 3 5 2" xfId="14653"/>
    <cellStyle name="메모 4 2 2 3 3 5 3" xfId="20409"/>
    <cellStyle name="메모 4 2 2 3 3 5 4" xfId="25891"/>
    <cellStyle name="메모 4 2 2 3 3 6" xfId="8688"/>
    <cellStyle name="메모 4 2 2 3 3 6 2" xfId="14654"/>
    <cellStyle name="메모 4 2 2 3 3 6 3" xfId="20410"/>
    <cellStyle name="메모 4 2 2 3 3 6 4" xfId="25892"/>
    <cellStyle name="메모 4 2 2 3 3 7" xfId="8689"/>
    <cellStyle name="메모 4 2 2 3 3 7 2" xfId="14655"/>
    <cellStyle name="메모 4 2 2 3 3 7 3" xfId="20411"/>
    <cellStyle name="메모 4 2 2 3 3 7 4" xfId="25893"/>
    <cellStyle name="메모 4 2 2 3 3 8" xfId="8690"/>
    <cellStyle name="메모 4 2 2 3 3 8 2" xfId="14656"/>
    <cellStyle name="메모 4 2 2 3 3 8 3" xfId="20412"/>
    <cellStyle name="메모 4 2 2 3 3 8 4" xfId="25894"/>
    <cellStyle name="메모 4 2 2 3 3 9" xfId="8691"/>
    <cellStyle name="메모 4 2 2 3 3 9 2" xfId="14657"/>
    <cellStyle name="메모 4 2 2 3 3 9 3" xfId="20413"/>
    <cellStyle name="메모 4 2 2 3 3 9 4" xfId="25895"/>
    <cellStyle name="메모 4 2 2 3 4" xfId="8692"/>
    <cellStyle name="메모 4 2 2 3 4 2" xfId="14658"/>
    <cellStyle name="메모 4 2 2 3 4 3" xfId="20414"/>
    <cellStyle name="메모 4 2 2 3 4 4" xfId="25896"/>
    <cellStyle name="메모 4 2 2 3 5" xfId="8693"/>
    <cellStyle name="메모 4 2 2 3 5 2" xfId="14659"/>
    <cellStyle name="메모 4 2 2 3 5 3" xfId="20415"/>
    <cellStyle name="메모 4 2 2 3 5 4" xfId="25897"/>
    <cellStyle name="메모 4 2 2 3 6" xfId="8694"/>
    <cellStyle name="메모 4 2 2 3 6 2" xfId="14660"/>
    <cellStyle name="메모 4 2 2 3 6 3" xfId="20416"/>
    <cellStyle name="메모 4 2 2 3 6 4" xfId="25898"/>
    <cellStyle name="메모 4 2 2 3 7" xfId="11432"/>
    <cellStyle name="메모 4 2 2 3 8" xfId="17227"/>
    <cellStyle name="메모 4 2 2 4" xfId="5366"/>
    <cellStyle name="메모 4 2 2 4 2" xfId="5654"/>
    <cellStyle name="메모 4 2 2 4 2 10" xfId="11627"/>
    <cellStyle name="메모 4 2 2 4 2 11" xfId="17398"/>
    <cellStyle name="메모 4 2 2 4 2 12" xfId="22930"/>
    <cellStyle name="메모 4 2 2 4 2 2" xfId="8695"/>
    <cellStyle name="메모 4 2 2 4 2 2 2" xfId="14661"/>
    <cellStyle name="메모 4 2 2 4 2 2 3" xfId="20417"/>
    <cellStyle name="메모 4 2 2 4 2 2 4" xfId="25899"/>
    <cellStyle name="메모 4 2 2 4 2 3" xfId="8696"/>
    <cellStyle name="메모 4 2 2 4 2 3 2" xfId="14662"/>
    <cellStyle name="메모 4 2 2 4 2 3 3" xfId="20418"/>
    <cellStyle name="메모 4 2 2 4 2 3 4" xfId="25900"/>
    <cellStyle name="메모 4 2 2 4 2 4" xfId="8697"/>
    <cellStyle name="메모 4 2 2 4 2 4 2" xfId="14663"/>
    <cellStyle name="메모 4 2 2 4 2 4 3" xfId="20419"/>
    <cellStyle name="메모 4 2 2 4 2 4 4" xfId="25901"/>
    <cellStyle name="메모 4 2 2 4 2 5" xfId="8698"/>
    <cellStyle name="메모 4 2 2 4 2 5 2" xfId="14664"/>
    <cellStyle name="메모 4 2 2 4 2 5 3" xfId="20420"/>
    <cellStyle name="메모 4 2 2 4 2 5 4" xfId="25902"/>
    <cellStyle name="메모 4 2 2 4 2 6" xfId="8699"/>
    <cellStyle name="메모 4 2 2 4 2 6 2" xfId="14665"/>
    <cellStyle name="메모 4 2 2 4 2 6 3" xfId="20421"/>
    <cellStyle name="메모 4 2 2 4 2 6 4" xfId="25903"/>
    <cellStyle name="메모 4 2 2 4 2 7" xfId="8700"/>
    <cellStyle name="메모 4 2 2 4 2 7 2" xfId="14666"/>
    <cellStyle name="메모 4 2 2 4 2 7 3" xfId="20422"/>
    <cellStyle name="메모 4 2 2 4 2 7 4" xfId="25904"/>
    <cellStyle name="메모 4 2 2 4 2 8" xfId="8701"/>
    <cellStyle name="메모 4 2 2 4 2 8 2" xfId="14667"/>
    <cellStyle name="메모 4 2 2 4 2 8 3" xfId="20423"/>
    <cellStyle name="메모 4 2 2 4 2 8 4" xfId="25905"/>
    <cellStyle name="메모 4 2 2 4 2 9" xfId="8702"/>
    <cellStyle name="메모 4 2 2 4 2 9 2" xfId="14668"/>
    <cellStyle name="메모 4 2 2 4 2 9 3" xfId="20424"/>
    <cellStyle name="메모 4 2 2 4 2 9 4" xfId="25906"/>
    <cellStyle name="메모 4 2 2 4 3" xfId="5897"/>
    <cellStyle name="메모 4 2 2 4 3 10" xfId="8703"/>
    <cellStyle name="메모 4 2 2 4 3 10 2" xfId="14669"/>
    <cellStyle name="메모 4 2 2 4 3 10 3" xfId="20425"/>
    <cellStyle name="메모 4 2 2 4 3 10 4" xfId="25907"/>
    <cellStyle name="메모 4 2 2 4 3 11" xfId="11870"/>
    <cellStyle name="메모 4 2 2 4 3 12" xfId="17627"/>
    <cellStyle name="메모 4 2 2 4 3 13" xfId="23124"/>
    <cellStyle name="메모 4 2 2 4 3 2" xfId="8704"/>
    <cellStyle name="메모 4 2 2 4 3 2 2" xfId="14670"/>
    <cellStyle name="메모 4 2 2 4 3 2 3" xfId="20426"/>
    <cellStyle name="메모 4 2 2 4 3 2 4" xfId="25908"/>
    <cellStyle name="메모 4 2 2 4 3 3" xfId="8705"/>
    <cellStyle name="메모 4 2 2 4 3 3 2" xfId="14671"/>
    <cellStyle name="메모 4 2 2 4 3 3 3" xfId="20427"/>
    <cellStyle name="메모 4 2 2 4 3 3 4" xfId="25909"/>
    <cellStyle name="메모 4 2 2 4 3 4" xfId="8706"/>
    <cellStyle name="메모 4 2 2 4 3 4 2" xfId="14672"/>
    <cellStyle name="메모 4 2 2 4 3 4 3" xfId="20428"/>
    <cellStyle name="메모 4 2 2 4 3 4 4" xfId="25910"/>
    <cellStyle name="메모 4 2 2 4 3 5" xfId="8707"/>
    <cellStyle name="메모 4 2 2 4 3 5 2" xfId="14673"/>
    <cellStyle name="메모 4 2 2 4 3 5 3" xfId="20429"/>
    <cellStyle name="메모 4 2 2 4 3 5 4" xfId="25911"/>
    <cellStyle name="메모 4 2 2 4 3 6" xfId="8708"/>
    <cellStyle name="메모 4 2 2 4 3 6 2" xfId="14674"/>
    <cellStyle name="메모 4 2 2 4 3 6 3" xfId="20430"/>
    <cellStyle name="메모 4 2 2 4 3 6 4" xfId="25912"/>
    <cellStyle name="메모 4 2 2 4 3 7" xfId="8709"/>
    <cellStyle name="메모 4 2 2 4 3 7 2" xfId="14675"/>
    <cellStyle name="메모 4 2 2 4 3 7 3" xfId="20431"/>
    <cellStyle name="메모 4 2 2 4 3 7 4" xfId="25913"/>
    <cellStyle name="메모 4 2 2 4 3 8" xfId="8710"/>
    <cellStyle name="메모 4 2 2 4 3 8 2" xfId="14676"/>
    <cellStyle name="메모 4 2 2 4 3 8 3" xfId="20432"/>
    <cellStyle name="메모 4 2 2 4 3 8 4" xfId="25914"/>
    <cellStyle name="메모 4 2 2 4 3 9" xfId="8711"/>
    <cellStyle name="메모 4 2 2 4 3 9 2" xfId="14677"/>
    <cellStyle name="메모 4 2 2 4 3 9 3" xfId="20433"/>
    <cellStyle name="메모 4 2 2 4 3 9 4" xfId="25915"/>
    <cellStyle name="메모 4 2 2 4 4" xfId="8712"/>
    <cellStyle name="메모 4 2 2 4 4 2" xfId="14678"/>
    <cellStyle name="메모 4 2 2 4 4 3" xfId="20434"/>
    <cellStyle name="메모 4 2 2 4 4 4" xfId="25916"/>
    <cellStyle name="메모 4 2 2 4 5" xfId="8713"/>
    <cellStyle name="메모 4 2 2 4 5 2" xfId="14679"/>
    <cellStyle name="메모 4 2 2 4 5 3" xfId="20435"/>
    <cellStyle name="메모 4 2 2 4 5 4" xfId="25917"/>
    <cellStyle name="메모 4 2 2 4 6" xfId="8714"/>
    <cellStyle name="메모 4 2 2 4 6 2" xfId="14680"/>
    <cellStyle name="메모 4 2 2 4 6 3" xfId="20436"/>
    <cellStyle name="메모 4 2 2 4 6 4" xfId="25918"/>
    <cellStyle name="메모 4 2 2 4 7" xfId="8715"/>
    <cellStyle name="메모 4 2 2 4 7 2" xfId="14681"/>
    <cellStyle name="메모 4 2 2 4 7 3" xfId="20437"/>
    <cellStyle name="메모 4 2 2 4 7 4" xfId="25919"/>
    <cellStyle name="메모 4 2 2 4 8" xfId="11360"/>
    <cellStyle name="메모 4 2 2 4 9" xfId="17164"/>
    <cellStyle name="메모 4 2 2 5" xfId="5421"/>
    <cellStyle name="메모 4 2 2 5 10" xfId="17213"/>
    <cellStyle name="메모 4 2 2 5 11" xfId="11319"/>
    <cellStyle name="메모 4 2 2 5 2" xfId="5709"/>
    <cellStyle name="메모 4 2 2 5 2 10" xfId="8716"/>
    <cellStyle name="메모 4 2 2 5 2 10 2" xfId="14682"/>
    <cellStyle name="메모 4 2 2 5 2 10 3" xfId="20438"/>
    <cellStyle name="메모 4 2 2 5 2 10 4" xfId="25920"/>
    <cellStyle name="메모 4 2 2 5 2 11" xfId="11682"/>
    <cellStyle name="메모 4 2 2 5 2 12" xfId="17451"/>
    <cellStyle name="메모 4 2 2 5 2 13" xfId="22972"/>
    <cellStyle name="메모 4 2 2 5 2 2" xfId="8717"/>
    <cellStyle name="메모 4 2 2 5 2 2 2" xfId="14683"/>
    <cellStyle name="메모 4 2 2 5 2 2 3" xfId="20439"/>
    <cellStyle name="메모 4 2 2 5 2 2 4" xfId="25921"/>
    <cellStyle name="메모 4 2 2 5 2 3" xfId="8718"/>
    <cellStyle name="메모 4 2 2 5 2 3 2" xfId="14684"/>
    <cellStyle name="메모 4 2 2 5 2 3 3" xfId="20440"/>
    <cellStyle name="메모 4 2 2 5 2 3 4" xfId="25922"/>
    <cellStyle name="메모 4 2 2 5 2 4" xfId="8719"/>
    <cellStyle name="메모 4 2 2 5 2 4 2" xfId="14685"/>
    <cellStyle name="메모 4 2 2 5 2 4 3" xfId="20441"/>
    <cellStyle name="메모 4 2 2 5 2 4 4" xfId="25923"/>
    <cellStyle name="메모 4 2 2 5 2 5" xfId="8720"/>
    <cellStyle name="메모 4 2 2 5 2 5 2" xfId="14686"/>
    <cellStyle name="메모 4 2 2 5 2 5 3" xfId="20442"/>
    <cellStyle name="메모 4 2 2 5 2 5 4" xfId="25924"/>
    <cellStyle name="메모 4 2 2 5 2 6" xfId="8721"/>
    <cellStyle name="메모 4 2 2 5 2 6 2" xfId="14687"/>
    <cellStyle name="메모 4 2 2 5 2 6 3" xfId="20443"/>
    <cellStyle name="메모 4 2 2 5 2 6 4" xfId="25925"/>
    <cellStyle name="메모 4 2 2 5 2 7" xfId="8722"/>
    <cellStyle name="메모 4 2 2 5 2 7 2" xfId="14688"/>
    <cellStyle name="메모 4 2 2 5 2 7 3" xfId="20444"/>
    <cellStyle name="메모 4 2 2 5 2 7 4" xfId="25926"/>
    <cellStyle name="메모 4 2 2 5 2 8" xfId="8723"/>
    <cellStyle name="메모 4 2 2 5 2 8 2" xfId="14689"/>
    <cellStyle name="메모 4 2 2 5 2 8 3" xfId="20445"/>
    <cellStyle name="메모 4 2 2 5 2 8 4" xfId="25927"/>
    <cellStyle name="메모 4 2 2 5 2 9" xfId="8724"/>
    <cellStyle name="메모 4 2 2 5 2 9 2" xfId="14690"/>
    <cellStyle name="메모 4 2 2 5 2 9 3" xfId="20446"/>
    <cellStyle name="메모 4 2 2 5 2 9 4" xfId="25928"/>
    <cellStyle name="메모 4 2 2 5 3" xfId="5947"/>
    <cellStyle name="메모 4 2 2 5 3 10" xfId="8725"/>
    <cellStyle name="메모 4 2 2 5 3 10 2" xfId="14691"/>
    <cellStyle name="메모 4 2 2 5 3 10 3" xfId="20447"/>
    <cellStyle name="메모 4 2 2 5 3 10 4" xfId="25929"/>
    <cellStyle name="메모 4 2 2 5 3 11" xfId="11920"/>
    <cellStyle name="메모 4 2 2 5 3 12" xfId="17677"/>
    <cellStyle name="메모 4 2 2 5 3 13" xfId="23174"/>
    <cellStyle name="메모 4 2 2 5 3 2" xfId="8726"/>
    <cellStyle name="메모 4 2 2 5 3 2 2" xfId="14692"/>
    <cellStyle name="메모 4 2 2 5 3 2 3" xfId="20448"/>
    <cellStyle name="메모 4 2 2 5 3 2 4" xfId="25930"/>
    <cellStyle name="메모 4 2 2 5 3 3" xfId="8727"/>
    <cellStyle name="메모 4 2 2 5 3 3 2" xfId="14693"/>
    <cellStyle name="메모 4 2 2 5 3 3 3" xfId="20449"/>
    <cellStyle name="메모 4 2 2 5 3 3 4" xfId="25931"/>
    <cellStyle name="메모 4 2 2 5 3 4" xfId="8728"/>
    <cellStyle name="메모 4 2 2 5 3 4 2" xfId="14694"/>
    <cellStyle name="메모 4 2 2 5 3 4 3" xfId="20450"/>
    <cellStyle name="메모 4 2 2 5 3 4 4" xfId="25932"/>
    <cellStyle name="메모 4 2 2 5 3 5" xfId="8729"/>
    <cellStyle name="메모 4 2 2 5 3 5 2" xfId="14695"/>
    <cellStyle name="메모 4 2 2 5 3 5 3" xfId="20451"/>
    <cellStyle name="메모 4 2 2 5 3 5 4" xfId="25933"/>
    <cellStyle name="메모 4 2 2 5 3 6" xfId="8730"/>
    <cellStyle name="메모 4 2 2 5 3 6 2" xfId="14696"/>
    <cellStyle name="메모 4 2 2 5 3 6 3" xfId="20452"/>
    <cellStyle name="메모 4 2 2 5 3 6 4" xfId="25934"/>
    <cellStyle name="메모 4 2 2 5 3 7" xfId="8731"/>
    <cellStyle name="메모 4 2 2 5 3 7 2" xfId="14697"/>
    <cellStyle name="메모 4 2 2 5 3 7 3" xfId="20453"/>
    <cellStyle name="메모 4 2 2 5 3 7 4" xfId="25935"/>
    <cellStyle name="메모 4 2 2 5 3 8" xfId="8732"/>
    <cellStyle name="메모 4 2 2 5 3 8 2" xfId="14698"/>
    <cellStyle name="메모 4 2 2 5 3 8 3" xfId="20454"/>
    <cellStyle name="메모 4 2 2 5 3 8 4" xfId="25936"/>
    <cellStyle name="메모 4 2 2 5 3 9" xfId="8733"/>
    <cellStyle name="메모 4 2 2 5 3 9 2" xfId="14699"/>
    <cellStyle name="메모 4 2 2 5 3 9 3" xfId="20455"/>
    <cellStyle name="메모 4 2 2 5 3 9 4" xfId="25937"/>
    <cellStyle name="메모 4 2 2 5 4" xfId="8734"/>
    <cellStyle name="메모 4 2 2 5 4 2" xfId="14700"/>
    <cellStyle name="메모 4 2 2 5 4 3" xfId="20456"/>
    <cellStyle name="메모 4 2 2 5 4 4" xfId="25938"/>
    <cellStyle name="메모 4 2 2 5 5" xfId="8735"/>
    <cellStyle name="메모 4 2 2 5 5 2" xfId="14701"/>
    <cellStyle name="메모 4 2 2 5 5 3" xfId="20457"/>
    <cellStyle name="메모 4 2 2 5 5 4" xfId="25939"/>
    <cellStyle name="메모 4 2 2 5 6" xfId="8736"/>
    <cellStyle name="메모 4 2 2 5 6 2" xfId="14702"/>
    <cellStyle name="메모 4 2 2 5 6 3" xfId="20458"/>
    <cellStyle name="메모 4 2 2 5 6 4" xfId="25940"/>
    <cellStyle name="메모 4 2 2 5 7" xfId="8737"/>
    <cellStyle name="메모 4 2 2 5 7 2" xfId="14703"/>
    <cellStyle name="메모 4 2 2 5 7 3" xfId="20459"/>
    <cellStyle name="메모 4 2 2 5 7 4" xfId="25941"/>
    <cellStyle name="메모 4 2 2 5 8" xfId="8738"/>
    <cellStyle name="메모 4 2 2 5 8 2" xfId="14704"/>
    <cellStyle name="메모 4 2 2 5 8 3" xfId="20460"/>
    <cellStyle name="메모 4 2 2 5 8 4" xfId="25942"/>
    <cellStyle name="메모 4 2 2 5 9" xfId="11415"/>
    <cellStyle name="메모 4 2 2 6" xfId="8739"/>
    <cellStyle name="메모 4 2 2 6 2" xfId="14705"/>
    <cellStyle name="메모 4 2 2 6 3" xfId="20461"/>
    <cellStyle name="메모 4 2 2 6 4" xfId="25943"/>
    <cellStyle name="메모 4 2 2 7" xfId="8740"/>
    <cellStyle name="메모 4 2 2 7 2" xfId="14706"/>
    <cellStyle name="메모 4 2 2 7 3" xfId="20462"/>
    <cellStyle name="메모 4 2 2 7 4" xfId="25944"/>
    <cellStyle name="메모 4 2 2 8" xfId="11339"/>
    <cellStyle name="메모 4 2 2 9" xfId="11271"/>
    <cellStyle name="메모 4 2 3" xfId="5521"/>
    <cellStyle name="메모 4 2 3 10" xfId="8741"/>
    <cellStyle name="메모 4 2 3 10 2" xfId="14707"/>
    <cellStyle name="메모 4 2 3 10 3" xfId="20463"/>
    <cellStyle name="메모 4 2 3 10 4" xfId="25945"/>
    <cellStyle name="메모 4 2 3 11" xfId="11515"/>
    <cellStyle name="메모 4 2 3 12" xfId="17304"/>
    <cellStyle name="메모 4 2 3 13" xfId="22898"/>
    <cellStyle name="메모 4 2 3 2" xfId="5809"/>
    <cellStyle name="메모 4 2 3 2 10" xfId="11782"/>
    <cellStyle name="메모 4 2 3 2 11" xfId="17546"/>
    <cellStyle name="메모 4 2 3 2 12" xfId="23062"/>
    <cellStyle name="메모 4 2 3 2 2" xfId="8742"/>
    <cellStyle name="메모 4 2 3 2 2 2" xfId="14708"/>
    <cellStyle name="메모 4 2 3 2 2 3" xfId="20464"/>
    <cellStyle name="메모 4 2 3 2 2 4" xfId="25946"/>
    <cellStyle name="메모 4 2 3 2 3" xfId="8743"/>
    <cellStyle name="메모 4 2 3 2 3 2" xfId="14709"/>
    <cellStyle name="메모 4 2 3 2 3 3" xfId="20465"/>
    <cellStyle name="메모 4 2 3 2 3 4" xfId="25947"/>
    <cellStyle name="메모 4 2 3 2 4" xfId="8744"/>
    <cellStyle name="메모 4 2 3 2 4 2" xfId="14710"/>
    <cellStyle name="메모 4 2 3 2 4 3" xfId="20466"/>
    <cellStyle name="메모 4 2 3 2 4 4" xfId="25948"/>
    <cellStyle name="메모 4 2 3 2 5" xfId="8745"/>
    <cellStyle name="메모 4 2 3 2 5 2" xfId="14711"/>
    <cellStyle name="메모 4 2 3 2 5 3" xfId="20467"/>
    <cellStyle name="메모 4 2 3 2 5 4" xfId="25949"/>
    <cellStyle name="메모 4 2 3 2 6" xfId="8746"/>
    <cellStyle name="메모 4 2 3 2 6 2" xfId="14712"/>
    <cellStyle name="메모 4 2 3 2 6 3" xfId="20468"/>
    <cellStyle name="메모 4 2 3 2 6 4" xfId="25950"/>
    <cellStyle name="메모 4 2 3 2 7" xfId="8747"/>
    <cellStyle name="메모 4 2 3 2 7 2" xfId="14713"/>
    <cellStyle name="메모 4 2 3 2 7 3" xfId="20469"/>
    <cellStyle name="메모 4 2 3 2 7 4" xfId="25951"/>
    <cellStyle name="메모 4 2 3 2 8" xfId="8748"/>
    <cellStyle name="메모 4 2 3 2 8 2" xfId="14714"/>
    <cellStyle name="메모 4 2 3 2 8 3" xfId="20470"/>
    <cellStyle name="메모 4 2 3 2 8 4" xfId="25952"/>
    <cellStyle name="메모 4 2 3 2 9" xfId="8749"/>
    <cellStyle name="메모 4 2 3 2 9 2" xfId="14715"/>
    <cellStyle name="메모 4 2 3 2 9 3" xfId="20471"/>
    <cellStyle name="메모 4 2 3 2 9 4" xfId="25953"/>
    <cellStyle name="메모 4 2 3 3" xfId="6032"/>
    <cellStyle name="메모 4 2 3 3 10" xfId="8750"/>
    <cellStyle name="메모 4 2 3 3 10 2" xfId="14716"/>
    <cellStyle name="메모 4 2 3 3 10 3" xfId="20472"/>
    <cellStyle name="메모 4 2 3 3 10 4" xfId="25954"/>
    <cellStyle name="메모 4 2 3 3 11" xfId="12005"/>
    <cellStyle name="메모 4 2 3 3 12" xfId="17762"/>
    <cellStyle name="메모 4 2 3 3 13" xfId="23259"/>
    <cellStyle name="메모 4 2 3 3 2" xfId="8751"/>
    <cellStyle name="메모 4 2 3 3 2 2" xfId="14717"/>
    <cellStyle name="메모 4 2 3 3 2 3" xfId="20473"/>
    <cellStyle name="메모 4 2 3 3 2 4" xfId="25955"/>
    <cellStyle name="메모 4 2 3 3 3" xfId="8752"/>
    <cellStyle name="메모 4 2 3 3 3 2" xfId="14718"/>
    <cellStyle name="메모 4 2 3 3 3 3" xfId="20474"/>
    <cellStyle name="메모 4 2 3 3 3 4" xfId="25956"/>
    <cellStyle name="메모 4 2 3 3 4" xfId="8753"/>
    <cellStyle name="메모 4 2 3 3 4 2" xfId="14719"/>
    <cellStyle name="메모 4 2 3 3 4 3" xfId="20475"/>
    <cellStyle name="메모 4 2 3 3 4 4" xfId="25957"/>
    <cellStyle name="메모 4 2 3 3 5" xfId="8754"/>
    <cellStyle name="메모 4 2 3 3 5 2" xfId="14720"/>
    <cellStyle name="메모 4 2 3 3 5 3" xfId="20476"/>
    <cellStyle name="메모 4 2 3 3 5 4" xfId="25958"/>
    <cellStyle name="메모 4 2 3 3 6" xfId="8755"/>
    <cellStyle name="메모 4 2 3 3 6 2" xfId="14721"/>
    <cellStyle name="메모 4 2 3 3 6 3" xfId="20477"/>
    <cellStyle name="메모 4 2 3 3 6 4" xfId="25959"/>
    <cellStyle name="메모 4 2 3 3 7" xfId="8756"/>
    <cellStyle name="메모 4 2 3 3 7 2" xfId="14722"/>
    <cellStyle name="메모 4 2 3 3 7 3" xfId="20478"/>
    <cellStyle name="메모 4 2 3 3 7 4" xfId="25960"/>
    <cellStyle name="메모 4 2 3 3 8" xfId="8757"/>
    <cellStyle name="메모 4 2 3 3 8 2" xfId="14723"/>
    <cellStyle name="메모 4 2 3 3 8 3" xfId="20479"/>
    <cellStyle name="메모 4 2 3 3 8 4" xfId="25961"/>
    <cellStyle name="메모 4 2 3 3 9" xfId="8758"/>
    <cellStyle name="메모 4 2 3 3 9 2" xfId="14724"/>
    <cellStyle name="메모 4 2 3 3 9 3" xfId="20480"/>
    <cellStyle name="메모 4 2 3 3 9 4" xfId="25962"/>
    <cellStyle name="메모 4 2 3 4" xfId="8759"/>
    <cellStyle name="메모 4 2 3 4 2" xfId="14725"/>
    <cellStyle name="메모 4 2 3 4 3" xfId="20481"/>
    <cellStyle name="메모 4 2 3 4 4" xfId="25963"/>
    <cellStyle name="메모 4 2 3 5" xfId="8760"/>
    <cellStyle name="메모 4 2 3 5 2" xfId="14726"/>
    <cellStyle name="메모 4 2 3 5 3" xfId="20482"/>
    <cellStyle name="메모 4 2 3 5 4" xfId="25964"/>
    <cellStyle name="메모 4 2 3 6" xfId="8761"/>
    <cellStyle name="메모 4 2 3 6 2" xfId="14727"/>
    <cellStyle name="메모 4 2 3 6 3" xfId="20483"/>
    <cellStyle name="메모 4 2 3 6 4" xfId="25965"/>
    <cellStyle name="메모 4 2 3 7" xfId="8762"/>
    <cellStyle name="메모 4 2 3 7 2" xfId="14728"/>
    <cellStyle name="메모 4 2 3 7 3" xfId="20484"/>
    <cellStyle name="메모 4 2 3 7 4" xfId="25966"/>
    <cellStyle name="메모 4 2 3 8" xfId="8763"/>
    <cellStyle name="메모 4 2 3 8 2" xfId="14729"/>
    <cellStyle name="메모 4 2 3 8 3" xfId="20485"/>
    <cellStyle name="메모 4 2 3 8 4" xfId="25967"/>
    <cellStyle name="메모 4 2 3 9" xfId="8764"/>
    <cellStyle name="메모 4 2 3 9 2" xfId="14730"/>
    <cellStyle name="메모 4 2 3 9 3" xfId="20486"/>
    <cellStyle name="메모 4 2 3 9 4" xfId="25968"/>
    <cellStyle name="메모 4 2 4" xfId="5458"/>
    <cellStyle name="메모 4 2 4 2" xfId="5746"/>
    <cellStyle name="메모 4 2 4 2 10" xfId="11719"/>
    <cellStyle name="메모 4 2 4 2 11" xfId="17486"/>
    <cellStyle name="메모 4 2 4 2 12" xfId="23004"/>
    <cellStyle name="메모 4 2 4 2 2" xfId="8765"/>
    <cellStyle name="메모 4 2 4 2 2 2" xfId="14731"/>
    <cellStyle name="메모 4 2 4 2 2 3" xfId="20487"/>
    <cellStyle name="메모 4 2 4 2 2 4" xfId="25969"/>
    <cellStyle name="메모 4 2 4 2 3" xfId="8766"/>
    <cellStyle name="메모 4 2 4 2 3 2" xfId="14732"/>
    <cellStyle name="메모 4 2 4 2 3 3" xfId="20488"/>
    <cellStyle name="메모 4 2 4 2 3 4" xfId="25970"/>
    <cellStyle name="메모 4 2 4 2 4" xfId="8767"/>
    <cellStyle name="메모 4 2 4 2 4 2" xfId="14733"/>
    <cellStyle name="메모 4 2 4 2 4 3" xfId="20489"/>
    <cellStyle name="메모 4 2 4 2 4 4" xfId="25971"/>
    <cellStyle name="메모 4 2 4 2 5" xfId="8768"/>
    <cellStyle name="메모 4 2 4 2 5 2" xfId="14734"/>
    <cellStyle name="메모 4 2 4 2 5 3" xfId="20490"/>
    <cellStyle name="메모 4 2 4 2 5 4" xfId="25972"/>
    <cellStyle name="메모 4 2 4 2 6" xfId="8769"/>
    <cellStyle name="메모 4 2 4 2 6 2" xfId="14735"/>
    <cellStyle name="메모 4 2 4 2 6 3" xfId="20491"/>
    <cellStyle name="메모 4 2 4 2 6 4" xfId="25973"/>
    <cellStyle name="메모 4 2 4 2 7" xfId="8770"/>
    <cellStyle name="메모 4 2 4 2 7 2" xfId="14736"/>
    <cellStyle name="메모 4 2 4 2 7 3" xfId="20492"/>
    <cellStyle name="메모 4 2 4 2 7 4" xfId="25974"/>
    <cellStyle name="메모 4 2 4 2 8" xfId="8771"/>
    <cellStyle name="메모 4 2 4 2 8 2" xfId="14737"/>
    <cellStyle name="메모 4 2 4 2 8 3" xfId="20493"/>
    <cellStyle name="메모 4 2 4 2 8 4" xfId="25975"/>
    <cellStyle name="메모 4 2 4 2 9" xfId="8772"/>
    <cellStyle name="메모 4 2 4 2 9 2" xfId="14738"/>
    <cellStyle name="메모 4 2 4 2 9 3" xfId="20494"/>
    <cellStyle name="메모 4 2 4 2 9 4" xfId="25976"/>
    <cellStyle name="메모 4 2 4 3" xfId="5973"/>
    <cellStyle name="메모 4 2 4 3 10" xfId="8773"/>
    <cellStyle name="메모 4 2 4 3 10 2" xfId="14739"/>
    <cellStyle name="메모 4 2 4 3 10 3" xfId="20495"/>
    <cellStyle name="메모 4 2 4 3 10 4" xfId="25977"/>
    <cellStyle name="메모 4 2 4 3 11" xfId="11946"/>
    <cellStyle name="메모 4 2 4 3 12" xfId="17703"/>
    <cellStyle name="메모 4 2 4 3 13" xfId="23200"/>
    <cellStyle name="메모 4 2 4 3 2" xfId="8774"/>
    <cellStyle name="메모 4 2 4 3 2 2" xfId="14740"/>
    <cellStyle name="메모 4 2 4 3 2 3" xfId="20496"/>
    <cellStyle name="메모 4 2 4 3 2 4" xfId="25978"/>
    <cellStyle name="메모 4 2 4 3 3" xfId="8775"/>
    <cellStyle name="메모 4 2 4 3 3 2" xfId="14741"/>
    <cellStyle name="메모 4 2 4 3 3 3" xfId="20497"/>
    <cellStyle name="메모 4 2 4 3 3 4" xfId="25979"/>
    <cellStyle name="메모 4 2 4 3 4" xfId="8776"/>
    <cellStyle name="메모 4 2 4 3 4 2" xfId="14742"/>
    <cellStyle name="메모 4 2 4 3 4 3" xfId="20498"/>
    <cellStyle name="메모 4 2 4 3 4 4" xfId="25980"/>
    <cellStyle name="메모 4 2 4 3 5" xfId="8777"/>
    <cellStyle name="메모 4 2 4 3 5 2" xfId="14743"/>
    <cellStyle name="메모 4 2 4 3 5 3" xfId="20499"/>
    <cellStyle name="메모 4 2 4 3 5 4" xfId="25981"/>
    <cellStyle name="메모 4 2 4 3 6" xfId="8778"/>
    <cellStyle name="메모 4 2 4 3 6 2" xfId="14744"/>
    <cellStyle name="메모 4 2 4 3 6 3" xfId="20500"/>
    <cellStyle name="메모 4 2 4 3 6 4" xfId="25982"/>
    <cellStyle name="메모 4 2 4 3 7" xfId="8779"/>
    <cellStyle name="메모 4 2 4 3 7 2" xfId="14745"/>
    <cellStyle name="메모 4 2 4 3 7 3" xfId="20501"/>
    <cellStyle name="메모 4 2 4 3 7 4" xfId="25983"/>
    <cellStyle name="메모 4 2 4 3 8" xfId="8780"/>
    <cellStyle name="메모 4 2 4 3 8 2" xfId="14746"/>
    <cellStyle name="메모 4 2 4 3 8 3" xfId="20502"/>
    <cellStyle name="메모 4 2 4 3 8 4" xfId="25984"/>
    <cellStyle name="메모 4 2 4 3 9" xfId="8781"/>
    <cellStyle name="메모 4 2 4 3 9 2" xfId="14747"/>
    <cellStyle name="메모 4 2 4 3 9 3" xfId="20503"/>
    <cellStyle name="메모 4 2 4 3 9 4" xfId="25985"/>
    <cellStyle name="메모 4 2 4 4" xfId="8782"/>
    <cellStyle name="메모 4 2 4 4 2" xfId="14748"/>
    <cellStyle name="메모 4 2 4 4 3" xfId="20504"/>
    <cellStyle name="메모 4 2 4 4 4" xfId="25986"/>
    <cellStyle name="메모 4 2 4 5" xfId="8783"/>
    <cellStyle name="메모 4 2 4 5 2" xfId="14749"/>
    <cellStyle name="메모 4 2 4 5 3" xfId="20505"/>
    <cellStyle name="메모 4 2 4 5 4" xfId="25987"/>
    <cellStyle name="메모 4 2 4 6" xfId="8784"/>
    <cellStyle name="메모 4 2 4 6 2" xfId="14750"/>
    <cellStyle name="메모 4 2 4 6 3" xfId="20506"/>
    <cellStyle name="메모 4 2 4 6 4" xfId="25988"/>
    <cellStyle name="메모 4 2 4 7" xfId="11452"/>
    <cellStyle name="메모 4 2 4 8" xfId="17245"/>
    <cellStyle name="메모 4 2 5" xfId="5481"/>
    <cellStyle name="메모 4 2 5 2" xfId="5769"/>
    <cellStyle name="메모 4 2 5 2 10" xfId="11742"/>
    <cellStyle name="메모 4 2 5 2 11" xfId="17509"/>
    <cellStyle name="메모 4 2 5 2 12" xfId="23022"/>
    <cellStyle name="메모 4 2 5 2 2" xfId="8785"/>
    <cellStyle name="메모 4 2 5 2 2 2" xfId="14751"/>
    <cellStyle name="메모 4 2 5 2 2 3" xfId="20507"/>
    <cellStyle name="메모 4 2 5 2 2 4" xfId="25989"/>
    <cellStyle name="메모 4 2 5 2 3" xfId="8786"/>
    <cellStyle name="메모 4 2 5 2 3 2" xfId="14752"/>
    <cellStyle name="메모 4 2 5 2 3 3" xfId="20508"/>
    <cellStyle name="메모 4 2 5 2 3 4" xfId="25990"/>
    <cellStyle name="메모 4 2 5 2 4" xfId="8787"/>
    <cellStyle name="메모 4 2 5 2 4 2" xfId="14753"/>
    <cellStyle name="메모 4 2 5 2 4 3" xfId="20509"/>
    <cellStyle name="메모 4 2 5 2 4 4" xfId="25991"/>
    <cellStyle name="메모 4 2 5 2 5" xfId="8788"/>
    <cellStyle name="메모 4 2 5 2 5 2" xfId="14754"/>
    <cellStyle name="메모 4 2 5 2 5 3" xfId="20510"/>
    <cellStyle name="메모 4 2 5 2 5 4" xfId="25992"/>
    <cellStyle name="메모 4 2 5 2 6" xfId="8789"/>
    <cellStyle name="메모 4 2 5 2 6 2" xfId="14755"/>
    <cellStyle name="메모 4 2 5 2 6 3" xfId="20511"/>
    <cellStyle name="메모 4 2 5 2 6 4" xfId="25993"/>
    <cellStyle name="메모 4 2 5 2 7" xfId="8790"/>
    <cellStyle name="메모 4 2 5 2 7 2" xfId="14756"/>
    <cellStyle name="메모 4 2 5 2 7 3" xfId="20512"/>
    <cellStyle name="메모 4 2 5 2 7 4" xfId="25994"/>
    <cellStyle name="메모 4 2 5 2 8" xfId="8791"/>
    <cellStyle name="메모 4 2 5 2 8 2" xfId="14757"/>
    <cellStyle name="메모 4 2 5 2 8 3" xfId="20513"/>
    <cellStyle name="메모 4 2 5 2 8 4" xfId="25995"/>
    <cellStyle name="메모 4 2 5 2 9" xfId="8792"/>
    <cellStyle name="메모 4 2 5 2 9 2" xfId="14758"/>
    <cellStyle name="메모 4 2 5 2 9 3" xfId="20514"/>
    <cellStyle name="메모 4 2 5 2 9 4" xfId="25996"/>
    <cellStyle name="메모 4 2 5 3" xfId="5994"/>
    <cellStyle name="메모 4 2 5 3 10" xfId="8793"/>
    <cellStyle name="메모 4 2 5 3 10 2" xfId="14759"/>
    <cellStyle name="메모 4 2 5 3 10 3" xfId="20515"/>
    <cellStyle name="메모 4 2 5 3 10 4" xfId="25997"/>
    <cellStyle name="메모 4 2 5 3 11" xfId="11967"/>
    <cellStyle name="메모 4 2 5 3 12" xfId="17724"/>
    <cellStyle name="메모 4 2 5 3 13" xfId="23221"/>
    <cellStyle name="메모 4 2 5 3 2" xfId="8794"/>
    <cellStyle name="메모 4 2 5 3 2 2" xfId="14760"/>
    <cellStyle name="메모 4 2 5 3 2 3" xfId="20516"/>
    <cellStyle name="메모 4 2 5 3 2 4" xfId="25998"/>
    <cellStyle name="메모 4 2 5 3 3" xfId="8795"/>
    <cellStyle name="메모 4 2 5 3 3 2" xfId="14761"/>
    <cellStyle name="메모 4 2 5 3 3 3" xfId="20517"/>
    <cellStyle name="메모 4 2 5 3 3 4" xfId="25999"/>
    <cellStyle name="메모 4 2 5 3 4" xfId="8796"/>
    <cellStyle name="메모 4 2 5 3 4 2" xfId="14762"/>
    <cellStyle name="메모 4 2 5 3 4 3" xfId="20518"/>
    <cellStyle name="메모 4 2 5 3 4 4" xfId="26000"/>
    <cellStyle name="메모 4 2 5 3 5" xfId="8797"/>
    <cellStyle name="메모 4 2 5 3 5 2" xfId="14763"/>
    <cellStyle name="메모 4 2 5 3 5 3" xfId="20519"/>
    <cellStyle name="메모 4 2 5 3 5 4" xfId="26001"/>
    <cellStyle name="메모 4 2 5 3 6" xfId="8798"/>
    <cellStyle name="메모 4 2 5 3 6 2" xfId="14764"/>
    <cellStyle name="메모 4 2 5 3 6 3" xfId="20520"/>
    <cellStyle name="메모 4 2 5 3 6 4" xfId="26002"/>
    <cellStyle name="메모 4 2 5 3 7" xfId="8799"/>
    <cellStyle name="메모 4 2 5 3 7 2" xfId="14765"/>
    <cellStyle name="메모 4 2 5 3 7 3" xfId="20521"/>
    <cellStyle name="메모 4 2 5 3 7 4" xfId="26003"/>
    <cellStyle name="메모 4 2 5 3 8" xfId="8800"/>
    <cellStyle name="메모 4 2 5 3 8 2" xfId="14766"/>
    <cellStyle name="메모 4 2 5 3 8 3" xfId="20522"/>
    <cellStyle name="메모 4 2 5 3 8 4" xfId="26004"/>
    <cellStyle name="메모 4 2 5 3 9" xfId="8801"/>
    <cellStyle name="메모 4 2 5 3 9 2" xfId="14767"/>
    <cellStyle name="메모 4 2 5 3 9 3" xfId="20523"/>
    <cellStyle name="메모 4 2 5 3 9 4" xfId="26005"/>
    <cellStyle name="메모 4 2 5 4" xfId="8802"/>
    <cellStyle name="메모 4 2 5 4 2" xfId="14768"/>
    <cellStyle name="메모 4 2 5 4 3" xfId="20524"/>
    <cellStyle name="메모 4 2 5 4 4" xfId="26006"/>
    <cellStyle name="메모 4 2 5 5" xfId="8803"/>
    <cellStyle name="메모 4 2 5 5 2" xfId="14769"/>
    <cellStyle name="메모 4 2 5 5 3" xfId="20525"/>
    <cellStyle name="메모 4 2 5 5 4" xfId="26007"/>
    <cellStyle name="메모 4 2 5 6" xfId="8804"/>
    <cellStyle name="메모 4 2 5 6 2" xfId="14770"/>
    <cellStyle name="메모 4 2 5 6 3" xfId="20526"/>
    <cellStyle name="메모 4 2 5 6 4" xfId="26008"/>
    <cellStyle name="메모 4 2 5 7" xfId="8805"/>
    <cellStyle name="메모 4 2 5 7 2" xfId="14771"/>
    <cellStyle name="메모 4 2 5 7 3" xfId="20527"/>
    <cellStyle name="메모 4 2 5 7 4" xfId="26009"/>
    <cellStyle name="메모 4 2 5 8" xfId="11475"/>
    <cellStyle name="메모 4 2 5 9" xfId="17268"/>
    <cellStyle name="메모 4 2 6" xfId="5469"/>
    <cellStyle name="메모 4 2 6 10" xfId="17256"/>
    <cellStyle name="메모 4 2 6 11" xfId="22877"/>
    <cellStyle name="메모 4 2 6 2" xfId="5757"/>
    <cellStyle name="메모 4 2 6 2 10" xfId="8806"/>
    <cellStyle name="메모 4 2 6 2 10 2" xfId="14772"/>
    <cellStyle name="메모 4 2 6 2 10 3" xfId="20528"/>
    <cellStyle name="메모 4 2 6 2 10 4" xfId="26010"/>
    <cellStyle name="메모 4 2 6 2 11" xfId="11730"/>
    <cellStyle name="메모 4 2 6 2 12" xfId="17497"/>
    <cellStyle name="메모 4 2 6 2 13" xfId="23013"/>
    <cellStyle name="메모 4 2 6 2 2" xfId="8807"/>
    <cellStyle name="메모 4 2 6 2 2 2" xfId="14773"/>
    <cellStyle name="메모 4 2 6 2 2 3" xfId="20529"/>
    <cellStyle name="메모 4 2 6 2 2 4" xfId="26011"/>
    <cellStyle name="메모 4 2 6 2 3" xfId="8808"/>
    <cellStyle name="메모 4 2 6 2 3 2" xfId="14774"/>
    <cellStyle name="메모 4 2 6 2 3 3" xfId="20530"/>
    <cellStyle name="메모 4 2 6 2 3 4" xfId="26012"/>
    <cellStyle name="메모 4 2 6 2 4" xfId="8809"/>
    <cellStyle name="메모 4 2 6 2 4 2" xfId="14775"/>
    <cellStyle name="메모 4 2 6 2 4 3" xfId="20531"/>
    <cellStyle name="메모 4 2 6 2 4 4" xfId="26013"/>
    <cellStyle name="메모 4 2 6 2 5" xfId="8810"/>
    <cellStyle name="메모 4 2 6 2 5 2" xfId="14776"/>
    <cellStyle name="메모 4 2 6 2 5 3" xfId="20532"/>
    <cellStyle name="메모 4 2 6 2 5 4" xfId="26014"/>
    <cellStyle name="메모 4 2 6 2 6" xfId="8811"/>
    <cellStyle name="메모 4 2 6 2 6 2" xfId="14777"/>
    <cellStyle name="메모 4 2 6 2 6 3" xfId="20533"/>
    <cellStyle name="메모 4 2 6 2 6 4" xfId="26015"/>
    <cellStyle name="메모 4 2 6 2 7" xfId="8812"/>
    <cellStyle name="메모 4 2 6 2 7 2" xfId="14778"/>
    <cellStyle name="메모 4 2 6 2 7 3" xfId="20534"/>
    <cellStyle name="메모 4 2 6 2 7 4" xfId="26016"/>
    <cellStyle name="메모 4 2 6 2 8" xfId="8813"/>
    <cellStyle name="메모 4 2 6 2 8 2" xfId="14779"/>
    <cellStyle name="메모 4 2 6 2 8 3" xfId="20535"/>
    <cellStyle name="메모 4 2 6 2 8 4" xfId="26017"/>
    <cellStyle name="메모 4 2 6 2 9" xfId="8814"/>
    <cellStyle name="메모 4 2 6 2 9 2" xfId="14780"/>
    <cellStyle name="메모 4 2 6 2 9 3" xfId="20536"/>
    <cellStyle name="메모 4 2 6 2 9 4" xfId="26018"/>
    <cellStyle name="메모 4 2 6 3" xfId="5984"/>
    <cellStyle name="메모 4 2 6 3 10" xfId="8815"/>
    <cellStyle name="메모 4 2 6 3 10 2" xfId="14781"/>
    <cellStyle name="메모 4 2 6 3 10 3" xfId="20537"/>
    <cellStyle name="메모 4 2 6 3 10 4" xfId="26019"/>
    <cellStyle name="메모 4 2 6 3 11" xfId="11957"/>
    <cellStyle name="메모 4 2 6 3 12" xfId="17714"/>
    <cellStyle name="메모 4 2 6 3 13" xfId="23211"/>
    <cellStyle name="메모 4 2 6 3 2" xfId="8816"/>
    <cellStyle name="메모 4 2 6 3 2 2" xfId="14782"/>
    <cellStyle name="메모 4 2 6 3 2 3" xfId="20538"/>
    <cellStyle name="메모 4 2 6 3 2 4" xfId="26020"/>
    <cellStyle name="메모 4 2 6 3 3" xfId="8817"/>
    <cellStyle name="메모 4 2 6 3 3 2" xfId="14783"/>
    <cellStyle name="메모 4 2 6 3 3 3" xfId="20539"/>
    <cellStyle name="메모 4 2 6 3 3 4" xfId="26021"/>
    <cellStyle name="메모 4 2 6 3 4" xfId="8818"/>
    <cellStyle name="메모 4 2 6 3 4 2" xfId="14784"/>
    <cellStyle name="메모 4 2 6 3 4 3" xfId="20540"/>
    <cellStyle name="메모 4 2 6 3 4 4" xfId="26022"/>
    <cellStyle name="메모 4 2 6 3 5" xfId="8819"/>
    <cellStyle name="메모 4 2 6 3 5 2" xfId="14785"/>
    <cellStyle name="메모 4 2 6 3 5 3" xfId="20541"/>
    <cellStyle name="메모 4 2 6 3 5 4" xfId="26023"/>
    <cellStyle name="메모 4 2 6 3 6" xfId="8820"/>
    <cellStyle name="메모 4 2 6 3 6 2" xfId="14786"/>
    <cellStyle name="메모 4 2 6 3 6 3" xfId="20542"/>
    <cellStyle name="메모 4 2 6 3 6 4" xfId="26024"/>
    <cellStyle name="메모 4 2 6 3 7" xfId="8821"/>
    <cellStyle name="메모 4 2 6 3 7 2" xfId="14787"/>
    <cellStyle name="메모 4 2 6 3 7 3" xfId="20543"/>
    <cellStyle name="메모 4 2 6 3 7 4" xfId="26025"/>
    <cellStyle name="메모 4 2 6 3 8" xfId="8822"/>
    <cellStyle name="메모 4 2 6 3 8 2" xfId="14788"/>
    <cellStyle name="메모 4 2 6 3 8 3" xfId="20544"/>
    <cellStyle name="메모 4 2 6 3 8 4" xfId="26026"/>
    <cellStyle name="메모 4 2 6 3 9" xfId="8823"/>
    <cellStyle name="메모 4 2 6 3 9 2" xfId="14789"/>
    <cellStyle name="메모 4 2 6 3 9 3" xfId="20545"/>
    <cellStyle name="메모 4 2 6 3 9 4" xfId="26027"/>
    <cellStyle name="메모 4 2 6 4" xfId="8824"/>
    <cellStyle name="메모 4 2 6 4 2" xfId="14790"/>
    <cellStyle name="메모 4 2 6 4 3" xfId="20546"/>
    <cellStyle name="메모 4 2 6 4 4" xfId="26028"/>
    <cellStyle name="메모 4 2 6 5" xfId="8825"/>
    <cellStyle name="메모 4 2 6 5 2" xfId="14791"/>
    <cellStyle name="메모 4 2 6 5 3" xfId="20547"/>
    <cellStyle name="메모 4 2 6 5 4" xfId="26029"/>
    <cellStyle name="메모 4 2 6 6" xfId="8826"/>
    <cellStyle name="메모 4 2 6 6 2" xfId="14792"/>
    <cellStyle name="메모 4 2 6 6 3" xfId="20548"/>
    <cellStyle name="메모 4 2 6 6 4" xfId="26030"/>
    <cellStyle name="메모 4 2 6 7" xfId="8827"/>
    <cellStyle name="메모 4 2 6 7 2" xfId="14793"/>
    <cellStyle name="메모 4 2 6 7 3" xfId="20549"/>
    <cellStyle name="메모 4 2 6 7 4" xfId="26031"/>
    <cellStyle name="메모 4 2 6 8" xfId="8828"/>
    <cellStyle name="메모 4 2 6 8 2" xfId="14794"/>
    <cellStyle name="메모 4 2 6 8 3" xfId="20550"/>
    <cellStyle name="메모 4 2 6 8 4" xfId="26032"/>
    <cellStyle name="메모 4 2 6 9" xfId="11463"/>
    <cellStyle name="메모 4 2 7" xfId="8829"/>
    <cellStyle name="메모 4 2 7 2" xfId="14795"/>
    <cellStyle name="메모 4 2 7 3" xfId="20551"/>
    <cellStyle name="메모 4 2 7 4" xfId="26033"/>
    <cellStyle name="메모 4 2 8" xfId="11236"/>
    <cellStyle name="메모 4 3" xfId="5164"/>
    <cellStyle name="메모 4 3 2" xfId="5375"/>
    <cellStyle name="메모 4 3 2 2" xfId="5663"/>
    <cellStyle name="메모 4 3 2 2 10" xfId="11636"/>
    <cellStyle name="메모 4 3 2 2 11" xfId="17406"/>
    <cellStyle name="메모 4 3 2 2 12" xfId="22938"/>
    <cellStyle name="메모 4 3 2 2 2" xfId="8830"/>
    <cellStyle name="메모 4 3 2 2 2 2" xfId="14796"/>
    <cellStyle name="메모 4 3 2 2 2 3" xfId="20552"/>
    <cellStyle name="메모 4 3 2 2 2 4" xfId="26034"/>
    <cellStyle name="메모 4 3 2 2 3" xfId="8831"/>
    <cellStyle name="메모 4 3 2 2 3 2" xfId="14797"/>
    <cellStyle name="메모 4 3 2 2 3 3" xfId="20553"/>
    <cellStyle name="메모 4 3 2 2 3 4" xfId="26035"/>
    <cellStyle name="메모 4 3 2 2 4" xfId="8832"/>
    <cellStyle name="메모 4 3 2 2 4 2" xfId="14798"/>
    <cellStyle name="메모 4 3 2 2 4 3" xfId="20554"/>
    <cellStyle name="메모 4 3 2 2 4 4" xfId="26036"/>
    <cellStyle name="메모 4 3 2 2 5" xfId="8833"/>
    <cellStyle name="메모 4 3 2 2 5 2" xfId="14799"/>
    <cellStyle name="메모 4 3 2 2 5 3" xfId="20555"/>
    <cellStyle name="메모 4 3 2 2 5 4" xfId="26037"/>
    <cellStyle name="메모 4 3 2 2 6" xfId="8834"/>
    <cellStyle name="메모 4 3 2 2 6 2" xfId="14800"/>
    <cellStyle name="메모 4 3 2 2 6 3" xfId="20556"/>
    <cellStyle name="메모 4 3 2 2 6 4" xfId="26038"/>
    <cellStyle name="메모 4 3 2 2 7" xfId="8835"/>
    <cellStyle name="메모 4 3 2 2 7 2" xfId="14801"/>
    <cellStyle name="메모 4 3 2 2 7 3" xfId="20557"/>
    <cellStyle name="메모 4 3 2 2 7 4" xfId="26039"/>
    <cellStyle name="메모 4 3 2 2 8" xfId="8836"/>
    <cellStyle name="메모 4 3 2 2 8 2" xfId="14802"/>
    <cellStyle name="메모 4 3 2 2 8 3" xfId="20558"/>
    <cellStyle name="메모 4 3 2 2 8 4" xfId="26040"/>
    <cellStyle name="메모 4 3 2 2 9" xfId="8837"/>
    <cellStyle name="메모 4 3 2 2 9 2" xfId="14803"/>
    <cellStyle name="메모 4 3 2 2 9 3" xfId="20559"/>
    <cellStyle name="메모 4 3 2 2 9 4" xfId="26041"/>
    <cellStyle name="메모 4 3 2 3" xfId="5905"/>
    <cellStyle name="메모 4 3 2 3 10" xfId="8838"/>
    <cellStyle name="메모 4 3 2 3 10 2" xfId="14804"/>
    <cellStyle name="메모 4 3 2 3 10 3" xfId="20560"/>
    <cellStyle name="메모 4 3 2 3 10 4" xfId="26042"/>
    <cellStyle name="메모 4 3 2 3 11" xfId="11878"/>
    <cellStyle name="메모 4 3 2 3 12" xfId="17635"/>
    <cellStyle name="메모 4 3 2 3 13" xfId="23132"/>
    <cellStyle name="메모 4 3 2 3 2" xfId="8839"/>
    <cellStyle name="메모 4 3 2 3 2 2" xfId="14805"/>
    <cellStyle name="메모 4 3 2 3 2 3" xfId="20561"/>
    <cellStyle name="메모 4 3 2 3 2 4" xfId="26043"/>
    <cellStyle name="메모 4 3 2 3 3" xfId="8840"/>
    <cellStyle name="메모 4 3 2 3 3 2" xfId="14806"/>
    <cellStyle name="메모 4 3 2 3 3 3" xfId="20562"/>
    <cellStyle name="메모 4 3 2 3 3 4" xfId="26044"/>
    <cellStyle name="메모 4 3 2 3 4" xfId="8841"/>
    <cellStyle name="메모 4 3 2 3 4 2" xfId="14807"/>
    <cellStyle name="메모 4 3 2 3 4 3" xfId="20563"/>
    <cellStyle name="메모 4 3 2 3 4 4" xfId="26045"/>
    <cellStyle name="메모 4 3 2 3 5" xfId="8842"/>
    <cellStyle name="메모 4 3 2 3 5 2" xfId="14808"/>
    <cellStyle name="메모 4 3 2 3 5 3" xfId="20564"/>
    <cellStyle name="메모 4 3 2 3 5 4" xfId="26046"/>
    <cellStyle name="메모 4 3 2 3 6" xfId="8843"/>
    <cellStyle name="메모 4 3 2 3 6 2" xfId="14809"/>
    <cellStyle name="메모 4 3 2 3 6 3" xfId="20565"/>
    <cellStyle name="메모 4 3 2 3 6 4" xfId="26047"/>
    <cellStyle name="메모 4 3 2 3 7" xfId="8844"/>
    <cellStyle name="메모 4 3 2 3 7 2" xfId="14810"/>
    <cellStyle name="메모 4 3 2 3 7 3" xfId="20566"/>
    <cellStyle name="메모 4 3 2 3 7 4" xfId="26048"/>
    <cellStyle name="메모 4 3 2 3 8" xfId="8845"/>
    <cellStyle name="메모 4 3 2 3 8 2" xfId="14811"/>
    <cellStyle name="메모 4 3 2 3 8 3" xfId="20567"/>
    <cellStyle name="메모 4 3 2 3 8 4" xfId="26049"/>
    <cellStyle name="메모 4 3 2 3 9" xfId="8846"/>
    <cellStyle name="메모 4 3 2 3 9 2" xfId="14812"/>
    <cellStyle name="메모 4 3 2 3 9 3" xfId="20568"/>
    <cellStyle name="메모 4 3 2 3 9 4" xfId="26050"/>
    <cellStyle name="메모 4 3 2 4" xfId="8847"/>
    <cellStyle name="메모 4 3 2 4 2" xfId="14813"/>
    <cellStyle name="메모 4 3 2 4 3" xfId="20569"/>
    <cellStyle name="메모 4 3 2 4 4" xfId="26051"/>
    <cellStyle name="메모 4 3 2 5" xfId="8848"/>
    <cellStyle name="메모 4 3 2 5 2" xfId="14814"/>
    <cellStyle name="메모 4 3 2 5 3" xfId="20570"/>
    <cellStyle name="메모 4 3 2 5 4" xfId="26052"/>
    <cellStyle name="메모 4 3 2 6" xfId="8849"/>
    <cellStyle name="메모 4 3 2 6 2" xfId="14815"/>
    <cellStyle name="메모 4 3 2 6 3" xfId="20571"/>
    <cellStyle name="메모 4 3 2 6 4" xfId="26053"/>
    <cellStyle name="메모 4 3 2 7" xfId="11369"/>
    <cellStyle name="메모 4 3 2 8" xfId="17172"/>
    <cellStyle name="메모 4 3 3" xfId="5441"/>
    <cellStyle name="메모 4 3 3 2" xfId="5729"/>
    <cellStyle name="메모 4 3 3 2 10" xfId="11702"/>
    <cellStyle name="메모 4 3 3 2 11" xfId="17469"/>
    <cellStyle name="메모 4 3 3 2 12" xfId="22990"/>
    <cellStyle name="메모 4 3 3 2 2" xfId="8850"/>
    <cellStyle name="메모 4 3 3 2 2 2" xfId="14816"/>
    <cellStyle name="메모 4 3 3 2 2 3" xfId="20572"/>
    <cellStyle name="메모 4 3 3 2 2 4" xfId="26054"/>
    <cellStyle name="메모 4 3 3 2 3" xfId="8851"/>
    <cellStyle name="메모 4 3 3 2 3 2" xfId="14817"/>
    <cellStyle name="메모 4 3 3 2 3 3" xfId="20573"/>
    <cellStyle name="메모 4 3 3 2 3 4" xfId="26055"/>
    <cellStyle name="메모 4 3 3 2 4" xfId="8852"/>
    <cellStyle name="메모 4 3 3 2 4 2" xfId="14818"/>
    <cellStyle name="메모 4 3 3 2 4 3" xfId="20574"/>
    <cellStyle name="메모 4 3 3 2 4 4" xfId="26056"/>
    <cellStyle name="메모 4 3 3 2 5" xfId="8853"/>
    <cellStyle name="메모 4 3 3 2 5 2" xfId="14819"/>
    <cellStyle name="메모 4 3 3 2 5 3" xfId="20575"/>
    <cellStyle name="메모 4 3 3 2 5 4" xfId="26057"/>
    <cellStyle name="메모 4 3 3 2 6" xfId="8854"/>
    <cellStyle name="메모 4 3 3 2 6 2" xfId="14820"/>
    <cellStyle name="메모 4 3 3 2 6 3" xfId="20576"/>
    <cellStyle name="메모 4 3 3 2 6 4" xfId="26058"/>
    <cellStyle name="메모 4 3 3 2 7" xfId="8855"/>
    <cellStyle name="메모 4 3 3 2 7 2" xfId="14821"/>
    <cellStyle name="메모 4 3 3 2 7 3" xfId="20577"/>
    <cellStyle name="메모 4 3 3 2 7 4" xfId="26059"/>
    <cellStyle name="메모 4 3 3 2 8" xfId="8856"/>
    <cellStyle name="메모 4 3 3 2 8 2" xfId="14822"/>
    <cellStyle name="메모 4 3 3 2 8 3" xfId="20578"/>
    <cellStyle name="메모 4 3 3 2 8 4" xfId="26060"/>
    <cellStyle name="메모 4 3 3 2 9" xfId="8857"/>
    <cellStyle name="메모 4 3 3 2 9 2" xfId="14823"/>
    <cellStyle name="메모 4 3 3 2 9 3" xfId="20579"/>
    <cellStyle name="메모 4 3 3 2 9 4" xfId="26061"/>
    <cellStyle name="메모 4 3 3 3" xfId="5960"/>
    <cellStyle name="메모 4 3 3 3 10" xfId="8858"/>
    <cellStyle name="메모 4 3 3 3 10 2" xfId="14824"/>
    <cellStyle name="메모 4 3 3 3 10 3" xfId="20580"/>
    <cellStyle name="메모 4 3 3 3 10 4" xfId="26062"/>
    <cellStyle name="메모 4 3 3 3 11" xfId="11933"/>
    <cellStyle name="메모 4 3 3 3 12" xfId="17690"/>
    <cellStyle name="메모 4 3 3 3 13" xfId="23187"/>
    <cellStyle name="메모 4 3 3 3 2" xfId="8859"/>
    <cellStyle name="메모 4 3 3 3 2 2" xfId="14825"/>
    <cellStyle name="메모 4 3 3 3 2 3" xfId="20581"/>
    <cellStyle name="메모 4 3 3 3 2 4" xfId="26063"/>
    <cellStyle name="메모 4 3 3 3 3" xfId="8860"/>
    <cellStyle name="메모 4 3 3 3 3 2" xfId="14826"/>
    <cellStyle name="메모 4 3 3 3 3 3" xfId="20582"/>
    <cellStyle name="메모 4 3 3 3 3 4" xfId="26064"/>
    <cellStyle name="메모 4 3 3 3 4" xfId="8861"/>
    <cellStyle name="메모 4 3 3 3 4 2" xfId="14827"/>
    <cellStyle name="메모 4 3 3 3 4 3" xfId="20583"/>
    <cellStyle name="메모 4 3 3 3 4 4" xfId="26065"/>
    <cellStyle name="메모 4 3 3 3 5" xfId="8862"/>
    <cellStyle name="메모 4 3 3 3 5 2" xfId="14828"/>
    <cellStyle name="메모 4 3 3 3 5 3" xfId="20584"/>
    <cellStyle name="메모 4 3 3 3 5 4" xfId="26066"/>
    <cellStyle name="메모 4 3 3 3 6" xfId="8863"/>
    <cellStyle name="메모 4 3 3 3 6 2" xfId="14829"/>
    <cellStyle name="메모 4 3 3 3 6 3" xfId="20585"/>
    <cellStyle name="메모 4 3 3 3 6 4" xfId="26067"/>
    <cellStyle name="메모 4 3 3 3 7" xfId="8864"/>
    <cellStyle name="메모 4 3 3 3 7 2" xfId="14830"/>
    <cellStyle name="메모 4 3 3 3 7 3" xfId="20586"/>
    <cellStyle name="메모 4 3 3 3 7 4" xfId="26068"/>
    <cellStyle name="메모 4 3 3 3 8" xfId="8865"/>
    <cellStyle name="메모 4 3 3 3 8 2" xfId="14831"/>
    <cellStyle name="메모 4 3 3 3 8 3" xfId="20587"/>
    <cellStyle name="메모 4 3 3 3 8 4" xfId="26069"/>
    <cellStyle name="메모 4 3 3 3 9" xfId="8866"/>
    <cellStyle name="메모 4 3 3 3 9 2" xfId="14832"/>
    <cellStyle name="메모 4 3 3 3 9 3" xfId="20588"/>
    <cellStyle name="메모 4 3 3 3 9 4" xfId="26070"/>
    <cellStyle name="메모 4 3 3 4" xfId="8867"/>
    <cellStyle name="메모 4 3 3 4 2" xfId="14833"/>
    <cellStyle name="메모 4 3 3 4 3" xfId="20589"/>
    <cellStyle name="메모 4 3 3 4 4" xfId="26071"/>
    <cellStyle name="메모 4 3 3 5" xfId="8868"/>
    <cellStyle name="메모 4 3 3 5 2" xfId="14834"/>
    <cellStyle name="메모 4 3 3 5 3" xfId="20590"/>
    <cellStyle name="메모 4 3 3 5 4" xfId="26072"/>
    <cellStyle name="메모 4 3 3 6" xfId="8869"/>
    <cellStyle name="메모 4 3 3 6 2" xfId="14835"/>
    <cellStyle name="메모 4 3 3 6 3" xfId="20591"/>
    <cellStyle name="메모 4 3 3 6 4" xfId="26073"/>
    <cellStyle name="메모 4 3 3 7" xfId="11435"/>
    <cellStyle name="메모 4 3 3 8" xfId="17230"/>
    <cellStyle name="메모 4 3 4" xfId="5532"/>
    <cellStyle name="메모 4 3 4 2" xfId="5820"/>
    <cellStyle name="메모 4 3 4 2 10" xfId="11793"/>
    <cellStyle name="메모 4 3 4 2 11" xfId="17556"/>
    <cellStyle name="메모 4 3 4 2 12" xfId="23072"/>
    <cellStyle name="메모 4 3 4 2 2" xfId="8870"/>
    <cellStyle name="메모 4 3 4 2 2 2" xfId="14836"/>
    <cellStyle name="메모 4 3 4 2 2 3" xfId="20592"/>
    <cellStyle name="메모 4 3 4 2 2 4" xfId="26074"/>
    <cellStyle name="메모 4 3 4 2 3" xfId="8871"/>
    <cellStyle name="메모 4 3 4 2 3 2" xfId="14837"/>
    <cellStyle name="메모 4 3 4 2 3 3" xfId="20593"/>
    <cellStyle name="메모 4 3 4 2 3 4" xfId="26075"/>
    <cellStyle name="메모 4 3 4 2 4" xfId="8872"/>
    <cellStyle name="메모 4 3 4 2 4 2" xfId="14838"/>
    <cellStyle name="메모 4 3 4 2 4 3" xfId="20594"/>
    <cellStyle name="메모 4 3 4 2 4 4" xfId="26076"/>
    <cellStyle name="메모 4 3 4 2 5" xfId="8873"/>
    <cellStyle name="메모 4 3 4 2 5 2" xfId="14839"/>
    <cellStyle name="메모 4 3 4 2 5 3" xfId="20595"/>
    <cellStyle name="메모 4 3 4 2 5 4" xfId="26077"/>
    <cellStyle name="메모 4 3 4 2 6" xfId="8874"/>
    <cellStyle name="메모 4 3 4 2 6 2" xfId="14840"/>
    <cellStyle name="메모 4 3 4 2 6 3" xfId="20596"/>
    <cellStyle name="메모 4 3 4 2 6 4" xfId="26078"/>
    <cellStyle name="메모 4 3 4 2 7" xfId="8875"/>
    <cellStyle name="메모 4 3 4 2 7 2" xfId="14841"/>
    <cellStyle name="메모 4 3 4 2 7 3" xfId="20597"/>
    <cellStyle name="메모 4 3 4 2 7 4" xfId="26079"/>
    <cellStyle name="메모 4 3 4 2 8" xfId="8876"/>
    <cellStyle name="메모 4 3 4 2 8 2" xfId="14842"/>
    <cellStyle name="메모 4 3 4 2 8 3" xfId="20598"/>
    <cellStyle name="메모 4 3 4 2 8 4" xfId="26080"/>
    <cellStyle name="메모 4 3 4 2 9" xfId="8877"/>
    <cellStyle name="메모 4 3 4 2 9 2" xfId="14843"/>
    <cellStyle name="메모 4 3 4 2 9 3" xfId="20599"/>
    <cellStyle name="메모 4 3 4 2 9 4" xfId="26081"/>
    <cellStyle name="메모 4 3 4 3" xfId="6043"/>
    <cellStyle name="메모 4 3 4 3 10" xfId="8878"/>
    <cellStyle name="메모 4 3 4 3 10 2" xfId="14844"/>
    <cellStyle name="메모 4 3 4 3 10 3" xfId="20600"/>
    <cellStyle name="메모 4 3 4 3 10 4" xfId="26082"/>
    <cellStyle name="메모 4 3 4 3 11" xfId="12015"/>
    <cellStyle name="메모 4 3 4 3 12" xfId="17772"/>
    <cellStyle name="메모 4 3 4 3 13" xfId="23269"/>
    <cellStyle name="메모 4 3 4 3 2" xfId="8879"/>
    <cellStyle name="메모 4 3 4 3 2 2" xfId="14845"/>
    <cellStyle name="메모 4 3 4 3 2 3" xfId="20601"/>
    <cellStyle name="메모 4 3 4 3 2 4" xfId="26083"/>
    <cellStyle name="메모 4 3 4 3 3" xfId="8880"/>
    <cellStyle name="메모 4 3 4 3 3 2" xfId="14846"/>
    <cellStyle name="메모 4 3 4 3 3 3" xfId="20602"/>
    <cellStyle name="메모 4 3 4 3 3 4" xfId="26084"/>
    <cellStyle name="메모 4 3 4 3 4" xfId="8881"/>
    <cellStyle name="메모 4 3 4 3 4 2" xfId="14847"/>
    <cellStyle name="메모 4 3 4 3 4 3" xfId="20603"/>
    <cellStyle name="메모 4 3 4 3 4 4" xfId="26085"/>
    <cellStyle name="메모 4 3 4 3 5" xfId="8882"/>
    <cellStyle name="메모 4 3 4 3 5 2" xfId="14848"/>
    <cellStyle name="메모 4 3 4 3 5 3" xfId="20604"/>
    <cellStyle name="메모 4 3 4 3 5 4" xfId="26086"/>
    <cellStyle name="메모 4 3 4 3 6" xfId="8883"/>
    <cellStyle name="메모 4 3 4 3 6 2" xfId="14849"/>
    <cellStyle name="메모 4 3 4 3 6 3" xfId="20605"/>
    <cellStyle name="메모 4 3 4 3 6 4" xfId="26087"/>
    <cellStyle name="메모 4 3 4 3 7" xfId="8884"/>
    <cellStyle name="메모 4 3 4 3 7 2" xfId="14850"/>
    <cellStyle name="메모 4 3 4 3 7 3" xfId="20606"/>
    <cellStyle name="메모 4 3 4 3 7 4" xfId="26088"/>
    <cellStyle name="메모 4 3 4 3 8" xfId="8885"/>
    <cellStyle name="메모 4 3 4 3 8 2" xfId="14851"/>
    <cellStyle name="메모 4 3 4 3 8 3" xfId="20607"/>
    <cellStyle name="메모 4 3 4 3 8 4" xfId="26089"/>
    <cellStyle name="메모 4 3 4 3 9" xfId="8886"/>
    <cellStyle name="메모 4 3 4 3 9 2" xfId="14852"/>
    <cellStyle name="메모 4 3 4 3 9 3" xfId="20608"/>
    <cellStyle name="메모 4 3 4 3 9 4" xfId="26090"/>
    <cellStyle name="메모 4 3 4 4" xfId="8887"/>
    <cellStyle name="메모 4 3 4 4 2" xfId="14853"/>
    <cellStyle name="메모 4 3 4 4 3" xfId="20609"/>
    <cellStyle name="메모 4 3 4 4 4" xfId="26091"/>
    <cellStyle name="메모 4 3 4 5" xfId="8888"/>
    <cellStyle name="메모 4 3 4 5 2" xfId="14854"/>
    <cellStyle name="메모 4 3 4 5 3" xfId="20610"/>
    <cellStyle name="메모 4 3 4 5 4" xfId="26092"/>
    <cellStyle name="메모 4 3 4 6" xfId="8889"/>
    <cellStyle name="메모 4 3 4 6 2" xfId="14855"/>
    <cellStyle name="메모 4 3 4 6 3" xfId="20611"/>
    <cellStyle name="메모 4 3 4 6 4" xfId="26093"/>
    <cellStyle name="메모 4 3 4 7" xfId="8890"/>
    <cellStyle name="메모 4 3 4 7 2" xfId="14856"/>
    <cellStyle name="메모 4 3 4 7 3" xfId="20612"/>
    <cellStyle name="메모 4 3 4 7 4" xfId="26094"/>
    <cellStyle name="메모 4 3 4 8" xfId="11525"/>
    <cellStyle name="메모 4 3 4 9" xfId="17313"/>
    <cellStyle name="메모 4 3 5" xfId="5383"/>
    <cellStyle name="메모 4 3 5 10" xfId="17180"/>
    <cellStyle name="메모 4 3 5 11" xfId="11304"/>
    <cellStyle name="메모 4 3 5 2" xfId="5671"/>
    <cellStyle name="메모 4 3 5 2 10" xfId="8891"/>
    <cellStyle name="메모 4 3 5 2 10 2" xfId="14857"/>
    <cellStyle name="메모 4 3 5 2 10 3" xfId="20613"/>
    <cellStyle name="메모 4 3 5 2 10 4" xfId="26095"/>
    <cellStyle name="메모 4 3 5 2 11" xfId="11644"/>
    <cellStyle name="메모 4 3 5 2 12" xfId="17414"/>
    <cellStyle name="메모 4 3 5 2 13" xfId="22946"/>
    <cellStyle name="메모 4 3 5 2 2" xfId="8892"/>
    <cellStyle name="메모 4 3 5 2 2 2" xfId="14858"/>
    <cellStyle name="메모 4 3 5 2 2 3" xfId="20614"/>
    <cellStyle name="메모 4 3 5 2 2 4" xfId="26096"/>
    <cellStyle name="메모 4 3 5 2 3" xfId="8893"/>
    <cellStyle name="메모 4 3 5 2 3 2" xfId="14859"/>
    <cellStyle name="메모 4 3 5 2 3 3" xfId="20615"/>
    <cellStyle name="메모 4 3 5 2 3 4" xfId="26097"/>
    <cellStyle name="메모 4 3 5 2 4" xfId="8894"/>
    <cellStyle name="메모 4 3 5 2 4 2" xfId="14860"/>
    <cellStyle name="메모 4 3 5 2 4 3" xfId="20616"/>
    <cellStyle name="메모 4 3 5 2 4 4" xfId="26098"/>
    <cellStyle name="메모 4 3 5 2 5" xfId="8895"/>
    <cellStyle name="메모 4 3 5 2 5 2" xfId="14861"/>
    <cellStyle name="메모 4 3 5 2 5 3" xfId="20617"/>
    <cellStyle name="메모 4 3 5 2 5 4" xfId="26099"/>
    <cellStyle name="메모 4 3 5 2 6" xfId="8896"/>
    <cellStyle name="메모 4 3 5 2 6 2" xfId="14862"/>
    <cellStyle name="메모 4 3 5 2 6 3" xfId="20618"/>
    <cellStyle name="메모 4 3 5 2 6 4" xfId="26100"/>
    <cellStyle name="메모 4 3 5 2 7" xfId="8897"/>
    <cellStyle name="메모 4 3 5 2 7 2" xfId="14863"/>
    <cellStyle name="메모 4 3 5 2 7 3" xfId="20619"/>
    <cellStyle name="메모 4 3 5 2 7 4" xfId="26101"/>
    <cellStyle name="메모 4 3 5 2 8" xfId="8898"/>
    <cellStyle name="메모 4 3 5 2 8 2" xfId="14864"/>
    <cellStyle name="메모 4 3 5 2 8 3" xfId="20620"/>
    <cellStyle name="메모 4 3 5 2 8 4" xfId="26102"/>
    <cellStyle name="메모 4 3 5 2 9" xfId="8899"/>
    <cellStyle name="메모 4 3 5 2 9 2" xfId="14865"/>
    <cellStyle name="메모 4 3 5 2 9 3" xfId="20621"/>
    <cellStyle name="메모 4 3 5 2 9 4" xfId="26103"/>
    <cellStyle name="메모 4 3 5 3" xfId="5912"/>
    <cellStyle name="메모 4 3 5 3 10" xfId="8900"/>
    <cellStyle name="메모 4 3 5 3 10 2" xfId="14866"/>
    <cellStyle name="메모 4 3 5 3 10 3" xfId="20622"/>
    <cellStyle name="메모 4 3 5 3 10 4" xfId="26104"/>
    <cellStyle name="메모 4 3 5 3 11" xfId="11885"/>
    <cellStyle name="메모 4 3 5 3 12" xfId="17642"/>
    <cellStyle name="메모 4 3 5 3 13" xfId="23139"/>
    <cellStyle name="메모 4 3 5 3 2" xfId="8901"/>
    <cellStyle name="메모 4 3 5 3 2 2" xfId="14867"/>
    <cellStyle name="메모 4 3 5 3 2 3" xfId="20623"/>
    <cellStyle name="메모 4 3 5 3 2 4" xfId="26105"/>
    <cellStyle name="메모 4 3 5 3 3" xfId="8902"/>
    <cellStyle name="메모 4 3 5 3 3 2" xfId="14868"/>
    <cellStyle name="메모 4 3 5 3 3 3" xfId="20624"/>
    <cellStyle name="메모 4 3 5 3 3 4" xfId="26106"/>
    <cellStyle name="메모 4 3 5 3 4" xfId="8903"/>
    <cellStyle name="메모 4 3 5 3 4 2" xfId="14869"/>
    <cellStyle name="메모 4 3 5 3 4 3" xfId="20625"/>
    <cellStyle name="메모 4 3 5 3 4 4" xfId="26107"/>
    <cellStyle name="메모 4 3 5 3 5" xfId="8904"/>
    <cellStyle name="메모 4 3 5 3 5 2" xfId="14870"/>
    <cellStyle name="메모 4 3 5 3 5 3" xfId="20626"/>
    <cellStyle name="메모 4 3 5 3 5 4" xfId="26108"/>
    <cellStyle name="메모 4 3 5 3 6" xfId="8905"/>
    <cellStyle name="메모 4 3 5 3 6 2" xfId="14871"/>
    <cellStyle name="메모 4 3 5 3 6 3" xfId="20627"/>
    <cellStyle name="메모 4 3 5 3 6 4" xfId="26109"/>
    <cellStyle name="메모 4 3 5 3 7" xfId="8906"/>
    <cellStyle name="메모 4 3 5 3 7 2" xfId="14872"/>
    <cellStyle name="메모 4 3 5 3 7 3" xfId="20628"/>
    <cellStyle name="메모 4 3 5 3 7 4" xfId="26110"/>
    <cellStyle name="메모 4 3 5 3 8" xfId="8907"/>
    <cellStyle name="메모 4 3 5 3 8 2" xfId="14873"/>
    <cellStyle name="메모 4 3 5 3 8 3" xfId="20629"/>
    <cellStyle name="메모 4 3 5 3 8 4" xfId="26111"/>
    <cellStyle name="메모 4 3 5 3 9" xfId="8908"/>
    <cellStyle name="메모 4 3 5 3 9 2" xfId="14874"/>
    <cellStyle name="메모 4 3 5 3 9 3" xfId="20630"/>
    <cellStyle name="메모 4 3 5 3 9 4" xfId="26112"/>
    <cellStyle name="메모 4 3 5 4" xfId="8909"/>
    <cellStyle name="메모 4 3 5 4 2" xfId="14875"/>
    <cellStyle name="메모 4 3 5 4 3" xfId="20631"/>
    <cellStyle name="메모 4 3 5 4 4" xfId="26113"/>
    <cellStyle name="메모 4 3 5 5" xfId="8910"/>
    <cellStyle name="메모 4 3 5 5 2" xfId="14876"/>
    <cellStyle name="메모 4 3 5 5 3" xfId="20632"/>
    <cellStyle name="메모 4 3 5 5 4" xfId="26114"/>
    <cellStyle name="메모 4 3 5 6" xfId="8911"/>
    <cellStyle name="메모 4 3 5 6 2" xfId="14877"/>
    <cellStyle name="메모 4 3 5 6 3" xfId="20633"/>
    <cellStyle name="메모 4 3 5 6 4" xfId="26115"/>
    <cellStyle name="메모 4 3 5 7" xfId="8912"/>
    <cellStyle name="메모 4 3 5 7 2" xfId="14878"/>
    <cellStyle name="메모 4 3 5 7 3" xfId="20634"/>
    <cellStyle name="메모 4 3 5 7 4" xfId="26116"/>
    <cellStyle name="메모 4 3 5 8" xfId="8913"/>
    <cellStyle name="메모 4 3 5 8 2" xfId="14879"/>
    <cellStyle name="메모 4 3 5 8 3" xfId="20635"/>
    <cellStyle name="메모 4 3 5 8 4" xfId="26117"/>
    <cellStyle name="메모 4 3 5 9" xfId="11377"/>
    <cellStyle name="메모 4 3 6" xfId="8914"/>
    <cellStyle name="메모 4 3 6 2" xfId="14880"/>
    <cellStyle name="메모 4 3 6 3" xfId="20636"/>
    <cellStyle name="메모 4 3 6 4" xfId="26118"/>
    <cellStyle name="메모 4 3 7" xfId="8915"/>
    <cellStyle name="메모 4 3 7 2" xfId="14881"/>
    <cellStyle name="메모 4 3 7 3" xfId="20637"/>
    <cellStyle name="메모 4 3 7 4" xfId="26119"/>
    <cellStyle name="메모 4 3 8" xfId="11333"/>
    <cellStyle name="메모 4 3 9" xfId="11276"/>
    <cellStyle name="메모 4 4" xfId="5382"/>
    <cellStyle name="메모 4 4 10" xfId="8916"/>
    <cellStyle name="메모 4 4 10 2" xfId="14882"/>
    <cellStyle name="메모 4 4 10 3" xfId="20638"/>
    <cellStyle name="메모 4 4 10 4" xfId="26120"/>
    <cellStyle name="메모 4 4 11" xfId="11376"/>
    <cellStyle name="메모 4 4 12" xfId="17179"/>
    <cellStyle name="메모 4 4 13" xfId="11303"/>
    <cellStyle name="메모 4 4 2" xfId="5670"/>
    <cellStyle name="메모 4 4 2 10" xfId="11643"/>
    <cellStyle name="메모 4 4 2 11" xfId="17413"/>
    <cellStyle name="메모 4 4 2 12" xfId="22945"/>
    <cellStyle name="메모 4 4 2 2" xfId="8917"/>
    <cellStyle name="메모 4 4 2 2 2" xfId="14883"/>
    <cellStyle name="메모 4 4 2 2 3" xfId="20639"/>
    <cellStyle name="메모 4 4 2 2 4" xfId="26121"/>
    <cellStyle name="메모 4 4 2 3" xfId="8918"/>
    <cellStyle name="메모 4 4 2 3 2" xfId="14884"/>
    <cellStyle name="메모 4 4 2 3 3" xfId="20640"/>
    <cellStyle name="메모 4 4 2 3 4" xfId="26122"/>
    <cellStyle name="메모 4 4 2 4" xfId="8919"/>
    <cellStyle name="메모 4 4 2 4 2" xfId="14885"/>
    <cellStyle name="메모 4 4 2 4 3" xfId="20641"/>
    <cellStyle name="메모 4 4 2 4 4" xfId="26123"/>
    <cellStyle name="메모 4 4 2 5" xfId="8920"/>
    <cellStyle name="메모 4 4 2 5 2" xfId="14886"/>
    <cellStyle name="메모 4 4 2 5 3" xfId="20642"/>
    <cellStyle name="메모 4 4 2 5 4" xfId="26124"/>
    <cellStyle name="메모 4 4 2 6" xfId="8921"/>
    <cellStyle name="메모 4 4 2 6 2" xfId="14887"/>
    <cellStyle name="메모 4 4 2 6 3" xfId="20643"/>
    <cellStyle name="메모 4 4 2 6 4" xfId="26125"/>
    <cellStyle name="메모 4 4 2 7" xfId="8922"/>
    <cellStyle name="메모 4 4 2 7 2" xfId="14888"/>
    <cellStyle name="메모 4 4 2 7 3" xfId="20644"/>
    <cellStyle name="메모 4 4 2 7 4" xfId="26126"/>
    <cellStyle name="메모 4 4 2 8" xfId="8923"/>
    <cellStyle name="메모 4 4 2 8 2" xfId="14889"/>
    <cellStyle name="메모 4 4 2 8 3" xfId="20645"/>
    <cellStyle name="메모 4 4 2 8 4" xfId="26127"/>
    <cellStyle name="메모 4 4 2 9" xfId="8924"/>
    <cellStyle name="메모 4 4 2 9 2" xfId="14890"/>
    <cellStyle name="메모 4 4 2 9 3" xfId="20646"/>
    <cellStyle name="메모 4 4 2 9 4" xfId="26128"/>
    <cellStyle name="메모 4 4 3" xfId="5911"/>
    <cellStyle name="메모 4 4 3 10" xfId="8925"/>
    <cellStyle name="메모 4 4 3 10 2" xfId="14891"/>
    <cellStyle name="메모 4 4 3 10 3" xfId="20647"/>
    <cellStyle name="메모 4 4 3 10 4" xfId="26129"/>
    <cellStyle name="메모 4 4 3 11" xfId="11884"/>
    <cellStyle name="메모 4 4 3 12" xfId="17641"/>
    <cellStyle name="메모 4 4 3 13" xfId="23138"/>
    <cellStyle name="메모 4 4 3 2" xfId="8926"/>
    <cellStyle name="메모 4 4 3 2 2" xfId="14892"/>
    <cellStyle name="메모 4 4 3 2 3" xfId="20648"/>
    <cellStyle name="메모 4 4 3 2 4" xfId="26130"/>
    <cellStyle name="메모 4 4 3 3" xfId="8927"/>
    <cellStyle name="메모 4 4 3 3 2" xfId="14893"/>
    <cellStyle name="메모 4 4 3 3 3" xfId="20649"/>
    <cellStyle name="메모 4 4 3 3 4" xfId="26131"/>
    <cellStyle name="메모 4 4 3 4" xfId="8928"/>
    <cellStyle name="메모 4 4 3 4 2" xfId="14894"/>
    <cellStyle name="메모 4 4 3 4 3" xfId="20650"/>
    <cellStyle name="메모 4 4 3 4 4" xfId="26132"/>
    <cellStyle name="메모 4 4 3 5" xfId="8929"/>
    <cellStyle name="메모 4 4 3 5 2" xfId="14895"/>
    <cellStyle name="메모 4 4 3 5 3" xfId="20651"/>
    <cellStyle name="메모 4 4 3 5 4" xfId="26133"/>
    <cellStyle name="메모 4 4 3 6" xfId="8930"/>
    <cellStyle name="메모 4 4 3 6 2" xfId="14896"/>
    <cellStyle name="메모 4 4 3 6 3" xfId="20652"/>
    <cellStyle name="메모 4 4 3 6 4" xfId="26134"/>
    <cellStyle name="메모 4 4 3 7" xfId="8931"/>
    <cellStyle name="메모 4 4 3 7 2" xfId="14897"/>
    <cellStyle name="메모 4 4 3 7 3" xfId="20653"/>
    <cellStyle name="메모 4 4 3 7 4" xfId="26135"/>
    <cellStyle name="메모 4 4 3 8" xfId="8932"/>
    <cellStyle name="메모 4 4 3 8 2" xfId="14898"/>
    <cellStyle name="메모 4 4 3 8 3" xfId="20654"/>
    <cellStyle name="메모 4 4 3 8 4" xfId="26136"/>
    <cellStyle name="메모 4 4 3 9" xfId="8933"/>
    <cellStyle name="메모 4 4 3 9 2" xfId="14899"/>
    <cellStyle name="메모 4 4 3 9 3" xfId="20655"/>
    <cellStyle name="메모 4 4 3 9 4" xfId="26137"/>
    <cellStyle name="메모 4 4 4" xfId="8934"/>
    <cellStyle name="메모 4 4 4 2" xfId="14900"/>
    <cellStyle name="메모 4 4 4 3" xfId="20656"/>
    <cellStyle name="메모 4 4 4 4" xfId="26138"/>
    <cellStyle name="메모 4 4 5" xfId="8935"/>
    <cellStyle name="메모 4 4 5 2" xfId="14901"/>
    <cellStyle name="메모 4 4 5 3" xfId="20657"/>
    <cellStyle name="메모 4 4 5 4" xfId="26139"/>
    <cellStyle name="메모 4 4 6" xfId="8936"/>
    <cellStyle name="메모 4 4 6 2" xfId="14902"/>
    <cellStyle name="메모 4 4 6 3" xfId="20658"/>
    <cellStyle name="메모 4 4 6 4" xfId="26140"/>
    <cellStyle name="메모 4 4 7" xfId="8937"/>
    <cellStyle name="메모 4 4 7 2" xfId="14903"/>
    <cellStyle name="메모 4 4 7 3" xfId="20659"/>
    <cellStyle name="메모 4 4 7 4" xfId="26141"/>
    <cellStyle name="메모 4 4 8" xfId="8938"/>
    <cellStyle name="메모 4 4 8 2" xfId="14904"/>
    <cellStyle name="메모 4 4 8 3" xfId="20660"/>
    <cellStyle name="메모 4 4 8 4" xfId="26142"/>
    <cellStyle name="메모 4 4 9" xfId="8939"/>
    <cellStyle name="메모 4 4 9 2" xfId="14905"/>
    <cellStyle name="메모 4 4 9 3" xfId="20661"/>
    <cellStyle name="메모 4 4 9 4" xfId="26143"/>
    <cellStyle name="메모 4 5" xfId="5523"/>
    <cellStyle name="메모 4 5 2" xfId="5811"/>
    <cellStyle name="메모 4 5 2 10" xfId="11784"/>
    <cellStyle name="메모 4 5 2 11" xfId="17548"/>
    <cellStyle name="메모 4 5 2 12" xfId="23064"/>
    <cellStyle name="메모 4 5 2 2" xfId="8940"/>
    <cellStyle name="메모 4 5 2 2 2" xfId="14906"/>
    <cellStyle name="메모 4 5 2 2 3" xfId="20662"/>
    <cellStyle name="메모 4 5 2 2 4" xfId="26144"/>
    <cellStyle name="메모 4 5 2 3" xfId="8941"/>
    <cellStyle name="메모 4 5 2 3 2" xfId="14907"/>
    <cellStyle name="메모 4 5 2 3 3" xfId="20663"/>
    <cellStyle name="메모 4 5 2 3 4" xfId="26145"/>
    <cellStyle name="메모 4 5 2 4" xfId="8942"/>
    <cellStyle name="메모 4 5 2 4 2" xfId="14908"/>
    <cellStyle name="메모 4 5 2 4 3" xfId="20664"/>
    <cellStyle name="메모 4 5 2 4 4" xfId="26146"/>
    <cellStyle name="메모 4 5 2 5" xfId="8943"/>
    <cellStyle name="메모 4 5 2 5 2" xfId="14909"/>
    <cellStyle name="메모 4 5 2 5 3" xfId="20665"/>
    <cellStyle name="메모 4 5 2 5 4" xfId="26147"/>
    <cellStyle name="메모 4 5 2 6" xfId="8944"/>
    <cellStyle name="메모 4 5 2 6 2" xfId="14910"/>
    <cellStyle name="메모 4 5 2 6 3" xfId="20666"/>
    <cellStyle name="메모 4 5 2 6 4" xfId="26148"/>
    <cellStyle name="메모 4 5 2 7" xfId="8945"/>
    <cellStyle name="메모 4 5 2 7 2" xfId="14911"/>
    <cellStyle name="메모 4 5 2 7 3" xfId="20667"/>
    <cellStyle name="메모 4 5 2 7 4" xfId="26149"/>
    <cellStyle name="메모 4 5 2 8" xfId="8946"/>
    <cellStyle name="메모 4 5 2 8 2" xfId="14912"/>
    <cellStyle name="메모 4 5 2 8 3" xfId="20668"/>
    <cellStyle name="메모 4 5 2 8 4" xfId="26150"/>
    <cellStyle name="메모 4 5 2 9" xfId="8947"/>
    <cellStyle name="메모 4 5 2 9 2" xfId="14913"/>
    <cellStyle name="메모 4 5 2 9 3" xfId="20669"/>
    <cellStyle name="메모 4 5 2 9 4" xfId="26151"/>
    <cellStyle name="메모 4 5 3" xfId="6034"/>
    <cellStyle name="메모 4 5 3 10" xfId="8948"/>
    <cellStyle name="메모 4 5 3 10 2" xfId="14914"/>
    <cellStyle name="메모 4 5 3 10 3" xfId="20670"/>
    <cellStyle name="메모 4 5 3 10 4" xfId="26152"/>
    <cellStyle name="메모 4 5 3 11" xfId="12007"/>
    <cellStyle name="메모 4 5 3 12" xfId="17764"/>
    <cellStyle name="메모 4 5 3 13" xfId="23261"/>
    <cellStyle name="메모 4 5 3 2" xfId="8949"/>
    <cellStyle name="메모 4 5 3 2 2" xfId="14915"/>
    <cellStyle name="메모 4 5 3 2 3" xfId="20671"/>
    <cellStyle name="메모 4 5 3 2 4" xfId="26153"/>
    <cellStyle name="메모 4 5 3 3" xfId="8950"/>
    <cellStyle name="메모 4 5 3 3 2" xfId="14916"/>
    <cellStyle name="메모 4 5 3 3 3" xfId="20672"/>
    <cellStyle name="메모 4 5 3 3 4" xfId="26154"/>
    <cellStyle name="메모 4 5 3 4" xfId="8951"/>
    <cellStyle name="메모 4 5 3 4 2" xfId="14917"/>
    <cellStyle name="메모 4 5 3 4 3" xfId="20673"/>
    <cellStyle name="메모 4 5 3 4 4" xfId="26155"/>
    <cellStyle name="메모 4 5 3 5" xfId="8952"/>
    <cellStyle name="메모 4 5 3 5 2" xfId="14918"/>
    <cellStyle name="메모 4 5 3 5 3" xfId="20674"/>
    <cellStyle name="메모 4 5 3 5 4" xfId="26156"/>
    <cellStyle name="메모 4 5 3 6" xfId="8953"/>
    <cellStyle name="메모 4 5 3 6 2" xfId="14919"/>
    <cellStyle name="메모 4 5 3 6 3" xfId="20675"/>
    <cellStyle name="메모 4 5 3 6 4" xfId="26157"/>
    <cellStyle name="메모 4 5 3 7" xfId="8954"/>
    <cellStyle name="메모 4 5 3 7 2" xfId="14920"/>
    <cellStyle name="메모 4 5 3 7 3" xfId="20676"/>
    <cellStyle name="메모 4 5 3 7 4" xfId="26158"/>
    <cellStyle name="메모 4 5 3 8" xfId="8955"/>
    <cellStyle name="메모 4 5 3 8 2" xfId="14921"/>
    <cellStyle name="메모 4 5 3 8 3" xfId="20677"/>
    <cellStyle name="메모 4 5 3 8 4" xfId="26159"/>
    <cellStyle name="메모 4 5 3 9" xfId="8956"/>
    <cellStyle name="메모 4 5 3 9 2" xfId="14922"/>
    <cellStyle name="메모 4 5 3 9 3" xfId="20678"/>
    <cellStyle name="메모 4 5 3 9 4" xfId="26160"/>
    <cellStyle name="메모 4 5 4" xfId="8957"/>
    <cellStyle name="메모 4 5 4 2" xfId="14923"/>
    <cellStyle name="메모 4 5 4 3" xfId="20679"/>
    <cellStyle name="메모 4 5 4 4" xfId="26161"/>
    <cellStyle name="메모 4 5 5" xfId="8958"/>
    <cellStyle name="메모 4 5 5 2" xfId="14924"/>
    <cellStyle name="메모 4 5 5 3" xfId="20680"/>
    <cellStyle name="메모 4 5 5 4" xfId="26162"/>
    <cellStyle name="메모 4 5 6" xfId="8959"/>
    <cellStyle name="메모 4 5 6 2" xfId="14925"/>
    <cellStyle name="메모 4 5 6 3" xfId="20681"/>
    <cellStyle name="메모 4 5 6 4" xfId="26163"/>
    <cellStyle name="메모 4 5 7" xfId="11517"/>
    <cellStyle name="메모 4 5 8" xfId="17306"/>
    <cellStyle name="메모 4 6" xfId="5354"/>
    <cellStyle name="메모 4 6 2" xfId="5642"/>
    <cellStyle name="메모 4 6 2 10" xfId="11615"/>
    <cellStyle name="메모 4 6 2 11" xfId="17386"/>
    <cellStyle name="메모 4 6 2 12" xfId="22922"/>
    <cellStyle name="메모 4 6 2 2" xfId="8960"/>
    <cellStyle name="메모 4 6 2 2 2" xfId="14926"/>
    <cellStyle name="메모 4 6 2 2 3" xfId="20682"/>
    <cellStyle name="메모 4 6 2 2 4" xfId="26164"/>
    <cellStyle name="메모 4 6 2 3" xfId="8961"/>
    <cellStyle name="메모 4 6 2 3 2" xfId="14927"/>
    <cellStyle name="메모 4 6 2 3 3" xfId="20683"/>
    <cellStyle name="메모 4 6 2 3 4" xfId="26165"/>
    <cellStyle name="메모 4 6 2 4" xfId="8962"/>
    <cellStyle name="메모 4 6 2 4 2" xfId="14928"/>
    <cellStyle name="메모 4 6 2 4 3" xfId="20684"/>
    <cellStyle name="메모 4 6 2 4 4" xfId="26166"/>
    <cellStyle name="메모 4 6 2 5" xfId="8963"/>
    <cellStyle name="메모 4 6 2 5 2" xfId="14929"/>
    <cellStyle name="메모 4 6 2 5 3" xfId="20685"/>
    <cellStyle name="메모 4 6 2 5 4" xfId="26167"/>
    <cellStyle name="메모 4 6 2 6" xfId="8964"/>
    <cellStyle name="메모 4 6 2 6 2" xfId="14930"/>
    <cellStyle name="메모 4 6 2 6 3" xfId="20686"/>
    <cellStyle name="메모 4 6 2 6 4" xfId="26168"/>
    <cellStyle name="메모 4 6 2 7" xfId="8965"/>
    <cellStyle name="메모 4 6 2 7 2" xfId="14931"/>
    <cellStyle name="메모 4 6 2 7 3" xfId="20687"/>
    <cellStyle name="메모 4 6 2 7 4" xfId="26169"/>
    <cellStyle name="메모 4 6 2 8" xfId="8966"/>
    <cellStyle name="메모 4 6 2 8 2" xfId="14932"/>
    <cellStyle name="메모 4 6 2 8 3" xfId="20688"/>
    <cellStyle name="메모 4 6 2 8 4" xfId="26170"/>
    <cellStyle name="메모 4 6 2 9" xfId="8967"/>
    <cellStyle name="메모 4 6 2 9 2" xfId="14933"/>
    <cellStyle name="메모 4 6 2 9 3" xfId="20689"/>
    <cellStyle name="메모 4 6 2 9 4" xfId="26171"/>
    <cellStyle name="메모 4 6 3" xfId="5888"/>
    <cellStyle name="메모 4 6 3 10" xfId="8968"/>
    <cellStyle name="메모 4 6 3 10 2" xfId="14934"/>
    <cellStyle name="메모 4 6 3 10 3" xfId="20690"/>
    <cellStyle name="메모 4 6 3 10 4" xfId="26172"/>
    <cellStyle name="메모 4 6 3 11" xfId="11861"/>
    <cellStyle name="메모 4 6 3 12" xfId="17618"/>
    <cellStyle name="메모 4 6 3 13" xfId="23115"/>
    <cellStyle name="메모 4 6 3 2" xfId="8969"/>
    <cellStyle name="메모 4 6 3 2 2" xfId="14935"/>
    <cellStyle name="메모 4 6 3 2 3" xfId="20691"/>
    <cellStyle name="메모 4 6 3 2 4" xfId="26173"/>
    <cellStyle name="메모 4 6 3 3" xfId="8970"/>
    <cellStyle name="메모 4 6 3 3 2" xfId="14936"/>
    <cellStyle name="메모 4 6 3 3 3" xfId="20692"/>
    <cellStyle name="메모 4 6 3 3 4" xfId="26174"/>
    <cellStyle name="메모 4 6 3 4" xfId="8971"/>
    <cellStyle name="메모 4 6 3 4 2" xfId="14937"/>
    <cellStyle name="메모 4 6 3 4 3" xfId="20693"/>
    <cellStyle name="메모 4 6 3 4 4" xfId="26175"/>
    <cellStyle name="메모 4 6 3 5" xfId="8972"/>
    <cellStyle name="메모 4 6 3 5 2" xfId="14938"/>
    <cellStyle name="메모 4 6 3 5 3" xfId="20694"/>
    <cellStyle name="메모 4 6 3 5 4" xfId="26176"/>
    <cellStyle name="메모 4 6 3 6" xfId="8973"/>
    <cellStyle name="메모 4 6 3 6 2" xfId="14939"/>
    <cellStyle name="메모 4 6 3 6 3" xfId="20695"/>
    <cellStyle name="메모 4 6 3 6 4" xfId="26177"/>
    <cellStyle name="메모 4 6 3 7" xfId="8974"/>
    <cellStyle name="메모 4 6 3 7 2" xfId="14940"/>
    <cellStyle name="메모 4 6 3 7 3" xfId="20696"/>
    <cellStyle name="메모 4 6 3 7 4" xfId="26178"/>
    <cellStyle name="메모 4 6 3 8" xfId="8975"/>
    <cellStyle name="메모 4 6 3 8 2" xfId="14941"/>
    <cellStyle name="메모 4 6 3 8 3" xfId="20697"/>
    <cellStyle name="메모 4 6 3 8 4" xfId="26179"/>
    <cellStyle name="메모 4 6 3 9" xfId="8976"/>
    <cellStyle name="메모 4 6 3 9 2" xfId="14942"/>
    <cellStyle name="메모 4 6 3 9 3" xfId="20698"/>
    <cellStyle name="메모 4 6 3 9 4" xfId="26180"/>
    <cellStyle name="메모 4 6 4" xfId="8977"/>
    <cellStyle name="메모 4 6 4 2" xfId="14943"/>
    <cellStyle name="메모 4 6 4 3" xfId="20699"/>
    <cellStyle name="메모 4 6 4 4" xfId="26181"/>
    <cellStyle name="메모 4 6 5" xfId="8978"/>
    <cellStyle name="메모 4 6 5 2" xfId="14944"/>
    <cellStyle name="메모 4 6 5 3" xfId="20700"/>
    <cellStyle name="메모 4 6 5 4" xfId="26182"/>
    <cellStyle name="메모 4 6 6" xfId="8979"/>
    <cellStyle name="메모 4 6 6 2" xfId="14945"/>
    <cellStyle name="메모 4 6 6 3" xfId="20701"/>
    <cellStyle name="메모 4 6 6 4" xfId="26183"/>
    <cellStyle name="메모 4 6 7" xfId="8980"/>
    <cellStyle name="메모 4 6 7 2" xfId="14946"/>
    <cellStyle name="메모 4 6 7 3" xfId="20702"/>
    <cellStyle name="메모 4 6 7 4" xfId="26184"/>
    <cellStyle name="메모 4 6 8" xfId="11348"/>
    <cellStyle name="메모 4 6 9" xfId="11265"/>
    <cellStyle name="메모 4 7" xfId="5565"/>
    <cellStyle name="메모 4 7 10" xfId="17336"/>
    <cellStyle name="메모 4 7 11" xfId="22909"/>
    <cellStyle name="메모 4 7 2" xfId="5853"/>
    <cellStyle name="메모 4 7 2 10" xfId="8981"/>
    <cellStyle name="메모 4 7 2 10 2" xfId="14947"/>
    <cellStyle name="메모 4 7 2 10 3" xfId="20703"/>
    <cellStyle name="메모 4 7 2 10 4" xfId="26185"/>
    <cellStyle name="메모 4 7 2 11" xfId="11826"/>
    <cellStyle name="메모 4 7 2 12" xfId="17587"/>
    <cellStyle name="메모 4 7 2 13" xfId="23094"/>
    <cellStyle name="메모 4 7 2 2" xfId="8982"/>
    <cellStyle name="메모 4 7 2 2 2" xfId="14948"/>
    <cellStyle name="메모 4 7 2 2 3" xfId="20704"/>
    <cellStyle name="메모 4 7 2 2 4" xfId="26186"/>
    <cellStyle name="메모 4 7 2 3" xfId="8983"/>
    <cellStyle name="메모 4 7 2 3 2" xfId="14949"/>
    <cellStyle name="메모 4 7 2 3 3" xfId="20705"/>
    <cellStyle name="메모 4 7 2 3 4" xfId="26187"/>
    <cellStyle name="메모 4 7 2 4" xfId="8984"/>
    <cellStyle name="메모 4 7 2 4 2" xfId="14950"/>
    <cellStyle name="메모 4 7 2 4 3" xfId="20706"/>
    <cellStyle name="메모 4 7 2 4 4" xfId="26188"/>
    <cellStyle name="메모 4 7 2 5" xfId="8985"/>
    <cellStyle name="메모 4 7 2 5 2" xfId="14951"/>
    <cellStyle name="메모 4 7 2 5 3" xfId="20707"/>
    <cellStyle name="메모 4 7 2 5 4" xfId="26189"/>
    <cellStyle name="메모 4 7 2 6" xfId="8986"/>
    <cellStyle name="메모 4 7 2 6 2" xfId="14952"/>
    <cellStyle name="메모 4 7 2 6 3" xfId="20708"/>
    <cellStyle name="메모 4 7 2 6 4" xfId="26190"/>
    <cellStyle name="메모 4 7 2 7" xfId="8987"/>
    <cellStyle name="메모 4 7 2 7 2" xfId="14953"/>
    <cellStyle name="메모 4 7 2 7 3" xfId="20709"/>
    <cellStyle name="메모 4 7 2 7 4" xfId="26191"/>
    <cellStyle name="메모 4 7 2 8" xfId="8988"/>
    <cellStyle name="메모 4 7 2 8 2" xfId="14954"/>
    <cellStyle name="메모 4 7 2 8 3" xfId="20710"/>
    <cellStyle name="메모 4 7 2 8 4" xfId="26192"/>
    <cellStyle name="메모 4 7 2 9" xfId="8989"/>
    <cellStyle name="메모 4 7 2 9 2" xfId="14955"/>
    <cellStyle name="메모 4 7 2 9 3" xfId="20711"/>
    <cellStyle name="메모 4 7 2 9 4" xfId="26193"/>
    <cellStyle name="메모 4 7 3" xfId="6071"/>
    <cellStyle name="메모 4 7 3 10" xfId="8990"/>
    <cellStyle name="메모 4 7 3 10 2" xfId="14956"/>
    <cellStyle name="메모 4 7 3 10 3" xfId="20712"/>
    <cellStyle name="메모 4 7 3 10 4" xfId="26194"/>
    <cellStyle name="메모 4 7 3 11" xfId="12043"/>
    <cellStyle name="메모 4 7 3 12" xfId="17799"/>
    <cellStyle name="메모 4 7 3 13" xfId="23296"/>
    <cellStyle name="메모 4 7 3 2" xfId="8991"/>
    <cellStyle name="메모 4 7 3 2 2" xfId="14957"/>
    <cellStyle name="메모 4 7 3 2 3" xfId="20713"/>
    <cellStyle name="메모 4 7 3 2 4" xfId="26195"/>
    <cellStyle name="메모 4 7 3 3" xfId="8992"/>
    <cellStyle name="메모 4 7 3 3 2" xfId="14958"/>
    <cellStyle name="메모 4 7 3 3 3" xfId="20714"/>
    <cellStyle name="메모 4 7 3 3 4" xfId="26196"/>
    <cellStyle name="메모 4 7 3 4" xfId="8993"/>
    <cellStyle name="메모 4 7 3 4 2" xfId="14959"/>
    <cellStyle name="메모 4 7 3 4 3" xfId="20715"/>
    <cellStyle name="메모 4 7 3 4 4" xfId="26197"/>
    <cellStyle name="메모 4 7 3 5" xfId="8994"/>
    <cellStyle name="메모 4 7 3 5 2" xfId="14960"/>
    <cellStyle name="메모 4 7 3 5 3" xfId="20716"/>
    <cellStyle name="메모 4 7 3 5 4" xfId="26198"/>
    <cellStyle name="메모 4 7 3 6" xfId="8995"/>
    <cellStyle name="메모 4 7 3 6 2" xfId="14961"/>
    <cellStyle name="메모 4 7 3 6 3" xfId="20717"/>
    <cellStyle name="메모 4 7 3 6 4" xfId="26199"/>
    <cellStyle name="메모 4 7 3 7" xfId="8996"/>
    <cellStyle name="메모 4 7 3 7 2" xfId="14962"/>
    <cellStyle name="메모 4 7 3 7 3" xfId="20718"/>
    <cellStyle name="메모 4 7 3 7 4" xfId="26200"/>
    <cellStyle name="메모 4 7 3 8" xfId="8997"/>
    <cellStyle name="메모 4 7 3 8 2" xfId="14963"/>
    <cellStyle name="메모 4 7 3 8 3" xfId="20719"/>
    <cellStyle name="메모 4 7 3 8 4" xfId="26201"/>
    <cellStyle name="메모 4 7 3 9" xfId="8998"/>
    <cellStyle name="메모 4 7 3 9 2" xfId="14964"/>
    <cellStyle name="메모 4 7 3 9 3" xfId="20720"/>
    <cellStyle name="메모 4 7 3 9 4" xfId="26202"/>
    <cellStyle name="메모 4 7 4" xfId="8999"/>
    <cellStyle name="메모 4 7 4 2" xfId="14965"/>
    <cellStyle name="메모 4 7 4 3" xfId="20721"/>
    <cellStyle name="메모 4 7 4 4" xfId="26203"/>
    <cellStyle name="메모 4 7 5" xfId="9000"/>
    <cellStyle name="메모 4 7 5 2" xfId="14966"/>
    <cellStyle name="메모 4 7 5 3" xfId="20722"/>
    <cellStyle name="메모 4 7 5 4" xfId="26204"/>
    <cellStyle name="메모 4 7 6" xfId="9001"/>
    <cellStyle name="메모 4 7 6 2" xfId="14967"/>
    <cellStyle name="메모 4 7 6 3" xfId="20723"/>
    <cellStyle name="메모 4 7 6 4" xfId="26205"/>
    <cellStyle name="메모 4 7 7" xfId="9002"/>
    <cellStyle name="메모 4 7 7 2" xfId="14968"/>
    <cellStyle name="메모 4 7 7 3" xfId="20724"/>
    <cellStyle name="메모 4 7 7 4" xfId="26206"/>
    <cellStyle name="메모 4 7 8" xfId="9003"/>
    <cellStyle name="메모 4 7 8 2" xfId="14969"/>
    <cellStyle name="메모 4 7 8 3" xfId="20725"/>
    <cellStyle name="메모 4 7 8 4" xfId="26207"/>
    <cellStyle name="메모 4 7 9" xfId="11556"/>
    <cellStyle name="메모 4 8" xfId="9004"/>
    <cellStyle name="메모 4 8 2" xfId="14970"/>
    <cellStyle name="메모 4 8 3" xfId="20726"/>
    <cellStyle name="메모 4 8 4" xfId="26208"/>
    <cellStyle name="메모 4 9" xfId="11243"/>
    <cellStyle name="메모 5" xfId="4579"/>
    <cellStyle name="메모 5 2" xfId="5190"/>
    <cellStyle name="메모 5 2 2" xfId="5553"/>
    <cellStyle name="메모 5 2 2 2" xfId="5841"/>
    <cellStyle name="메모 5 2 2 2 10" xfId="11814"/>
    <cellStyle name="메모 5 2 2 2 11" xfId="17575"/>
    <cellStyle name="메모 5 2 2 2 12" xfId="23085"/>
    <cellStyle name="메모 5 2 2 2 2" xfId="9005"/>
    <cellStyle name="메모 5 2 2 2 2 2" xfId="14971"/>
    <cellStyle name="메모 5 2 2 2 2 3" xfId="20727"/>
    <cellStyle name="메모 5 2 2 2 2 4" xfId="26209"/>
    <cellStyle name="메모 5 2 2 2 3" xfId="9006"/>
    <cellStyle name="메모 5 2 2 2 3 2" xfId="14972"/>
    <cellStyle name="메모 5 2 2 2 3 3" xfId="20728"/>
    <cellStyle name="메모 5 2 2 2 3 4" xfId="26210"/>
    <cellStyle name="메모 5 2 2 2 4" xfId="9007"/>
    <cellStyle name="메모 5 2 2 2 4 2" xfId="14973"/>
    <cellStyle name="메모 5 2 2 2 4 3" xfId="20729"/>
    <cellStyle name="메모 5 2 2 2 4 4" xfId="26211"/>
    <cellStyle name="메모 5 2 2 2 5" xfId="9008"/>
    <cellStyle name="메모 5 2 2 2 5 2" xfId="14974"/>
    <cellStyle name="메모 5 2 2 2 5 3" xfId="20730"/>
    <cellStyle name="메모 5 2 2 2 5 4" xfId="26212"/>
    <cellStyle name="메모 5 2 2 2 6" xfId="9009"/>
    <cellStyle name="메모 5 2 2 2 6 2" xfId="14975"/>
    <cellStyle name="메모 5 2 2 2 6 3" xfId="20731"/>
    <cellStyle name="메모 5 2 2 2 6 4" xfId="26213"/>
    <cellStyle name="메모 5 2 2 2 7" xfId="9010"/>
    <cellStyle name="메모 5 2 2 2 7 2" xfId="14976"/>
    <cellStyle name="메모 5 2 2 2 7 3" xfId="20732"/>
    <cellStyle name="메모 5 2 2 2 7 4" xfId="26214"/>
    <cellStyle name="메모 5 2 2 2 8" xfId="9011"/>
    <cellStyle name="메모 5 2 2 2 8 2" xfId="14977"/>
    <cellStyle name="메모 5 2 2 2 8 3" xfId="20733"/>
    <cellStyle name="메모 5 2 2 2 8 4" xfId="26215"/>
    <cellStyle name="메모 5 2 2 2 9" xfId="9012"/>
    <cellStyle name="메모 5 2 2 2 9 2" xfId="14978"/>
    <cellStyle name="메모 5 2 2 2 9 3" xfId="20734"/>
    <cellStyle name="메모 5 2 2 2 9 4" xfId="26216"/>
    <cellStyle name="메모 5 2 2 3" xfId="6062"/>
    <cellStyle name="메모 5 2 2 3 10" xfId="9013"/>
    <cellStyle name="메모 5 2 2 3 10 2" xfId="14979"/>
    <cellStyle name="메모 5 2 2 3 10 3" xfId="20735"/>
    <cellStyle name="메모 5 2 2 3 10 4" xfId="26217"/>
    <cellStyle name="메모 5 2 2 3 11" xfId="12034"/>
    <cellStyle name="메모 5 2 2 3 12" xfId="17790"/>
    <cellStyle name="메모 5 2 2 3 13" xfId="23287"/>
    <cellStyle name="메모 5 2 2 3 2" xfId="9014"/>
    <cellStyle name="메모 5 2 2 3 2 2" xfId="14980"/>
    <cellStyle name="메모 5 2 2 3 2 3" xfId="20736"/>
    <cellStyle name="메모 5 2 2 3 2 4" xfId="26218"/>
    <cellStyle name="메모 5 2 2 3 3" xfId="9015"/>
    <cellStyle name="메모 5 2 2 3 3 2" xfId="14981"/>
    <cellStyle name="메모 5 2 2 3 3 3" xfId="20737"/>
    <cellStyle name="메모 5 2 2 3 3 4" xfId="26219"/>
    <cellStyle name="메모 5 2 2 3 4" xfId="9016"/>
    <cellStyle name="메모 5 2 2 3 4 2" xfId="14982"/>
    <cellStyle name="메모 5 2 2 3 4 3" xfId="20738"/>
    <cellStyle name="메모 5 2 2 3 4 4" xfId="26220"/>
    <cellStyle name="메모 5 2 2 3 5" xfId="9017"/>
    <cellStyle name="메모 5 2 2 3 5 2" xfId="14983"/>
    <cellStyle name="메모 5 2 2 3 5 3" xfId="20739"/>
    <cellStyle name="메모 5 2 2 3 5 4" xfId="26221"/>
    <cellStyle name="메모 5 2 2 3 6" xfId="9018"/>
    <cellStyle name="메모 5 2 2 3 6 2" xfId="14984"/>
    <cellStyle name="메모 5 2 2 3 6 3" xfId="20740"/>
    <cellStyle name="메모 5 2 2 3 6 4" xfId="26222"/>
    <cellStyle name="메모 5 2 2 3 7" xfId="9019"/>
    <cellStyle name="메모 5 2 2 3 7 2" xfId="14985"/>
    <cellStyle name="메모 5 2 2 3 7 3" xfId="20741"/>
    <cellStyle name="메모 5 2 2 3 7 4" xfId="26223"/>
    <cellStyle name="메모 5 2 2 3 8" xfId="9020"/>
    <cellStyle name="메모 5 2 2 3 8 2" xfId="14986"/>
    <cellStyle name="메모 5 2 2 3 8 3" xfId="20742"/>
    <cellStyle name="메모 5 2 2 3 8 4" xfId="26224"/>
    <cellStyle name="메모 5 2 2 3 9" xfId="9021"/>
    <cellStyle name="메모 5 2 2 3 9 2" xfId="14987"/>
    <cellStyle name="메모 5 2 2 3 9 3" xfId="20743"/>
    <cellStyle name="메모 5 2 2 3 9 4" xfId="26225"/>
    <cellStyle name="메모 5 2 2 4" xfId="9022"/>
    <cellStyle name="메모 5 2 2 4 2" xfId="14988"/>
    <cellStyle name="메모 5 2 2 4 3" xfId="20744"/>
    <cellStyle name="메모 5 2 2 4 4" xfId="26226"/>
    <cellStyle name="메모 5 2 2 5" xfId="9023"/>
    <cellStyle name="메모 5 2 2 5 2" xfId="14989"/>
    <cellStyle name="메모 5 2 2 5 3" xfId="20745"/>
    <cellStyle name="메모 5 2 2 5 4" xfId="26227"/>
    <cellStyle name="메모 5 2 2 6" xfId="9024"/>
    <cellStyle name="메모 5 2 2 6 2" xfId="14990"/>
    <cellStyle name="메모 5 2 2 6 3" xfId="20746"/>
    <cellStyle name="메모 5 2 2 6 4" xfId="26228"/>
    <cellStyle name="메모 5 2 2 7" xfId="11546"/>
    <cellStyle name="메모 5 2 2 8" xfId="17326"/>
    <cellStyle name="메모 5 2 3" xfId="5439"/>
    <cellStyle name="메모 5 2 3 2" xfId="5727"/>
    <cellStyle name="메모 5 2 3 2 10" xfId="11700"/>
    <cellStyle name="메모 5 2 3 2 11" xfId="17467"/>
    <cellStyle name="메모 5 2 3 2 12" xfId="22988"/>
    <cellStyle name="메모 5 2 3 2 2" xfId="9025"/>
    <cellStyle name="메모 5 2 3 2 2 2" xfId="14991"/>
    <cellStyle name="메모 5 2 3 2 2 3" xfId="20747"/>
    <cellStyle name="메모 5 2 3 2 2 4" xfId="26229"/>
    <cellStyle name="메모 5 2 3 2 3" xfId="9026"/>
    <cellStyle name="메모 5 2 3 2 3 2" xfId="14992"/>
    <cellStyle name="메모 5 2 3 2 3 3" xfId="20748"/>
    <cellStyle name="메모 5 2 3 2 3 4" xfId="26230"/>
    <cellStyle name="메모 5 2 3 2 4" xfId="9027"/>
    <cellStyle name="메모 5 2 3 2 4 2" xfId="14993"/>
    <cellStyle name="메모 5 2 3 2 4 3" xfId="20749"/>
    <cellStyle name="메모 5 2 3 2 4 4" xfId="26231"/>
    <cellStyle name="메모 5 2 3 2 5" xfId="9028"/>
    <cellStyle name="메모 5 2 3 2 5 2" xfId="14994"/>
    <cellStyle name="메모 5 2 3 2 5 3" xfId="20750"/>
    <cellStyle name="메모 5 2 3 2 5 4" xfId="26232"/>
    <cellStyle name="메모 5 2 3 2 6" xfId="9029"/>
    <cellStyle name="메모 5 2 3 2 6 2" xfId="14995"/>
    <cellStyle name="메모 5 2 3 2 6 3" xfId="20751"/>
    <cellStyle name="메모 5 2 3 2 6 4" xfId="26233"/>
    <cellStyle name="메모 5 2 3 2 7" xfId="9030"/>
    <cellStyle name="메모 5 2 3 2 7 2" xfId="14996"/>
    <cellStyle name="메모 5 2 3 2 7 3" xfId="20752"/>
    <cellStyle name="메모 5 2 3 2 7 4" xfId="26234"/>
    <cellStyle name="메모 5 2 3 2 8" xfId="9031"/>
    <cellStyle name="메모 5 2 3 2 8 2" xfId="14997"/>
    <cellStyle name="메모 5 2 3 2 8 3" xfId="20753"/>
    <cellStyle name="메모 5 2 3 2 8 4" xfId="26235"/>
    <cellStyle name="메모 5 2 3 2 9" xfId="9032"/>
    <cellStyle name="메모 5 2 3 2 9 2" xfId="14998"/>
    <cellStyle name="메모 5 2 3 2 9 3" xfId="20754"/>
    <cellStyle name="메모 5 2 3 2 9 4" xfId="26236"/>
    <cellStyle name="메모 5 2 3 3" xfId="5959"/>
    <cellStyle name="메모 5 2 3 3 10" xfId="9033"/>
    <cellStyle name="메모 5 2 3 3 10 2" xfId="14999"/>
    <cellStyle name="메모 5 2 3 3 10 3" xfId="20755"/>
    <cellStyle name="메모 5 2 3 3 10 4" xfId="26237"/>
    <cellStyle name="메모 5 2 3 3 11" xfId="11932"/>
    <cellStyle name="메모 5 2 3 3 12" xfId="17689"/>
    <cellStyle name="메모 5 2 3 3 13" xfId="23186"/>
    <cellStyle name="메모 5 2 3 3 2" xfId="9034"/>
    <cellStyle name="메모 5 2 3 3 2 2" xfId="15000"/>
    <cellStyle name="메모 5 2 3 3 2 3" xfId="20756"/>
    <cellStyle name="메모 5 2 3 3 2 4" xfId="26238"/>
    <cellStyle name="메모 5 2 3 3 3" xfId="9035"/>
    <cellStyle name="메모 5 2 3 3 3 2" xfId="15001"/>
    <cellStyle name="메모 5 2 3 3 3 3" xfId="20757"/>
    <cellStyle name="메모 5 2 3 3 3 4" xfId="26239"/>
    <cellStyle name="메모 5 2 3 3 4" xfId="9036"/>
    <cellStyle name="메모 5 2 3 3 4 2" xfId="15002"/>
    <cellStyle name="메모 5 2 3 3 4 3" xfId="20758"/>
    <cellStyle name="메모 5 2 3 3 4 4" xfId="26240"/>
    <cellStyle name="메모 5 2 3 3 5" xfId="9037"/>
    <cellStyle name="메모 5 2 3 3 5 2" xfId="15003"/>
    <cellStyle name="메모 5 2 3 3 5 3" xfId="20759"/>
    <cellStyle name="메모 5 2 3 3 5 4" xfId="26241"/>
    <cellStyle name="메모 5 2 3 3 6" xfId="9038"/>
    <cellStyle name="메모 5 2 3 3 6 2" xfId="15004"/>
    <cellStyle name="메모 5 2 3 3 6 3" xfId="20760"/>
    <cellStyle name="메모 5 2 3 3 6 4" xfId="26242"/>
    <cellStyle name="메모 5 2 3 3 7" xfId="9039"/>
    <cellStyle name="메모 5 2 3 3 7 2" xfId="15005"/>
    <cellStyle name="메모 5 2 3 3 7 3" xfId="20761"/>
    <cellStyle name="메모 5 2 3 3 7 4" xfId="26243"/>
    <cellStyle name="메모 5 2 3 3 8" xfId="9040"/>
    <cellStyle name="메모 5 2 3 3 8 2" xfId="15006"/>
    <cellStyle name="메모 5 2 3 3 8 3" xfId="20762"/>
    <cellStyle name="메모 5 2 3 3 8 4" xfId="26244"/>
    <cellStyle name="메모 5 2 3 3 9" xfId="9041"/>
    <cellStyle name="메모 5 2 3 3 9 2" xfId="15007"/>
    <cellStyle name="메모 5 2 3 3 9 3" xfId="20763"/>
    <cellStyle name="메모 5 2 3 3 9 4" xfId="26245"/>
    <cellStyle name="메모 5 2 3 4" xfId="9042"/>
    <cellStyle name="메모 5 2 3 4 2" xfId="15008"/>
    <cellStyle name="메모 5 2 3 4 3" xfId="20764"/>
    <cellStyle name="메모 5 2 3 4 4" xfId="26246"/>
    <cellStyle name="메모 5 2 3 5" xfId="9043"/>
    <cellStyle name="메모 5 2 3 5 2" xfId="15009"/>
    <cellStyle name="메모 5 2 3 5 3" xfId="20765"/>
    <cellStyle name="메모 5 2 3 5 4" xfId="26247"/>
    <cellStyle name="메모 5 2 3 6" xfId="9044"/>
    <cellStyle name="메모 5 2 3 6 2" xfId="15010"/>
    <cellStyle name="메모 5 2 3 6 3" xfId="20766"/>
    <cellStyle name="메모 5 2 3 6 4" xfId="26248"/>
    <cellStyle name="메모 5 2 3 7" xfId="11433"/>
    <cellStyle name="메모 5 2 3 8" xfId="17228"/>
    <cellStyle name="메모 5 2 4" xfId="5492"/>
    <cellStyle name="메모 5 2 4 2" xfId="5780"/>
    <cellStyle name="메모 5 2 4 2 10" xfId="11753"/>
    <cellStyle name="메모 5 2 4 2 11" xfId="17518"/>
    <cellStyle name="메모 5 2 4 2 12" xfId="23033"/>
    <cellStyle name="메모 5 2 4 2 2" xfId="9045"/>
    <cellStyle name="메모 5 2 4 2 2 2" xfId="15011"/>
    <cellStyle name="메모 5 2 4 2 2 3" xfId="20767"/>
    <cellStyle name="메모 5 2 4 2 2 4" xfId="26249"/>
    <cellStyle name="메모 5 2 4 2 3" xfId="9046"/>
    <cellStyle name="메모 5 2 4 2 3 2" xfId="15012"/>
    <cellStyle name="메모 5 2 4 2 3 3" xfId="20768"/>
    <cellStyle name="메모 5 2 4 2 3 4" xfId="26250"/>
    <cellStyle name="메모 5 2 4 2 4" xfId="9047"/>
    <cellStyle name="메모 5 2 4 2 4 2" xfId="15013"/>
    <cellStyle name="메모 5 2 4 2 4 3" xfId="20769"/>
    <cellStyle name="메모 5 2 4 2 4 4" xfId="26251"/>
    <cellStyle name="메모 5 2 4 2 5" xfId="9048"/>
    <cellStyle name="메모 5 2 4 2 5 2" xfId="15014"/>
    <cellStyle name="메모 5 2 4 2 5 3" xfId="20770"/>
    <cellStyle name="메모 5 2 4 2 5 4" xfId="26252"/>
    <cellStyle name="메모 5 2 4 2 6" xfId="9049"/>
    <cellStyle name="메모 5 2 4 2 6 2" xfId="15015"/>
    <cellStyle name="메모 5 2 4 2 6 3" xfId="20771"/>
    <cellStyle name="메모 5 2 4 2 6 4" xfId="26253"/>
    <cellStyle name="메모 5 2 4 2 7" xfId="9050"/>
    <cellStyle name="메모 5 2 4 2 7 2" xfId="15016"/>
    <cellStyle name="메모 5 2 4 2 7 3" xfId="20772"/>
    <cellStyle name="메모 5 2 4 2 7 4" xfId="26254"/>
    <cellStyle name="메모 5 2 4 2 8" xfId="9051"/>
    <cellStyle name="메모 5 2 4 2 8 2" xfId="15017"/>
    <cellStyle name="메모 5 2 4 2 8 3" xfId="20773"/>
    <cellStyle name="메모 5 2 4 2 8 4" xfId="26255"/>
    <cellStyle name="메모 5 2 4 2 9" xfId="9052"/>
    <cellStyle name="메모 5 2 4 2 9 2" xfId="15018"/>
    <cellStyle name="메모 5 2 4 2 9 3" xfId="20774"/>
    <cellStyle name="메모 5 2 4 2 9 4" xfId="26256"/>
    <cellStyle name="메모 5 2 4 3" xfId="6005"/>
    <cellStyle name="메모 5 2 4 3 10" xfId="9053"/>
    <cellStyle name="메모 5 2 4 3 10 2" xfId="15019"/>
    <cellStyle name="메모 5 2 4 3 10 3" xfId="20775"/>
    <cellStyle name="메모 5 2 4 3 10 4" xfId="26257"/>
    <cellStyle name="메모 5 2 4 3 11" xfId="11978"/>
    <cellStyle name="메모 5 2 4 3 12" xfId="17735"/>
    <cellStyle name="메모 5 2 4 3 13" xfId="23232"/>
    <cellStyle name="메모 5 2 4 3 2" xfId="9054"/>
    <cellStyle name="메모 5 2 4 3 2 2" xfId="15020"/>
    <cellStyle name="메모 5 2 4 3 2 3" xfId="20776"/>
    <cellStyle name="메모 5 2 4 3 2 4" xfId="26258"/>
    <cellStyle name="메모 5 2 4 3 3" xfId="9055"/>
    <cellStyle name="메모 5 2 4 3 3 2" xfId="15021"/>
    <cellStyle name="메모 5 2 4 3 3 3" xfId="20777"/>
    <cellStyle name="메모 5 2 4 3 3 4" xfId="26259"/>
    <cellStyle name="메모 5 2 4 3 4" xfId="9056"/>
    <cellStyle name="메모 5 2 4 3 4 2" xfId="15022"/>
    <cellStyle name="메모 5 2 4 3 4 3" xfId="20778"/>
    <cellStyle name="메모 5 2 4 3 4 4" xfId="26260"/>
    <cellStyle name="메모 5 2 4 3 5" xfId="9057"/>
    <cellStyle name="메모 5 2 4 3 5 2" xfId="15023"/>
    <cellStyle name="메모 5 2 4 3 5 3" xfId="20779"/>
    <cellStyle name="메모 5 2 4 3 5 4" xfId="26261"/>
    <cellStyle name="메모 5 2 4 3 6" xfId="9058"/>
    <cellStyle name="메모 5 2 4 3 6 2" xfId="15024"/>
    <cellStyle name="메모 5 2 4 3 6 3" xfId="20780"/>
    <cellStyle name="메모 5 2 4 3 6 4" xfId="26262"/>
    <cellStyle name="메모 5 2 4 3 7" xfId="9059"/>
    <cellStyle name="메모 5 2 4 3 7 2" xfId="15025"/>
    <cellStyle name="메모 5 2 4 3 7 3" xfId="20781"/>
    <cellStyle name="메모 5 2 4 3 7 4" xfId="26263"/>
    <cellStyle name="메모 5 2 4 3 8" xfId="9060"/>
    <cellStyle name="메모 5 2 4 3 8 2" xfId="15026"/>
    <cellStyle name="메모 5 2 4 3 8 3" xfId="20782"/>
    <cellStyle name="메모 5 2 4 3 8 4" xfId="26264"/>
    <cellStyle name="메모 5 2 4 3 9" xfId="9061"/>
    <cellStyle name="메모 5 2 4 3 9 2" xfId="15027"/>
    <cellStyle name="메모 5 2 4 3 9 3" xfId="20783"/>
    <cellStyle name="메모 5 2 4 3 9 4" xfId="26265"/>
    <cellStyle name="메모 5 2 4 4" xfId="9062"/>
    <cellStyle name="메모 5 2 4 4 2" xfId="15028"/>
    <cellStyle name="메모 5 2 4 4 3" xfId="20784"/>
    <cellStyle name="메모 5 2 4 4 4" xfId="26266"/>
    <cellStyle name="메모 5 2 4 5" xfId="9063"/>
    <cellStyle name="메모 5 2 4 5 2" xfId="15029"/>
    <cellStyle name="메모 5 2 4 5 3" xfId="20785"/>
    <cellStyle name="메모 5 2 4 5 4" xfId="26267"/>
    <cellStyle name="메모 5 2 4 6" xfId="9064"/>
    <cellStyle name="메모 5 2 4 6 2" xfId="15030"/>
    <cellStyle name="메모 5 2 4 6 3" xfId="20786"/>
    <cellStyle name="메모 5 2 4 6 4" xfId="26268"/>
    <cellStyle name="메모 5 2 4 7" xfId="9065"/>
    <cellStyle name="메모 5 2 4 7 2" xfId="15031"/>
    <cellStyle name="메모 5 2 4 7 3" xfId="20787"/>
    <cellStyle name="메모 5 2 4 7 4" xfId="26269"/>
    <cellStyle name="메모 5 2 4 8" xfId="11486"/>
    <cellStyle name="메모 5 2 4 9" xfId="17277"/>
    <cellStyle name="메모 5 2 5" xfId="5501"/>
    <cellStyle name="메모 5 2 5 10" xfId="17284"/>
    <cellStyle name="메모 5 2 5 11" xfId="22886"/>
    <cellStyle name="메모 5 2 5 2" xfId="5789"/>
    <cellStyle name="메모 5 2 5 2 10" xfId="9066"/>
    <cellStyle name="메모 5 2 5 2 10 2" xfId="15032"/>
    <cellStyle name="메모 5 2 5 2 10 3" xfId="20788"/>
    <cellStyle name="메모 5 2 5 2 10 4" xfId="26270"/>
    <cellStyle name="메모 5 2 5 2 11" xfId="11762"/>
    <cellStyle name="메모 5 2 5 2 12" xfId="17526"/>
    <cellStyle name="메모 5 2 5 2 13" xfId="23042"/>
    <cellStyle name="메모 5 2 5 2 2" xfId="9067"/>
    <cellStyle name="메모 5 2 5 2 2 2" xfId="15033"/>
    <cellStyle name="메모 5 2 5 2 2 3" xfId="20789"/>
    <cellStyle name="메모 5 2 5 2 2 4" xfId="26271"/>
    <cellStyle name="메모 5 2 5 2 3" xfId="9068"/>
    <cellStyle name="메모 5 2 5 2 3 2" xfId="15034"/>
    <cellStyle name="메모 5 2 5 2 3 3" xfId="20790"/>
    <cellStyle name="메모 5 2 5 2 3 4" xfId="26272"/>
    <cellStyle name="메모 5 2 5 2 4" xfId="9069"/>
    <cellStyle name="메모 5 2 5 2 4 2" xfId="15035"/>
    <cellStyle name="메모 5 2 5 2 4 3" xfId="20791"/>
    <cellStyle name="메모 5 2 5 2 4 4" xfId="26273"/>
    <cellStyle name="메모 5 2 5 2 5" xfId="9070"/>
    <cellStyle name="메모 5 2 5 2 5 2" xfId="15036"/>
    <cellStyle name="메모 5 2 5 2 5 3" xfId="20792"/>
    <cellStyle name="메모 5 2 5 2 5 4" xfId="26274"/>
    <cellStyle name="메모 5 2 5 2 6" xfId="9071"/>
    <cellStyle name="메모 5 2 5 2 6 2" xfId="15037"/>
    <cellStyle name="메모 5 2 5 2 6 3" xfId="20793"/>
    <cellStyle name="메모 5 2 5 2 6 4" xfId="26275"/>
    <cellStyle name="메모 5 2 5 2 7" xfId="9072"/>
    <cellStyle name="메모 5 2 5 2 7 2" xfId="15038"/>
    <cellStyle name="메모 5 2 5 2 7 3" xfId="20794"/>
    <cellStyle name="메모 5 2 5 2 7 4" xfId="26276"/>
    <cellStyle name="메모 5 2 5 2 8" xfId="9073"/>
    <cellStyle name="메모 5 2 5 2 8 2" xfId="15039"/>
    <cellStyle name="메모 5 2 5 2 8 3" xfId="20795"/>
    <cellStyle name="메모 5 2 5 2 8 4" xfId="26277"/>
    <cellStyle name="메모 5 2 5 2 9" xfId="9074"/>
    <cellStyle name="메모 5 2 5 2 9 2" xfId="15040"/>
    <cellStyle name="메모 5 2 5 2 9 3" xfId="20796"/>
    <cellStyle name="메모 5 2 5 2 9 4" xfId="26278"/>
    <cellStyle name="메모 5 2 5 3" xfId="6012"/>
    <cellStyle name="메모 5 2 5 3 10" xfId="9075"/>
    <cellStyle name="메모 5 2 5 3 10 2" xfId="15041"/>
    <cellStyle name="메모 5 2 5 3 10 3" xfId="20797"/>
    <cellStyle name="메모 5 2 5 3 10 4" xfId="26279"/>
    <cellStyle name="메모 5 2 5 3 11" xfId="11985"/>
    <cellStyle name="메모 5 2 5 3 12" xfId="17742"/>
    <cellStyle name="메모 5 2 5 3 13" xfId="23239"/>
    <cellStyle name="메모 5 2 5 3 2" xfId="9076"/>
    <cellStyle name="메모 5 2 5 3 2 2" xfId="15042"/>
    <cellStyle name="메모 5 2 5 3 2 3" xfId="20798"/>
    <cellStyle name="메모 5 2 5 3 2 4" xfId="26280"/>
    <cellStyle name="메모 5 2 5 3 3" xfId="9077"/>
    <cellStyle name="메모 5 2 5 3 3 2" xfId="15043"/>
    <cellStyle name="메모 5 2 5 3 3 3" xfId="20799"/>
    <cellStyle name="메모 5 2 5 3 3 4" xfId="26281"/>
    <cellStyle name="메모 5 2 5 3 4" xfId="9078"/>
    <cellStyle name="메모 5 2 5 3 4 2" xfId="15044"/>
    <cellStyle name="메모 5 2 5 3 4 3" xfId="20800"/>
    <cellStyle name="메모 5 2 5 3 4 4" xfId="26282"/>
    <cellStyle name="메모 5 2 5 3 5" xfId="9079"/>
    <cellStyle name="메모 5 2 5 3 5 2" xfId="15045"/>
    <cellStyle name="메모 5 2 5 3 5 3" xfId="20801"/>
    <cellStyle name="메모 5 2 5 3 5 4" xfId="26283"/>
    <cellStyle name="메모 5 2 5 3 6" xfId="9080"/>
    <cellStyle name="메모 5 2 5 3 6 2" xfId="15046"/>
    <cellStyle name="메모 5 2 5 3 6 3" xfId="20802"/>
    <cellStyle name="메모 5 2 5 3 6 4" xfId="26284"/>
    <cellStyle name="메모 5 2 5 3 7" xfId="9081"/>
    <cellStyle name="메모 5 2 5 3 7 2" xfId="15047"/>
    <cellStyle name="메모 5 2 5 3 7 3" xfId="20803"/>
    <cellStyle name="메모 5 2 5 3 7 4" xfId="26285"/>
    <cellStyle name="메모 5 2 5 3 8" xfId="9082"/>
    <cellStyle name="메모 5 2 5 3 8 2" xfId="15048"/>
    <cellStyle name="메모 5 2 5 3 8 3" xfId="20804"/>
    <cellStyle name="메모 5 2 5 3 8 4" xfId="26286"/>
    <cellStyle name="메모 5 2 5 3 9" xfId="9083"/>
    <cellStyle name="메모 5 2 5 3 9 2" xfId="15049"/>
    <cellStyle name="메모 5 2 5 3 9 3" xfId="20805"/>
    <cellStyle name="메모 5 2 5 3 9 4" xfId="26287"/>
    <cellStyle name="메모 5 2 5 4" xfId="9084"/>
    <cellStyle name="메모 5 2 5 4 2" xfId="15050"/>
    <cellStyle name="메모 5 2 5 4 3" xfId="20806"/>
    <cellStyle name="메모 5 2 5 4 4" xfId="26288"/>
    <cellStyle name="메모 5 2 5 5" xfId="9085"/>
    <cellStyle name="메모 5 2 5 5 2" xfId="15051"/>
    <cellStyle name="메모 5 2 5 5 3" xfId="20807"/>
    <cellStyle name="메모 5 2 5 5 4" xfId="26289"/>
    <cellStyle name="메모 5 2 5 6" xfId="9086"/>
    <cellStyle name="메모 5 2 5 6 2" xfId="15052"/>
    <cellStyle name="메모 5 2 5 6 3" xfId="20808"/>
    <cellStyle name="메모 5 2 5 6 4" xfId="26290"/>
    <cellStyle name="메모 5 2 5 7" xfId="9087"/>
    <cellStyle name="메모 5 2 5 7 2" xfId="15053"/>
    <cellStyle name="메모 5 2 5 7 3" xfId="20809"/>
    <cellStyle name="메모 5 2 5 7 4" xfId="26291"/>
    <cellStyle name="메모 5 2 5 8" xfId="9088"/>
    <cellStyle name="메모 5 2 5 8 2" xfId="15054"/>
    <cellStyle name="메모 5 2 5 8 3" xfId="20810"/>
    <cellStyle name="메모 5 2 5 8 4" xfId="26292"/>
    <cellStyle name="메모 5 2 5 9" xfId="11495"/>
    <cellStyle name="메모 5 2 6" xfId="9089"/>
    <cellStyle name="메모 5 2 6 2" xfId="15055"/>
    <cellStyle name="메모 5 2 6 3" xfId="20811"/>
    <cellStyle name="메모 5 2 6 4" xfId="26293"/>
    <cellStyle name="메모 5 2 7" xfId="9090"/>
    <cellStyle name="메모 5 2 7 2" xfId="15056"/>
    <cellStyle name="메모 5 2 7 3" xfId="20812"/>
    <cellStyle name="메모 5 2 7 4" xfId="26294"/>
    <cellStyle name="메모 5 2 8" xfId="11337"/>
    <cellStyle name="메모 5 2 9" xfId="11272"/>
    <cellStyle name="메모 5 3" xfId="5522"/>
    <cellStyle name="메모 5 3 10" xfId="9091"/>
    <cellStyle name="메모 5 3 10 2" xfId="15057"/>
    <cellStyle name="메모 5 3 10 3" xfId="20813"/>
    <cellStyle name="메모 5 3 10 4" xfId="26295"/>
    <cellStyle name="메모 5 3 11" xfId="11516"/>
    <cellStyle name="메모 5 3 12" xfId="17305"/>
    <cellStyle name="메모 5 3 13" xfId="22899"/>
    <cellStyle name="메모 5 3 2" xfId="5810"/>
    <cellStyle name="메모 5 3 2 10" xfId="11783"/>
    <cellStyle name="메모 5 3 2 11" xfId="17547"/>
    <cellStyle name="메모 5 3 2 12" xfId="23063"/>
    <cellStyle name="메모 5 3 2 2" xfId="9092"/>
    <cellStyle name="메모 5 3 2 2 2" xfId="15058"/>
    <cellStyle name="메모 5 3 2 2 3" xfId="20814"/>
    <cellStyle name="메모 5 3 2 2 4" xfId="26296"/>
    <cellStyle name="메모 5 3 2 3" xfId="9093"/>
    <cellStyle name="메모 5 3 2 3 2" xfId="15059"/>
    <cellStyle name="메모 5 3 2 3 3" xfId="20815"/>
    <cellStyle name="메모 5 3 2 3 4" xfId="26297"/>
    <cellStyle name="메모 5 3 2 4" xfId="9094"/>
    <cellStyle name="메모 5 3 2 4 2" xfId="15060"/>
    <cellStyle name="메모 5 3 2 4 3" xfId="20816"/>
    <cellStyle name="메모 5 3 2 4 4" xfId="26298"/>
    <cellStyle name="메모 5 3 2 5" xfId="9095"/>
    <cellStyle name="메모 5 3 2 5 2" xfId="15061"/>
    <cellStyle name="메모 5 3 2 5 3" xfId="20817"/>
    <cellStyle name="메모 5 3 2 5 4" xfId="26299"/>
    <cellStyle name="메모 5 3 2 6" xfId="9096"/>
    <cellStyle name="메모 5 3 2 6 2" xfId="15062"/>
    <cellStyle name="메모 5 3 2 6 3" xfId="20818"/>
    <cellStyle name="메모 5 3 2 6 4" xfId="26300"/>
    <cellStyle name="메모 5 3 2 7" xfId="9097"/>
    <cellStyle name="메모 5 3 2 7 2" xfId="15063"/>
    <cellStyle name="메모 5 3 2 7 3" xfId="20819"/>
    <cellStyle name="메모 5 3 2 7 4" xfId="26301"/>
    <cellStyle name="메모 5 3 2 8" xfId="9098"/>
    <cellStyle name="메모 5 3 2 8 2" xfId="15064"/>
    <cellStyle name="메모 5 3 2 8 3" xfId="20820"/>
    <cellStyle name="메모 5 3 2 8 4" xfId="26302"/>
    <cellStyle name="메모 5 3 2 9" xfId="9099"/>
    <cellStyle name="메모 5 3 2 9 2" xfId="15065"/>
    <cellStyle name="메모 5 3 2 9 3" xfId="20821"/>
    <cellStyle name="메모 5 3 2 9 4" xfId="26303"/>
    <cellStyle name="메모 5 3 3" xfId="6033"/>
    <cellStyle name="메모 5 3 3 10" xfId="9100"/>
    <cellStyle name="메모 5 3 3 10 2" xfId="15066"/>
    <cellStyle name="메모 5 3 3 10 3" xfId="20822"/>
    <cellStyle name="메모 5 3 3 10 4" xfId="26304"/>
    <cellStyle name="메모 5 3 3 11" xfId="12006"/>
    <cellStyle name="메모 5 3 3 12" xfId="17763"/>
    <cellStyle name="메모 5 3 3 13" xfId="23260"/>
    <cellStyle name="메모 5 3 3 2" xfId="9101"/>
    <cellStyle name="메모 5 3 3 2 2" xfId="15067"/>
    <cellStyle name="메모 5 3 3 2 3" xfId="20823"/>
    <cellStyle name="메모 5 3 3 2 4" xfId="26305"/>
    <cellStyle name="메모 5 3 3 3" xfId="9102"/>
    <cellStyle name="메모 5 3 3 3 2" xfId="15068"/>
    <cellStyle name="메모 5 3 3 3 3" xfId="20824"/>
    <cellStyle name="메모 5 3 3 3 4" xfId="26306"/>
    <cellStyle name="메모 5 3 3 4" xfId="9103"/>
    <cellStyle name="메모 5 3 3 4 2" xfId="15069"/>
    <cellStyle name="메모 5 3 3 4 3" xfId="20825"/>
    <cellStyle name="메모 5 3 3 4 4" xfId="26307"/>
    <cellStyle name="메모 5 3 3 5" xfId="9104"/>
    <cellStyle name="메모 5 3 3 5 2" xfId="15070"/>
    <cellStyle name="메모 5 3 3 5 3" xfId="20826"/>
    <cellStyle name="메모 5 3 3 5 4" xfId="26308"/>
    <cellStyle name="메모 5 3 3 6" xfId="9105"/>
    <cellStyle name="메모 5 3 3 6 2" xfId="15071"/>
    <cellStyle name="메모 5 3 3 6 3" xfId="20827"/>
    <cellStyle name="메모 5 3 3 6 4" xfId="26309"/>
    <cellStyle name="메모 5 3 3 7" xfId="9106"/>
    <cellStyle name="메모 5 3 3 7 2" xfId="15072"/>
    <cellStyle name="메모 5 3 3 7 3" xfId="20828"/>
    <cellStyle name="메모 5 3 3 7 4" xfId="26310"/>
    <cellStyle name="메모 5 3 3 8" xfId="9107"/>
    <cellStyle name="메모 5 3 3 8 2" xfId="15073"/>
    <cellStyle name="메모 5 3 3 8 3" xfId="20829"/>
    <cellStyle name="메모 5 3 3 8 4" xfId="26311"/>
    <cellStyle name="메모 5 3 3 9" xfId="9108"/>
    <cellStyle name="메모 5 3 3 9 2" xfId="15074"/>
    <cellStyle name="메모 5 3 3 9 3" xfId="20830"/>
    <cellStyle name="메모 5 3 3 9 4" xfId="26312"/>
    <cellStyle name="메모 5 3 4" xfId="9109"/>
    <cellStyle name="메모 5 3 4 2" xfId="15075"/>
    <cellStyle name="메모 5 3 4 3" xfId="20831"/>
    <cellStyle name="메모 5 3 4 4" xfId="26313"/>
    <cellStyle name="메모 5 3 5" xfId="9110"/>
    <cellStyle name="메모 5 3 5 2" xfId="15076"/>
    <cellStyle name="메모 5 3 5 3" xfId="20832"/>
    <cellStyle name="메모 5 3 5 4" xfId="26314"/>
    <cellStyle name="메모 5 3 6" xfId="9111"/>
    <cellStyle name="메모 5 3 6 2" xfId="15077"/>
    <cellStyle name="메모 5 3 6 3" xfId="20833"/>
    <cellStyle name="메모 5 3 6 4" xfId="26315"/>
    <cellStyle name="메모 5 3 7" xfId="9112"/>
    <cellStyle name="메모 5 3 7 2" xfId="15078"/>
    <cellStyle name="메모 5 3 7 3" xfId="20834"/>
    <cellStyle name="메모 5 3 7 4" xfId="26316"/>
    <cellStyle name="메모 5 3 8" xfId="9113"/>
    <cellStyle name="메모 5 3 8 2" xfId="15079"/>
    <cellStyle name="메모 5 3 8 3" xfId="20835"/>
    <cellStyle name="메모 5 3 8 4" xfId="26317"/>
    <cellStyle name="메모 5 3 9" xfId="9114"/>
    <cellStyle name="메모 5 3 9 2" xfId="15080"/>
    <cellStyle name="메모 5 3 9 3" xfId="20836"/>
    <cellStyle name="메모 5 3 9 4" xfId="26318"/>
    <cellStyle name="메모 5 4" xfId="5457"/>
    <cellStyle name="메모 5 4 2" xfId="5745"/>
    <cellStyle name="메모 5 4 2 10" xfId="11718"/>
    <cellStyle name="메모 5 4 2 11" xfId="17485"/>
    <cellStyle name="메모 5 4 2 12" xfId="23003"/>
    <cellStyle name="메모 5 4 2 2" xfId="9115"/>
    <cellStyle name="메모 5 4 2 2 2" xfId="15081"/>
    <cellStyle name="메모 5 4 2 2 3" xfId="20837"/>
    <cellStyle name="메모 5 4 2 2 4" xfId="26319"/>
    <cellStyle name="메모 5 4 2 3" xfId="9116"/>
    <cellStyle name="메모 5 4 2 3 2" xfId="15082"/>
    <cellStyle name="메모 5 4 2 3 3" xfId="20838"/>
    <cellStyle name="메모 5 4 2 3 4" xfId="26320"/>
    <cellStyle name="메모 5 4 2 4" xfId="9117"/>
    <cellStyle name="메모 5 4 2 4 2" xfId="15083"/>
    <cellStyle name="메모 5 4 2 4 3" xfId="20839"/>
    <cellStyle name="메모 5 4 2 4 4" xfId="26321"/>
    <cellStyle name="메모 5 4 2 5" xfId="9118"/>
    <cellStyle name="메모 5 4 2 5 2" xfId="15084"/>
    <cellStyle name="메모 5 4 2 5 3" xfId="20840"/>
    <cellStyle name="메모 5 4 2 5 4" xfId="26322"/>
    <cellStyle name="메모 5 4 2 6" xfId="9119"/>
    <cellStyle name="메모 5 4 2 6 2" xfId="15085"/>
    <cellStyle name="메모 5 4 2 6 3" xfId="20841"/>
    <cellStyle name="메모 5 4 2 6 4" xfId="26323"/>
    <cellStyle name="메모 5 4 2 7" xfId="9120"/>
    <cellStyle name="메모 5 4 2 7 2" xfId="15086"/>
    <cellStyle name="메모 5 4 2 7 3" xfId="20842"/>
    <cellStyle name="메모 5 4 2 7 4" xfId="26324"/>
    <cellStyle name="메모 5 4 2 8" xfId="9121"/>
    <cellStyle name="메모 5 4 2 8 2" xfId="15087"/>
    <cellStyle name="메모 5 4 2 8 3" xfId="20843"/>
    <cellStyle name="메모 5 4 2 8 4" xfId="26325"/>
    <cellStyle name="메모 5 4 2 9" xfId="9122"/>
    <cellStyle name="메모 5 4 2 9 2" xfId="15088"/>
    <cellStyle name="메모 5 4 2 9 3" xfId="20844"/>
    <cellStyle name="메모 5 4 2 9 4" xfId="26326"/>
    <cellStyle name="메모 5 4 3" xfId="5972"/>
    <cellStyle name="메모 5 4 3 10" xfId="9123"/>
    <cellStyle name="메모 5 4 3 10 2" xfId="15089"/>
    <cellStyle name="메모 5 4 3 10 3" xfId="20845"/>
    <cellStyle name="메모 5 4 3 10 4" xfId="26327"/>
    <cellStyle name="메모 5 4 3 11" xfId="11945"/>
    <cellStyle name="메모 5 4 3 12" xfId="17702"/>
    <cellStyle name="메모 5 4 3 13" xfId="23199"/>
    <cellStyle name="메모 5 4 3 2" xfId="9124"/>
    <cellStyle name="메모 5 4 3 2 2" xfId="15090"/>
    <cellStyle name="메모 5 4 3 2 3" xfId="20846"/>
    <cellStyle name="메모 5 4 3 2 4" xfId="26328"/>
    <cellStyle name="메모 5 4 3 3" xfId="9125"/>
    <cellStyle name="메모 5 4 3 3 2" xfId="15091"/>
    <cellStyle name="메모 5 4 3 3 3" xfId="20847"/>
    <cellStyle name="메모 5 4 3 3 4" xfId="26329"/>
    <cellStyle name="메모 5 4 3 4" xfId="9126"/>
    <cellStyle name="메모 5 4 3 4 2" xfId="15092"/>
    <cellStyle name="메모 5 4 3 4 3" xfId="20848"/>
    <cellStyle name="메모 5 4 3 4 4" xfId="26330"/>
    <cellStyle name="메모 5 4 3 5" xfId="9127"/>
    <cellStyle name="메모 5 4 3 5 2" xfId="15093"/>
    <cellStyle name="메모 5 4 3 5 3" xfId="20849"/>
    <cellStyle name="메모 5 4 3 5 4" xfId="26331"/>
    <cellStyle name="메모 5 4 3 6" xfId="9128"/>
    <cellStyle name="메모 5 4 3 6 2" xfId="15094"/>
    <cellStyle name="메모 5 4 3 6 3" xfId="20850"/>
    <cellStyle name="메모 5 4 3 6 4" xfId="26332"/>
    <cellStyle name="메모 5 4 3 7" xfId="9129"/>
    <cellStyle name="메모 5 4 3 7 2" xfId="15095"/>
    <cellStyle name="메모 5 4 3 7 3" xfId="20851"/>
    <cellStyle name="메모 5 4 3 7 4" xfId="26333"/>
    <cellStyle name="메모 5 4 3 8" xfId="9130"/>
    <cellStyle name="메모 5 4 3 8 2" xfId="15096"/>
    <cellStyle name="메모 5 4 3 8 3" xfId="20852"/>
    <cellStyle name="메모 5 4 3 8 4" xfId="26334"/>
    <cellStyle name="메모 5 4 3 9" xfId="9131"/>
    <cellStyle name="메모 5 4 3 9 2" xfId="15097"/>
    <cellStyle name="메모 5 4 3 9 3" xfId="20853"/>
    <cellStyle name="메모 5 4 3 9 4" xfId="26335"/>
    <cellStyle name="메모 5 4 4" xfId="9132"/>
    <cellStyle name="메모 5 4 4 2" xfId="15098"/>
    <cellStyle name="메모 5 4 4 3" xfId="20854"/>
    <cellStyle name="메모 5 4 4 4" xfId="26336"/>
    <cellStyle name="메모 5 4 5" xfId="9133"/>
    <cellStyle name="메모 5 4 5 2" xfId="15099"/>
    <cellStyle name="메모 5 4 5 3" xfId="20855"/>
    <cellStyle name="메모 5 4 5 4" xfId="26337"/>
    <cellStyle name="메모 5 4 6" xfId="9134"/>
    <cellStyle name="메모 5 4 6 2" xfId="15100"/>
    <cellStyle name="메모 5 4 6 3" xfId="20856"/>
    <cellStyle name="메모 5 4 6 4" xfId="26338"/>
    <cellStyle name="메모 5 4 7" xfId="11451"/>
    <cellStyle name="메모 5 4 8" xfId="17244"/>
    <cellStyle name="메모 5 5" xfId="5360"/>
    <cellStyle name="메모 5 5 2" xfId="5648"/>
    <cellStyle name="메모 5 5 2 10" xfId="11621"/>
    <cellStyle name="메모 5 5 2 11" xfId="17392"/>
    <cellStyle name="메모 5 5 2 12" xfId="22926"/>
    <cellStyle name="메모 5 5 2 2" xfId="9135"/>
    <cellStyle name="메모 5 5 2 2 2" xfId="15101"/>
    <cellStyle name="메모 5 5 2 2 3" xfId="20857"/>
    <cellStyle name="메모 5 5 2 2 4" xfId="26339"/>
    <cellStyle name="메모 5 5 2 3" xfId="9136"/>
    <cellStyle name="메모 5 5 2 3 2" xfId="15102"/>
    <cellStyle name="메모 5 5 2 3 3" xfId="20858"/>
    <cellStyle name="메모 5 5 2 3 4" xfId="26340"/>
    <cellStyle name="메모 5 5 2 4" xfId="9137"/>
    <cellStyle name="메모 5 5 2 4 2" xfId="15103"/>
    <cellStyle name="메모 5 5 2 4 3" xfId="20859"/>
    <cellStyle name="메모 5 5 2 4 4" xfId="26341"/>
    <cellStyle name="메모 5 5 2 5" xfId="9138"/>
    <cellStyle name="메모 5 5 2 5 2" xfId="15104"/>
    <cellStyle name="메모 5 5 2 5 3" xfId="20860"/>
    <cellStyle name="메모 5 5 2 5 4" xfId="26342"/>
    <cellStyle name="메모 5 5 2 6" xfId="9139"/>
    <cellStyle name="메모 5 5 2 6 2" xfId="15105"/>
    <cellStyle name="메모 5 5 2 6 3" xfId="20861"/>
    <cellStyle name="메모 5 5 2 6 4" xfId="26343"/>
    <cellStyle name="메모 5 5 2 7" xfId="9140"/>
    <cellStyle name="메모 5 5 2 7 2" xfId="15106"/>
    <cellStyle name="메모 5 5 2 7 3" xfId="20862"/>
    <cellStyle name="메모 5 5 2 7 4" xfId="26344"/>
    <cellStyle name="메모 5 5 2 8" xfId="9141"/>
    <cellStyle name="메모 5 5 2 8 2" xfId="15107"/>
    <cellStyle name="메모 5 5 2 8 3" xfId="20863"/>
    <cellStyle name="메모 5 5 2 8 4" xfId="26345"/>
    <cellStyle name="메모 5 5 2 9" xfId="9142"/>
    <cellStyle name="메모 5 5 2 9 2" xfId="15108"/>
    <cellStyle name="메모 5 5 2 9 3" xfId="20864"/>
    <cellStyle name="메모 5 5 2 9 4" xfId="26346"/>
    <cellStyle name="메모 5 5 3" xfId="5892"/>
    <cellStyle name="메모 5 5 3 10" xfId="9143"/>
    <cellStyle name="메모 5 5 3 10 2" xfId="15109"/>
    <cellStyle name="메모 5 5 3 10 3" xfId="20865"/>
    <cellStyle name="메모 5 5 3 10 4" xfId="26347"/>
    <cellStyle name="메모 5 5 3 11" xfId="11865"/>
    <cellStyle name="메모 5 5 3 12" xfId="17622"/>
    <cellStyle name="메모 5 5 3 13" xfId="23119"/>
    <cellStyle name="메모 5 5 3 2" xfId="9144"/>
    <cellStyle name="메모 5 5 3 2 2" xfId="15110"/>
    <cellStyle name="메모 5 5 3 2 3" xfId="20866"/>
    <cellStyle name="메모 5 5 3 2 4" xfId="26348"/>
    <cellStyle name="메모 5 5 3 3" xfId="9145"/>
    <cellStyle name="메모 5 5 3 3 2" xfId="15111"/>
    <cellStyle name="메모 5 5 3 3 3" xfId="20867"/>
    <cellStyle name="메모 5 5 3 3 4" xfId="26349"/>
    <cellStyle name="메모 5 5 3 4" xfId="9146"/>
    <cellStyle name="메모 5 5 3 4 2" xfId="15112"/>
    <cellStyle name="메모 5 5 3 4 3" xfId="20868"/>
    <cellStyle name="메모 5 5 3 4 4" xfId="26350"/>
    <cellStyle name="메모 5 5 3 5" xfId="9147"/>
    <cellStyle name="메모 5 5 3 5 2" xfId="15113"/>
    <cellStyle name="메모 5 5 3 5 3" xfId="20869"/>
    <cellStyle name="메모 5 5 3 5 4" xfId="26351"/>
    <cellStyle name="메모 5 5 3 6" xfId="9148"/>
    <cellStyle name="메모 5 5 3 6 2" xfId="15114"/>
    <cellStyle name="메모 5 5 3 6 3" xfId="20870"/>
    <cellStyle name="메모 5 5 3 6 4" xfId="26352"/>
    <cellStyle name="메모 5 5 3 7" xfId="9149"/>
    <cellStyle name="메모 5 5 3 7 2" xfId="15115"/>
    <cellStyle name="메모 5 5 3 7 3" xfId="20871"/>
    <cellStyle name="메모 5 5 3 7 4" xfId="26353"/>
    <cellStyle name="메모 5 5 3 8" xfId="9150"/>
    <cellStyle name="메모 5 5 3 8 2" xfId="15116"/>
    <cellStyle name="메모 5 5 3 8 3" xfId="20872"/>
    <cellStyle name="메모 5 5 3 8 4" xfId="26354"/>
    <cellStyle name="메모 5 5 3 9" xfId="9151"/>
    <cellStyle name="메모 5 5 3 9 2" xfId="15117"/>
    <cellStyle name="메모 5 5 3 9 3" xfId="20873"/>
    <cellStyle name="메모 5 5 3 9 4" xfId="26355"/>
    <cellStyle name="메모 5 5 4" xfId="9152"/>
    <cellStyle name="메모 5 5 4 2" xfId="15118"/>
    <cellStyle name="메모 5 5 4 3" xfId="20874"/>
    <cellStyle name="메모 5 5 4 4" xfId="26356"/>
    <cellStyle name="메모 5 5 5" xfId="9153"/>
    <cellStyle name="메모 5 5 5 2" xfId="15119"/>
    <cellStyle name="메모 5 5 5 3" xfId="20875"/>
    <cellStyle name="메모 5 5 5 4" xfId="26357"/>
    <cellStyle name="메모 5 5 6" xfId="9154"/>
    <cellStyle name="메모 5 5 6 2" xfId="15120"/>
    <cellStyle name="메모 5 5 6 3" xfId="20876"/>
    <cellStyle name="메모 5 5 6 4" xfId="26358"/>
    <cellStyle name="메모 5 5 7" xfId="9155"/>
    <cellStyle name="메모 5 5 7 2" xfId="15121"/>
    <cellStyle name="메모 5 5 7 3" xfId="20877"/>
    <cellStyle name="메모 5 5 7 4" xfId="26359"/>
    <cellStyle name="메모 5 5 8" xfId="11354"/>
    <cellStyle name="메모 5 5 9" xfId="11260"/>
    <cellStyle name="메모 5 6" xfId="5468"/>
    <cellStyle name="메모 5 6 10" xfId="17255"/>
    <cellStyle name="메모 5 6 11" xfId="22876"/>
    <cellStyle name="메모 5 6 2" xfId="5756"/>
    <cellStyle name="메모 5 6 2 10" xfId="9156"/>
    <cellStyle name="메모 5 6 2 10 2" xfId="15122"/>
    <cellStyle name="메모 5 6 2 10 3" xfId="20878"/>
    <cellStyle name="메모 5 6 2 10 4" xfId="26360"/>
    <cellStyle name="메모 5 6 2 11" xfId="11729"/>
    <cellStyle name="메모 5 6 2 12" xfId="17496"/>
    <cellStyle name="메모 5 6 2 13" xfId="23012"/>
    <cellStyle name="메모 5 6 2 2" xfId="9157"/>
    <cellStyle name="메모 5 6 2 2 2" xfId="15123"/>
    <cellStyle name="메모 5 6 2 2 3" xfId="20879"/>
    <cellStyle name="메모 5 6 2 2 4" xfId="26361"/>
    <cellStyle name="메모 5 6 2 3" xfId="9158"/>
    <cellStyle name="메모 5 6 2 3 2" xfId="15124"/>
    <cellStyle name="메모 5 6 2 3 3" xfId="20880"/>
    <cellStyle name="메모 5 6 2 3 4" xfId="26362"/>
    <cellStyle name="메모 5 6 2 4" xfId="9159"/>
    <cellStyle name="메모 5 6 2 4 2" xfId="15125"/>
    <cellStyle name="메모 5 6 2 4 3" xfId="20881"/>
    <cellStyle name="메모 5 6 2 4 4" xfId="26363"/>
    <cellStyle name="메모 5 6 2 5" xfId="9160"/>
    <cellStyle name="메모 5 6 2 5 2" xfId="15126"/>
    <cellStyle name="메모 5 6 2 5 3" xfId="20882"/>
    <cellStyle name="메모 5 6 2 5 4" xfId="26364"/>
    <cellStyle name="메모 5 6 2 6" xfId="9161"/>
    <cellStyle name="메모 5 6 2 6 2" xfId="15127"/>
    <cellStyle name="메모 5 6 2 6 3" xfId="20883"/>
    <cellStyle name="메모 5 6 2 6 4" xfId="26365"/>
    <cellStyle name="메모 5 6 2 7" xfId="9162"/>
    <cellStyle name="메모 5 6 2 7 2" xfId="15128"/>
    <cellStyle name="메모 5 6 2 7 3" xfId="20884"/>
    <cellStyle name="메모 5 6 2 7 4" xfId="26366"/>
    <cellStyle name="메모 5 6 2 8" xfId="9163"/>
    <cellStyle name="메모 5 6 2 8 2" xfId="15129"/>
    <cellStyle name="메모 5 6 2 8 3" xfId="20885"/>
    <cellStyle name="메모 5 6 2 8 4" xfId="26367"/>
    <cellStyle name="메모 5 6 2 9" xfId="9164"/>
    <cellStyle name="메모 5 6 2 9 2" xfId="15130"/>
    <cellStyle name="메모 5 6 2 9 3" xfId="20886"/>
    <cellStyle name="메모 5 6 2 9 4" xfId="26368"/>
    <cellStyle name="메모 5 6 3" xfId="5983"/>
    <cellStyle name="메모 5 6 3 10" xfId="9165"/>
    <cellStyle name="메모 5 6 3 10 2" xfId="15131"/>
    <cellStyle name="메모 5 6 3 10 3" xfId="20887"/>
    <cellStyle name="메모 5 6 3 10 4" xfId="26369"/>
    <cellStyle name="메모 5 6 3 11" xfId="11956"/>
    <cellStyle name="메모 5 6 3 12" xfId="17713"/>
    <cellStyle name="메모 5 6 3 13" xfId="23210"/>
    <cellStyle name="메모 5 6 3 2" xfId="9166"/>
    <cellStyle name="메모 5 6 3 2 2" xfId="15132"/>
    <cellStyle name="메모 5 6 3 2 3" xfId="20888"/>
    <cellStyle name="메모 5 6 3 2 4" xfId="26370"/>
    <cellStyle name="메모 5 6 3 3" xfId="9167"/>
    <cellStyle name="메모 5 6 3 3 2" xfId="15133"/>
    <cellStyle name="메모 5 6 3 3 3" xfId="20889"/>
    <cellStyle name="메모 5 6 3 3 4" xfId="26371"/>
    <cellStyle name="메모 5 6 3 4" xfId="9168"/>
    <cellStyle name="메모 5 6 3 4 2" xfId="15134"/>
    <cellStyle name="메모 5 6 3 4 3" xfId="20890"/>
    <cellStyle name="메모 5 6 3 4 4" xfId="26372"/>
    <cellStyle name="메모 5 6 3 5" xfId="9169"/>
    <cellStyle name="메모 5 6 3 5 2" xfId="15135"/>
    <cellStyle name="메모 5 6 3 5 3" xfId="20891"/>
    <cellStyle name="메모 5 6 3 5 4" xfId="26373"/>
    <cellStyle name="메모 5 6 3 6" xfId="9170"/>
    <cellStyle name="메모 5 6 3 6 2" xfId="15136"/>
    <cellStyle name="메모 5 6 3 6 3" xfId="20892"/>
    <cellStyle name="메모 5 6 3 6 4" xfId="26374"/>
    <cellStyle name="메모 5 6 3 7" xfId="9171"/>
    <cellStyle name="메모 5 6 3 7 2" xfId="15137"/>
    <cellStyle name="메모 5 6 3 7 3" xfId="20893"/>
    <cellStyle name="메모 5 6 3 7 4" xfId="26375"/>
    <cellStyle name="메모 5 6 3 8" xfId="9172"/>
    <cellStyle name="메모 5 6 3 8 2" xfId="15138"/>
    <cellStyle name="메모 5 6 3 8 3" xfId="20894"/>
    <cellStyle name="메모 5 6 3 8 4" xfId="26376"/>
    <cellStyle name="메모 5 6 3 9" xfId="9173"/>
    <cellStyle name="메모 5 6 3 9 2" xfId="15139"/>
    <cellStyle name="메모 5 6 3 9 3" xfId="20895"/>
    <cellStyle name="메모 5 6 3 9 4" xfId="26377"/>
    <cellStyle name="메모 5 6 4" xfId="9174"/>
    <cellStyle name="메모 5 6 4 2" xfId="15140"/>
    <cellStyle name="메모 5 6 4 3" xfId="20896"/>
    <cellStyle name="메모 5 6 4 4" xfId="26378"/>
    <cellStyle name="메모 5 6 5" xfId="9175"/>
    <cellStyle name="메모 5 6 5 2" xfId="15141"/>
    <cellStyle name="메모 5 6 5 3" xfId="20897"/>
    <cellStyle name="메모 5 6 5 4" xfId="26379"/>
    <cellStyle name="메모 5 6 6" xfId="9176"/>
    <cellStyle name="메모 5 6 6 2" xfId="15142"/>
    <cellStyle name="메모 5 6 6 3" xfId="20898"/>
    <cellStyle name="메모 5 6 6 4" xfId="26380"/>
    <cellStyle name="메모 5 6 7" xfId="9177"/>
    <cellStyle name="메모 5 6 7 2" xfId="15143"/>
    <cellStyle name="메모 5 6 7 3" xfId="20899"/>
    <cellStyle name="메모 5 6 7 4" xfId="26381"/>
    <cellStyle name="메모 5 6 8" xfId="9178"/>
    <cellStyle name="메모 5 6 8 2" xfId="15144"/>
    <cellStyle name="메모 5 6 8 3" xfId="20900"/>
    <cellStyle name="메모 5 6 8 4" xfId="26382"/>
    <cellStyle name="메모 5 6 9" xfId="11462"/>
    <cellStyle name="메모 5 7" xfId="9179"/>
    <cellStyle name="메모 5 7 2" xfId="15145"/>
    <cellStyle name="메모 5 7 3" xfId="20901"/>
    <cellStyle name="메모 5 7 4" xfId="26383"/>
    <cellStyle name="메모 5 8" xfId="11287"/>
    <cellStyle name="메모 6" xfId="5142"/>
    <cellStyle name="메모 6 2" xfId="5559"/>
    <cellStyle name="메모 6 2 10" xfId="9180"/>
    <cellStyle name="메모 6 2 10 2" xfId="15146"/>
    <cellStyle name="메모 6 2 10 3" xfId="20902"/>
    <cellStyle name="메모 6 2 10 4" xfId="26384"/>
    <cellStyle name="메모 6 2 11" xfId="11551"/>
    <cellStyle name="메모 6 2 12" xfId="17331"/>
    <cellStyle name="메모 6 2 13" xfId="22907"/>
    <cellStyle name="메모 6 2 2" xfId="5847"/>
    <cellStyle name="메모 6 2 2 10" xfId="11820"/>
    <cellStyle name="메모 6 2 2 11" xfId="17581"/>
    <cellStyle name="메모 6 2 2 12" xfId="23090"/>
    <cellStyle name="메모 6 2 2 2" xfId="9181"/>
    <cellStyle name="메모 6 2 2 2 2" xfId="15147"/>
    <cellStyle name="메모 6 2 2 2 3" xfId="20903"/>
    <cellStyle name="메모 6 2 2 2 4" xfId="26385"/>
    <cellStyle name="메모 6 2 2 3" xfId="9182"/>
    <cellStyle name="메모 6 2 2 3 2" xfId="15148"/>
    <cellStyle name="메모 6 2 2 3 3" xfId="20904"/>
    <cellStyle name="메모 6 2 2 3 4" xfId="26386"/>
    <cellStyle name="메모 6 2 2 4" xfId="9183"/>
    <cellStyle name="메모 6 2 2 4 2" xfId="15149"/>
    <cellStyle name="메모 6 2 2 4 3" xfId="20905"/>
    <cellStyle name="메모 6 2 2 4 4" xfId="26387"/>
    <cellStyle name="메모 6 2 2 5" xfId="9184"/>
    <cellStyle name="메모 6 2 2 5 2" xfId="15150"/>
    <cellStyle name="메모 6 2 2 5 3" xfId="20906"/>
    <cellStyle name="메모 6 2 2 5 4" xfId="26388"/>
    <cellStyle name="메모 6 2 2 6" xfId="9185"/>
    <cellStyle name="메모 6 2 2 6 2" xfId="15151"/>
    <cellStyle name="메모 6 2 2 6 3" xfId="20907"/>
    <cellStyle name="메모 6 2 2 6 4" xfId="26389"/>
    <cellStyle name="메모 6 2 2 7" xfId="9186"/>
    <cellStyle name="메모 6 2 2 7 2" xfId="15152"/>
    <cellStyle name="메모 6 2 2 7 3" xfId="20908"/>
    <cellStyle name="메모 6 2 2 7 4" xfId="26390"/>
    <cellStyle name="메모 6 2 2 8" xfId="9187"/>
    <cellStyle name="메모 6 2 2 8 2" xfId="15153"/>
    <cellStyle name="메모 6 2 2 8 3" xfId="20909"/>
    <cellStyle name="메모 6 2 2 8 4" xfId="26391"/>
    <cellStyle name="메모 6 2 2 9" xfId="9188"/>
    <cellStyle name="메모 6 2 2 9 2" xfId="15154"/>
    <cellStyle name="메모 6 2 2 9 3" xfId="20910"/>
    <cellStyle name="메모 6 2 2 9 4" xfId="26392"/>
    <cellStyle name="메모 6 2 3" xfId="6067"/>
    <cellStyle name="메모 6 2 3 10" xfId="9189"/>
    <cellStyle name="메모 6 2 3 10 2" xfId="15155"/>
    <cellStyle name="메모 6 2 3 10 3" xfId="20911"/>
    <cellStyle name="메모 6 2 3 10 4" xfId="26393"/>
    <cellStyle name="메모 6 2 3 11" xfId="12039"/>
    <cellStyle name="메모 6 2 3 12" xfId="17795"/>
    <cellStyle name="메모 6 2 3 13" xfId="23292"/>
    <cellStyle name="메모 6 2 3 2" xfId="9190"/>
    <cellStyle name="메모 6 2 3 2 2" xfId="15156"/>
    <cellStyle name="메모 6 2 3 2 3" xfId="20912"/>
    <cellStyle name="메모 6 2 3 2 4" xfId="26394"/>
    <cellStyle name="메모 6 2 3 3" xfId="9191"/>
    <cellStyle name="메모 6 2 3 3 2" xfId="15157"/>
    <cellStyle name="메모 6 2 3 3 3" xfId="20913"/>
    <cellStyle name="메모 6 2 3 3 4" xfId="26395"/>
    <cellStyle name="메모 6 2 3 4" xfId="9192"/>
    <cellStyle name="메모 6 2 3 4 2" xfId="15158"/>
    <cellStyle name="메모 6 2 3 4 3" xfId="20914"/>
    <cellStyle name="메모 6 2 3 4 4" xfId="26396"/>
    <cellStyle name="메모 6 2 3 5" xfId="9193"/>
    <cellStyle name="메모 6 2 3 5 2" xfId="15159"/>
    <cellStyle name="메모 6 2 3 5 3" xfId="20915"/>
    <cellStyle name="메모 6 2 3 5 4" xfId="26397"/>
    <cellStyle name="메모 6 2 3 6" xfId="9194"/>
    <cellStyle name="메모 6 2 3 6 2" xfId="15160"/>
    <cellStyle name="메모 6 2 3 6 3" xfId="20916"/>
    <cellStyle name="메모 6 2 3 6 4" xfId="26398"/>
    <cellStyle name="메모 6 2 3 7" xfId="9195"/>
    <cellStyle name="메모 6 2 3 7 2" xfId="15161"/>
    <cellStyle name="메모 6 2 3 7 3" xfId="20917"/>
    <cellStyle name="메모 6 2 3 7 4" xfId="26399"/>
    <cellStyle name="메모 6 2 3 8" xfId="9196"/>
    <cellStyle name="메모 6 2 3 8 2" xfId="15162"/>
    <cellStyle name="메모 6 2 3 8 3" xfId="20918"/>
    <cellStyle name="메모 6 2 3 8 4" xfId="26400"/>
    <cellStyle name="메모 6 2 3 9" xfId="9197"/>
    <cellStyle name="메모 6 2 3 9 2" xfId="15163"/>
    <cellStyle name="메모 6 2 3 9 3" xfId="20919"/>
    <cellStyle name="메모 6 2 3 9 4" xfId="26401"/>
    <cellStyle name="메모 6 2 4" xfId="9198"/>
    <cellStyle name="메모 6 2 4 2" xfId="15164"/>
    <cellStyle name="메모 6 2 4 3" xfId="20920"/>
    <cellStyle name="메모 6 2 4 4" xfId="26402"/>
    <cellStyle name="메모 6 2 5" xfId="9199"/>
    <cellStyle name="메모 6 2 5 2" xfId="15165"/>
    <cellStyle name="메모 6 2 5 3" xfId="20921"/>
    <cellStyle name="메모 6 2 5 4" xfId="26403"/>
    <cellStyle name="메모 6 2 6" xfId="9200"/>
    <cellStyle name="메모 6 2 6 2" xfId="15166"/>
    <cellStyle name="메모 6 2 6 3" xfId="20922"/>
    <cellStyle name="메모 6 2 6 4" xfId="26404"/>
    <cellStyle name="메모 6 2 7" xfId="9201"/>
    <cellStyle name="메모 6 2 7 2" xfId="15167"/>
    <cellStyle name="메모 6 2 7 3" xfId="20923"/>
    <cellStyle name="메모 6 2 7 4" xfId="26405"/>
    <cellStyle name="메모 6 2 8" xfId="9202"/>
    <cellStyle name="메모 6 2 8 2" xfId="15168"/>
    <cellStyle name="메모 6 2 8 3" xfId="20924"/>
    <cellStyle name="메모 6 2 8 4" xfId="26406"/>
    <cellStyle name="메모 6 2 9" xfId="9203"/>
    <cellStyle name="메모 6 2 9 2" xfId="15169"/>
    <cellStyle name="메모 6 2 9 3" xfId="20925"/>
    <cellStyle name="메모 6 2 9 4" xfId="26407"/>
    <cellStyle name="메모 6 3" xfId="5418"/>
    <cellStyle name="메모 6 3 2" xfId="5706"/>
    <cellStyle name="메모 6 3 2 10" xfId="11679"/>
    <cellStyle name="메모 6 3 2 11" xfId="17448"/>
    <cellStyle name="메모 6 3 2 12" xfId="22969"/>
    <cellStyle name="메모 6 3 2 2" xfId="9204"/>
    <cellStyle name="메모 6 3 2 2 2" xfId="15170"/>
    <cellStyle name="메모 6 3 2 2 3" xfId="20926"/>
    <cellStyle name="메모 6 3 2 2 4" xfId="26408"/>
    <cellStyle name="메모 6 3 2 3" xfId="9205"/>
    <cellStyle name="메모 6 3 2 3 2" xfId="15171"/>
    <cellStyle name="메모 6 3 2 3 3" xfId="20927"/>
    <cellStyle name="메모 6 3 2 3 4" xfId="26409"/>
    <cellStyle name="메모 6 3 2 4" xfId="9206"/>
    <cellStyle name="메모 6 3 2 4 2" xfId="15172"/>
    <cellStyle name="메모 6 3 2 4 3" xfId="20928"/>
    <cellStyle name="메모 6 3 2 4 4" xfId="26410"/>
    <cellStyle name="메모 6 3 2 5" xfId="9207"/>
    <cellStyle name="메모 6 3 2 5 2" xfId="15173"/>
    <cellStyle name="메모 6 3 2 5 3" xfId="20929"/>
    <cellStyle name="메모 6 3 2 5 4" xfId="26411"/>
    <cellStyle name="메모 6 3 2 6" xfId="9208"/>
    <cellStyle name="메모 6 3 2 6 2" xfId="15174"/>
    <cellStyle name="메모 6 3 2 6 3" xfId="20930"/>
    <cellStyle name="메모 6 3 2 6 4" xfId="26412"/>
    <cellStyle name="메모 6 3 2 7" xfId="9209"/>
    <cellStyle name="메모 6 3 2 7 2" xfId="15175"/>
    <cellStyle name="메모 6 3 2 7 3" xfId="20931"/>
    <cellStyle name="메모 6 3 2 7 4" xfId="26413"/>
    <cellStyle name="메모 6 3 2 8" xfId="9210"/>
    <cellStyle name="메모 6 3 2 8 2" xfId="15176"/>
    <cellStyle name="메모 6 3 2 8 3" xfId="20932"/>
    <cellStyle name="메모 6 3 2 8 4" xfId="26414"/>
    <cellStyle name="메모 6 3 2 9" xfId="9211"/>
    <cellStyle name="메모 6 3 2 9 2" xfId="15177"/>
    <cellStyle name="메모 6 3 2 9 3" xfId="20933"/>
    <cellStyle name="메모 6 3 2 9 4" xfId="26415"/>
    <cellStyle name="메모 6 3 3" xfId="5944"/>
    <cellStyle name="메모 6 3 3 10" xfId="9212"/>
    <cellStyle name="메모 6 3 3 10 2" xfId="15178"/>
    <cellStyle name="메모 6 3 3 10 3" xfId="20934"/>
    <cellStyle name="메모 6 3 3 10 4" xfId="26416"/>
    <cellStyle name="메모 6 3 3 11" xfId="11917"/>
    <cellStyle name="메모 6 3 3 12" xfId="17674"/>
    <cellStyle name="메모 6 3 3 13" xfId="23171"/>
    <cellStyle name="메모 6 3 3 2" xfId="9213"/>
    <cellStyle name="메모 6 3 3 2 2" xfId="15179"/>
    <cellStyle name="메모 6 3 3 2 3" xfId="20935"/>
    <cellStyle name="메모 6 3 3 2 4" xfId="26417"/>
    <cellStyle name="메모 6 3 3 3" xfId="9214"/>
    <cellStyle name="메모 6 3 3 3 2" xfId="15180"/>
    <cellStyle name="메모 6 3 3 3 3" xfId="20936"/>
    <cellStyle name="메모 6 3 3 3 4" xfId="26418"/>
    <cellStyle name="메모 6 3 3 4" xfId="9215"/>
    <cellStyle name="메모 6 3 3 4 2" xfId="15181"/>
    <cellStyle name="메모 6 3 3 4 3" xfId="20937"/>
    <cellStyle name="메모 6 3 3 4 4" xfId="26419"/>
    <cellStyle name="메모 6 3 3 5" xfId="9216"/>
    <cellStyle name="메모 6 3 3 5 2" xfId="15182"/>
    <cellStyle name="메모 6 3 3 5 3" xfId="20938"/>
    <cellStyle name="메모 6 3 3 5 4" xfId="26420"/>
    <cellStyle name="메모 6 3 3 6" xfId="9217"/>
    <cellStyle name="메모 6 3 3 6 2" xfId="15183"/>
    <cellStyle name="메모 6 3 3 6 3" xfId="20939"/>
    <cellStyle name="메모 6 3 3 6 4" xfId="26421"/>
    <cellStyle name="메모 6 3 3 7" xfId="9218"/>
    <cellStyle name="메모 6 3 3 7 2" xfId="15184"/>
    <cellStyle name="메모 6 3 3 7 3" xfId="20940"/>
    <cellStyle name="메모 6 3 3 7 4" xfId="26422"/>
    <cellStyle name="메모 6 3 3 8" xfId="9219"/>
    <cellStyle name="메모 6 3 3 8 2" xfId="15185"/>
    <cellStyle name="메모 6 3 3 8 3" xfId="20941"/>
    <cellStyle name="메모 6 3 3 8 4" xfId="26423"/>
    <cellStyle name="메모 6 3 3 9" xfId="9220"/>
    <cellStyle name="메모 6 3 3 9 2" xfId="15186"/>
    <cellStyle name="메모 6 3 3 9 3" xfId="20942"/>
    <cellStyle name="메모 6 3 3 9 4" xfId="26424"/>
    <cellStyle name="메모 6 3 4" xfId="9221"/>
    <cellStyle name="메모 6 3 4 2" xfId="15187"/>
    <cellStyle name="메모 6 3 4 3" xfId="20943"/>
    <cellStyle name="메모 6 3 4 4" xfId="26425"/>
    <cellStyle name="메모 6 3 5" xfId="9222"/>
    <cellStyle name="메모 6 3 5 2" xfId="15188"/>
    <cellStyle name="메모 6 3 5 3" xfId="20944"/>
    <cellStyle name="메모 6 3 5 4" xfId="26426"/>
    <cellStyle name="메모 6 3 6" xfId="9223"/>
    <cellStyle name="메모 6 3 6 2" xfId="15189"/>
    <cellStyle name="메모 6 3 6 3" xfId="20945"/>
    <cellStyle name="메모 6 3 6 4" xfId="26427"/>
    <cellStyle name="메모 6 3 7" xfId="11412"/>
    <cellStyle name="메모 6 3 8" xfId="17210"/>
    <cellStyle name="메모 6 4" xfId="5419"/>
    <cellStyle name="메모 6 4 2" xfId="5707"/>
    <cellStyle name="메모 6 4 2 10" xfId="11680"/>
    <cellStyle name="메모 6 4 2 11" xfId="17449"/>
    <cellStyle name="메모 6 4 2 12" xfId="22970"/>
    <cellStyle name="메모 6 4 2 2" xfId="9224"/>
    <cellStyle name="메모 6 4 2 2 2" xfId="15190"/>
    <cellStyle name="메모 6 4 2 2 3" xfId="20946"/>
    <cellStyle name="메모 6 4 2 2 4" xfId="26428"/>
    <cellStyle name="메모 6 4 2 3" xfId="9225"/>
    <cellStyle name="메모 6 4 2 3 2" xfId="15191"/>
    <cellStyle name="메모 6 4 2 3 3" xfId="20947"/>
    <cellStyle name="메모 6 4 2 3 4" xfId="26429"/>
    <cellStyle name="메모 6 4 2 4" xfId="9226"/>
    <cellStyle name="메모 6 4 2 4 2" xfId="15192"/>
    <cellStyle name="메모 6 4 2 4 3" xfId="20948"/>
    <cellStyle name="메모 6 4 2 4 4" xfId="26430"/>
    <cellStyle name="메모 6 4 2 5" xfId="9227"/>
    <cellStyle name="메모 6 4 2 5 2" xfId="15193"/>
    <cellStyle name="메모 6 4 2 5 3" xfId="20949"/>
    <cellStyle name="메모 6 4 2 5 4" xfId="26431"/>
    <cellStyle name="메모 6 4 2 6" xfId="9228"/>
    <cellStyle name="메모 6 4 2 6 2" xfId="15194"/>
    <cellStyle name="메모 6 4 2 6 3" xfId="20950"/>
    <cellStyle name="메모 6 4 2 6 4" xfId="26432"/>
    <cellStyle name="메모 6 4 2 7" xfId="9229"/>
    <cellStyle name="메모 6 4 2 7 2" xfId="15195"/>
    <cellStyle name="메모 6 4 2 7 3" xfId="20951"/>
    <cellStyle name="메모 6 4 2 7 4" xfId="26433"/>
    <cellStyle name="메모 6 4 2 8" xfId="9230"/>
    <cellStyle name="메모 6 4 2 8 2" xfId="15196"/>
    <cellStyle name="메모 6 4 2 8 3" xfId="20952"/>
    <cellStyle name="메모 6 4 2 8 4" xfId="26434"/>
    <cellStyle name="메모 6 4 2 9" xfId="9231"/>
    <cellStyle name="메모 6 4 2 9 2" xfId="15197"/>
    <cellStyle name="메모 6 4 2 9 3" xfId="20953"/>
    <cellStyle name="메모 6 4 2 9 4" xfId="26435"/>
    <cellStyle name="메모 6 4 3" xfId="5945"/>
    <cellStyle name="메모 6 4 3 10" xfId="9232"/>
    <cellStyle name="메모 6 4 3 10 2" xfId="15198"/>
    <cellStyle name="메모 6 4 3 10 3" xfId="20954"/>
    <cellStyle name="메모 6 4 3 10 4" xfId="26436"/>
    <cellStyle name="메모 6 4 3 11" xfId="11918"/>
    <cellStyle name="메모 6 4 3 12" xfId="17675"/>
    <cellStyle name="메모 6 4 3 13" xfId="23172"/>
    <cellStyle name="메모 6 4 3 2" xfId="9233"/>
    <cellStyle name="메모 6 4 3 2 2" xfId="15199"/>
    <cellStyle name="메모 6 4 3 2 3" xfId="20955"/>
    <cellStyle name="메모 6 4 3 2 4" xfId="26437"/>
    <cellStyle name="메모 6 4 3 3" xfId="9234"/>
    <cellStyle name="메모 6 4 3 3 2" xfId="15200"/>
    <cellStyle name="메모 6 4 3 3 3" xfId="20956"/>
    <cellStyle name="메모 6 4 3 3 4" xfId="26438"/>
    <cellStyle name="메모 6 4 3 4" xfId="9235"/>
    <cellStyle name="메모 6 4 3 4 2" xfId="15201"/>
    <cellStyle name="메모 6 4 3 4 3" xfId="20957"/>
    <cellStyle name="메모 6 4 3 4 4" xfId="26439"/>
    <cellStyle name="메모 6 4 3 5" xfId="9236"/>
    <cellStyle name="메모 6 4 3 5 2" xfId="15202"/>
    <cellStyle name="메모 6 4 3 5 3" xfId="20958"/>
    <cellStyle name="메모 6 4 3 5 4" xfId="26440"/>
    <cellStyle name="메모 6 4 3 6" xfId="9237"/>
    <cellStyle name="메모 6 4 3 6 2" xfId="15203"/>
    <cellStyle name="메모 6 4 3 6 3" xfId="20959"/>
    <cellStyle name="메모 6 4 3 6 4" xfId="26441"/>
    <cellStyle name="메모 6 4 3 7" xfId="9238"/>
    <cellStyle name="메모 6 4 3 7 2" xfId="15204"/>
    <cellStyle name="메모 6 4 3 7 3" xfId="20960"/>
    <cellStyle name="메모 6 4 3 7 4" xfId="26442"/>
    <cellStyle name="메모 6 4 3 8" xfId="9239"/>
    <cellStyle name="메모 6 4 3 8 2" xfId="15205"/>
    <cellStyle name="메모 6 4 3 8 3" xfId="20961"/>
    <cellStyle name="메모 6 4 3 8 4" xfId="26443"/>
    <cellStyle name="메모 6 4 3 9" xfId="9240"/>
    <cellStyle name="메모 6 4 3 9 2" xfId="15206"/>
    <cellStyle name="메모 6 4 3 9 3" xfId="20962"/>
    <cellStyle name="메모 6 4 3 9 4" xfId="26444"/>
    <cellStyle name="메모 6 4 4" xfId="9241"/>
    <cellStyle name="메모 6 4 4 2" xfId="15207"/>
    <cellStyle name="메모 6 4 4 3" xfId="20963"/>
    <cellStyle name="메모 6 4 4 4" xfId="26445"/>
    <cellStyle name="메모 6 4 5" xfId="9242"/>
    <cellStyle name="메모 6 4 5 2" xfId="15208"/>
    <cellStyle name="메모 6 4 5 3" xfId="20964"/>
    <cellStyle name="메모 6 4 5 4" xfId="26446"/>
    <cellStyle name="메모 6 4 6" xfId="9243"/>
    <cellStyle name="메모 6 4 6 2" xfId="15209"/>
    <cellStyle name="메모 6 4 6 3" xfId="20965"/>
    <cellStyle name="메모 6 4 6 4" xfId="26447"/>
    <cellStyle name="메모 6 4 7" xfId="11413"/>
    <cellStyle name="메모 6 4 8" xfId="17211"/>
    <cellStyle name="메모 6 5" xfId="5363"/>
    <cellStyle name="메모 6 5 2" xfId="5651"/>
    <cellStyle name="메모 6 5 2 10" xfId="11624"/>
    <cellStyle name="메모 6 5 2 11" xfId="17395"/>
    <cellStyle name="메모 6 5 2 12" xfId="22928"/>
    <cellStyle name="메모 6 5 2 2" xfId="9244"/>
    <cellStyle name="메모 6 5 2 2 2" xfId="15210"/>
    <cellStyle name="메모 6 5 2 2 3" xfId="20966"/>
    <cellStyle name="메모 6 5 2 2 4" xfId="26448"/>
    <cellStyle name="메모 6 5 2 3" xfId="9245"/>
    <cellStyle name="메모 6 5 2 3 2" xfId="15211"/>
    <cellStyle name="메모 6 5 2 3 3" xfId="20967"/>
    <cellStyle name="메모 6 5 2 3 4" xfId="26449"/>
    <cellStyle name="메모 6 5 2 4" xfId="9246"/>
    <cellStyle name="메모 6 5 2 4 2" xfId="15212"/>
    <cellStyle name="메모 6 5 2 4 3" xfId="20968"/>
    <cellStyle name="메모 6 5 2 4 4" xfId="26450"/>
    <cellStyle name="메모 6 5 2 5" xfId="9247"/>
    <cellStyle name="메모 6 5 2 5 2" xfId="15213"/>
    <cellStyle name="메모 6 5 2 5 3" xfId="20969"/>
    <cellStyle name="메모 6 5 2 5 4" xfId="26451"/>
    <cellStyle name="메모 6 5 2 6" xfId="9248"/>
    <cellStyle name="메모 6 5 2 6 2" xfId="15214"/>
    <cellStyle name="메모 6 5 2 6 3" xfId="20970"/>
    <cellStyle name="메모 6 5 2 6 4" xfId="26452"/>
    <cellStyle name="메모 6 5 2 7" xfId="9249"/>
    <cellStyle name="메모 6 5 2 7 2" xfId="15215"/>
    <cellStyle name="메모 6 5 2 7 3" xfId="20971"/>
    <cellStyle name="메모 6 5 2 7 4" xfId="26453"/>
    <cellStyle name="메모 6 5 2 8" xfId="9250"/>
    <cellStyle name="메모 6 5 2 8 2" xfId="15216"/>
    <cellStyle name="메모 6 5 2 8 3" xfId="20972"/>
    <cellStyle name="메모 6 5 2 8 4" xfId="26454"/>
    <cellStyle name="메모 6 5 2 9" xfId="9251"/>
    <cellStyle name="메모 6 5 2 9 2" xfId="15217"/>
    <cellStyle name="메모 6 5 2 9 3" xfId="20973"/>
    <cellStyle name="메모 6 5 2 9 4" xfId="26455"/>
    <cellStyle name="메모 6 5 3" xfId="5895"/>
    <cellStyle name="메모 6 5 3 10" xfId="9252"/>
    <cellStyle name="메모 6 5 3 10 2" xfId="15218"/>
    <cellStyle name="메모 6 5 3 10 3" xfId="20974"/>
    <cellStyle name="메모 6 5 3 10 4" xfId="26456"/>
    <cellStyle name="메모 6 5 3 11" xfId="11868"/>
    <cellStyle name="메모 6 5 3 12" xfId="17625"/>
    <cellStyle name="메모 6 5 3 13" xfId="23122"/>
    <cellStyle name="메모 6 5 3 2" xfId="9253"/>
    <cellStyle name="메모 6 5 3 2 2" xfId="15219"/>
    <cellStyle name="메모 6 5 3 2 3" xfId="20975"/>
    <cellStyle name="메모 6 5 3 2 4" xfId="26457"/>
    <cellStyle name="메모 6 5 3 3" xfId="9254"/>
    <cellStyle name="메모 6 5 3 3 2" xfId="15220"/>
    <cellStyle name="메모 6 5 3 3 3" xfId="20976"/>
    <cellStyle name="메모 6 5 3 3 4" xfId="26458"/>
    <cellStyle name="메모 6 5 3 4" xfId="9255"/>
    <cellStyle name="메모 6 5 3 4 2" xfId="15221"/>
    <cellStyle name="메모 6 5 3 4 3" xfId="20977"/>
    <cellStyle name="메모 6 5 3 4 4" xfId="26459"/>
    <cellStyle name="메모 6 5 3 5" xfId="9256"/>
    <cellStyle name="메모 6 5 3 5 2" xfId="15222"/>
    <cellStyle name="메모 6 5 3 5 3" xfId="20978"/>
    <cellStyle name="메모 6 5 3 5 4" xfId="26460"/>
    <cellStyle name="메모 6 5 3 6" xfId="9257"/>
    <cellStyle name="메모 6 5 3 6 2" xfId="15223"/>
    <cellStyle name="메모 6 5 3 6 3" xfId="20979"/>
    <cellStyle name="메모 6 5 3 6 4" xfId="26461"/>
    <cellStyle name="메모 6 5 3 7" xfId="9258"/>
    <cellStyle name="메모 6 5 3 7 2" xfId="15224"/>
    <cellStyle name="메모 6 5 3 7 3" xfId="20980"/>
    <cellStyle name="메모 6 5 3 7 4" xfId="26462"/>
    <cellStyle name="메모 6 5 3 8" xfId="9259"/>
    <cellStyle name="메모 6 5 3 8 2" xfId="15225"/>
    <cellStyle name="메모 6 5 3 8 3" xfId="20981"/>
    <cellStyle name="메모 6 5 3 8 4" xfId="26463"/>
    <cellStyle name="메모 6 5 3 9" xfId="9260"/>
    <cellStyle name="메모 6 5 3 9 2" xfId="15226"/>
    <cellStyle name="메모 6 5 3 9 3" xfId="20982"/>
    <cellStyle name="메모 6 5 3 9 4" xfId="26464"/>
    <cellStyle name="메모 6 5 4" xfId="9261"/>
    <cellStyle name="메모 6 5 4 2" xfId="15227"/>
    <cellStyle name="메모 6 5 4 3" xfId="20983"/>
    <cellStyle name="메모 6 5 4 4" xfId="26465"/>
    <cellStyle name="메모 6 5 5" xfId="9262"/>
    <cellStyle name="메모 6 5 5 2" xfId="15228"/>
    <cellStyle name="메모 6 5 5 3" xfId="20984"/>
    <cellStyle name="메모 6 5 5 4" xfId="26466"/>
    <cellStyle name="메모 6 5 6" xfId="9263"/>
    <cellStyle name="메모 6 5 6 2" xfId="15229"/>
    <cellStyle name="메모 6 5 6 3" xfId="20985"/>
    <cellStyle name="메모 6 5 6 4" xfId="26467"/>
    <cellStyle name="메모 6 5 7" xfId="9264"/>
    <cellStyle name="메모 6 5 7 2" xfId="15230"/>
    <cellStyle name="메모 6 5 7 3" xfId="20986"/>
    <cellStyle name="메모 6 5 7 4" xfId="26468"/>
    <cellStyle name="메모 6 5 8" xfId="11357"/>
    <cellStyle name="메모 6 5 9" xfId="11258"/>
    <cellStyle name="메모 6 6" xfId="5403"/>
    <cellStyle name="메모 6 6 10" xfId="17196"/>
    <cellStyle name="메모 6 6 11" xfId="11315"/>
    <cellStyle name="메모 6 6 2" xfId="5691"/>
    <cellStyle name="메모 6 6 2 10" xfId="9265"/>
    <cellStyle name="메모 6 6 2 10 2" xfId="15231"/>
    <cellStyle name="메모 6 6 2 10 3" xfId="20987"/>
    <cellStyle name="메모 6 6 2 10 4" xfId="26469"/>
    <cellStyle name="메모 6 6 2 11" xfId="11664"/>
    <cellStyle name="메모 6 6 2 12" xfId="17434"/>
    <cellStyle name="메모 6 6 2 13" xfId="22954"/>
    <cellStyle name="메모 6 6 2 2" xfId="9266"/>
    <cellStyle name="메모 6 6 2 2 2" xfId="15232"/>
    <cellStyle name="메모 6 6 2 2 3" xfId="20988"/>
    <cellStyle name="메모 6 6 2 2 4" xfId="26470"/>
    <cellStyle name="메모 6 6 2 3" xfId="9267"/>
    <cellStyle name="메모 6 6 2 3 2" xfId="15233"/>
    <cellStyle name="메모 6 6 2 3 3" xfId="20989"/>
    <cellStyle name="메모 6 6 2 3 4" xfId="26471"/>
    <cellStyle name="메모 6 6 2 4" xfId="9268"/>
    <cellStyle name="메모 6 6 2 4 2" xfId="15234"/>
    <cellStyle name="메모 6 6 2 4 3" xfId="20990"/>
    <cellStyle name="메모 6 6 2 4 4" xfId="26472"/>
    <cellStyle name="메모 6 6 2 5" xfId="9269"/>
    <cellStyle name="메모 6 6 2 5 2" xfId="15235"/>
    <cellStyle name="메모 6 6 2 5 3" xfId="20991"/>
    <cellStyle name="메모 6 6 2 5 4" xfId="26473"/>
    <cellStyle name="메모 6 6 2 6" xfId="9270"/>
    <cellStyle name="메모 6 6 2 6 2" xfId="15236"/>
    <cellStyle name="메모 6 6 2 6 3" xfId="20992"/>
    <cellStyle name="메모 6 6 2 6 4" xfId="26474"/>
    <cellStyle name="메모 6 6 2 7" xfId="9271"/>
    <cellStyle name="메모 6 6 2 7 2" xfId="15237"/>
    <cellStyle name="메모 6 6 2 7 3" xfId="20993"/>
    <cellStyle name="메모 6 6 2 7 4" xfId="26475"/>
    <cellStyle name="메모 6 6 2 8" xfId="9272"/>
    <cellStyle name="메모 6 6 2 8 2" xfId="15238"/>
    <cellStyle name="메모 6 6 2 8 3" xfId="20994"/>
    <cellStyle name="메모 6 6 2 8 4" xfId="26476"/>
    <cellStyle name="메모 6 6 2 9" xfId="9273"/>
    <cellStyle name="메모 6 6 2 9 2" xfId="15239"/>
    <cellStyle name="메모 6 6 2 9 3" xfId="20995"/>
    <cellStyle name="메모 6 6 2 9 4" xfId="26477"/>
    <cellStyle name="메모 6 6 3" xfId="5930"/>
    <cellStyle name="메모 6 6 3 10" xfId="9274"/>
    <cellStyle name="메모 6 6 3 10 2" xfId="15240"/>
    <cellStyle name="메모 6 6 3 10 3" xfId="20996"/>
    <cellStyle name="메모 6 6 3 10 4" xfId="26478"/>
    <cellStyle name="메모 6 6 3 11" xfId="11903"/>
    <cellStyle name="메모 6 6 3 12" xfId="17660"/>
    <cellStyle name="메모 6 6 3 13" xfId="23157"/>
    <cellStyle name="메모 6 6 3 2" xfId="9275"/>
    <cellStyle name="메모 6 6 3 2 2" xfId="15241"/>
    <cellStyle name="메모 6 6 3 2 3" xfId="20997"/>
    <cellStyle name="메모 6 6 3 2 4" xfId="26479"/>
    <cellStyle name="메모 6 6 3 3" xfId="9276"/>
    <cellStyle name="메모 6 6 3 3 2" xfId="15242"/>
    <cellStyle name="메모 6 6 3 3 3" xfId="20998"/>
    <cellStyle name="메모 6 6 3 3 4" xfId="26480"/>
    <cellStyle name="메모 6 6 3 4" xfId="9277"/>
    <cellStyle name="메모 6 6 3 4 2" xfId="15243"/>
    <cellStyle name="메모 6 6 3 4 3" xfId="20999"/>
    <cellStyle name="메모 6 6 3 4 4" xfId="26481"/>
    <cellStyle name="메모 6 6 3 5" xfId="9278"/>
    <cellStyle name="메모 6 6 3 5 2" xfId="15244"/>
    <cellStyle name="메모 6 6 3 5 3" xfId="21000"/>
    <cellStyle name="메모 6 6 3 5 4" xfId="26482"/>
    <cellStyle name="메모 6 6 3 6" xfId="9279"/>
    <cellStyle name="메모 6 6 3 6 2" xfId="15245"/>
    <cellStyle name="메모 6 6 3 6 3" xfId="21001"/>
    <cellStyle name="메모 6 6 3 6 4" xfId="26483"/>
    <cellStyle name="메모 6 6 3 7" xfId="9280"/>
    <cellStyle name="메모 6 6 3 7 2" xfId="15246"/>
    <cellStyle name="메모 6 6 3 7 3" xfId="21002"/>
    <cellStyle name="메모 6 6 3 7 4" xfId="26484"/>
    <cellStyle name="메모 6 6 3 8" xfId="9281"/>
    <cellStyle name="메모 6 6 3 8 2" xfId="15247"/>
    <cellStyle name="메모 6 6 3 8 3" xfId="21003"/>
    <cellStyle name="메모 6 6 3 8 4" xfId="26485"/>
    <cellStyle name="메모 6 6 3 9" xfId="9282"/>
    <cellStyle name="메모 6 6 3 9 2" xfId="15248"/>
    <cellStyle name="메모 6 6 3 9 3" xfId="21004"/>
    <cellStyle name="메모 6 6 3 9 4" xfId="26486"/>
    <cellStyle name="메모 6 6 4" xfId="9283"/>
    <cellStyle name="메모 6 6 4 2" xfId="15249"/>
    <cellStyle name="메모 6 6 4 3" xfId="21005"/>
    <cellStyle name="메모 6 6 4 4" xfId="26487"/>
    <cellStyle name="메모 6 6 5" xfId="9284"/>
    <cellStyle name="메모 6 6 5 2" xfId="15250"/>
    <cellStyle name="메모 6 6 5 3" xfId="21006"/>
    <cellStyle name="메모 6 6 5 4" xfId="26488"/>
    <cellStyle name="메모 6 6 6" xfId="9285"/>
    <cellStyle name="메모 6 6 6 2" xfId="15251"/>
    <cellStyle name="메모 6 6 6 3" xfId="21007"/>
    <cellStyle name="메모 6 6 6 4" xfId="26489"/>
    <cellStyle name="메모 6 6 7" xfId="9286"/>
    <cellStyle name="메모 6 6 7 2" xfId="15252"/>
    <cellStyle name="메모 6 6 7 3" xfId="21008"/>
    <cellStyle name="메모 6 6 7 4" xfId="26490"/>
    <cellStyle name="메모 6 6 8" xfId="9287"/>
    <cellStyle name="메모 6 6 8 2" xfId="15253"/>
    <cellStyle name="메모 6 6 8 3" xfId="21009"/>
    <cellStyle name="메모 6 6 8 4" xfId="26491"/>
    <cellStyle name="메모 6 6 9" xfId="11397"/>
    <cellStyle name="메모 6 7" xfId="9288"/>
    <cellStyle name="메모 6 7 2" xfId="15254"/>
    <cellStyle name="메모 6 7 3" xfId="21010"/>
    <cellStyle name="메모 6 7 4" xfId="26492"/>
    <cellStyle name="메모 6 8" xfId="11282"/>
    <cellStyle name="메모 7" xfId="5341"/>
    <cellStyle name="메모 7 2" xfId="5584"/>
    <cellStyle name="메모 7 2 2" xfId="5872"/>
    <cellStyle name="메모 7 2 2 10" xfId="11845"/>
    <cellStyle name="메모 7 2 2 11" xfId="17606"/>
    <cellStyle name="메모 7 2 2 12" xfId="23099"/>
    <cellStyle name="메모 7 2 2 2" xfId="9289"/>
    <cellStyle name="메모 7 2 2 2 2" xfId="15255"/>
    <cellStyle name="메모 7 2 2 2 3" xfId="21011"/>
    <cellStyle name="메모 7 2 2 2 4" xfId="26493"/>
    <cellStyle name="메모 7 2 2 3" xfId="9290"/>
    <cellStyle name="메모 7 2 2 3 2" xfId="15256"/>
    <cellStyle name="메모 7 2 2 3 3" xfId="21012"/>
    <cellStyle name="메모 7 2 2 3 4" xfId="26494"/>
    <cellStyle name="메모 7 2 2 4" xfId="9291"/>
    <cellStyle name="메모 7 2 2 4 2" xfId="15257"/>
    <cellStyle name="메모 7 2 2 4 3" xfId="21013"/>
    <cellStyle name="메모 7 2 2 4 4" xfId="26495"/>
    <cellStyle name="메모 7 2 2 5" xfId="9292"/>
    <cellStyle name="메모 7 2 2 5 2" xfId="15258"/>
    <cellStyle name="메모 7 2 2 5 3" xfId="21014"/>
    <cellStyle name="메모 7 2 2 5 4" xfId="26496"/>
    <cellStyle name="메모 7 2 2 6" xfId="9293"/>
    <cellStyle name="메모 7 2 2 6 2" xfId="15259"/>
    <cellStyle name="메모 7 2 2 6 3" xfId="21015"/>
    <cellStyle name="메모 7 2 2 6 4" xfId="26497"/>
    <cellStyle name="메모 7 2 2 7" xfId="9294"/>
    <cellStyle name="메모 7 2 2 7 2" xfId="15260"/>
    <cellStyle name="메모 7 2 2 7 3" xfId="21016"/>
    <cellStyle name="메모 7 2 2 7 4" xfId="26498"/>
    <cellStyle name="메모 7 2 2 8" xfId="9295"/>
    <cellStyle name="메모 7 2 2 8 2" xfId="15261"/>
    <cellStyle name="메모 7 2 2 8 3" xfId="21017"/>
    <cellStyle name="메모 7 2 2 8 4" xfId="26499"/>
    <cellStyle name="메모 7 2 2 9" xfId="9296"/>
    <cellStyle name="메모 7 2 2 9 2" xfId="15262"/>
    <cellStyle name="메모 7 2 2 9 3" xfId="21018"/>
    <cellStyle name="메모 7 2 2 9 4" xfId="26500"/>
    <cellStyle name="메모 7 2 3" xfId="6077"/>
    <cellStyle name="메모 7 2 3 10" xfId="9297"/>
    <cellStyle name="메모 7 2 3 10 2" xfId="15263"/>
    <cellStyle name="메모 7 2 3 10 3" xfId="21019"/>
    <cellStyle name="메모 7 2 3 10 4" xfId="26501"/>
    <cellStyle name="메모 7 2 3 11" xfId="12049"/>
    <cellStyle name="메모 7 2 3 12" xfId="17805"/>
    <cellStyle name="메모 7 2 3 13" xfId="23302"/>
    <cellStyle name="메모 7 2 3 2" xfId="9298"/>
    <cellStyle name="메모 7 2 3 2 2" xfId="15264"/>
    <cellStyle name="메모 7 2 3 2 3" xfId="21020"/>
    <cellStyle name="메모 7 2 3 2 4" xfId="26502"/>
    <cellStyle name="메모 7 2 3 3" xfId="9299"/>
    <cellStyle name="메모 7 2 3 3 2" xfId="15265"/>
    <cellStyle name="메모 7 2 3 3 3" xfId="21021"/>
    <cellStyle name="메모 7 2 3 3 4" xfId="26503"/>
    <cellStyle name="메모 7 2 3 4" xfId="9300"/>
    <cellStyle name="메모 7 2 3 4 2" xfId="15266"/>
    <cellStyle name="메모 7 2 3 4 3" xfId="21022"/>
    <cellStyle name="메모 7 2 3 4 4" xfId="26504"/>
    <cellStyle name="메모 7 2 3 5" xfId="9301"/>
    <cellStyle name="메모 7 2 3 5 2" xfId="15267"/>
    <cellStyle name="메모 7 2 3 5 3" xfId="21023"/>
    <cellStyle name="메모 7 2 3 5 4" xfId="26505"/>
    <cellStyle name="메모 7 2 3 6" xfId="9302"/>
    <cellStyle name="메모 7 2 3 6 2" xfId="15268"/>
    <cellStyle name="메모 7 2 3 6 3" xfId="21024"/>
    <cellStyle name="메모 7 2 3 6 4" xfId="26506"/>
    <cellStyle name="메모 7 2 3 7" xfId="9303"/>
    <cellStyle name="메모 7 2 3 7 2" xfId="15269"/>
    <cellStyle name="메모 7 2 3 7 3" xfId="21025"/>
    <cellStyle name="메모 7 2 3 7 4" xfId="26507"/>
    <cellStyle name="메모 7 2 3 8" xfId="9304"/>
    <cellStyle name="메모 7 2 3 8 2" xfId="15270"/>
    <cellStyle name="메모 7 2 3 8 3" xfId="21026"/>
    <cellStyle name="메모 7 2 3 8 4" xfId="26508"/>
    <cellStyle name="메모 7 2 3 9" xfId="9305"/>
    <cellStyle name="메모 7 2 3 9 2" xfId="15271"/>
    <cellStyle name="메모 7 2 3 9 3" xfId="21027"/>
    <cellStyle name="메모 7 2 3 9 4" xfId="26509"/>
    <cellStyle name="메모 7 2 4" xfId="9306"/>
    <cellStyle name="메모 7 2 4 2" xfId="15272"/>
    <cellStyle name="메모 7 2 4 3" xfId="21028"/>
    <cellStyle name="메모 7 2 4 4" xfId="26510"/>
    <cellStyle name="메모 7 2 5" xfId="9307"/>
    <cellStyle name="메모 7 2 5 2" xfId="15273"/>
    <cellStyle name="메모 7 2 5 3" xfId="21029"/>
    <cellStyle name="메모 7 2 5 4" xfId="26511"/>
    <cellStyle name="메모 7 2 6" xfId="9308"/>
    <cellStyle name="메모 7 2 6 2" xfId="15274"/>
    <cellStyle name="메모 7 2 6 3" xfId="21030"/>
    <cellStyle name="메모 7 2 6 4" xfId="26512"/>
    <cellStyle name="메모 7 2 7" xfId="11569"/>
    <cellStyle name="메모 7 2 8" xfId="17345"/>
    <cellStyle name="메모 7 3" xfId="5586"/>
    <cellStyle name="메모 7 3 2" xfId="5874"/>
    <cellStyle name="메모 7 3 2 10" xfId="11847"/>
    <cellStyle name="메모 7 3 2 11" xfId="17608"/>
    <cellStyle name="메모 7 3 2 12" xfId="23101"/>
    <cellStyle name="메모 7 3 2 2" xfId="9309"/>
    <cellStyle name="메모 7 3 2 2 2" xfId="15275"/>
    <cellStyle name="메모 7 3 2 2 3" xfId="21031"/>
    <cellStyle name="메모 7 3 2 2 4" xfId="26513"/>
    <cellStyle name="메모 7 3 2 3" xfId="9310"/>
    <cellStyle name="메모 7 3 2 3 2" xfId="15276"/>
    <cellStyle name="메모 7 3 2 3 3" xfId="21032"/>
    <cellStyle name="메모 7 3 2 3 4" xfId="26514"/>
    <cellStyle name="메모 7 3 2 4" xfId="9311"/>
    <cellStyle name="메모 7 3 2 4 2" xfId="15277"/>
    <cellStyle name="메모 7 3 2 4 3" xfId="21033"/>
    <cellStyle name="메모 7 3 2 4 4" xfId="26515"/>
    <cellStyle name="메모 7 3 2 5" xfId="9312"/>
    <cellStyle name="메모 7 3 2 5 2" xfId="15278"/>
    <cellStyle name="메모 7 3 2 5 3" xfId="21034"/>
    <cellStyle name="메모 7 3 2 5 4" xfId="26516"/>
    <cellStyle name="메모 7 3 2 6" xfId="9313"/>
    <cellStyle name="메모 7 3 2 6 2" xfId="15279"/>
    <cellStyle name="메모 7 3 2 6 3" xfId="21035"/>
    <cellStyle name="메모 7 3 2 6 4" xfId="26517"/>
    <cellStyle name="메모 7 3 2 7" xfId="9314"/>
    <cellStyle name="메모 7 3 2 7 2" xfId="15280"/>
    <cellStyle name="메모 7 3 2 7 3" xfId="21036"/>
    <cellStyle name="메모 7 3 2 7 4" xfId="26518"/>
    <cellStyle name="메모 7 3 2 8" xfId="9315"/>
    <cellStyle name="메모 7 3 2 8 2" xfId="15281"/>
    <cellStyle name="메모 7 3 2 8 3" xfId="21037"/>
    <cellStyle name="메모 7 3 2 8 4" xfId="26519"/>
    <cellStyle name="메모 7 3 2 9" xfId="9316"/>
    <cellStyle name="메모 7 3 2 9 2" xfId="15282"/>
    <cellStyle name="메모 7 3 2 9 3" xfId="21038"/>
    <cellStyle name="메모 7 3 2 9 4" xfId="26520"/>
    <cellStyle name="메모 7 3 3" xfId="6079"/>
    <cellStyle name="메모 7 3 3 10" xfId="9317"/>
    <cellStyle name="메모 7 3 3 10 2" xfId="15283"/>
    <cellStyle name="메모 7 3 3 10 3" xfId="21039"/>
    <cellStyle name="메모 7 3 3 10 4" xfId="26521"/>
    <cellStyle name="메모 7 3 3 11" xfId="12051"/>
    <cellStyle name="메모 7 3 3 12" xfId="17807"/>
    <cellStyle name="메모 7 3 3 13" xfId="23304"/>
    <cellStyle name="메모 7 3 3 2" xfId="9318"/>
    <cellStyle name="메모 7 3 3 2 2" xfId="15284"/>
    <cellStyle name="메모 7 3 3 2 3" xfId="21040"/>
    <cellStyle name="메모 7 3 3 2 4" xfId="26522"/>
    <cellStyle name="메모 7 3 3 3" xfId="9319"/>
    <cellStyle name="메모 7 3 3 3 2" xfId="15285"/>
    <cellStyle name="메모 7 3 3 3 3" xfId="21041"/>
    <cellStyle name="메모 7 3 3 3 4" xfId="26523"/>
    <cellStyle name="메모 7 3 3 4" xfId="9320"/>
    <cellStyle name="메모 7 3 3 4 2" xfId="15286"/>
    <cellStyle name="메모 7 3 3 4 3" xfId="21042"/>
    <cellStyle name="메모 7 3 3 4 4" xfId="26524"/>
    <cellStyle name="메모 7 3 3 5" xfId="9321"/>
    <cellStyle name="메모 7 3 3 5 2" xfId="15287"/>
    <cellStyle name="메모 7 3 3 5 3" xfId="21043"/>
    <cellStyle name="메모 7 3 3 5 4" xfId="26525"/>
    <cellStyle name="메모 7 3 3 6" xfId="9322"/>
    <cellStyle name="메모 7 3 3 6 2" xfId="15288"/>
    <cellStyle name="메모 7 3 3 6 3" xfId="21044"/>
    <cellStyle name="메모 7 3 3 6 4" xfId="26526"/>
    <cellStyle name="메모 7 3 3 7" xfId="9323"/>
    <cellStyle name="메모 7 3 3 7 2" xfId="15289"/>
    <cellStyle name="메모 7 3 3 7 3" xfId="21045"/>
    <cellStyle name="메모 7 3 3 7 4" xfId="26527"/>
    <cellStyle name="메모 7 3 3 8" xfId="9324"/>
    <cellStyle name="메모 7 3 3 8 2" xfId="15290"/>
    <cellStyle name="메모 7 3 3 8 3" xfId="21046"/>
    <cellStyle name="메모 7 3 3 8 4" xfId="26528"/>
    <cellStyle name="메모 7 3 3 9" xfId="9325"/>
    <cellStyle name="메모 7 3 3 9 2" xfId="15291"/>
    <cellStyle name="메모 7 3 3 9 3" xfId="21047"/>
    <cellStyle name="메모 7 3 3 9 4" xfId="26529"/>
    <cellStyle name="메모 7 3 4" xfId="9326"/>
    <cellStyle name="메모 7 3 4 2" xfId="15292"/>
    <cellStyle name="메모 7 3 4 3" xfId="21048"/>
    <cellStyle name="메모 7 3 4 4" xfId="26530"/>
    <cellStyle name="메모 7 3 5" xfId="9327"/>
    <cellStyle name="메모 7 3 5 2" xfId="15293"/>
    <cellStyle name="메모 7 3 5 3" xfId="21049"/>
    <cellStyle name="메모 7 3 5 4" xfId="26531"/>
    <cellStyle name="메모 7 3 6" xfId="9328"/>
    <cellStyle name="메모 7 3 6 2" xfId="15294"/>
    <cellStyle name="메모 7 3 6 3" xfId="21050"/>
    <cellStyle name="메모 7 3 6 4" xfId="26532"/>
    <cellStyle name="메모 7 3 7" xfId="11571"/>
    <cellStyle name="메모 7 3 8" xfId="17347"/>
    <cellStyle name="메모 7 4" xfId="5590"/>
    <cellStyle name="메모 7 4 2" xfId="5878"/>
    <cellStyle name="메모 7 4 2 10" xfId="11851"/>
    <cellStyle name="메모 7 4 2 11" xfId="17610"/>
    <cellStyle name="메모 7 4 2 12" xfId="23105"/>
    <cellStyle name="메모 7 4 2 2" xfId="9329"/>
    <cellStyle name="메모 7 4 2 2 2" xfId="15295"/>
    <cellStyle name="메모 7 4 2 2 3" xfId="21051"/>
    <cellStyle name="메모 7 4 2 2 4" xfId="26533"/>
    <cellStyle name="메모 7 4 2 3" xfId="9330"/>
    <cellStyle name="메모 7 4 2 3 2" xfId="15296"/>
    <cellStyle name="메모 7 4 2 3 3" xfId="21052"/>
    <cellStyle name="메모 7 4 2 3 4" xfId="26534"/>
    <cellStyle name="메모 7 4 2 4" xfId="9331"/>
    <cellStyle name="메모 7 4 2 4 2" xfId="15297"/>
    <cellStyle name="메모 7 4 2 4 3" xfId="21053"/>
    <cellStyle name="메모 7 4 2 4 4" xfId="26535"/>
    <cellStyle name="메모 7 4 2 5" xfId="9332"/>
    <cellStyle name="메모 7 4 2 5 2" xfId="15298"/>
    <cellStyle name="메모 7 4 2 5 3" xfId="21054"/>
    <cellStyle name="메모 7 4 2 5 4" xfId="26536"/>
    <cellStyle name="메모 7 4 2 6" xfId="9333"/>
    <cellStyle name="메모 7 4 2 6 2" xfId="15299"/>
    <cellStyle name="메모 7 4 2 6 3" xfId="21055"/>
    <cellStyle name="메모 7 4 2 6 4" xfId="26537"/>
    <cellStyle name="메모 7 4 2 7" xfId="9334"/>
    <cellStyle name="메모 7 4 2 7 2" xfId="15300"/>
    <cellStyle name="메모 7 4 2 7 3" xfId="21056"/>
    <cellStyle name="메모 7 4 2 7 4" xfId="26538"/>
    <cellStyle name="메모 7 4 2 8" xfId="9335"/>
    <cellStyle name="메모 7 4 2 8 2" xfId="15301"/>
    <cellStyle name="메모 7 4 2 8 3" xfId="21057"/>
    <cellStyle name="메모 7 4 2 8 4" xfId="26539"/>
    <cellStyle name="메모 7 4 2 9" xfId="9336"/>
    <cellStyle name="메모 7 4 2 9 2" xfId="15302"/>
    <cellStyle name="메모 7 4 2 9 3" xfId="21058"/>
    <cellStyle name="메모 7 4 2 9 4" xfId="26540"/>
    <cellStyle name="메모 7 4 3" xfId="6083"/>
    <cellStyle name="메모 7 4 3 10" xfId="9337"/>
    <cellStyle name="메모 7 4 3 10 2" xfId="15303"/>
    <cellStyle name="메모 7 4 3 10 3" xfId="21059"/>
    <cellStyle name="메모 7 4 3 10 4" xfId="26541"/>
    <cellStyle name="메모 7 4 3 11" xfId="12055"/>
    <cellStyle name="메모 7 4 3 12" xfId="17811"/>
    <cellStyle name="메모 7 4 3 13" xfId="23308"/>
    <cellStyle name="메모 7 4 3 2" xfId="9338"/>
    <cellStyle name="메모 7 4 3 2 2" xfId="15304"/>
    <cellStyle name="메모 7 4 3 2 3" xfId="21060"/>
    <cellStyle name="메모 7 4 3 2 4" xfId="26542"/>
    <cellStyle name="메모 7 4 3 3" xfId="9339"/>
    <cellStyle name="메모 7 4 3 3 2" xfId="15305"/>
    <cellStyle name="메모 7 4 3 3 3" xfId="21061"/>
    <cellStyle name="메모 7 4 3 3 4" xfId="26543"/>
    <cellStyle name="메모 7 4 3 4" xfId="9340"/>
    <cellStyle name="메모 7 4 3 4 2" xfId="15306"/>
    <cellStyle name="메모 7 4 3 4 3" xfId="21062"/>
    <cellStyle name="메모 7 4 3 4 4" xfId="26544"/>
    <cellStyle name="메모 7 4 3 5" xfId="9341"/>
    <cellStyle name="메모 7 4 3 5 2" xfId="15307"/>
    <cellStyle name="메모 7 4 3 5 3" xfId="21063"/>
    <cellStyle name="메모 7 4 3 5 4" xfId="26545"/>
    <cellStyle name="메모 7 4 3 6" xfId="9342"/>
    <cellStyle name="메모 7 4 3 6 2" xfId="15308"/>
    <cellStyle name="메모 7 4 3 6 3" xfId="21064"/>
    <cellStyle name="메모 7 4 3 6 4" xfId="26546"/>
    <cellStyle name="메모 7 4 3 7" xfId="9343"/>
    <cellStyle name="메모 7 4 3 7 2" xfId="15309"/>
    <cellStyle name="메모 7 4 3 7 3" xfId="21065"/>
    <cellStyle name="메모 7 4 3 7 4" xfId="26547"/>
    <cellStyle name="메모 7 4 3 8" xfId="9344"/>
    <cellStyle name="메모 7 4 3 8 2" xfId="15310"/>
    <cellStyle name="메모 7 4 3 8 3" xfId="21066"/>
    <cellStyle name="메모 7 4 3 8 4" xfId="26548"/>
    <cellStyle name="메모 7 4 3 9" xfId="9345"/>
    <cellStyle name="메모 7 4 3 9 2" xfId="15311"/>
    <cellStyle name="메모 7 4 3 9 3" xfId="21067"/>
    <cellStyle name="메모 7 4 3 9 4" xfId="26549"/>
    <cellStyle name="메모 7 4 4" xfId="9346"/>
    <cellStyle name="메모 7 4 4 2" xfId="15312"/>
    <cellStyle name="메모 7 4 4 3" xfId="21068"/>
    <cellStyle name="메모 7 4 4 4" xfId="26550"/>
    <cellStyle name="메모 7 4 5" xfId="9347"/>
    <cellStyle name="메모 7 4 5 2" xfId="15313"/>
    <cellStyle name="메모 7 4 5 3" xfId="21069"/>
    <cellStyle name="메모 7 4 5 4" xfId="26551"/>
    <cellStyle name="메모 7 4 6" xfId="9348"/>
    <cellStyle name="메모 7 4 6 2" xfId="15314"/>
    <cellStyle name="메모 7 4 6 3" xfId="21070"/>
    <cellStyle name="메모 7 4 6 4" xfId="26552"/>
    <cellStyle name="메모 7 4 7" xfId="9349"/>
    <cellStyle name="메모 7 4 7 2" xfId="15315"/>
    <cellStyle name="메모 7 4 7 3" xfId="21071"/>
    <cellStyle name="메모 7 4 7 4" xfId="26553"/>
    <cellStyle name="메모 7 4 8" xfId="11575"/>
    <cellStyle name="메모 7 4 9" xfId="17349"/>
    <cellStyle name="메모 7 5" xfId="5594"/>
    <cellStyle name="메모 7 5 10" xfId="17351"/>
    <cellStyle name="메모 7 5 11" xfId="22911"/>
    <cellStyle name="메모 7 5 2" xfId="5882"/>
    <cellStyle name="메모 7 5 2 10" xfId="9350"/>
    <cellStyle name="메모 7 5 2 10 2" xfId="15316"/>
    <cellStyle name="메모 7 5 2 10 3" xfId="21072"/>
    <cellStyle name="메모 7 5 2 10 4" xfId="26554"/>
    <cellStyle name="메모 7 5 2 11" xfId="11855"/>
    <cellStyle name="메모 7 5 2 12" xfId="17612"/>
    <cellStyle name="메모 7 5 2 13" xfId="23109"/>
    <cellStyle name="메모 7 5 2 2" xfId="9351"/>
    <cellStyle name="메모 7 5 2 2 2" xfId="15317"/>
    <cellStyle name="메모 7 5 2 2 3" xfId="21073"/>
    <cellStyle name="메모 7 5 2 2 4" xfId="26555"/>
    <cellStyle name="메모 7 5 2 3" xfId="9352"/>
    <cellStyle name="메모 7 5 2 3 2" xfId="15318"/>
    <cellStyle name="메모 7 5 2 3 3" xfId="21074"/>
    <cellStyle name="메모 7 5 2 3 4" xfId="26556"/>
    <cellStyle name="메모 7 5 2 4" xfId="9353"/>
    <cellStyle name="메모 7 5 2 4 2" xfId="15319"/>
    <cellStyle name="메모 7 5 2 4 3" xfId="21075"/>
    <cellStyle name="메모 7 5 2 4 4" xfId="26557"/>
    <cellStyle name="메모 7 5 2 5" xfId="9354"/>
    <cellStyle name="메모 7 5 2 5 2" xfId="15320"/>
    <cellStyle name="메모 7 5 2 5 3" xfId="21076"/>
    <cellStyle name="메모 7 5 2 5 4" xfId="26558"/>
    <cellStyle name="메모 7 5 2 6" xfId="9355"/>
    <cellStyle name="메모 7 5 2 6 2" xfId="15321"/>
    <cellStyle name="메모 7 5 2 6 3" xfId="21077"/>
    <cellStyle name="메모 7 5 2 6 4" xfId="26559"/>
    <cellStyle name="메모 7 5 2 7" xfId="9356"/>
    <cellStyle name="메모 7 5 2 7 2" xfId="15322"/>
    <cellStyle name="메모 7 5 2 7 3" xfId="21078"/>
    <cellStyle name="메모 7 5 2 7 4" xfId="26560"/>
    <cellStyle name="메모 7 5 2 8" xfId="9357"/>
    <cellStyle name="메모 7 5 2 8 2" xfId="15323"/>
    <cellStyle name="메모 7 5 2 8 3" xfId="21079"/>
    <cellStyle name="메모 7 5 2 8 4" xfId="26561"/>
    <cellStyle name="메모 7 5 2 9" xfId="9358"/>
    <cellStyle name="메모 7 5 2 9 2" xfId="15324"/>
    <cellStyle name="메모 7 5 2 9 3" xfId="21080"/>
    <cellStyle name="메모 7 5 2 9 4" xfId="26562"/>
    <cellStyle name="메모 7 5 3" xfId="6087"/>
    <cellStyle name="메모 7 5 3 10" xfId="9359"/>
    <cellStyle name="메모 7 5 3 10 2" xfId="15325"/>
    <cellStyle name="메모 7 5 3 10 3" xfId="21081"/>
    <cellStyle name="메모 7 5 3 10 4" xfId="26563"/>
    <cellStyle name="메모 7 5 3 11" xfId="12059"/>
    <cellStyle name="메모 7 5 3 12" xfId="17815"/>
    <cellStyle name="메모 7 5 3 13" xfId="23312"/>
    <cellStyle name="메모 7 5 3 2" xfId="9360"/>
    <cellStyle name="메모 7 5 3 2 2" xfId="15326"/>
    <cellStyle name="메모 7 5 3 2 3" xfId="21082"/>
    <cellStyle name="메모 7 5 3 2 4" xfId="26564"/>
    <cellStyle name="메모 7 5 3 3" xfId="9361"/>
    <cellStyle name="메모 7 5 3 3 2" xfId="15327"/>
    <cellStyle name="메모 7 5 3 3 3" xfId="21083"/>
    <cellStyle name="메모 7 5 3 3 4" xfId="26565"/>
    <cellStyle name="메모 7 5 3 4" xfId="9362"/>
    <cellStyle name="메모 7 5 3 4 2" xfId="15328"/>
    <cellStyle name="메모 7 5 3 4 3" xfId="21084"/>
    <cellStyle name="메모 7 5 3 4 4" xfId="26566"/>
    <cellStyle name="메모 7 5 3 5" xfId="9363"/>
    <cellStyle name="메모 7 5 3 5 2" xfId="15329"/>
    <cellStyle name="메모 7 5 3 5 3" xfId="21085"/>
    <cellStyle name="메모 7 5 3 5 4" xfId="26567"/>
    <cellStyle name="메모 7 5 3 6" xfId="9364"/>
    <cellStyle name="메모 7 5 3 6 2" xfId="15330"/>
    <cellStyle name="메모 7 5 3 6 3" xfId="21086"/>
    <cellStyle name="메모 7 5 3 6 4" xfId="26568"/>
    <cellStyle name="메모 7 5 3 7" xfId="9365"/>
    <cellStyle name="메모 7 5 3 7 2" xfId="15331"/>
    <cellStyle name="메모 7 5 3 7 3" xfId="21087"/>
    <cellStyle name="메모 7 5 3 7 4" xfId="26569"/>
    <cellStyle name="메모 7 5 3 8" xfId="9366"/>
    <cellStyle name="메모 7 5 3 8 2" xfId="15332"/>
    <cellStyle name="메모 7 5 3 8 3" xfId="21088"/>
    <cellStyle name="메모 7 5 3 8 4" xfId="26570"/>
    <cellStyle name="메모 7 5 3 9" xfId="9367"/>
    <cellStyle name="메모 7 5 3 9 2" xfId="15333"/>
    <cellStyle name="메모 7 5 3 9 3" xfId="21089"/>
    <cellStyle name="메모 7 5 3 9 4" xfId="26571"/>
    <cellStyle name="메모 7 5 4" xfId="9368"/>
    <cellStyle name="메모 7 5 4 2" xfId="15334"/>
    <cellStyle name="메모 7 5 4 3" xfId="21090"/>
    <cellStyle name="메모 7 5 4 4" xfId="26572"/>
    <cellStyle name="메모 7 5 5" xfId="9369"/>
    <cellStyle name="메모 7 5 5 2" xfId="15335"/>
    <cellStyle name="메모 7 5 5 3" xfId="21091"/>
    <cellStyle name="메모 7 5 5 4" xfId="26573"/>
    <cellStyle name="메모 7 5 6" xfId="9370"/>
    <cellStyle name="메모 7 5 6 2" xfId="15336"/>
    <cellStyle name="메모 7 5 6 3" xfId="21092"/>
    <cellStyle name="메모 7 5 6 4" xfId="26574"/>
    <cellStyle name="메모 7 5 7" xfId="9371"/>
    <cellStyle name="메모 7 5 7 2" xfId="15337"/>
    <cellStyle name="메모 7 5 7 3" xfId="21093"/>
    <cellStyle name="메모 7 5 7 4" xfId="26575"/>
    <cellStyle name="메모 7 5 8" xfId="9372"/>
    <cellStyle name="메모 7 5 8 2" xfId="15338"/>
    <cellStyle name="메모 7 5 8 3" xfId="21094"/>
    <cellStyle name="메모 7 5 8 4" xfId="26576"/>
    <cellStyle name="메모 7 5 9" xfId="11579"/>
    <cellStyle name="메모 7 6" xfId="9373"/>
    <cellStyle name="메모 7 6 2" xfId="15339"/>
    <cellStyle name="메모 7 6 3" xfId="21095"/>
    <cellStyle name="메모 7 6 4" xfId="26577"/>
    <cellStyle name="메모 7 7" xfId="9374"/>
    <cellStyle name="메모 7 7 2" xfId="15340"/>
    <cellStyle name="메모 7 7 3" xfId="21096"/>
    <cellStyle name="메모 7 7 4" xfId="26578"/>
    <cellStyle name="메모 7 8" xfId="11345"/>
    <cellStyle name="메모 7 9" xfId="11268"/>
    <cellStyle name="메시지" xfId="4580"/>
    <cellStyle name="메시지 2" xfId="4581"/>
    <cellStyle name="묮뎋 [0.00]_PRODUCT DETAIL Q1" xfId="561"/>
    <cellStyle name="묮뎋_PRODUCT DETAIL Q1" xfId="562"/>
    <cellStyle name="믅됞 [0.00]_NT Server " xfId="5100"/>
    <cellStyle name="믅됞_NT Server " xfId="5101"/>
    <cellStyle name="바이알" xfId="4582"/>
    <cellStyle name="바탕체" xfId="5102"/>
    <cellStyle name="백분율" xfId="5" builtinId="5"/>
    <cellStyle name="백분율 [0]" xfId="563"/>
    <cellStyle name="백분율 [2]" xfId="564"/>
    <cellStyle name="백분율 2" xfId="565"/>
    <cellStyle name="백분율 2 10" xfId="4583"/>
    <cellStyle name="백분율 2 10 2" xfId="4584"/>
    <cellStyle name="백분율 2 11" xfId="4585"/>
    <cellStyle name="백분율 2 11 2" xfId="4586"/>
    <cellStyle name="백분율 2 12" xfId="4587"/>
    <cellStyle name="백분율 2 12 2" xfId="4588"/>
    <cellStyle name="백분율 2 13" xfId="4589"/>
    <cellStyle name="백분율 2 13 2" xfId="4590"/>
    <cellStyle name="백분율 2 14" xfId="4591"/>
    <cellStyle name="백분율 2 14 2" xfId="4592"/>
    <cellStyle name="백분율 2 15" xfId="4593"/>
    <cellStyle name="백분율 2 15 2" xfId="4594"/>
    <cellStyle name="백분율 2 16" xfId="4595"/>
    <cellStyle name="백분율 2 16 2" xfId="4596"/>
    <cellStyle name="백분율 2 17" xfId="4597"/>
    <cellStyle name="백분율 2 17 2" xfId="4598"/>
    <cellStyle name="백분율 2 18" xfId="4599"/>
    <cellStyle name="백분율 2 18 2" xfId="4600"/>
    <cellStyle name="백분율 2 19" xfId="4601"/>
    <cellStyle name="백분율 2 19 2" xfId="4602"/>
    <cellStyle name="백분율 2 2" xfId="4603"/>
    <cellStyle name="백분율 2 2 2" xfId="4604"/>
    <cellStyle name="백분율 2 20" xfId="4605"/>
    <cellStyle name="백분율 2 21" xfId="5085"/>
    <cellStyle name="백분율 2 3" xfId="4606"/>
    <cellStyle name="백분율 2 3 2" xfId="4607"/>
    <cellStyle name="백분율 2 4" xfId="4608"/>
    <cellStyle name="백분율 2 4 2" xfId="4609"/>
    <cellStyle name="백분율 2 5" xfId="4610"/>
    <cellStyle name="백분율 2 5 2" xfId="4611"/>
    <cellStyle name="백분율 2 6" xfId="4612"/>
    <cellStyle name="백분율 2 6 2" xfId="4613"/>
    <cellStyle name="백분율 2 7" xfId="4614"/>
    <cellStyle name="백분율 2 7 2" xfId="4615"/>
    <cellStyle name="백분율 2 8" xfId="4616"/>
    <cellStyle name="백분율 2 8 2" xfId="4617"/>
    <cellStyle name="백분율 2 9" xfId="4618"/>
    <cellStyle name="백분율 2 9 2" xfId="4619"/>
    <cellStyle name="백분율 3" xfId="566"/>
    <cellStyle name="백분율 3 2" xfId="4620"/>
    <cellStyle name="백분율 3 3" xfId="4621"/>
    <cellStyle name="백분율 4" xfId="567"/>
    <cellStyle name="백분율 4 2" xfId="4622"/>
    <cellStyle name="백분율 5" xfId="568"/>
    <cellStyle name="백분율 5 2" xfId="4623"/>
    <cellStyle name="백분율 6" xfId="4624"/>
    <cellStyle name="백분율 7" xfId="5078"/>
    <cellStyle name="백분율 8" xfId="16"/>
    <cellStyle name="보통 2" xfId="569"/>
    <cellStyle name="보통 3" xfId="570"/>
    <cellStyle name="보통 4" xfId="571"/>
    <cellStyle name="㠸준" xfId="572"/>
    <cellStyle name="뷭?" xfId="4625"/>
    <cellStyle name="새귑[0]_롤痰삠悧 " xfId="17"/>
    <cellStyle name="새귑_롤痰삠悧 " xfId="18"/>
    <cellStyle name="선택영역의 가운데로" xfId="4626"/>
    <cellStyle name="선택영역의 가운데로 2" xfId="5529"/>
    <cellStyle name="선택영역의 가운데로 2 2" xfId="5817"/>
    <cellStyle name="선택영역의 가운데로 2 2 10" xfId="17553"/>
    <cellStyle name="선택영역의 가운데로 2 2 2" xfId="9375"/>
    <cellStyle name="선택영역의 가운데로 2 2 2 2" xfId="15341"/>
    <cellStyle name="선택영역의 가운데로 2 2 2 3" xfId="21097"/>
    <cellStyle name="선택영역의 가운데로 2 2 2 4" xfId="26579"/>
    <cellStyle name="선택영역의 가운데로 2 2 3" xfId="9376"/>
    <cellStyle name="선택영역의 가운데로 2 2 3 2" xfId="15342"/>
    <cellStyle name="선택영역의 가운데로 2 2 3 3" xfId="21098"/>
    <cellStyle name="선택영역의 가운데로 2 2 3 4" xfId="26580"/>
    <cellStyle name="선택영역의 가운데로 2 2 4" xfId="9377"/>
    <cellStyle name="선택영역의 가운데로 2 2 4 2" xfId="15343"/>
    <cellStyle name="선택영역의 가운데로 2 2 4 3" xfId="21099"/>
    <cellStyle name="선택영역의 가운데로 2 2 4 4" xfId="26581"/>
    <cellStyle name="선택영역의 가운데로 2 2 5" xfId="9378"/>
    <cellStyle name="선택영역의 가운데로 2 2 5 2" xfId="15344"/>
    <cellStyle name="선택영역의 가운데로 2 2 5 3" xfId="21100"/>
    <cellStyle name="선택영역의 가운데로 2 2 5 4" xfId="26582"/>
    <cellStyle name="선택영역의 가운데로 2 2 6" xfId="9379"/>
    <cellStyle name="선택영역의 가운데로 2 2 6 2" xfId="15345"/>
    <cellStyle name="선택영역의 가운데로 2 2 6 3" xfId="21101"/>
    <cellStyle name="선택영역의 가운데로 2 2 6 4" xfId="26583"/>
    <cellStyle name="선택영역의 가운데로 2 2 7" xfId="9380"/>
    <cellStyle name="선택영역의 가운데로 2 2 7 2" xfId="15346"/>
    <cellStyle name="선택영역의 가운데로 2 2 7 3" xfId="21102"/>
    <cellStyle name="선택영역의 가운데로 2 2 7 4" xfId="26584"/>
    <cellStyle name="선택영역의 가운데로 2 2 8" xfId="9381"/>
    <cellStyle name="선택영역의 가운데로 2 2 8 2" xfId="15347"/>
    <cellStyle name="선택영역의 가운데로 2 2 8 3" xfId="21103"/>
    <cellStyle name="선택영역의 가운데로 2 2 8 4" xfId="26585"/>
    <cellStyle name="선택영역의 가운데로 2 2 9" xfId="11790"/>
    <cellStyle name="선택영역의 가운데로 2 3" xfId="6040"/>
    <cellStyle name="선택영역의 가운데로 2 4" xfId="9382"/>
    <cellStyle name="선택영역의 가운데로 2 4 2" xfId="15348"/>
    <cellStyle name="선택영역의 가운데로 2 4 3" xfId="21104"/>
    <cellStyle name="선택영역의 가운데로 2 4 4" xfId="26586"/>
    <cellStyle name="선택영역의 가운데로 2 5" xfId="9383"/>
    <cellStyle name="선택영역의 가운데로 2 5 2" xfId="15349"/>
    <cellStyle name="선택영역의 가운데로 2 5 3" xfId="21105"/>
    <cellStyle name="선택영역의 가운데로 2 5 4" xfId="26587"/>
    <cellStyle name="선택영역의 가운데로 3" xfId="5435"/>
    <cellStyle name="선택영역의 가운데로 3 10" xfId="11429"/>
    <cellStyle name="선택영역의 가운데로 3 11" xfId="17224"/>
    <cellStyle name="선택영역의 가운데로 3 12" xfId="11323"/>
    <cellStyle name="선택영역의 가운데로 3 2" xfId="5723"/>
    <cellStyle name="선택영역의 가운데로 3 2 10" xfId="11696"/>
    <cellStyle name="선택영역의 가운데로 3 2 11" xfId="17463"/>
    <cellStyle name="선택영역의 가운데로 3 2 12" xfId="22984"/>
    <cellStyle name="선택영역의 가운데로 3 2 2" xfId="9384"/>
    <cellStyle name="선택영역의 가운데로 3 2 2 2" xfId="15350"/>
    <cellStyle name="선택영역의 가운데로 3 2 2 3" xfId="21106"/>
    <cellStyle name="선택영역의 가운데로 3 2 2 4" xfId="26588"/>
    <cellStyle name="선택영역의 가운데로 3 2 3" xfId="9385"/>
    <cellStyle name="선택영역의 가운데로 3 2 3 2" xfId="15351"/>
    <cellStyle name="선택영역의 가운데로 3 2 3 3" xfId="21107"/>
    <cellStyle name="선택영역의 가운데로 3 2 3 4" xfId="26589"/>
    <cellStyle name="선택영역의 가운데로 3 2 4" xfId="9386"/>
    <cellStyle name="선택영역의 가운데로 3 2 4 2" xfId="15352"/>
    <cellStyle name="선택영역의 가운데로 3 2 4 3" xfId="21108"/>
    <cellStyle name="선택영역의 가운데로 3 2 4 4" xfId="26590"/>
    <cellStyle name="선택영역의 가운데로 3 2 5" xfId="9387"/>
    <cellStyle name="선택영역의 가운데로 3 2 5 2" xfId="15353"/>
    <cellStyle name="선택영역의 가운데로 3 2 5 3" xfId="21109"/>
    <cellStyle name="선택영역의 가운데로 3 2 5 4" xfId="26591"/>
    <cellStyle name="선택영역의 가운데로 3 2 6" xfId="9388"/>
    <cellStyle name="선택영역의 가운데로 3 2 6 2" xfId="15354"/>
    <cellStyle name="선택영역의 가운데로 3 2 6 3" xfId="21110"/>
    <cellStyle name="선택영역의 가운데로 3 2 6 4" xfId="26592"/>
    <cellStyle name="선택영역의 가운데로 3 2 7" xfId="9389"/>
    <cellStyle name="선택영역의 가운데로 3 2 7 2" xfId="15355"/>
    <cellStyle name="선택영역의 가운데로 3 2 7 3" xfId="21111"/>
    <cellStyle name="선택영역의 가운데로 3 2 7 4" xfId="26593"/>
    <cellStyle name="선택영역의 가운데로 3 2 8" xfId="9390"/>
    <cellStyle name="선택영역의 가운데로 3 2 8 2" xfId="15356"/>
    <cellStyle name="선택영역의 가운데로 3 2 8 3" xfId="21112"/>
    <cellStyle name="선택영역의 가운데로 3 2 8 4" xfId="26594"/>
    <cellStyle name="선택영역의 가운데로 3 2 9" xfId="9391"/>
    <cellStyle name="선택영역의 가운데로 3 2 9 2" xfId="15357"/>
    <cellStyle name="선택영역의 가운데로 3 2 9 3" xfId="21113"/>
    <cellStyle name="선택영역의 가운데로 3 2 9 4" xfId="26595"/>
    <cellStyle name="선택영역의 가운데로 3 3" xfId="5955"/>
    <cellStyle name="선택영역의 가운데로 3 3 10" xfId="9392"/>
    <cellStyle name="선택영역의 가운데로 3 3 10 2" xfId="15358"/>
    <cellStyle name="선택영역의 가운데로 3 3 10 3" xfId="21114"/>
    <cellStyle name="선택영역의 가운데로 3 3 10 4" xfId="26596"/>
    <cellStyle name="선택영역의 가운데로 3 3 11" xfId="11928"/>
    <cellStyle name="선택영역의 가운데로 3 3 12" xfId="17685"/>
    <cellStyle name="선택영역의 가운데로 3 3 13" xfId="23182"/>
    <cellStyle name="선택영역의 가운데로 3 3 2" xfId="9393"/>
    <cellStyle name="선택영역의 가운데로 3 3 2 2" xfId="15359"/>
    <cellStyle name="선택영역의 가운데로 3 3 2 3" xfId="21115"/>
    <cellStyle name="선택영역의 가운데로 3 3 2 4" xfId="26597"/>
    <cellStyle name="선택영역의 가운데로 3 3 3" xfId="9394"/>
    <cellStyle name="선택영역의 가운데로 3 3 3 2" xfId="15360"/>
    <cellStyle name="선택영역의 가운데로 3 3 3 3" xfId="21116"/>
    <cellStyle name="선택영역의 가운데로 3 3 3 4" xfId="26598"/>
    <cellStyle name="선택영역의 가운데로 3 3 4" xfId="9395"/>
    <cellStyle name="선택영역의 가운데로 3 3 4 2" xfId="15361"/>
    <cellStyle name="선택영역의 가운데로 3 3 4 3" xfId="21117"/>
    <cellStyle name="선택영역의 가운데로 3 3 4 4" xfId="26599"/>
    <cellStyle name="선택영역의 가운데로 3 3 5" xfId="9396"/>
    <cellStyle name="선택영역의 가운데로 3 3 5 2" xfId="15362"/>
    <cellStyle name="선택영역의 가운데로 3 3 5 3" xfId="21118"/>
    <cellStyle name="선택영역의 가운데로 3 3 5 4" xfId="26600"/>
    <cellStyle name="선택영역의 가운데로 3 3 6" xfId="9397"/>
    <cellStyle name="선택영역의 가운데로 3 3 6 2" xfId="15363"/>
    <cellStyle name="선택영역의 가운데로 3 3 6 3" xfId="21119"/>
    <cellStyle name="선택영역의 가운데로 3 3 6 4" xfId="26601"/>
    <cellStyle name="선택영역의 가운데로 3 3 7" xfId="9398"/>
    <cellStyle name="선택영역의 가운데로 3 3 7 2" xfId="15364"/>
    <cellStyle name="선택영역의 가운데로 3 3 7 3" xfId="21120"/>
    <cellStyle name="선택영역의 가운데로 3 3 7 4" xfId="26602"/>
    <cellStyle name="선택영역의 가운데로 3 3 8" xfId="9399"/>
    <cellStyle name="선택영역의 가운데로 3 3 8 2" xfId="15365"/>
    <cellStyle name="선택영역의 가운데로 3 3 8 3" xfId="21121"/>
    <cellStyle name="선택영역의 가운데로 3 3 8 4" xfId="26603"/>
    <cellStyle name="선택영역의 가운데로 3 3 9" xfId="9400"/>
    <cellStyle name="선택영역의 가운데로 3 3 9 2" xfId="15366"/>
    <cellStyle name="선택영역의 가운데로 3 3 9 3" xfId="21122"/>
    <cellStyle name="선택영역의 가운데로 3 3 9 4" xfId="26604"/>
    <cellStyle name="선택영역의 가운데로 3 4" xfId="9401"/>
    <cellStyle name="선택영역의 가운데로 3 4 2" xfId="15367"/>
    <cellStyle name="선택영역의 가운데로 3 4 3" xfId="21123"/>
    <cellStyle name="선택영역의 가운데로 3 4 4" xfId="26605"/>
    <cellStyle name="선택영역의 가운데로 3 5" xfId="9402"/>
    <cellStyle name="선택영역의 가운데로 3 5 2" xfId="15368"/>
    <cellStyle name="선택영역의 가운데로 3 5 3" xfId="21124"/>
    <cellStyle name="선택영역의 가운데로 3 5 4" xfId="26606"/>
    <cellStyle name="선택영역의 가운데로 3 6" xfId="9403"/>
    <cellStyle name="선택영역의 가운데로 3 6 2" xfId="15369"/>
    <cellStyle name="선택영역의 가운데로 3 6 3" xfId="21125"/>
    <cellStyle name="선택영역의 가운데로 3 6 4" xfId="26607"/>
    <cellStyle name="선택영역의 가운데로 3 7" xfId="9404"/>
    <cellStyle name="선택영역의 가운데로 3 7 2" xfId="15370"/>
    <cellStyle name="선택영역의 가운데로 3 7 3" xfId="21126"/>
    <cellStyle name="선택영역의 가운데로 3 7 4" xfId="26608"/>
    <cellStyle name="선택영역의 가운데로 3 8" xfId="9405"/>
    <cellStyle name="선택영역의 가운데로 3 8 2" xfId="15371"/>
    <cellStyle name="선택영역의 가운데로 3 8 3" xfId="21127"/>
    <cellStyle name="선택영역의 가운데로 3 8 4" xfId="26609"/>
    <cellStyle name="선택영역의 가운데로 3 9" xfId="9406"/>
    <cellStyle name="선택영역의 가운데로 3 9 2" xfId="15372"/>
    <cellStyle name="선택영역의 가운데로 3 9 3" xfId="21128"/>
    <cellStyle name="선택영역의 가운데로 3 9 4" xfId="26610"/>
    <cellStyle name="선택영역의 가운데로 4" xfId="5467"/>
    <cellStyle name="선택영역의 가운데로 4 10" xfId="17254"/>
    <cellStyle name="선택영역의 가운데로 4 11" xfId="22875"/>
    <cellStyle name="선택영역의 가운데로 4 2" xfId="5755"/>
    <cellStyle name="선택영역의 가운데로 4 2 2" xfId="9407"/>
    <cellStyle name="선택영역의 가운데로 4 2 2 2" xfId="15373"/>
    <cellStyle name="선택영역의 가운데로 4 2 2 3" xfId="21129"/>
    <cellStyle name="선택영역의 가운데로 4 2 2 4" xfId="26611"/>
    <cellStyle name="선택영역의 가운데로 4 2 3" xfId="11728"/>
    <cellStyle name="선택영역의 가운데로 4 2 4" xfId="17495"/>
    <cellStyle name="선택영역의 가운데로 4 3" xfId="5982"/>
    <cellStyle name="선택영역의 가운데로 4 3 10" xfId="9408"/>
    <cellStyle name="선택영역의 가운데로 4 3 10 2" xfId="15374"/>
    <cellStyle name="선택영역의 가운데로 4 3 10 3" xfId="21130"/>
    <cellStyle name="선택영역의 가운데로 4 3 10 4" xfId="26612"/>
    <cellStyle name="선택영역의 가운데로 4 3 11" xfId="11955"/>
    <cellStyle name="선택영역의 가운데로 4 3 12" xfId="17712"/>
    <cellStyle name="선택영역의 가운데로 4 3 13" xfId="23209"/>
    <cellStyle name="선택영역의 가운데로 4 3 2" xfId="9409"/>
    <cellStyle name="선택영역의 가운데로 4 3 2 2" xfId="15375"/>
    <cellStyle name="선택영역의 가운데로 4 3 2 3" xfId="21131"/>
    <cellStyle name="선택영역의 가운데로 4 3 2 4" xfId="26613"/>
    <cellStyle name="선택영역의 가운데로 4 3 3" xfId="9410"/>
    <cellStyle name="선택영역의 가운데로 4 3 3 2" xfId="15376"/>
    <cellStyle name="선택영역의 가운데로 4 3 3 3" xfId="21132"/>
    <cellStyle name="선택영역의 가운데로 4 3 3 4" xfId="26614"/>
    <cellStyle name="선택영역의 가운데로 4 3 4" xfId="9411"/>
    <cellStyle name="선택영역의 가운데로 4 3 4 2" xfId="15377"/>
    <cellStyle name="선택영역의 가운데로 4 3 4 3" xfId="21133"/>
    <cellStyle name="선택영역의 가운데로 4 3 4 4" xfId="26615"/>
    <cellStyle name="선택영역의 가운데로 4 3 5" xfId="9412"/>
    <cellStyle name="선택영역의 가운데로 4 3 5 2" xfId="15378"/>
    <cellStyle name="선택영역의 가운데로 4 3 5 3" xfId="21134"/>
    <cellStyle name="선택영역의 가운데로 4 3 5 4" xfId="26616"/>
    <cellStyle name="선택영역의 가운데로 4 3 6" xfId="9413"/>
    <cellStyle name="선택영역의 가운데로 4 3 6 2" xfId="15379"/>
    <cellStyle name="선택영역의 가운데로 4 3 6 3" xfId="21135"/>
    <cellStyle name="선택영역의 가운데로 4 3 6 4" xfId="26617"/>
    <cellStyle name="선택영역의 가운데로 4 3 7" xfId="9414"/>
    <cellStyle name="선택영역의 가운데로 4 3 7 2" xfId="15380"/>
    <cellStyle name="선택영역의 가운데로 4 3 7 3" xfId="21136"/>
    <cellStyle name="선택영역의 가운데로 4 3 7 4" xfId="26618"/>
    <cellStyle name="선택영역의 가운데로 4 3 8" xfId="9415"/>
    <cellStyle name="선택영역의 가운데로 4 3 8 2" xfId="15381"/>
    <cellStyle name="선택영역의 가운데로 4 3 8 3" xfId="21137"/>
    <cellStyle name="선택영역의 가운데로 4 3 8 4" xfId="26619"/>
    <cellStyle name="선택영역의 가운데로 4 3 9" xfId="9416"/>
    <cellStyle name="선택영역의 가운데로 4 3 9 2" xfId="15382"/>
    <cellStyle name="선택영역의 가운데로 4 3 9 3" xfId="21138"/>
    <cellStyle name="선택영역의 가운데로 4 3 9 4" xfId="26620"/>
    <cellStyle name="선택영역의 가운데로 4 4" xfId="9417"/>
    <cellStyle name="선택영역의 가운데로 4 4 2" xfId="15383"/>
    <cellStyle name="선택영역의 가운데로 4 4 3" xfId="21139"/>
    <cellStyle name="선택영역의 가운데로 4 4 4" xfId="26621"/>
    <cellStyle name="선택영역의 가운데로 4 5" xfId="9418"/>
    <cellStyle name="선택영역의 가운데로 4 5 2" xfId="15384"/>
    <cellStyle name="선택영역의 가운데로 4 5 3" xfId="21140"/>
    <cellStyle name="선택영역의 가운데로 4 5 4" xfId="26622"/>
    <cellStyle name="선택영역의 가운데로 4 6" xfId="9419"/>
    <cellStyle name="선택영역의 가운데로 4 6 2" xfId="15385"/>
    <cellStyle name="선택영역의 가운데로 4 6 3" xfId="21141"/>
    <cellStyle name="선택영역의 가운데로 4 6 4" xfId="26623"/>
    <cellStyle name="선택영역의 가운데로 4 7" xfId="9420"/>
    <cellStyle name="선택영역의 가운데로 4 7 2" xfId="15386"/>
    <cellStyle name="선택영역의 가운데로 4 7 3" xfId="21142"/>
    <cellStyle name="선택영역의 가운데로 4 7 4" xfId="26624"/>
    <cellStyle name="선택영역의 가운데로 4 8" xfId="9421"/>
    <cellStyle name="선택영역의 가운데로 4 8 2" xfId="15387"/>
    <cellStyle name="선택영역의 가운데로 4 8 3" xfId="21143"/>
    <cellStyle name="선택영역의 가운데로 4 8 4" xfId="26625"/>
    <cellStyle name="선택영역의 가운데로 4 9" xfId="11461"/>
    <cellStyle name="선택영역의 가운데로 5" xfId="5617"/>
    <cellStyle name="선택영역의 가운데로 6" xfId="9422"/>
    <cellStyle name="선택영역의 가운데로 6 2" xfId="15388"/>
    <cellStyle name="선택영역의 가운데로 6 3" xfId="21144"/>
    <cellStyle name="선택영역의 가운데로 6 4" xfId="26626"/>
    <cellStyle name="선택영역의 가운데로 7" xfId="11294"/>
    <cellStyle name="설명 텍스트 2" xfId="573"/>
    <cellStyle name="설명 텍스트 3" xfId="574"/>
    <cellStyle name="설명 텍스트 4" xfId="575"/>
    <cellStyle name="셀 확인 2" xfId="576"/>
    <cellStyle name="셀 확인 3" xfId="577"/>
    <cellStyle name="셀 확인 4" xfId="578"/>
    <cellStyle name="셀 확인 5" xfId="5144"/>
    <cellStyle name="셈迷?XLS!check_filesche|_x0005_" xfId="4627"/>
    <cellStyle name="소제목" xfId="4628"/>
    <cellStyle name="수량" xfId="4629"/>
    <cellStyle name="수양1" xfId="4630"/>
    <cellStyle name="수양2" xfId="4631"/>
    <cellStyle name="숫자" xfId="4632"/>
    <cellStyle name="숫자(R)" xfId="579"/>
    <cellStyle name="쉼표 [0]" xfId="3" builtinId="6"/>
    <cellStyle name="쉼표 [0] 10" xfId="4633"/>
    <cellStyle name="쉼표 [0] 10 2" xfId="4634"/>
    <cellStyle name="쉼표 [0] 11" xfId="5079"/>
    <cellStyle name="쉼표 [0] 11 2" xfId="5084"/>
    <cellStyle name="쉼표 [0] 12" xfId="19"/>
    <cellStyle name="쉼표 [0] 13" xfId="5596"/>
    <cellStyle name="쉼표 [0] 2" xfId="138"/>
    <cellStyle name="쉼표 [0] 2 10" xfId="4635"/>
    <cellStyle name="쉼표 [0] 2 11" xfId="4636"/>
    <cellStyle name="쉼표 [0] 2 12" xfId="4637"/>
    <cellStyle name="쉼표 [0] 2 13" xfId="4638"/>
    <cellStyle name="쉼표 [0] 2 14" xfId="4639"/>
    <cellStyle name="쉼표 [0] 2 15" xfId="4640"/>
    <cellStyle name="쉼표 [0] 2 16" xfId="4641"/>
    <cellStyle name="쉼표 [0] 2 17" xfId="4642"/>
    <cellStyle name="쉼표 [0] 2 18" xfId="4643"/>
    <cellStyle name="쉼표 [0] 2 19" xfId="4644"/>
    <cellStyle name="쉼표 [0] 2 2" xfId="580"/>
    <cellStyle name="쉼표 [0] 2 2 10" xfId="4645"/>
    <cellStyle name="쉼표 [0] 2 2 10 2" xfId="4646"/>
    <cellStyle name="쉼표 [0] 2 2 11" xfId="4647"/>
    <cellStyle name="쉼표 [0] 2 2 11 2" xfId="4648"/>
    <cellStyle name="쉼표 [0] 2 2 12" xfId="4649"/>
    <cellStyle name="쉼표 [0] 2 2 12 2" xfId="4650"/>
    <cellStyle name="쉼표 [0] 2 2 13" xfId="4651"/>
    <cellStyle name="쉼표 [0] 2 2 13 2" xfId="4652"/>
    <cellStyle name="쉼표 [0] 2 2 14" xfId="4653"/>
    <cellStyle name="쉼표 [0] 2 2 14 2" xfId="4654"/>
    <cellStyle name="쉼표 [0] 2 2 15" xfId="4655"/>
    <cellStyle name="쉼표 [0] 2 2 15 2" xfId="4656"/>
    <cellStyle name="쉼표 [0] 2 2 16" xfId="4657"/>
    <cellStyle name="쉼표 [0] 2 2 16 2" xfId="4658"/>
    <cellStyle name="쉼표 [0] 2 2 17" xfId="4659"/>
    <cellStyle name="쉼표 [0] 2 2 17 2" xfId="4660"/>
    <cellStyle name="쉼표 [0] 2 2 18" xfId="4661"/>
    <cellStyle name="쉼표 [0] 2 2 18 2" xfId="4662"/>
    <cellStyle name="쉼표 [0] 2 2 19" xfId="4663"/>
    <cellStyle name="쉼표 [0] 2 2 19 2" xfId="4664"/>
    <cellStyle name="쉼표 [0] 2 2 2" xfId="581"/>
    <cellStyle name="쉼표 [0] 2 2 2 2" xfId="4665"/>
    <cellStyle name="쉼표 [0] 2 2 3" xfId="4666"/>
    <cellStyle name="쉼표 [0] 2 2 3 2" xfId="4667"/>
    <cellStyle name="쉼표 [0] 2 2 4" xfId="4668"/>
    <cellStyle name="쉼표 [0] 2 2 4 2" xfId="4669"/>
    <cellStyle name="쉼표 [0] 2 2 5" xfId="4670"/>
    <cellStyle name="쉼표 [0] 2 2 5 2" xfId="4671"/>
    <cellStyle name="쉼표 [0] 2 2 5 2 2" xfId="5232"/>
    <cellStyle name="쉼표 [0] 2 2 5 3" xfId="4672"/>
    <cellStyle name="쉼표 [0] 2 2 5 3 2" xfId="5233"/>
    <cellStyle name="쉼표 [0] 2 2 5 4" xfId="4673"/>
    <cellStyle name="쉼표 [0] 2 2 5 4 2" xfId="5234"/>
    <cellStyle name="쉼표 [0] 2 2 5 5" xfId="5231"/>
    <cellStyle name="쉼표 [0] 2 2 6" xfId="4674"/>
    <cellStyle name="쉼표 [0] 2 2 6 2" xfId="4675"/>
    <cellStyle name="쉼표 [0] 2 2 7" xfId="4676"/>
    <cellStyle name="쉼표 [0] 2 2 7 2" xfId="4677"/>
    <cellStyle name="쉼표 [0] 2 2 8" xfId="4678"/>
    <cellStyle name="쉼표 [0] 2 2 8 2" xfId="4679"/>
    <cellStyle name="쉼표 [0] 2 2 9" xfId="4680"/>
    <cellStyle name="쉼표 [0] 2 2 9 2" xfId="4681"/>
    <cellStyle name="쉼표 [0] 2 3" xfId="582"/>
    <cellStyle name="쉼표 [0] 2 3 2" xfId="4682"/>
    <cellStyle name="쉼표 [0] 2 3 3" xfId="4683"/>
    <cellStyle name="쉼표 [0] 2 4" xfId="583"/>
    <cellStyle name="쉼표 [0] 2 4 2" xfId="4684"/>
    <cellStyle name="쉼표 [0] 2 4 3" xfId="4685"/>
    <cellStyle name="쉼표 [0] 2 5" xfId="4686"/>
    <cellStyle name="쉼표 [0] 2 6" xfId="4687"/>
    <cellStyle name="쉼표 [0] 2 7" xfId="4688"/>
    <cellStyle name="쉼표 [0] 2 7 2" xfId="4689"/>
    <cellStyle name="쉼표 [0] 2 7 2 2" xfId="5236"/>
    <cellStyle name="쉼표 [0] 2 7 3" xfId="4690"/>
    <cellStyle name="쉼표 [0] 2 7 3 2" xfId="5237"/>
    <cellStyle name="쉼표 [0] 2 7 4" xfId="4691"/>
    <cellStyle name="쉼표 [0] 2 7 4 2" xfId="5238"/>
    <cellStyle name="쉼표 [0] 2 7 5" xfId="5235"/>
    <cellStyle name="쉼표 [0] 2 8" xfId="4692"/>
    <cellStyle name="쉼표 [0] 2 9" xfId="4693"/>
    <cellStyle name="쉼표 [0] 2_퇴계원-진접" xfId="584"/>
    <cellStyle name="쉼표 [0] 3" xfId="585"/>
    <cellStyle name="쉼표 [0] 3 2" xfId="586"/>
    <cellStyle name="쉼표 [0] 3 2 2" xfId="4694"/>
    <cellStyle name="쉼표 [0] 3 3" xfId="4695"/>
    <cellStyle name="쉼표 [0] 3 4" xfId="4696"/>
    <cellStyle name="쉼표 [0] 4" xfId="587"/>
    <cellStyle name="쉼표 [0] 4 2" xfId="4697"/>
    <cellStyle name="쉼표 [0] 4 3" xfId="5145"/>
    <cellStyle name="쉼표 [0] 5" xfId="588"/>
    <cellStyle name="쉼표 [0] 5 2" xfId="4698"/>
    <cellStyle name="쉼표 [0] 5 3" xfId="4699"/>
    <cellStyle name="쉼표 [0] 6" xfId="589"/>
    <cellStyle name="쉼표 [0] 6 2" xfId="4700"/>
    <cellStyle name="쉼표 [0] 7" xfId="590"/>
    <cellStyle name="쉼표 [0] 8" xfId="4701"/>
    <cellStyle name="쉼표 [0] 9" xfId="4702"/>
    <cellStyle name="스타일 1" xfId="6"/>
    <cellStyle name="스타일 1 2" xfId="4703"/>
    <cellStyle name="스타일 10" xfId="20"/>
    <cellStyle name="스타일 100" xfId="591"/>
    <cellStyle name="스타일 100 2" xfId="4704"/>
    <cellStyle name="스타일 100 3" xfId="5205"/>
    <cellStyle name="스타일 101" xfId="592"/>
    <cellStyle name="스타일 101 2" xfId="5206"/>
    <cellStyle name="스타일 102" xfId="593"/>
    <cellStyle name="스타일 102 2" xfId="4705"/>
    <cellStyle name="스타일 103" xfId="594"/>
    <cellStyle name="스타일 103 2" xfId="4706"/>
    <cellStyle name="스타일 103 3" xfId="5207"/>
    <cellStyle name="스타일 104" xfId="595"/>
    <cellStyle name="스타일 104 2" xfId="4707"/>
    <cellStyle name="스타일 104 3" xfId="5208"/>
    <cellStyle name="스타일 105" xfId="596"/>
    <cellStyle name="스타일 105 2" xfId="5209"/>
    <cellStyle name="스타일 106" xfId="597"/>
    <cellStyle name="스타일 106 2" xfId="4708"/>
    <cellStyle name="스타일 107" xfId="598"/>
    <cellStyle name="스타일 107 2" xfId="4709"/>
    <cellStyle name="스타일 107 3" xfId="5210"/>
    <cellStyle name="스타일 108" xfId="599"/>
    <cellStyle name="스타일 108 2" xfId="4710"/>
    <cellStyle name="스타일 108 3" xfId="5211"/>
    <cellStyle name="스타일 109" xfId="600"/>
    <cellStyle name="스타일 109 2" xfId="4711"/>
    <cellStyle name="스타일 109 3" xfId="5212"/>
    <cellStyle name="스타일 11" xfId="21"/>
    <cellStyle name="스타일 110" xfId="601"/>
    <cellStyle name="스타일 110 2" xfId="4712"/>
    <cellStyle name="스타일 110 3" xfId="5213"/>
    <cellStyle name="스타일 111" xfId="602"/>
    <cellStyle name="스타일 111 2" xfId="4713"/>
    <cellStyle name="스타일 111 3" xfId="5220"/>
    <cellStyle name="스타일 112" xfId="4714"/>
    <cellStyle name="스타일 112 2" xfId="4715"/>
    <cellStyle name="스타일 113" xfId="4716"/>
    <cellStyle name="스타일 113 2" xfId="4717"/>
    <cellStyle name="스타일 114" xfId="4718"/>
    <cellStyle name="스타일 115" xfId="4719"/>
    <cellStyle name="스타일 115 2" xfId="4720"/>
    <cellStyle name="스타일 116" xfId="4721"/>
    <cellStyle name="스타일 116 2" xfId="4722"/>
    <cellStyle name="스타일 117" xfId="4723"/>
    <cellStyle name="스타일 117 2" xfId="4724"/>
    <cellStyle name="스타일 118" xfId="4725"/>
    <cellStyle name="스타일 118 2" xfId="4726"/>
    <cellStyle name="스타일 119" xfId="4727"/>
    <cellStyle name="스타일 12" xfId="22"/>
    <cellStyle name="스타일 120" xfId="4728"/>
    <cellStyle name="스타일 120 2" xfId="4729"/>
    <cellStyle name="스타일 121" xfId="4730"/>
    <cellStyle name="스타일 121 2" xfId="4731"/>
    <cellStyle name="스타일 122" xfId="4732"/>
    <cellStyle name="스타일 122 2" xfId="4733"/>
    <cellStyle name="스타일 123" xfId="4734"/>
    <cellStyle name="스타일 123 2" xfId="4735"/>
    <cellStyle name="스타일 124" xfId="4736"/>
    <cellStyle name="스타일 124 2" xfId="4737"/>
    <cellStyle name="스타일 125" xfId="4738"/>
    <cellStyle name="스타일 125 2" xfId="4739"/>
    <cellStyle name="스타일 126" xfId="4740"/>
    <cellStyle name="스타일 126 2" xfId="4741"/>
    <cellStyle name="스타일 127" xfId="4742"/>
    <cellStyle name="스타일 127 2" xfId="4743"/>
    <cellStyle name="스타일 128" xfId="4744"/>
    <cellStyle name="스타일 129" xfId="4745"/>
    <cellStyle name="스타일 129 2" xfId="4746"/>
    <cellStyle name="스타일 13" xfId="23"/>
    <cellStyle name="스타일 130" xfId="4747"/>
    <cellStyle name="스타일 130 2" xfId="4748"/>
    <cellStyle name="스타일 131" xfId="4749"/>
    <cellStyle name="스타일 131 2" xfId="4750"/>
    <cellStyle name="스타일 132" xfId="4751"/>
    <cellStyle name="스타일 133" xfId="4752"/>
    <cellStyle name="스타일 133 2" xfId="4753"/>
    <cellStyle name="스타일 134" xfId="4754"/>
    <cellStyle name="스타일 134 2" xfId="4755"/>
    <cellStyle name="스타일 135" xfId="4756"/>
    <cellStyle name="스타일 135 2" xfId="4757"/>
    <cellStyle name="스타일 136" xfId="4758"/>
    <cellStyle name="스타일 136 2" xfId="4759"/>
    <cellStyle name="스타일 137" xfId="4760"/>
    <cellStyle name="스타일 137 2" xfId="4761"/>
    <cellStyle name="스타일 138" xfId="4762"/>
    <cellStyle name="스타일 139" xfId="4763"/>
    <cellStyle name="스타일 14" xfId="24"/>
    <cellStyle name="스타일 140" xfId="4764"/>
    <cellStyle name="스타일 141" xfId="4765"/>
    <cellStyle name="스타일 142" xfId="4766"/>
    <cellStyle name="스타일 143" xfId="4767"/>
    <cellStyle name="스타일 144" xfId="4768"/>
    <cellStyle name="스타일 145" xfId="4769"/>
    <cellStyle name="스타일 146" xfId="4770"/>
    <cellStyle name="스타일 147" xfId="4771"/>
    <cellStyle name="스타일 148" xfId="4772"/>
    <cellStyle name="스타일 149" xfId="4773"/>
    <cellStyle name="스타일 15" xfId="25"/>
    <cellStyle name="스타일 150" xfId="4774"/>
    <cellStyle name="스타일 151" xfId="4775"/>
    <cellStyle name="스타일 152" xfId="4776"/>
    <cellStyle name="스타일 153" xfId="4777"/>
    <cellStyle name="스타일 154" xfId="4778"/>
    <cellStyle name="스타일 155" xfId="4779"/>
    <cellStyle name="스타일 156" xfId="4780"/>
    <cellStyle name="스타일 157" xfId="4781"/>
    <cellStyle name="스타일 158" xfId="4782"/>
    <cellStyle name="스타일 159" xfId="4783"/>
    <cellStyle name="스타일 16" xfId="26"/>
    <cellStyle name="스타일 160" xfId="4784"/>
    <cellStyle name="스타일 161" xfId="4785"/>
    <cellStyle name="스타일 162" xfId="4786"/>
    <cellStyle name="스타일 163" xfId="4787"/>
    <cellStyle name="스타일 164" xfId="4788"/>
    <cellStyle name="스타일 165" xfId="4789"/>
    <cellStyle name="스타일 166" xfId="4790"/>
    <cellStyle name="스타일 167" xfId="4791"/>
    <cellStyle name="스타일 168" xfId="4792"/>
    <cellStyle name="스타일 169" xfId="4793"/>
    <cellStyle name="스타일 17" xfId="27"/>
    <cellStyle name="스타일 170" xfId="4794"/>
    <cellStyle name="스타일 171" xfId="4795"/>
    <cellStyle name="스타일 172" xfId="4796"/>
    <cellStyle name="스타일 173" xfId="4797"/>
    <cellStyle name="스타일 174" xfId="4798"/>
    <cellStyle name="스타일 175" xfId="4799"/>
    <cellStyle name="스타일 176" xfId="4800"/>
    <cellStyle name="스타일 177" xfId="4801"/>
    <cellStyle name="스타일 178" xfId="4802"/>
    <cellStyle name="스타일 179" xfId="4803"/>
    <cellStyle name="스타일 18" xfId="28"/>
    <cellStyle name="스타일 180" xfId="4804"/>
    <cellStyle name="스타일 181" xfId="4805"/>
    <cellStyle name="스타일 182" xfId="4806"/>
    <cellStyle name="스타일 183" xfId="4807"/>
    <cellStyle name="스타일 184" xfId="4808"/>
    <cellStyle name="스타일 185" xfId="4809"/>
    <cellStyle name="스타일 186" xfId="4810"/>
    <cellStyle name="스타일 187" xfId="4811"/>
    <cellStyle name="스타일 188" xfId="4812"/>
    <cellStyle name="스타일 189" xfId="4813"/>
    <cellStyle name="스타일 19" xfId="29"/>
    <cellStyle name="스타일 190" xfId="4814"/>
    <cellStyle name="스타일 191" xfId="4815"/>
    <cellStyle name="스타일 192" xfId="4816"/>
    <cellStyle name="스타일 2" xfId="30"/>
    <cellStyle name="스타일 20" xfId="31"/>
    <cellStyle name="스타일 21" xfId="32"/>
    <cellStyle name="스타일 22" xfId="33"/>
    <cellStyle name="스타일 23" xfId="34"/>
    <cellStyle name="스타일 24" xfId="35"/>
    <cellStyle name="스타일 25" xfId="36"/>
    <cellStyle name="스타일 26" xfId="37"/>
    <cellStyle name="스타일 27" xfId="38"/>
    <cellStyle name="스타일 28" xfId="39"/>
    <cellStyle name="스타일 29" xfId="40"/>
    <cellStyle name="스타일 3" xfId="41"/>
    <cellStyle name="스타일 30" xfId="42"/>
    <cellStyle name="스타일 31" xfId="43"/>
    <cellStyle name="스타일 32" xfId="44"/>
    <cellStyle name="스타일 32 2" xfId="5149"/>
    <cellStyle name="스타일 33" xfId="45"/>
    <cellStyle name="스타일 34" xfId="46"/>
    <cellStyle name="스타일 35" xfId="47"/>
    <cellStyle name="스타일 36" xfId="48"/>
    <cellStyle name="스타일 37" xfId="49"/>
    <cellStyle name="스타일 38" xfId="50"/>
    <cellStyle name="스타일 39" xfId="51"/>
    <cellStyle name="스타일 4" xfId="52"/>
    <cellStyle name="스타일 40" xfId="53"/>
    <cellStyle name="스타일 41" xfId="54"/>
    <cellStyle name="스타일 42" xfId="55"/>
    <cellStyle name="스타일 43" xfId="56"/>
    <cellStyle name="스타일 44" xfId="57"/>
    <cellStyle name="스타일 45" xfId="58"/>
    <cellStyle name="스타일 46" xfId="59"/>
    <cellStyle name="스타일 47" xfId="60"/>
    <cellStyle name="스타일 48" xfId="61"/>
    <cellStyle name="스타일 49" xfId="62"/>
    <cellStyle name="스타일 5" xfId="63"/>
    <cellStyle name="스타일 50" xfId="64"/>
    <cellStyle name="스타일 51" xfId="65"/>
    <cellStyle name="스타일 52" xfId="66"/>
    <cellStyle name="스타일 53" xfId="67"/>
    <cellStyle name="스타일 54" xfId="68"/>
    <cellStyle name="스타일 55" xfId="69"/>
    <cellStyle name="스타일 56" xfId="95"/>
    <cellStyle name="스타일 57" xfId="96"/>
    <cellStyle name="스타일 58" xfId="97"/>
    <cellStyle name="스타일 59" xfId="98"/>
    <cellStyle name="스타일 6" xfId="70"/>
    <cellStyle name="스타일 60" xfId="99"/>
    <cellStyle name="스타일 61" xfId="100"/>
    <cellStyle name="스타일 62" xfId="101"/>
    <cellStyle name="스타일 63" xfId="102"/>
    <cellStyle name="스타일 64" xfId="103"/>
    <cellStyle name="스타일 65" xfId="104"/>
    <cellStyle name="스타일 66" xfId="105"/>
    <cellStyle name="스타일 67" xfId="106"/>
    <cellStyle name="스타일 68" xfId="107"/>
    <cellStyle name="스타일 69" xfId="108"/>
    <cellStyle name="스타일 7" xfId="71"/>
    <cellStyle name="스타일 70" xfId="109"/>
    <cellStyle name="스타일 71" xfId="110"/>
    <cellStyle name="스타일 72" xfId="111"/>
    <cellStyle name="스타일 73" xfId="112"/>
    <cellStyle name="스타일 74" xfId="113"/>
    <cellStyle name="스타일 75" xfId="114"/>
    <cellStyle name="스타일 76" xfId="115"/>
    <cellStyle name="스타일 77" xfId="116"/>
    <cellStyle name="스타일 78" xfId="117"/>
    <cellStyle name="스타일 79" xfId="118"/>
    <cellStyle name="스타일 8" xfId="72"/>
    <cellStyle name="스타일 80" xfId="119"/>
    <cellStyle name="스타일 81" xfId="120"/>
    <cellStyle name="스타일 82" xfId="121"/>
    <cellStyle name="스타일 83" xfId="603"/>
    <cellStyle name="스타일 83 2" xfId="4817"/>
    <cellStyle name="스타일 83 3" xfId="4818"/>
    <cellStyle name="스타일 83 4" xfId="5183"/>
    <cellStyle name="스타일 84" xfId="604"/>
    <cellStyle name="스타일 84 2" xfId="4819"/>
    <cellStyle name="스타일 84 3" xfId="5191"/>
    <cellStyle name="스타일 85" xfId="605"/>
    <cellStyle name="스타일 85 2" xfId="4820"/>
    <cellStyle name="스타일 85 3" xfId="5192"/>
    <cellStyle name="스타일 86" xfId="606"/>
    <cellStyle name="스타일 86 2" xfId="4821"/>
    <cellStyle name="스타일 86 3" xfId="5193"/>
    <cellStyle name="스타일 87" xfId="607"/>
    <cellStyle name="스타일 87 2" xfId="5194"/>
    <cellStyle name="스타일 88" xfId="608"/>
    <cellStyle name="스타일 88 2" xfId="4822"/>
    <cellStyle name="스타일 89" xfId="609"/>
    <cellStyle name="스타일 89 2" xfId="4823"/>
    <cellStyle name="스타일 89 3" xfId="5195"/>
    <cellStyle name="스타일 9" xfId="73"/>
    <cellStyle name="스타일 90" xfId="610"/>
    <cellStyle name="스타일 90 2" xfId="4824"/>
    <cellStyle name="스타일 90 3" xfId="5196"/>
    <cellStyle name="스타일 91" xfId="611"/>
    <cellStyle name="스타일 91 2" xfId="4825"/>
    <cellStyle name="스타일 91 3" xfId="5197"/>
    <cellStyle name="스타일 92" xfId="612"/>
    <cellStyle name="스타일 92 2" xfId="5198"/>
    <cellStyle name="스타일 93" xfId="613"/>
    <cellStyle name="스타일 93 2" xfId="4826"/>
    <cellStyle name="스타일 94" xfId="614"/>
    <cellStyle name="스타일 94 2" xfId="4827"/>
    <cellStyle name="스타일 94 3" xfId="5199"/>
    <cellStyle name="스타일 95" xfId="615"/>
    <cellStyle name="스타일 95 2" xfId="4828"/>
    <cellStyle name="스타일 95 3" xfId="5200"/>
    <cellStyle name="스타일 96" xfId="616"/>
    <cellStyle name="스타일 96 2" xfId="4829"/>
    <cellStyle name="스타일 96 3" xfId="5201"/>
    <cellStyle name="스타일 97" xfId="617"/>
    <cellStyle name="스타일 97 2" xfId="4830"/>
    <cellStyle name="스타일 97 3" xfId="5202"/>
    <cellStyle name="스타일 98" xfId="618"/>
    <cellStyle name="스타일 98 2" xfId="4831"/>
    <cellStyle name="스타일 98 3" xfId="5203"/>
    <cellStyle name="스타일 99" xfId="619"/>
    <cellStyle name="스타일 99 2" xfId="4832"/>
    <cellStyle name="스타일 99 3" xfId="5204"/>
    <cellStyle name="안건회계법인" xfId="74"/>
    <cellStyle name="액제" xfId="4833"/>
    <cellStyle name="앰플" xfId="4834"/>
    <cellStyle name="연결된 셀 2" xfId="620"/>
    <cellStyle name="연결된 셀 3" xfId="621"/>
    <cellStyle name="연결된 셀 4" xfId="622"/>
    <cellStyle name="연고" xfId="4835"/>
    <cellStyle name="열 DD)l鬐_x0014_TD thru NOR " xfId="4836"/>
    <cellStyle name="열어본 하이퍼링크" xfId="4837"/>
    <cellStyle name="外 貨  借 入" xfId="623"/>
    <cellStyle name="요약 2" xfId="624"/>
    <cellStyle name="요약 2 2" xfId="5384"/>
    <cellStyle name="요약 2 2 10" xfId="11378"/>
    <cellStyle name="요약 2 2 11" xfId="17181"/>
    <cellStyle name="요약 2 2 12" xfId="11305"/>
    <cellStyle name="요약 2 2 2" xfId="5672"/>
    <cellStyle name="요약 2 2 2 10" xfId="17415"/>
    <cellStyle name="요약 2 2 2 2" xfId="9423"/>
    <cellStyle name="요약 2 2 2 2 2" xfId="15389"/>
    <cellStyle name="요약 2 2 2 2 3" xfId="21145"/>
    <cellStyle name="요약 2 2 2 2 4" xfId="26627"/>
    <cellStyle name="요약 2 2 2 3" xfId="9424"/>
    <cellStyle name="요약 2 2 2 3 2" xfId="15390"/>
    <cellStyle name="요약 2 2 2 3 3" xfId="21146"/>
    <cellStyle name="요약 2 2 2 3 4" xfId="26628"/>
    <cellStyle name="요약 2 2 2 4" xfId="9425"/>
    <cellStyle name="요약 2 2 2 4 2" xfId="15391"/>
    <cellStyle name="요약 2 2 2 4 3" xfId="21147"/>
    <cellStyle name="요약 2 2 2 4 4" xfId="26629"/>
    <cellStyle name="요약 2 2 2 5" xfId="9426"/>
    <cellStyle name="요약 2 2 2 5 2" xfId="15392"/>
    <cellStyle name="요약 2 2 2 5 3" xfId="21148"/>
    <cellStyle name="요약 2 2 2 5 4" xfId="26630"/>
    <cellStyle name="요약 2 2 2 6" xfId="9427"/>
    <cellStyle name="요약 2 2 2 6 2" xfId="15393"/>
    <cellStyle name="요약 2 2 2 6 3" xfId="21149"/>
    <cellStyle name="요약 2 2 2 6 4" xfId="26631"/>
    <cellStyle name="요약 2 2 2 7" xfId="9428"/>
    <cellStyle name="요약 2 2 2 7 2" xfId="15394"/>
    <cellStyle name="요약 2 2 2 7 3" xfId="21150"/>
    <cellStyle name="요약 2 2 2 7 4" xfId="26632"/>
    <cellStyle name="요약 2 2 2 8" xfId="9429"/>
    <cellStyle name="요약 2 2 2 8 2" xfId="15395"/>
    <cellStyle name="요약 2 2 2 8 3" xfId="21151"/>
    <cellStyle name="요약 2 2 2 8 4" xfId="26633"/>
    <cellStyle name="요약 2 2 2 9" xfId="11645"/>
    <cellStyle name="요약 2 2 3" xfId="5913"/>
    <cellStyle name="요약 2 2 3 10" xfId="9430"/>
    <cellStyle name="요약 2 2 3 10 2" xfId="15396"/>
    <cellStyle name="요약 2 2 3 10 3" xfId="21152"/>
    <cellStyle name="요약 2 2 3 10 4" xfId="26634"/>
    <cellStyle name="요약 2 2 3 11" xfId="11886"/>
    <cellStyle name="요약 2 2 3 12" xfId="17643"/>
    <cellStyle name="요약 2 2 3 13" xfId="23140"/>
    <cellStyle name="요약 2 2 3 2" xfId="9431"/>
    <cellStyle name="요약 2 2 3 2 2" xfId="15397"/>
    <cellStyle name="요약 2 2 3 2 3" xfId="21153"/>
    <cellStyle name="요약 2 2 3 2 4" xfId="26635"/>
    <cellStyle name="요약 2 2 3 3" xfId="9432"/>
    <cellStyle name="요약 2 2 3 3 2" xfId="15398"/>
    <cellStyle name="요약 2 2 3 3 3" xfId="21154"/>
    <cellStyle name="요약 2 2 3 3 4" xfId="26636"/>
    <cellStyle name="요약 2 2 3 4" xfId="9433"/>
    <cellStyle name="요약 2 2 3 4 2" xfId="15399"/>
    <cellStyle name="요약 2 2 3 4 3" xfId="21155"/>
    <cellStyle name="요약 2 2 3 4 4" xfId="26637"/>
    <cellStyle name="요약 2 2 3 5" xfId="9434"/>
    <cellStyle name="요약 2 2 3 5 2" xfId="15400"/>
    <cellStyle name="요약 2 2 3 5 3" xfId="21156"/>
    <cellStyle name="요약 2 2 3 5 4" xfId="26638"/>
    <cellStyle name="요약 2 2 3 6" xfId="9435"/>
    <cellStyle name="요약 2 2 3 6 2" xfId="15401"/>
    <cellStyle name="요약 2 2 3 6 3" xfId="21157"/>
    <cellStyle name="요약 2 2 3 6 4" xfId="26639"/>
    <cellStyle name="요약 2 2 3 7" xfId="9436"/>
    <cellStyle name="요약 2 2 3 7 2" xfId="15402"/>
    <cellStyle name="요약 2 2 3 7 3" xfId="21158"/>
    <cellStyle name="요약 2 2 3 7 4" xfId="26640"/>
    <cellStyle name="요약 2 2 3 8" xfId="9437"/>
    <cellStyle name="요약 2 2 3 8 2" xfId="15403"/>
    <cellStyle name="요약 2 2 3 8 3" xfId="21159"/>
    <cellStyle name="요약 2 2 3 8 4" xfId="26641"/>
    <cellStyle name="요약 2 2 3 9" xfId="9438"/>
    <cellStyle name="요약 2 2 3 9 2" xfId="15404"/>
    <cellStyle name="요약 2 2 3 9 3" xfId="21160"/>
    <cellStyle name="요약 2 2 3 9 4" xfId="26642"/>
    <cellStyle name="요약 2 2 4" xfId="9439"/>
    <cellStyle name="요약 2 2 4 2" xfId="15405"/>
    <cellStyle name="요약 2 2 4 3" xfId="21161"/>
    <cellStyle name="요약 2 2 4 4" xfId="26643"/>
    <cellStyle name="요약 2 2 5" xfId="9440"/>
    <cellStyle name="요약 2 2 5 2" xfId="15406"/>
    <cellStyle name="요약 2 2 5 3" xfId="21162"/>
    <cellStyle name="요약 2 2 5 4" xfId="26644"/>
    <cellStyle name="요약 2 2 6" xfId="9441"/>
    <cellStyle name="요약 2 2 6 2" xfId="15407"/>
    <cellStyle name="요약 2 2 6 3" xfId="21163"/>
    <cellStyle name="요약 2 2 6 4" xfId="26645"/>
    <cellStyle name="요약 2 2 7" xfId="9442"/>
    <cellStyle name="요약 2 2 7 2" xfId="15408"/>
    <cellStyle name="요약 2 2 7 3" xfId="21164"/>
    <cellStyle name="요약 2 2 7 4" xfId="26646"/>
    <cellStyle name="요약 2 2 8" xfId="9443"/>
    <cellStyle name="요약 2 2 8 2" xfId="15409"/>
    <cellStyle name="요약 2 2 8 3" xfId="21165"/>
    <cellStyle name="요약 2 2 8 4" xfId="26647"/>
    <cellStyle name="요약 2 2 9" xfId="9444"/>
    <cellStyle name="요약 2 2 9 2" xfId="15410"/>
    <cellStyle name="요약 2 2 9 3" xfId="21166"/>
    <cellStyle name="요약 2 2 9 4" xfId="26648"/>
    <cellStyle name="요약 2 3" xfId="5560"/>
    <cellStyle name="요약 2 3 2" xfId="5848"/>
    <cellStyle name="요약 2 3 2 10" xfId="11821"/>
    <cellStyle name="요약 2 3 2 11" xfId="17582"/>
    <cellStyle name="요약 2 3 2 12" xfId="23091"/>
    <cellStyle name="요약 2 3 2 2" xfId="9445"/>
    <cellStyle name="요약 2 3 2 2 2" xfId="15411"/>
    <cellStyle name="요약 2 3 2 2 3" xfId="21167"/>
    <cellStyle name="요약 2 3 2 2 4" xfId="26649"/>
    <cellStyle name="요약 2 3 2 3" xfId="9446"/>
    <cellStyle name="요약 2 3 2 3 2" xfId="15412"/>
    <cellStyle name="요약 2 3 2 3 3" xfId="21168"/>
    <cellStyle name="요약 2 3 2 3 4" xfId="26650"/>
    <cellStyle name="요약 2 3 2 4" xfId="9447"/>
    <cellStyle name="요약 2 3 2 4 2" xfId="15413"/>
    <cellStyle name="요약 2 3 2 4 3" xfId="21169"/>
    <cellStyle name="요약 2 3 2 4 4" xfId="26651"/>
    <cellStyle name="요약 2 3 2 5" xfId="9448"/>
    <cellStyle name="요약 2 3 2 5 2" xfId="15414"/>
    <cellStyle name="요약 2 3 2 5 3" xfId="21170"/>
    <cellStyle name="요약 2 3 2 5 4" xfId="26652"/>
    <cellStyle name="요약 2 3 2 6" xfId="9449"/>
    <cellStyle name="요약 2 3 2 6 2" xfId="15415"/>
    <cellStyle name="요약 2 3 2 6 3" xfId="21171"/>
    <cellStyle name="요약 2 3 2 6 4" xfId="26653"/>
    <cellStyle name="요약 2 3 2 7" xfId="9450"/>
    <cellStyle name="요약 2 3 2 7 2" xfId="15416"/>
    <cellStyle name="요약 2 3 2 7 3" xfId="21172"/>
    <cellStyle name="요약 2 3 2 7 4" xfId="26654"/>
    <cellStyle name="요약 2 3 2 8" xfId="9451"/>
    <cellStyle name="요약 2 3 2 8 2" xfId="15417"/>
    <cellStyle name="요약 2 3 2 8 3" xfId="21173"/>
    <cellStyle name="요약 2 3 2 8 4" xfId="26655"/>
    <cellStyle name="요약 2 3 2 9" xfId="9452"/>
    <cellStyle name="요약 2 3 2 9 2" xfId="15418"/>
    <cellStyle name="요약 2 3 2 9 3" xfId="21174"/>
    <cellStyle name="요약 2 3 2 9 4" xfId="26656"/>
    <cellStyle name="요약 2 3 3" xfId="9453"/>
    <cellStyle name="요약 2 3 3 2" xfId="15419"/>
    <cellStyle name="요약 2 3 3 3" xfId="21175"/>
    <cellStyle name="요약 2 3 3 4" xfId="26657"/>
    <cellStyle name="요약 2 3 4" xfId="9454"/>
    <cellStyle name="요약 2 3 4 2" xfId="15420"/>
    <cellStyle name="요약 2 3 4 3" xfId="21176"/>
    <cellStyle name="요약 2 3 4 4" xfId="26658"/>
    <cellStyle name="요약 2 3 5" xfId="9455"/>
    <cellStyle name="요약 2 3 5 2" xfId="15421"/>
    <cellStyle name="요약 2 3 5 3" xfId="21177"/>
    <cellStyle name="요약 2 3 5 4" xfId="26659"/>
    <cellStyle name="요약 2 3 6" xfId="9456"/>
    <cellStyle name="요약 2 3 6 2" xfId="15422"/>
    <cellStyle name="요약 2 3 6 3" xfId="21178"/>
    <cellStyle name="요약 2 3 6 4" xfId="26660"/>
    <cellStyle name="요약 2 3 7" xfId="11552"/>
    <cellStyle name="요약 2 3 8" xfId="17332"/>
    <cellStyle name="요약 2 4" xfId="5448"/>
    <cellStyle name="요약 2 4 2" xfId="5736"/>
    <cellStyle name="요약 2 4 2 10" xfId="11709"/>
    <cellStyle name="요약 2 4 2 11" xfId="17476"/>
    <cellStyle name="요약 2 4 2 12" xfId="22996"/>
    <cellStyle name="요약 2 4 2 2" xfId="9457"/>
    <cellStyle name="요약 2 4 2 2 2" xfId="15423"/>
    <cellStyle name="요약 2 4 2 2 3" xfId="21179"/>
    <cellStyle name="요약 2 4 2 2 4" xfId="26661"/>
    <cellStyle name="요약 2 4 2 3" xfId="9458"/>
    <cellStyle name="요약 2 4 2 3 2" xfId="15424"/>
    <cellStyle name="요약 2 4 2 3 3" xfId="21180"/>
    <cellStyle name="요약 2 4 2 3 4" xfId="26662"/>
    <cellStyle name="요약 2 4 2 4" xfId="9459"/>
    <cellStyle name="요약 2 4 2 4 2" xfId="15425"/>
    <cellStyle name="요약 2 4 2 4 3" xfId="21181"/>
    <cellStyle name="요약 2 4 2 4 4" xfId="26663"/>
    <cellStyle name="요약 2 4 2 5" xfId="9460"/>
    <cellStyle name="요약 2 4 2 5 2" xfId="15426"/>
    <cellStyle name="요약 2 4 2 5 3" xfId="21182"/>
    <cellStyle name="요약 2 4 2 5 4" xfId="26664"/>
    <cellStyle name="요약 2 4 2 6" xfId="9461"/>
    <cellStyle name="요약 2 4 2 6 2" xfId="15427"/>
    <cellStyle name="요약 2 4 2 6 3" xfId="21183"/>
    <cellStyle name="요약 2 4 2 6 4" xfId="26665"/>
    <cellStyle name="요약 2 4 2 7" xfId="9462"/>
    <cellStyle name="요약 2 4 2 7 2" xfId="15428"/>
    <cellStyle name="요약 2 4 2 7 3" xfId="21184"/>
    <cellStyle name="요약 2 4 2 7 4" xfId="26666"/>
    <cellStyle name="요약 2 4 2 8" xfId="9463"/>
    <cellStyle name="요약 2 4 2 8 2" xfId="15429"/>
    <cellStyle name="요약 2 4 2 8 3" xfId="21185"/>
    <cellStyle name="요약 2 4 2 8 4" xfId="26667"/>
    <cellStyle name="요약 2 4 2 9" xfId="9464"/>
    <cellStyle name="요약 2 4 2 9 2" xfId="15430"/>
    <cellStyle name="요약 2 4 2 9 3" xfId="21186"/>
    <cellStyle name="요약 2 4 2 9 4" xfId="26668"/>
    <cellStyle name="요약 2 4 3" xfId="9465"/>
    <cellStyle name="요약 2 4 3 2" xfId="15431"/>
    <cellStyle name="요약 2 4 3 3" xfId="21187"/>
    <cellStyle name="요약 2 4 3 4" xfId="26669"/>
    <cellStyle name="요약 2 4 4" xfId="9466"/>
    <cellStyle name="요약 2 4 4 2" xfId="15432"/>
    <cellStyle name="요약 2 4 4 3" xfId="21188"/>
    <cellStyle name="요약 2 4 4 4" xfId="26670"/>
    <cellStyle name="요약 2 4 5" xfId="9467"/>
    <cellStyle name="요약 2 4 5 2" xfId="15433"/>
    <cellStyle name="요약 2 4 5 3" xfId="21189"/>
    <cellStyle name="요약 2 4 5 4" xfId="26671"/>
    <cellStyle name="요약 2 4 6" xfId="9468"/>
    <cellStyle name="요약 2 4 6 2" xfId="15434"/>
    <cellStyle name="요약 2 4 6 3" xfId="21190"/>
    <cellStyle name="요약 2 4 6 4" xfId="26672"/>
    <cellStyle name="요약 2 4 7" xfId="11442"/>
    <cellStyle name="요약 2 4 8" xfId="17236"/>
    <cellStyle name="요약 2 5" xfId="5530"/>
    <cellStyle name="요약 2 5 10" xfId="17311"/>
    <cellStyle name="요약 2 5 11" xfId="22900"/>
    <cellStyle name="요약 2 5 2" xfId="5818"/>
    <cellStyle name="요약 2 5 2 10" xfId="9469"/>
    <cellStyle name="요약 2 5 2 10 2" xfId="15435"/>
    <cellStyle name="요약 2 5 2 10 3" xfId="21191"/>
    <cellStyle name="요약 2 5 2 10 4" xfId="26673"/>
    <cellStyle name="요약 2 5 2 11" xfId="11791"/>
    <cellStyle name="요약 2 5 2 12" xfId="17554"/>
    <cellStyle name="요약 2 5 2 13" xfId="23070"/>
    <cellStyle name="요약 2 5 2 2" xfId="9470"/>
    <cellStyle name="요약 2 5 2 2 2" xfId="15436"/>
    <cellStyle name="요약 2 5 2 2 3" xfId="21192"/>
    <cellStyle name="요약 2 5 2 2 4" xfId="26674"/>
    <cellStyle name="요약 2 5 2 3" xfId="9471"/>
    <cellStyle name="요약 2 5 2 3 2" xfId="15437"/>
    <cellStyle name="요약 2 5 2 3 3" xfId="21193"/>
    <cellStyle name="요약 2 5 2 3 4" xfId="26675"/>
    <cellStyle name="요약 2 5 2 4" xfId="9472"/>
    <cellStyle name="요약 2 5 2 4 2" xfId="15438"/>
    <cellStyle name="요약 2 5 2 4 3" xfId="21194"/>
    <cellStyle name="요약 2 5 2 4 4" xfId="26676"/>
    <cellStyle name="요약 2 5 2 5" xfId="9473"/>
    <cellStyle name="요약 2 5 2 5 2" xfId="15439"/>
    <cellStyle name="요약 2 5 2 5 3" xfId="21195"/>
    <cellStyle name="요약 2 5 2 5 4" xfId="26677"/>
    <cellStyle name="요약 2 5 2 6" xfId="9474"/>
    <cellStyle name="요약 2 5 2 6 2" xfId="15440"/>
    <cellStyle name="요약 2 5 2 6 3" xfId="21196"/>
    <cellStyle name="요약 2 5 2 6 4" xfId="26678"/>
    <cellStyle name="요약 2 5 2 7" xfId="9475"/>
    <cellStyle name="요약 2 5 2 7 2" xfId="15441"/>
    <cellStyle name="요약 2 5 2 7 3" xfId="21197"/>
    <cellStyle name="요약 2 5 2 7 4" xfId="26679"/>
    <cellStyle name="요약 2 5 2 8" xfId="9476"/>
    <cellStyle name="요약 2 5 2 8 2" xfId="15442"/>
    <cellStyle name="요약 2 5 2 8 3" xfId="21198"/>
    <cellStyle name="요약 2 5 2 8 4" xfId="26680"/>
    <cellStyle name="요약 2 5 2 9" xfId="9477"/>
    <cellStyle name="요약 2 5 2 9 2" xfId="15443"/>
    <cellStyle name="요약 2 5 2 9 3" xfId="21199"/>
    <cellStyle name="요약 2 5 2 9 4" xfId="26681"/>
    <cellStyle name="요약 2 5 3" xfId="6041"/>
    <cellStyle name="요약 2 5 3 10" xfId="9478"/>
    <cellStyle name="요약 2 5 3 10 2" xfId="15444"/>
    <cellStyle name="요약 2 5 3 10 3" xfId="21200"/>
    <cellStyle name="요약 2 5 3 10 4" xfId="26682"/>
    <cellStyle name="요약 2 5 3 11" xfId="12013"/>
    <cellStyle name="요약 2 5 3 12" xfId="17770"/>
    <cellStyle name="요약 2 5 3 13" xfId="23267"/>
    <cellStyle name="요약 2 5 3 2" xfId="9479"/>
    <cellStyle name="요약 2 5 3 2 2" xfId="15445"/>
    <cellStyle name="요약 2 5 3 2 3" xfId="21201"/>
    <cellStyle name="요약 2 5 3 2 4" xfId="26683"/>
    <cellStyle name="요약 2 5 3 3" xfId="9480"/>
    <cellStyle name="요약 2 5 3 3 2" xfId="15446"/>
    <cellStyle name="요약 2 5 3 3 3" xfId="21202"/>
    <cellStyle name="요약 2 5 3 3 4" xfId="26684"/>
    <cellStyle name="요약 2 5 3 4" xfId="9481"/>
    <cellStyle name="요약 2 5 3 4 2" xfId="15447"/>
    <cellStyle name="요약 2 5 3 4 3" xfId="21203"/>
    <cellStyle name="요약 2 5 3 4 4" xfId="26685"/>
    <cellStyle name="요약 2 5 3 5" xfId="9482"/>
    <cellStyle name="요약 2 5 3 5 2" xfId="15448"/>
    <cellStyle name="요약 2 5 3 5 3" xfId="21204"/>
    <cellStyle name="요약 2 5 3 5 4" xfId="26686"/>
    <cellStyle name="요약 2 5 3 6" xfId="9483"/>
    <cellStyle name="요약 2 5 3 6 2" xfId="15449"/>
    <cellStyle name="요약 2 5 3 6 3" xfId="21205"/>
    <cellStyle name="요약 2 5 3 6 4" xfId="26687"/>
    <cellStyle name="요약 2 5 3 7" xfId="9484"/>
    <cellStyle name="요약 2 5 3 7 2" xfId="15450"/>
    <cellStyle name="요약 2 5 3 7 3" xfId="21206"/>
    <cellStyle name="요약 2 5 3 7 4" xfId="26688"/>
    <cellStyle name="요약 2 5 3 8" xfId="9485"/>
    <cellStyle name="요약 2 5 3 8 2" xfId="15451"/>
    <cellStyle name="요약 2 5 3 8 3" xfId="21207"/>
    <cellStyle name="요약 2 5 3 8 4" xfId="26689"/>
    <cellStyle name="요약 2 5 3 9" xfId="9486"/>
    <cellStyle name="요약 2 5 3 9 2" xfId="15452"/>
    <cellStyle name="요약 2 5 3 9 3" xfId="21208"/>
    <cellStyle name="요약 2 5 3 9 4" xfId="26690"/>
    <cellStyle name="요약 2 5 4" xfId="9487"/>
    <cellStyle name="요약 2 5 4 2" xfId="15453"/>
    <cellStyle name="요약 2 5 4 3" xfId="21209"/>
    <cellStyle name="요약 2 5 4 4" xfId="26691"/>
    <cellStyle name="요약 2 5 5" xfId="9488"/>
    <cellStyle name="요약 2 5 5 2" xfId="15454"/>
    <cellStyle name="요약 2 5 5 3" xfId="21210"/>
    <cellStyle name="요약 2 5 5 4" xfId="26692"/>
    <cellStyle name="요약 2 5 6" xfId="9489"/>
    <cellStyle name="요약 2 5 6 2" xfId="15455"/>
    <cellStyle name="요약 2 5 6 3" xfId="21211"/>
    <cellStyle name="요약 2 5 6 4" xfId="26693"/>
    <cellStyle name="요약 2 5 7" xfId="9490"/>
    <cellStyle name="요약 2 5 7 2" xfId="15456"/>
    <cellStyle name="요약 2 5 7 3" xfId="21212"/>
    <cellStyle name="요약 2 5 7 4" xfId="26694"/>
    <cellStyle name="요약 2 5 8" xfId="9491"/>
    <cellStyle name="요약 2 5 8 2" xfId="15457"/>
    <cellStyle name="요약 2 5 8 3" xfId="21213"/>
    <cellStyle name="요약 2 5 8 4" xfId="26695"/>
    <cellStyle name="요약 2 5 9" xfId="11523"/>
    <cellStyle name="요약 2 6" xfId="9492"/>
    <cellStyle name="요약 2 6 2" xfId="15458"/>
    <cellStyle name="요약 2 6 3" xfId="21214"/>
    <cellStyle name="요약 2 6 4" xfId="26696"/>
    <cellStyle name="요약 2 7" xfId="9493"/>
    <cellStyle name="요약 2 7 2" xfId="15459"/>
    <cellStyle name="요약 2 7 3" xfId="21215"/>
    <cellStyle name="요약 2 7 4" xfId="26697"/>
    <cellStyle name="요약 2 8" xfId="11247"/>
    <cellStyle name="요약 2 9" xfId="11233"/>
    <cellStyle name="요약 3" xfId="625"/>
    <cellStyle name="요약 3 2" xfId="5385"/>
    <cellStyle name="요약 3 2 10" xfId="11379"/>
    <cellStyle name="요약 3 2 11" xfId="17182"/>
    <cellStyle name="요약 3 2 12" xfId="11306"/>
    <cellStyle name="요약 3 2 2" xfId="5673"/>
    <cellStyle name="요약 3 2 2 10" xfId="17416"/>
    <cellStyle name="요약 3 2 2 2" xfId="9494"/>
    <cellStyle name="요약 3 2 2 2 2" xfId="15460"/>
    <cellStyle name="요약 3 2 2 2 3" xfId="21216"/>
    <cellStyle name="요약 3 2 2 2 4" xfId="26698"/>
    <cellStyle name="요약 3 2 2 3" xfId="9495"/>
    <cellStyle name="요약 3 2 2 3 2" xfId="15461"/>
    <cellStyle name="요약 3 2 2 3 3" xfId="21217"/>
    <cellStyle name="요약 3 2 2 3 4" xfId="26699"/>
    <cellStyle name="요약 3 2 2 4" xfId="9496"/>
    <cellStyle name="요약 3 2 2 4 2" xfId="15462"/>
    <cellStyle name="요약 3 2 2 4 3" xfId="21218"/>
    <cellStyle name="요약 3 2 2 4 4" xfId="26700"/>
    <cellStyle name="요약 3 2 2 5" xfId="9497"/>
    <cellStyle name="요약 3 2 2 5 2" xfId="15463"/>
    <cellStyle name="요약 3 2 2 5 3" xfId="21219"/>
    <cellStyle name="요약 3 2 2 5 4" xfId="26701"/>
    <cellStyle name="요약 3 2 2 6" xfId="9498"/>
    <cellStyle name="요약 3 2 2 6 2" xfId="15464"/>
    <cellStyle name="요약 3 2 2 6 3" xfId="21220"/>
    <cellStyle name="요약 3 2 2 6 4" xfId="26702"/>
    <cellStyle name="요약 3 2 2 7" xfId="9499"/>
    <cellStyle name="요약 3 2 2 7 2" xfId="15465"/>
    <cellStyle name="요약 3 2 2 7 3" xfId="21221"/>
    <cellStyle name="요약 3 2 2 7 4" xfId="26703"/>
    <cellStyle name="요약 3 2 2 8" xfId="9500"/>
    <cellStyle name="요약 3 2 2 8 2" xfId="15466"/>
    <cellStyle name="요약 3 2 2 8 3" xfId="21222"/>
    <cellStyle name="요약 3 2 2 8 4" xfId="26704"/>
    <cellStyle name="요약 3 2 2 9" xfId="11646"/>
    <cellStyle name="요약 3 2 3" xfId="5914"/>
    <cellStyle name="요약 3 2 3 10" xfId="9501"/>
    <cellStyle name="요약 3 2 3 10 2" xfId="15467"/>
    <cellStyle name="요약 3 2 3 10 3" xfId="21223"/>
    <cellStyle name="요약 3 2 3 10 4" xfId="26705"/>
    <cellStyle name="요약 3 2 3 11" xfId="11887"/>
    <cellStyle name="요약 3 2 3 12" xfId="17644"/>
    <cellStyle name="요약 3 2 3 13" xfId="23141"/>
    <cellStyle name="요약 3 2 3 2" xfId="9502"/>
    <cellStyle name="요약 3 2 3 2 2" xfId="15468"/>
    <cellStyle name="요약 3 2 3 2 3" xfId="21224"/>
    <cellStyle name="요약 3 2 3 2 4" xfId="26706"/>
    <cellStyle name="요약 3 2 3 3" xfId="9503"/>
    <cellStyle name="요약 3 2 3 3 2" xfId="15469"/>
    <cellStyle name="요약 3 2 3 3 3" xfId="21225"/>
    <cellStyle name="요약 3 2 3 3 4" xfId="26707"/>
    <cellStyle name="요약 3 2 3 4" xfId="9504"/>
    <cellStyle name="요약 3 2 3 4 2" xfId="15470"/>
    <cellStyle name="요약 3 2 3 4 3" xfId="21226"/>
    <cellStyle name="요약 3 2 3 4 4" xfId="26708"/>
    <cellStyle name="요약 3 2 3 5" xfId="9505"/>
    <cellStyle name="요약 3 2 3 5 2" xfId="15471"/>
    <cellStyle name="요약 3 2 3 5 3" xfId="21227"/>
    <cellStyle name="요약 3 2 3 5 4" xfId="26709"/>
    <cellStyle name="요약 3 2 3 6" xfId="9506"/>
    <cellStyle name="요약 3 2 3 6 2" xfId="15472"/>
    <cellStyle name="요약 3 2 3 6 3" xfId="21228"/>
    <cellStyle name="요약 3 2 3 6 4" xfId="26710"/>
    <cellStyle name="요약 3 2 3 7" xfId="9507"/>
    <cellStyle name="요약 3 2 3 7 2" xfId="15473"/>
    <cellStyle name="요약 3 2 3 7 3" xfId="21229"/>
    <cellStyle name="요약 3 2 3 7 4" xfId="26711"/>
    <cellStyle name="요약 3 2 3 8" xfId="9508"/>
    <cellStyle name="요약 3 2 3 8 2" xfId="15474"/>
    <cellStyle name="요약 3 2 3 8 3" xfId="21230"/>
    <cellStyle name="요약 3 2 3 8 4" xfId="26712"/>
    <cellStyle name="요약 3 2 3 9" xfId="9509"/>
    <cellStyle name="요약 3 2 3 9 2" xfId="15475"/>
    <cellStyle name="요약 3 2 3 9 3" xfId="21231"/>
    <cellStyle name="요약 3 2 3 9 4" xfId="26713"/>
    <cellStyle name="요약 3 2 4" xfId="9510"/>
    <cellStyle name="요약 3 2 4 2" xfId="15476"/>
    <cellStyle name="요약 3 2 4 3" xfId="21232"/>
    <cellStyle name="요약 3 2 4 4" xfId="26714"/>
    <cellStyle name="요약 3 2 5" xfId="9511"/>
    <cellStyle name="요약 3 2 5 2" xfId="15477"/>
    <cellStyle name="요약 3 2 5 3" xfId="21233"/>
    <cellStyle name="요약 3 2 5 4" xfId="26715"/>
    <cellStyle name="요약 3 2 6" xfId="9512"/>
    <cellStyle name="요약 3 2 6 2" xfId="15478"/>
    <cellStyle name="요약 3 2 6 3" xfId="21234"/>
    <cellStyle name="요약 3 2 6 4" xfId="26716"/>
    <cellStyle name="요약 3 2 7" xfId="9513"/>
    <cellStyle name="요약 3 2 7 2" xfId="15479"/>
    <cellStyle name="요약 3 2 7 3" xfId="21235"/>
    <cellStyle name="요약 3 2 7 4" xfId="26717"/>
    <cellStyle name="요약 3 2 8" xfId="9514"/>
    <cellStyle name="요약 3 2 8 2" xfId="15480"/>
    <cellStyle name="요약 3 2 8 3" xfId="21236"/>
    <cellStyle name="요약 3 2 8 4" xfId="26718"/>
    <cellStyle name="요약 3 2 9" xfId="9515"/>
    <cellStyle name="요약 3 2 9 2" xfId="15481"/>
    <cellStyle name="요약 3 2 9 3" xfId="21237"/>
    <cellStyle name="요약 3 2 9 4" xfId="26719"/>
    <cellStyle name="요약 3 3" xfId="5423"/>
    <cellStyle name="요약 3 3 2" xfId="5711"/>
    <cellStyle name="요약 3 3 2 10" xfId="11684"/>
    <cellStyle name="요약 3 3 2 11" xfId="17453"/>
    <cellStyle name="요약 3 3 2 12" xfId="22974"/>
    <cellStyle name="요약 3 3 2 2" xfId="9516"/>
    <cellStyle name="요약 3 3 2 2 2" xfId="15482"/>
    <cellStyle name="요약 3 3 2 2 3" xfId="21238"/>
    <cellStyle name="요약 3 3 2 2 4" xfId="26720"/>
    <cellStyle name="요약 3 3 2 3" xfId="9517"/>
    <cellStyle name="요약 3 3 2 3 2" xfId="15483"/>
    <cellStyle name="요약 3 3 2 3 3" xfId="21239"/>
    <cellStyle name="요약 3 3 2 3 4" xfId="26721"/>
    <cellStyle name="요약 3 3 2 4" xfId="9518"/>
    <cellStyle name="요약 3 3 2 4 2" xfId="15484"/>
    <cellStyle name="요약 3 3 2 4 3" xfId="21240"/>
    <cellStyle name="요약 3 3 2 4 4" xfId="26722"/>
    <cellStyle name="요약 3 3 2 5" xfId="9519"/>
    <cellStyle name="요약 3 3 2 5 2" xfId="15485"/>
    <cellStyle name="요약 3 3 2 5 3" xfId="21241"/>
    <cellStyle name="요약 3 3 2 5 4" xfId="26723"/>
    <cellStyle name="요약 3 3 2 6" xfId="9520"/>
    <cellStyle name="요약 3 3 2 6 2" xfId="15486"/>
    <cellStyle name="요약 3 3 2 6 3" xfId="21242"/>
    <cellStyle name="요약 3 3 2 6 4" xfId="26724"/>
    <cellStyle name="요약 3 3 2 7" xfId="9521"/>
    <cellStyle name="요약 3 3 2 7 2" xfId="15487"/>
    <cellStyle name="요약 3 3 2 7 3" xfId="21243"/>
    <cellStyle name="요약 3 3 2 7 4" xfId="26725"/>
    <cellStyle name="요약 3 3 2 8" xfId="9522"/>
    <cellStyle name="요약 3 3 2 8 2" xfId="15488"/>
    <cellStyle name="요약 3 3 2 8 3" xfId="21244"/>
    <cellStyle name="요약 3 3 2 8 4" xfId="26726"/>
    <cellStyle name="요약 3 3 2 9" xfId="9523"/>
    <cellStyle name="요약 3 3 2 9 2" xfId="15489"/>
    <cellStyle name="요약 3 3 2 9 3" xfId="21245"/>
    <cellStyle name="요약 3 3 2 9 4" xfId="26727"/>
    <cellStyle name="요약 3 3 3" xfId="9524"/>
    <cellStyle name="요약 3 3 3 2" xfId="15490"/>
    <cellStyle name="요약 3 3 3 3" xfId="21246"/>
    <cellStyle name="요약 3 3 3 4" xfId="26728"/>
    <cellStyle name="요약 3 3 4" xfId="9525"/>
    <cellStyle name="요약 3 3 4 2" xfId="15491"/>
    <cellStyle name="요약 3 3 4 3" xfId="21247"/>
    <cellStyle name="요약 3 3 4 4" xfId="26729"/>
    <cellStyle name="요약 3 3 5" xfId="9526"/>
    <cellStyle name="요약 3 3 5 2" xfId="15492"/>
    <cellStyle name="요약 3 3 5 3" xfId="21248"/>
    <cellStyle name="요약 3 3 5 4" xfId="26730"/>
    <cellStyle name="요약 3 3 6" xfId="9527"/>
    <cellStyle name="요약 3 3 6 2" xfId="15493"/>
    <cellStyle name="요약 3 3 6 3" xfId="21249"/>
    <cellStyle name="요약 3 3 6 4" xfId="26731"/>
    <cellStyle name="요약 3 3 7" xfId="11417"/>
    <cellStyle name="요약 3 3 8" xfId="17215"/>
    <cellStyle name="요약 3 4" xfId="5449"/>
    <cellStyle name="요약 3 4 2" xfId="5737"/>
    <cellStyle name="요약 3 4 2 10" xfId="11710"/>
    <cellStyle name="요약 3 4 2 11" xfId="17477"/>
    <cellStyle name="요약 3 4 2 12" xfId="22997"/>
    <cellStyle name="요약 3 4 2 2" xfId="9528"/>
    <cellStyle name="요약 3 4 2 2 2" xfId="15494"/>
    <cellStyle name="요약 3 4 2 2 3" xfId="21250"/>
    <cellStyle name="요약 3 4 2 2 4" xfId="26732"/>
    <cellStyle name="요약 3 4 2 3" xfId="9529"/>
    <cellStyle name="요약 3 4 2 3 2" xfId="15495"/>
    <cellStyle name="요약 3 4 2 3 3" xfId="21251"/>
    <cellStyle name="요약 3 4 2 3 4" xfId="26733"/>
    <cellStyle name="요약 3 4 2 4" xfId="9530"/>
    <cellStyle name="요약 3 4 2 4 2" xfId="15496"/>
    <cellStyle name="요약 3 4 2 4 3" xfId="21252"/>
    <cellStyle name="요약 3 4 2 4 4" xfId="26734"/>
    <cellStyle name="요약 3 4 2 5" xfId="9531"/>
    <cellStyle name="요약 3 4 2 5 2" xfId="15497"/>
    <cellStyle name="요약 3 4 2 5 3" xfId="21253"/>
    <cellStyle name="요약 3 4 2 5 4" xfId="26735"/>
    <cellStyle name="요약 3 4 2 6" xfId="9532"/>
    <cellStyle name="요약 3 4 2 6 2" xfId="15498"/>
    <cellStyle name="요약 3 4 2 6 3" xfId="21254"/>
    <cellStyle name="요약 3 4 2 6 4" xfId="26736"/>
    <cellStyle name="요약 3 4 2 7" xfId="9533"/>
    <cellStyle name="요약 3 4 2 7 2" xfId="15499"/>
    <cellStyle name="요약 3 4 2 7 3" xfId="21255"/>
    <cellStyle name="요약 3 4 2 7 4" xfId="26737"/>
    <cellStyle name="요약 3 4 2 8" xfId="9534"/>
    <cellStyle name="요약 3 4 2 8 2" xfId="15500"/>
    <cellStyle name="요약 3 4 2 8 3" xfId="21256"/>
    <cellStyle name="요약 3 4 2 8 4" xfId="26738"/>
    <cellStyle name="요약 3 4 2 9" xfId="9535"/>
    <cellStyle name="요약 3 4 2 9 2" xfId="15501"/>
    <cellStyle name="요약 3 4 2 9 3" xfId="21257"/>
    <cellStyle name="요약 3 4 2 9 4" xfId="26739"/>
    <cellStyle name="요약 3 4 3" xfId="9536"/>
    <cellStyle name="요약 3 4 3 2" xfId="15502"/>
    <cellStyle name="요약 3 4 3 3" xfId="21258"/>
    <cellStyle name="요약 3 4 3 4" xfId="26740"/>
    <cellStyle name="요약 3 4 4" xfId="9537"/>
    <cellStyle name="요약 3 4 4 2" xfId="15503"/>
    <cellStyle name="요약 3 4 4 3" xfId="21259"/>
    <cellStyle name="요약 3 4 4 4" xfId="26741"/>
    <cellStyle name="요약 3 4 5" xfId="9538"/>
    <cellStyle name="요약 3 4 5 2" xfId="15504"/>
    <cellStyle name="요약 3 4 5 3" xfId="21260"/>
    <cellStyle name="요약 3 4 5 4" xfId="26742"/>
    <cellStyle name="요약 3 4 6" xfId="9539"/>
    <cellStyle name="요약 3 4 6 2" xfId="15505"/>
    <cellStyle name="요약 3 4 6 3" xfId="21261"/>
    <cellStyle name="요약 3 4 6 4" xfId="26743"/>
    <cellStyle name="요약 3 4 7" xfId="11443"/>
    <cellStyle name="요약 3 4 8" xfId="17237"/>
    <cellStyle name="요약 3 5" xfId="5509"/>
    <cellStyle name="요약 3 5 10" xfId="17292"/>
    <cellStyle name="요약 3 5 11" xfId="22892"/>
    <cellStyle name="요약 3 5 2" xfId="5797"/>
    <cellStyle name="요약 3 5 2 10" xfId="9540"/>
    <cellStyle name="요약 3 5 2 10 2" xfId="15506"/>
    <cellStyle name="요약 3 5 2 10 3" xfId="21262"/>
    <cellStyle name="요약 3 5 2 10 4" xfId="26744"/>
    <cellStyle name="요약 3 5 2 11" xfId="11770"/>
    <cellStyle name="요약 3 5 2 12" xfId="17534"/>
    <cellStyle name="요약 3 5 2 13" xfId="23050"/>
    <cellStyle name="요약 3 5 2 2" xfId="9541"/>
    <cellStyle name="요약 3 5 2 2 2" xfId="15507"/>
    <cellStyle name="요약 3 5 2 2 3" xfId="21263"/>
    <cellStyle name="요약 3 5 2 2 4" xfId="26745"/>
    <cellStyle name="요약 3 5 2 3" xfId="9542"/>
    <cellStyle name="요약 3 5 2 3 2" xfId="15508"/>
    <cellStyle name="요약 3 5 2 3 3" xfId="21264"/>
    <cellStyle name="요약 3 5 2 3 4" xfId="26746"/>
    <cellStyle name="요약 3 5 2 4" xfId="9543"/>
    <cellStyle name="요약 3 5 2 4 2" xfId="15509"/>
    <cellStyle name="요약 3 5 2 4 3" xfId="21265"/>
    <cellStyle name="요약 3 5 2 4 4" xfId="26747"/>
    <cellStyle name="요약 3 5 2 5" xfId="9544"/>
    <cellStyle name="요약 3 5 2 5 2" xfId="15510"/>
    <cellStyle name="요약 3 5 2 5 3" xfId="21266"/>
    <cellStyle name="요약 3 5 2 5 4" xfId="26748"/>
    <cellStyle name="요약 3 5 2 6" xfId="9545"/>
    <cellStyle name="요약 3 5 2 6 2" xfId="15511"/>
    <cellStyle name="요약 3 5 2 6 3" xfId="21267"/>
    <cellStyle name="요약 3 5 2 6 4" xfId="26749"/>
    <cellStyle name="요약 3 5 2 7" xfId="9546"/>
    <cellStyle name="요약 3 5 2 7 2" xfId="15512"/>
    <cellStyle name="요약 3 5 2 7 3" xfId="21268"/>
    <cellStyle name="요약 3 5 2 7 4" xfId="26750"/>
    <cellStyle name="요약 3 5 2 8" xfId="9547"/>
    <cellStyle name="요약 3 5 2 8 2" xfId="15513"/>
    <cellStyle name="요약 3 5 2 8 3" xfId="21269"/>
    <cellStyle name="요약 3 5 2 8 4" xfId="26751"/>
    <cellStyle name="요약 3 5 2 9" xfId="9548"/>
    <cellStyle name="요약 3 5 2 9 2" xfId="15514"/>
    <cellStyle name="요약 3 5 2 9 3" xfId="21270"/>
    <cellStyle name="요약 3 5 2 9 4" xfId="26752"/>
    <cellStyle name="요약 3 5 3" xfId="6020"/>
    <cellStyle name="요약 3 5 3 10" xfId="9549"/>
    <cellStyle name="요약 3 5 3 10 2" xfId="15515"/>
    <cellStyle name="요약 3 5 3 10 3" xfId="21271"/>
    <cellStyle name="요약 3 5 3 10 4" xfId="26753"/>
    <cellStyle name="요약 3 5 3 11" xfId="11993"/>
    <cellStyle name="요약 3 5 3 12" xfId="17750"/>
    <cellStyle name="요약 3 5 3 13" xfId="23247"/>
    <cellStyle name="요약 3 5 3 2" xfId="9550"/>
    <cellStyle name="요약 3 5 3 2 2" xfId="15516"/>
    <cellStyle name="요약 3 5 3 2 3" xfId="21272"/>
    <cellStyle name="요약 3 5 3 2 4" xfId="26754"/>
    <cellStyle name="요약 3 5 3 3" xfId="9551"/>
    <cellStyle name="요약 3 5 3 3 2" xfId="15517"/>
    <cellStyle name="요약 3 5 3 3 3" xfId="21273"/>
    <cellStyle name="요약 3 5 3 3 4" xfId="26755"/>
    <cellStyle name="요약 3 5 3 4" xfId="9552"/>
    <cellStyle name="요약 3 5 3 4 2" xfId="15518"/>
    <cellStyle name="요약 3 5 3 4 3" xfId="21274"/>
    <cellStyle name="요약 3 5 3 4 4" xfId="26756"/>
    <cellStyle name="요약 3 5 3 5" xfId="9553"/>
    <cellStyle name="요약 3 5 3 5 2" xfId="15519"/>
    <cellStyle name="요약 3 5 3 5 3" xfId="21275"/>
    <cellStyle name="요약 3 5 3 5 4" xfId="26757"/>
    <cellStyle name="요약 3 5 3 6" xfId="9554"/>
    <cellStyle name="요약 3 5 3 6 2" xfId="15520"/>
    <cellStyle name="요약 3 5 3 6 3" xfId="21276"/>
    <cellStyle name="요약 3 5 3 6 4" xfId="26758"/>
    <cellStyle name="요약 3 5 3 7" xfId="9555"/>
    <cellStyle name="요약 3 5 3 7 2" xfId="15521"/>
    <cellStyle name="요약 3 5 3 7 3" xfId="21277"/>
    <cellStyle name="요약 3 5 3 7 4" xfId="26759"/>
    <cellStyle name="요약 3 5 3 8" xfId="9556"/>
    <cellStyle name="요약 3 5 3 8 2" xfId="15522"/>
    <cellStyle name="요약 3 5 3 8 3" xfId="21278"/>
    <cellStyle name="요약 3 5 3 8 4" xfId="26760"/>
    <cellStyle name="요약 3 5 3 9" xfId="9557"/>
    <cellStyle name="요약 3 5 3 9 2" xfId="15523"/>
    <cellStyle name="요약 3 5 3 9 3" xfId="21279"/>
    <cellStyle name="요약 3 5 3 9 4" xfId="26761"/>
    <cellStyle name="요약 3 5 4" xfId="9558"/>
    <cellStyle name="요약 3 5 4 2" xfId="15524"/>
    <cellStyle name="요약 3 5 4 3" xfId="21280"/>
    <cellStyle name="요약 3 5 4 4" xfId="26762"/>
    <cellStyle name="요약 3 5 5" xfId="9559"/>
    <cellStyle name="요약 3 5 5 2" xfId="15525"/>
    <cellStyle name="요약 3 5 5 3" xfId="21281"/>
    <cellStyle name="요약 3 5 5 4" xfId="26763"/>
    <cellStyle name="요약 3 5 6" xfId="9560"/>
    <cellStyle name="요약 3 5 6 2" xfId="15526"/>
    <cellStyle name="요약 3 5 6 3" xfId="21282"/>
    <cellStyle name="요약 3 5 6 4" xfId="26764"/>
    <cellStyle name="요약 3 5 7" xfId="9561"/>
    <cellStyle name="요약 3 5 7 2" xfId="15527"/>
    <cellStyle name="요약 3 5 7 3" xfId="21283"/>
    <cellStyle name="요약 3 5 7 4" xfId="26765"/>
    <cellStyle name="요약 3 5 8" xfId="9562"/>
    <cellStyle name="요약 3 5 8 2" xfId="15528"/>
    <cellStyle name="요약 3 5 8 3" xfId="21284"/>
    <cellStyle name="요약 3 5 8 4" xfId="26766"/>
    <cellStyle name="요약 3 5 9" xfId="11503"/>
    <cellStyle name="요약 3 6" xfId="9563"/>
    <cellStyle name="요약 3 6 2" xfId="15529"/>
    <cellStyle name="요약 3 6 3" xfId="21285"/>
    <cellStyle name="요약 3 6 4" xfId="26767"/>
    <cellStyle name="요약 3 7" xfId="9564"/>
    <cellStyle name="요약 3 7 2" xfId="15530"/>
    <cellStyle name="요약 3 7 3" xfId="21286"/>
    <cellStyle name="요약 3 7 4" xfId="26768"/>
    <cellStyle name="요약 3 8" xfId="11248"/>
    <cellStyle name="요약 3 9" xfId="11232"/>
    <cellStyle name="요약 4" xfId="626"/>
    <cellStyle name="요약 4 2" xfId="5386"/>
    <cellStyle name="요약 4 2 10" xfId="11380"/>
    <cellStyle name="요약 4 2 11" xfId="17183"/>
    <cellStyle name="요약 4 2 12" xfId="11307"/>
    <cellStyle name="요약 4 2 2" xfId="5674"/>
    <cellStyle name="요약 4 2 2 10" xfId="17417"/>
    <cellStyle name="요약 4 2 2 2" xfId="9565"/>
    <cellStyle name="요약 4 2 2 2 2" xfId="15531"/>
    <cellStyle name="요약 4 2 2 2 3" xfId="21287"/>
    <cellStyle name="요약 4 2 2 2 4" xfId="26769"/>
    <cellStyle name="요약 4 2 2 3" xfId="9566"/>
    <cellStyle name="요약 4 2 2 3 2" xfId="15532"/>
    <cellStyle name="요약 4 2 2 3 3" xfId="21288"/>
    <cellStyle name="요약 4 2 2 3 4" xfId="26770"/>
    <cellStyle name="요약 4 2 2 4" xfId="9567"/>
    <cellStyle name="요약 4 2 2 4 2" xfId="15533"/>
    <cellStyle name="요약 4 2 2 4 3" xfId="21289"/>
    <cellStyle name="요약 4 2 2 4 4" xfId="26771"/>
    <cellStyle name="요약 4 2 2 5" xfId="9568"/>
    <cellStyle name="요약 4 2 2 5 2" xfId="15534"/>
    <cellStyle name="요약 4 2 2 5 3" xfId="21290"/>
    <cellStyle name="요약 4 2 2 5 4" xfId="26772"/>
    <cellStyle name="요약 4 2 2 6" xfId="9569"/>
    <cellStyle name="요약 4 2 2 6 2" xfId="15535"/>
    <cellStyle name="요약 4 2 2 6 3" xfId="21291"/>
    <cellStyle name="요약 4 2 2 6 4" xfId="26773"/>
    <cellStyle name="요약 4 2 2 7" xfId="9570"/>
    <cellStyle name="요약 4 2 2 7 2" xfId="15536"/>
    <cellStyle name="요약 4 2 2 7 3" xfId="21292"/>
    <cellStyle name="요약 4 2 2 7 4" xfId="26774"/>
    <cellStyle name="요약 4 2 2 8" xfId="9571"/>
    <cellStyle name="요약 4 2 2 8 2" xfId="15537"/>
    <cellStyle name="요약 4 2 2 8 3" xfId="21293"/>
    <cellStyle name="요약 4 2 2 8 4" xfId="26775"/>
    <cellStyle name="요약 4 2 2 9" xfId="11647"/>
    <cellStyle name="요약 4 2 3" xfId="5915"/>
    <cellStyle name="요약 4 2 3 10" xfId="9572"/>
    <cellStyle name="요약 4 2 3 10 2" xfId="15538"/>
    <cellStyle name="요약 4 2 3 10 3" xfId="21294"/>
    <cellStyle name="요약 4 2 3 10 4" xfId="26776"/>
    <cellStyle name="요약 4 2 3 11" xfId="11888"/>
    <cellStyle name="요약 4 2 3 12" xfId="17645"/>
    <cellStyle name="요약 4 2 3 13" xfId="23142"/>
    <cellStyle name="요약 4 2 3 2" xfId="9573"/>
    <cellStyle name="요약 4 2 3 2 2" xfId="15539"/>
    <cellStyle name="요약 4 2 3 2 3" xfId="21295"/>
    <cellStyle name="요약 4 2 3 2 4" xfId="26777"/>
    <cellStyle name="요약 4 2 3 3" xfId="9574"/>
    <cellStyle name="요약 4 2 3 3 2" xfId="15540"/>
    <cellStyle name="요약 4 2 3 3 3" xfId="21296"/>
    <cellStyle name="요약 4 2 3 3 4" xfId="26778"/>
    <cellStyle name="요약 4 2 3 4" xfId="9575"/>
    <cellStyle name="요약 4 2 3 4 2" xfId="15541"/>
    <cellStyle name="요약 4 2 3 4 3" xfId="21297"/>
    <cellStyle name="요약 4 2 3 4 4" xfId="26779"/>
    <cellStyle name="요약 4 2 3 5" xfId="9576"/>
    <cellStyle name="요약 4 2 3 5 2" xfId="15542"/>
    <cellStyle name="요약 4 2 3 5 3" xfId="21298"/>
    <cellStyle name="요약 4 2 3 5 4" xfId="26780"/>
    <cellStyle name="요약 4 2 3 6" xfId="9577"/>
    <cellStyle name="요약 4 2 3 6 2" xfId="15543"/>
    <cellStyle name="요약 4 2 3 6 3" xfId="21299"/>
    <cellStyle name="요약 4 2 3 6 4" xfId="26781"/>
    <cellStyle name="요약 4 2 3 7" xfId="9578"/>
    <cellStyle name="요약 4 2 3 7 2" xfId="15544"/>
    <cellStyle name="요약 4 2 3 7 3" xfId="21300"/>
    <cellStyle name="요약 4 2 3 7 4" xfId="26782"/>
    <cellStyle name="요약 4 2 3 8" xfId="9579"/>
    <cellStyle name="요약 4 2 3 8 2" xfId="15545"/>
    <cellStyle name="요약 4 2 3 8 3" xfId="21301"/>
    <cellStyle name="요약 4 2 3 8 4" xfId="26783"/>
    <cellStyle name="요약 4 2 3 9" xfId="9580"/>
    <cellStyle name="요약 4 2 3 9 2" xfId="15546"/>
    <cellStyle name="요약 4 2 3 9 3" xfId="21302"/>
    <cellStyle name="요약 4 2 3 9 4" xfId="26784"/>
    <cellStyle name="요약 4 2 4" xfId="9581"/>
    <cellStyle name="요약 4 2 4 2" xfId="15547"/>
    <cellStyle name="요약 4 2 4 3" xfId="21303"/>
    <cellStyle name="요약 4 2 4 4" xfId="26785"/>
    <cellStyle name="요약 4 2 5" xfId="9582"/>
    <cellStyle name="요약 4 2 5 2" xfId="15548"/>
    <cellStyle name="요약 4 2 5 3" xfId="21304"/>
    <cellStyle name="요약 4 2 5 4" xfId="26786"/>
    <cellStyle name="요약 4 2 6" xfId="9583"/>
    <cellStyle name="요약 4 2 6 2" xfId="15549"/>
    <cellStyle name="요약 4 2 6 3" xfId="21305"/>
    <cellStyle name="요약 4 2 6 4" xfId="26787"/>
    <cellStyle name="요약 4 2 7" xfId="9584"/>
    <cellStyle name="요약 4 2 7 2" xfId="15550"/>
    <cellStyle name="요약 4 2 7 3" xfId="21306"/>
    <cellStyle name="요약 4 2 7 4" xfId="26788"/>
    <cellStyle name="요약 4 2 8" xfId="9585"/>
    <cellStyle name="요약 4 2 8 2" xfId="15551"/>
    <cellStyle name="요약 4 2 8 3" xfId="21307"/>
    <cellStyle name="요약 4 2 8 4" xfId="26789"/>
    <cellStyle name="요약 4 2 9" xfId="9586"/>
    <cellStyle name="요약 4 2 9 2" xfId="15552"/>
    <cellStyle name="요약 4 2 9 3" xfId="21308"/>
    <cellStyle name="요약 4 2 9 4" xfId="26790"/>
    <cellStyle name="요약 4 3" xfId="5535"/>
    <cellStyle name="요약 4 3 2" xfId="5823"/>
    <cellStyle name="요약 4 3 2 10" xfId="11796"/>
    <cellStyle name="요약 4 3 2 11" xfId="17559"/>
    <cellStyle name="요약 4 3 2 12" xfId="23075"/>
    <cellStyle name="요약 4 3 2 2" xfId="9587"/>
    <cellStyle name="요약 4 3 2 2 2" xfId="15553"/>
    <cellStyle name="요약 4 3 2 2 3" xfId="21309"/>
    <cellStyle name="요약 4 3 2 2 4" xfId="26791"/>
    <cellStyle name="요약 4 3 2 3" xfId="9588"/>
    <cellStyle name="요약 4 3 2 3 2" xfId="15554"/>
    <cellStyle name="요약 4 3 2 3 3" xfId="21310"/>
    <cellStyle name="요약 4 3 2 3 4" xfId="26792"/>
    <cellStyle name="요약 4 3 2 4" xfId="9589"/>
    <cellStyle name="요약 4 3 2 4 2" xfId="15555"/>
    <cellStyle name="요약 4 3 2 4 3" xfId="21311"/>
    <cellStyle name="요약 4 3 2 4 4" xfId="26793"/>
    <cellStyle name="요약 4 3 2 5" xfId="9590"/>
    <cellStyle name="요약 4 3 2 5 2" xfId="15556"/>
    <cellStyle name="요약 4 3 2 5 3" xfId="21312"/>
    <cellStyle name="요약 4 3 2 5 4" xfId="26794"/>
    <cellStyle name="요약 4 3 2 6" xfId="9591"/>
    <cellStyle name="요약 4 3 2 6 2" xfId="15557"/>
    <cellStyle name="요약 4 3 2 6 3" xfId="21313"/>
    <cellStyle name="요약 4 3 2 6 4" xfId="26795"/>
    <cellStyle name="요약 4 3 2 7" xfId="9592"/>
    <cellStyle name="요약 4 3 2 7 2" xfId="15558"/>
    <cellStyle name="요약 4 3 2 7 3" xfId="21314"/>
    <cellStyle name="요약 4 3 2 7 4" xfId="26796"/>
    <cellStyle name="요약 4 3 2 8" xfId="9593"/>
    <cellStyle name="요약 4 3 2 8 2" xfId="15559"/>
    <cellStyle name="요약 4 3 2 8 3" xfId="21315"/>
    <cellStyle name="요약 4 3 2 8 4" xfId="26797"/>
    <cellStyle name="요약 4 3 2 9" xfId="9594"/>
    <cellStyle name="요약 4 3 2 9 2" xfId="15560"/>
    <cellStyle name="요약 4 3 2 9 3" xfId="21316"/>
    <cellStyle name="요약 4 3 2 9 4" xfId="26798"/>
    <cellStyle name="요약 4 3 3" xfId="9595"/>
    <cellStyle name="요약 4 3 3 2" xfId="15561"/>
    <cellStyle name="요약 4 3 3 3" xfId="21317"/>
    <cellStyle name="요약 4 3 3 4" xfId="26799"/>
    <cellStyle name="요약 4 3 4" xfId="9596"/>
    <cellStyle name="요약 4 3 4 2" xfId="15562"/>
    <cellStyle name="요약 4 3 4 3" xfId="21318"/>
    <cellStyle name="요약 4 3 4 4" xfId="26800"/>
    <cellStyle name="요약 4 3 5" xfId="9597"/>
    <cellStyle name="요약 4 3 5 2" xfId="15563"/>
    <cellStyle name="요약 4 3 5 3" xfId="21319"/>
    <cellStyle name="요약 4 3 5 4" xfId="26801"/>
    <cellStyle name="요약 4 3 6" xfId="9598"/>
    <cellStyle name="요약 4 3 6 2" xfId="15564"/>
    <cellStyle name="요약 4 3 6 3" xfId="21320"/>
    <cellStyle name="요약 4 3 6 4" xfId="26802"/>
    <cellStyle name="요약 4 3 7" xfId="11528"/>
    <cellStyle name="요약 4 3 8" xfId="17316"/>
    <cellStyle name="요약 4 4" xfId="5450"/>
    <cellStyle name="요약 4 4 2" xfId="5738"/>
    <cellStyle name="요약 4 4 2 10" xfId="11711"/>
    <cellStyle name="요약 4 4 2 11" xfId="17478"/>
    <cellStyle name="요약 4 4 2 12" xfId="22998"/>
    <cellStyle name="요약 4 4 2 2" xfId="9599"/>
    <cellStyle name="요약 4 4 2 2 2" xfId="15565"/>
    <cellStyle name="요약 4 4 2 2 3" xfId="21321"/>
    <cellStyle name="요약 4 4 2 2 4" xfId="26803"/>
    <cellStyle name="요약 4 4 2 3" xfId="9600"/>
    <cellStyle name="요약 4 4 2 3 2" xfId="15566"/>
    <cellStyle name="요약 4 4 2 3 3" xfId="21322"/>
    <cellStyle name="요약 4 4 2 3 4" xfId="26804"/>
    <cellStyle name="요약 4 4 2 4" xfId="9601"/>
    <cellStyle name="요약 4 4 2 4 2" xfId="15567"/>
    <cellStyle name="요약 4 4 2 4 3" xfId="21323"/>
    <cellStyle name="요약 4 4 2 4 4" xfId="26805"/>
    <cellStyle name="요약 4 4 2 5" xfId="9602"/>
    <cellStyle name="요약 4 4 2 5 2" xfId="15568"/>
    <cellStyle name="요약 4 4 2 5 3" xfId="21324"/>
    <cellStyle name="요약 4 4 2 5 4" xfId="26806"/>
    <cellStyle name="요약 4 4 2 6" xfId="9603"/>
    <cellStyle name="요약 4 4 2 6 2" xfId="15569"/>
    <cellStyle name="요약 4 4 2 6 3" xfId="21325"/>
    <cellStyle name="요약 4 4 2 6 4" xfId="26807"/>
    <cellStyle name="요약 4 4 2 7" xfId="9604"/>
    <cellStyle name="요약 4 4 2 7 2" xfId="15570"/>
    <cellStyle name="요약 4 4 2 7 3" xfId="21326"/>
    <cellStyle name="요약 4 4 2 7 4" xfId="26808"/>
    <cellStyle name="요약 4 4 2 8" xfId="9605"/>
    <cellStyle name="요약 4 4 2 8 2" xfId="15571"/>
    <cellStyle name="요약 4 4 2 8 3" xfId="21327"/>
    <cellStyle name="요약 4 4 2 8 4" xfId="26809"/>
    <cellStyle name="요약 4 4 2 9" xfId="9606"/>
    <cellStyle name="요약 4 4 2 9 2" xfId="15572"/>
    <cellStyle name="요약 4 4 2 9 3" xfId="21328"/>
    <cellStyle name="요약 4 4 2 9 4" xfId="26810"/>
    <cellStyle name="요약 4 4 3" xfId="9607"/>
    <cellStyle name="요약 4 4 3 2" xfId="15573"/>
    <cellStyle name="요약 4 4 3 3" xfId="21329"/>
    <cellStyle name="요약 4 4 3 4" xfId="26811"/>
    <cellStyle name="요약 4 4 4" xfId="9608"/>
    <cellStyle name="요약 4 4 4 2" xfId="15574"/>
    <cellStyle name="요약 4 4 4 3" xfId="21330"/>
    <cellStyle name="요약 4 4 4 4" xfId="26812"/>
    <cellStyle name="요약 4 4 5" xfId="9609"/>
    <cellStyle name="요약 4 4 5 2" xfId="15575"/>
    <cellStyle name="요약 4 4 5 3" xfId="21331"/>
    <cellStyle name="요약 4 4 5 4" xfId="26813"/>
    <cellStyle name="요약 4 4 6" xfId="9610"/>
    <cellStyle name="요약 4 4 6 2" xfId="15576"/>
    <cellStyle name="요약 4 4 6 3" xfId="21332"/>
    <cellStyle name="요약 4 4 6 4" xfId="26814"/>
    <cellStyle name="요약 4 4 7" xfId="11444"/>
    <cellStyle name="요약 4 4 8" xfId="17238"/>
    <cellStyle name="요약 4 5" xfId="5397"/>
    <cellStyle name="요약 4 5 10" xfId="17192"/>
    <cellStyle name="요약 4 5 11" xfId="11314"/>
    <cellStyle name="요약 4 5 2" xfId="5685"/>
    <cellStyle name="요약 4 5 2 10" xfId="9611"/>
    <cellStyle name="요약 4 5 2 10 2" xfId="15577"/>
    <cellStyle name="요약 4 5 2 10 3" xfId="21333"/>
    <cellStyle name="요약 4 5 2 10 4" xfId="26815"/>
    <cellStyle name="요약 4 5 2 11" xfId="11658"/>
    <cellStyle name="요약 4 5 2 12" xfId="17428"/>
    <cellStyle name="요약 4 5 2 13" xfId="22951"/>
    <cellStyle name="요약 4 5 2 2" xfId="9612"/>
    <cellStyle name="요약 4 5 2 2 2" xfId="15578"/>
    <cellStyle name="요약 4 5 2 2 3" xfId="21334"/>
    <cellStyle name="요약 4 5 2 2 4" xfId="26816"/>
    <cellStyle name="요약 4 5 2 3" xfId="9613"/>
    <cellStyle name="요약 4 5 2 3 2" xfId="15579"/>
    <cellStyle name="요약 4 5 2 3 3" xfId="21335"/>
    <cellStyle name="요약 4 5 2 3 4" xfId="26817"/>
    <cellStyle name="요약 4 5 2 4" xfId="9614"/>
    <cellStyle name="요약 4 5 2 4 2" xfId="15580"/>
    <cellStyle name="요약 4 5 2 4 3" xfId="21336"/>
    <cellStyle name="요약 4 5 2 4 4" xfId="26818"/>
    <cellStyle name="요약 4 5 2 5" xfId="9615"/>
    <cellStyle name="요약 4 5 2 5 2" xfId="15581"/>
    <cellStyle name="요약 4 5 2 5 3" xfId="21337"/>
    <cellStyle name="요약 4 5 2 5 4" xfId="26819"/>
    <cellStyle name="요약 4 5 2 6" xfId="9616"/>
    <cellStyle name="요약 4 5 2 6 2" xfId="15582"/>
    <cellStyle name="요약 4 5 2 6 3" xfId="21338"/>
    <cellStyle name="요약 4 5 2 6 4" xfId="26820"/>
    <cellStyle name="요약 4 5 2 7" xfId="9617"/>
    <cellStyle name="요약 4 5 2 7 2" xfId="15583"/>
    <cellStyle name="요약 4 5 2 7 3" xfId="21339"/>
    <cellStyle name="요약 4 5 2 7 4" xfId="26821"/>
    <cellStyle name="요약 4 5 2 8" xfId="9618"/>
    <cellStyle name="요약 4 5 2 8 2" xfId="15584"/>
    <cellStyle name="요약 4 5 2 8 3" xfId="21340"/>
    <cellStyle name="요약 4 5 2 8 4" xfId="26822"/>
    <cellStyle name="요약 4 5 2 9" xfId="9619"/>
    <cellStyle name="요약 4 5 2 9 2" xfId="15585"/>
    <cellStyle name="요약 4 5 2 9 3" xfId="21341"/>
    <cellStyle name="요약 4 5 2 9 4" xfId="26823"/>
    <cellStyle name="요약 4 5 3" xfId="5925"/>
    <cellStyle name="요약 4 5 3 10" xfId="9620"/>
    <cellStyle name="요약 4 5 3 10 2" xfId="15586"/>
    <cellStyle name="요약 4 5 3 10 3" xfId="21342"/>
    <cellStyle name="요약 4 5 3 10 4" xfId="26824"/>
    <cellStyle name="요약 4 5 3 11" xfId="11898"/>
    <cellStyle name="요약 4 5 3 12" xfId="17655"/>
    <cellStyle name="요약 4 5 3 13" xfId="23152"/>
    <cellStyle name="요약 4 5 3 2" xfId="9621"/>
    <cellStyle name="요약 4 5 3 2 2" xfId="15587"/>
    <cellStyle name="요약 4 5 3 2 3" xfId="21343"/>
    <cellStyle name="요약 4 5 3 2 4" xfId="26825"/>
    <cellStyle name="요약 4 5 3 3" xfId="9622"/>
    <cellStyle name="요약 4 5 3 3 2" xfId="15588"/>
    <cellStyle name="요약 4 5 3 3 3" xfId="21344"/>
    <cellStyle name="요약 4 5 3 3 4" xfId="26826"/>
    <cellStyle name="요약 4 5 3 4" xfId="9623"/>
    <cellStyle name="요약 4 5 3 4 2" xfId="15589"/>
    <cellStyle name="요약 4 5 3 4 3" xfId="21345"/>
    <cellStyle name="요약 4 5 3 4 4" xfId="26827"/>
    <cellStyle name="요약 4 5 3 5" xfId="9624"/>
    <cellStyle name="요약 4 5 3 5 2" xfId="15590"/>
    <cellStyle name="요약 4 5 3 5 3" xfId="21346"/>
    <cellStyle name="요약 4 5 3 5 4" xfId="26828"/>
    <cellStyle name="요약 4 5 3 6" xfId="9625"/>
    <cellStyle name="요약 4 5 3 6 2" xfId="15591"/>
    <cellStyle name="요약 4 5 3 6 3" xfId="21347"/>
    <cellStyle name="요약 4 5 3 6 4" xfId="26829"/>
    <cellStyle name="요약 4 5 3 7" xfId="9626"/>
    <cellStyle name="요약 4 5 3 7 2" xfId="15592"/>
    <cellStyle name="요약 4 5 3 7 3" xfId="21348"/>
    <cellStyle name="요약 4 5 3 7 4" xfId="26830"/>
    <cellStyle name="요약 4 5 3 8" xfId="9627"/>
    <cellStyle name="요약 4 5 3 8 2" xfId="15593"/>
    <cellStyle name="요약 4 5 3 8 3" xfId="21349"/>
    <cellStyle name="요약 4 5 3 8 4" xfId="26831"/>
    <cellStyle name="요약 4 5 3 9" xfId="9628"/>
    <cellStyle name="요약 4 5 3 9 2" xfId="15594"/>
    <cellStyle name="요약 4 5 3 9 3" xfId="21350"/>
    <cellStyle name="요약 4 5 3 9 4" xfId="26832"/>
    <cellStyle name="요약 4 5 4" xfId="9629"/>
    <cellStyle name="요약 4 5 4 2" xfId="15595"/>
    <cellStyle name="요약 4 5 4 3" xfId="21351"/>
    <cellStyle name="요약 4 5 4 4" xfId="26833"/>
    <cellStyle name="요약 4 5 5" xfId="9630"/>
    <cellStyle name="요약 4 5 5 2" xfId="15596"/>
    <cellStyle name="요약 4 5 5 3" xfId="21352"/>
    <cellStyle name="요약 4 5 5 4" xfId="26834"/>
    <cellStyle name="요약 4 5 6" xfId="9631"/>
    <cellStyle name="요약 4 5 6 2" xfId="15597"/>
    <cellStyle name="요약 4 5 6 3" xfId="21353"/>
    <cellStyle name="요약 4 5 6 4" xfId="26835"/>
    <cellStyle name="요약 4 5 7" xfId="9632"/>
    <cellStyle name="요약 4 5 7 2" xfId="15598"/>
    <cellStyle name="요약 4 5 7 3" xfId="21354"/>
    <cellStyle name="요약 4 5 7 4" xfId="26836"/>
    <cellStyle name="요약 4 5 8" xfId="9633"/>
    <cellStyle name="요약 4 5 8 2" xfId="15599"/>
    <cellStyle name="요약 4 5 8 3" xfId="21355"/>
    <cellStyle name="요약 4 5 8 4" xfId="26837"/>
    <cellStyle name="요약 4 5 9" xfId="11391"/>
    <cellStyle name="요약 4 6" xfId="9634"/>
    <cellStyle name="요약 4 6 2" xfId="15600"/>
    <cellStyle name="요약 4 6 3" xfId="21356"/>
    <cellStyle name="요약 4 6 4" xfId="26838"/>
    <cellStyle name="요약 4 7" xfId="9635"/>
    <cellStyle name="요약 4 7 2" xfId="15601"/>
    <cellStyle name="요약 4 7 3" xfId="21357"/>
    <cellStyle name="요약 4 7 4" xfId="26839"/>
    <cellStyle name="요약 4 8" xfId="11249"/>
    <cellStyle name="요약 4 9" xfId="11231"/>
    <cellStyle name="요약 5" xfId="5151"/>
    <cellStyle name="요약 5 2" xfId="5513"/>
    <cellStyle name="요약 5 2 2" xfId="5801"/>
    <cellStyle name="요약 5 2 2 10" xfId="11774"/>
    <cellStyle name="요약 5 2 2 11" xfId="17538"/>
    <cellStyle name="요약 5 2 2 12" xfId="23054"/>
    <cellStyle name="요약 5 2 2 2" xfId="9636"/>
    <cellStyle name="요약 5 2 2 2 2" xfId="15602"/>
    <cellStyle name="요약 5 2 2 2 3" xfId="21358"/>
    <cellStyle name="요약 5 2 2 2 4" xfId="26840"/>
    <cellStyle name="요약 5 2 2 3" xfId="9637"/>
    <cellStyle name="요약 5 2 2 3 2" xfId="15603"/>
    <cellStyle name="요약 5 2 2 3 3" xfId="21359"/>
    <cellStyle name="요약 5 2 2 3 4" xfId="26841"/>
    <cellStyle name="요약 5 2 2 4" xfId="9638"/>
    <cellStyle name="요약 5 2 2 4 2" xfId="15604"/>
    <cellStyle name="요약 5 2 2 4 3" xfId="21360"/>
    <cellStyle name="요약 5 2 2 4 4" xfId="26842"/>
    <cellStyle name="요약 5 2 2 5" xfId="9639"/>
    <cellStyle name="요약 5 2 2 5 2" xfId="15605"/>
    <cellStyle name="요약 5 2 2 5 3" xfId="21361"/>
    <cellStyle name="요약 5 2 2 5 4" xfId="26843"/>
    <cellStyle name="요약 5 2 2 6" xfId="9640"/>
    <cellStyle name="요약 5 2 2 6 2" xfId="15606"/>
    <cellStyle name="요약 5 2 2 6 3" xfId="21362"/>
    <cellStyle name="요약 5 2 2 6 4" xfId="26844"/>
    <cellStyle name="요약 5 2 2 7" xfId="9641"/>
    <cellStyle name="요약 5 2 2 7 2" xfId="15607"/>
    <cellStyle name="요약 5 2 2 7 3" xfId="21363"/>
    <cellStyle name="요약 5 2 2 7 4" xfId="26845"/>
    <cellStyle name="요약 5 2 2 8" xfId="9642"/>
    <cellStyle name="요약 5 2 2 8 2" xfId="15608"/>
    <cellStyle name="요약 5 2 2 8 3" xfId="21364"/>
    <cellStyle name="요약 5 2 2 8 4" xfId="26846"/>
    <cellStyle name="요약 5 2 2 9" xfId="9643"/>
    <cellStyle name="요약 5 2 2 9 2" xfId="15609"/>
    <cellStyle name="요약 5 2 2 9 3" xfId="21365"/>
    <cellStyle name="요약 5 2 2 9 4" xfId="26847"/>
    <cellStyle name="요약 5 2 3" xfId="6024"/>
    <cellStyle name="요약 5 2 3 10" xfId="9644"/>
    <cellStyle name="요약 5 2 3 10 2" xfId="15610"/>
    <cellStyle name="요약 5 2 3 10 3" xfId="21366"/>
    <cellStyle name="요약 5 2 3 10 4" xfId="26848"/>
    <cellStyle name="요약 5 2 3 11" xfId="11997"/>
    <cellStyle name="요약 5 2 3 12" xfId="17754"/>
    <cellStyle name="요약 5 2 3 13" xfId="23251"/>
    <cellStyle name="요약 5 2 3 2" xfId="9645"/>
    <cellStyle name="요약 5 2 3 2 2" xfId="15611"/>
    <cellStyle name="요약 5 2 3 2 3" xfId="21367"/>
    <cellStyle name="요약 5 2 3 2 4" xfId="26849"/>
    <cellStyle name="요약 5 2 3 3" xfId="9646"/>
    <cellStyle name="요약 5 2 3 3 2" xfId="15612"/>
    <cellStyle name="요약 5 2 3 3 3" xfId="21368"/>
    <cellStyle name="요약 5 2 3 3 4" xfId="26850"/>
    <cellStyle name="요약 5 2 3 4" xfId="9647"/>
    <cellStyle name="요약 5 2 3 4 2" xfId="15613"/>
    <cellStyle name="요약 5 2 3 4 3" xfId="21369"/>
    <cellStyle name="요약 5 2 3 4 4" xfId="26851"/>
    <cellStyle name="요약 5 2 3 5" xfId="9648"/>
    <cellStyle name="요약 5 2 3 5 2" xfId="15614"/>
    <cellStyle name="요약 5 2 3 5 3" xfId="21370"/>
    <cellStyle name="요약 5 2 3 5 4" xfId="26852"/>
    <cellStyle name="요약 5 2 3 6" xfId="9649"/>
    <cellStyle name="요약 5 2 3 6 2" xfId="15615"/>
    <cellStyle name="요약 5 2 3 6 3" xfId="21371"/>
    <cellStyle name="요약 5 2 3 6 4" xfId="26853"/>
    <cellStyle name="요약 5 2 3 7" xfId="9650"/>
    <cellStyle name="요약 5 2 3 7 2" xfId="15616"/>
    <cellStyle name="요약 5 2 3 7 3" xfId="21372"/>
    <cellStyle name="요약 5 2 3 7 4" xfId="26854"/>
    <cellStyle name="요약 5 2 3 8" xfId="9651"/>
    <cellStyle name="요약 5 2 3 8 2" xfId="15617"/>
    <cellStyle name="요약 5 2 3 8 3" xfId="21373"/>
    <cellStyle name="요약 5 2 3 8 4" xfId="26855"/>
    <cellStyle name="요약 5 2 3 9" xfId="9652"/>
    <cellStyle name="요약 5 2 3 9 2" xfId="15618"/>
    <cellStyle name="요약 5 2 3 9 3" xfId="21374"/>
    <cellStyle name="요약 5 2 3 9 4" xfId="26856"/>
    <cellStyle name="요약 5 2 4" xfId="9653"/>
    <cellStyle name="요약 5 2 4 2" xfId="15619"/>
    <cellStyle name="요약 5 2 4 3" xfId="21375"/>
    <cellStyle name="요약 5 2 4 4" xfId="26857"/>
    <cellStyle name="요약 5 2 5" xfId="9654"/>
    <cellStyle name="요약 5 2 5 2" xfId="15620"/>
    <cellStyle name="요약 5 2 5 3" xfId="21376"/>
    <cellStyle name="요약 5 2 5 4" xfId="26858"/>
    <cellStyle name="요약 5 2 6" xfId="9655"/>
    <cellStyle name="요약 5 2 6 2" xfId="15621"/>
    <cellStyle name="요약 5 2 6 3" xfId="21377"/>
    <cellStyle name="요약 5 2 6 4" xfId="26859"/>
    <cellStyle name="요약 5 2 7" xfId="11507"/>
    <cellStyle name="요약 5 2 8" xfId="17296"/>
    <cellStyle name="요약 5 3" xfId="5422"/>
    <cellStyle name="요약 5 3 2" xfId="5710"/>
    <cellStyle name="요약 5 3 2 10" xfId="11683"/>
    <cellStyle name="요약 5 3 2 11" xfId="17452"/>
    <cellStyle name="요약 5 3 2 12" xfId="22973"/>
    <cellStyle name="요약 5 3 2 2" xfId="9656"/>
    <cellStyle name="요약 5 3 2 2 2" xfId="15622"/>
    <cellStyle name="요약 5 3 2 2 3" xfId="21378"/>
    <cellStyle name="요약 5 3 2 2 4" xfId="26860"/>
    <cellStyle name="요약 5 3 2 3" xfId="9657"/>
    <cellStyle name="요약 5 3 2 3 2" xfId="15623"/>
    <cellStyle name="요약 5 3 2 3 3" xfId="21379"/>
    <cellStyle name="요약 5 3 2 3 4" xfId="26861"/>
    <cellStyle name="요약 5 3 2 4" xfId="9658"/>
    <cellStyle name="요약 5 3 2 4 2" xfId="15624"/>
    <cellStyle name="요약 5 3 2 4 3" xfId="21380"/>
    <cellStyle name="요약 5 3 2 4 4" xfId="26862"/>
    <cellStyle name="요약 5 3 2 5" xfId="9659"/>
    <cellStyle name="요약 5 3 2 5 2" xfId="15625"/>
    <cellStyle name="요약 5 3 2 5 3" xfId="21381"/>
    <cellStyle name="요약 5 3 2 5 4" xfId="26863"/>
    <cellStyle name="요약 5 3 2 6" xfId="9660"/>
    <cellStyle name="요약 5 3 2 6 2" xfId="15626"/>
    <cellStyle name="요약 5 3 2 6 3" xfId="21382"/>
    <cellStyle name="요약 5 3 2 6 4" xfId="26864"/>
    <cellStyle name="요약 5 3 2 7" xfId="9661"/>
    <cellStyle name="요약 5 3 2 7 2" xfId="15627"/>
    <cellStyle name="요약 5 3 2 7 3" xfId="21383"/>
    <cellStyle name="요약 5 3 2 7 4" xfId="26865"/>
    <cellStyle name="요약 5 3 2 8" xfId="9662"/>
    <cellStyle name="요약 5 3 2 8 2" xfId="15628"/>
    <cellStyle name="요약 5 3 2 8 3" xfId="21384"/>
    <cellStyle name="요약 5 3 2 8 4" xfId="26866"/>
    <cellStyle name="요약 5 3 2 9" xfId="9663"/>
    <cellStyle name="요약 5 3 2 9 2" xfId="15629"/>
    <cellStyle name="요약 5 3 2 9 3" xfId="21385"/>
    <cellStyle name="요약 5 3 2 9 4" xfId="26867"/>
    <cellStyle name="요약 5 3 3" xfId="5948"/>
    <cellStyle name="요약 5 3 3 10" xfId="9664"/>
    <cellStyle name="요약 5 3 3 10 2" xfId="15630"/>
    <cellStyle name="요약 5 3 3 10 3" xfId="21386"/>
    <cellStyle name="요약 5 3 3 10 4" xfId="26868"/>
    <cellStyle name="요약 5 3 3 11" xfId="11921"/>
    <cellStyle name="요약 5 3 3 12" xfId="17678"/>
    <cellStyle name="요약 5 3 3 13" xfId="23175"/>
    <cellStyle name="요약 5 3 3 2" xfId="9665"/>
    <cellStyle name="요약 5 3 3 2 2" xfId="15631"/>
    <cellStyle name="요약 5 3 3 2 3" xfId="21387"/>
    <cellStyle name="요약 5 3 3 2 4" xfId="26869"/>
    <cellStyle name="요약 5 3 3 3" xfId="9666"/>
    <cellStyle name="요약 5 3 3 3 2" xfId="15632"/>
    <cellStyle name="요약 5 3 3 3 3" xfId="21388"/>
    <cellStyle name="요약 5 3 3 3 4" xfId="26870"/>
    <cellStyle name="요약 5 3 3 4" xfId="9667"/>
    <cellStyle name="요약 5 3 3 4 2" xfId="15633"/>
    <cellStyle name="요약 5 3 3 4 3" xfId="21389"/>
    <cellStyle name="요약 5 3 3 4 4" xfId="26871"/>
    <cellStyle name="요약 5 3 3 5" xfId="9668"/>
    <cellStyle name="요약 5 3 3 5 2" xfId="15634"/>
    <cellStyle name="요약 5 3 3 5 3" xfId="21390"/>
    <cellStyle name="요약 5 3 3 5 4" xfId="26872"/>
    <cellStyle name="요약 5 3 3 6" xfId="9669"/>
    <cellStyle name="요약 5 3 3 6 2" xfId="15635"/>
    <cellStyle name="요약 5 3 3 6 3" xfId="21391"/>
    <cellStyle name="요약 5 3 3 6 4" xfId="26873"/>
    <cellStyle name="요약 5 3 3 7" xfId="9670"/>
    <cellStyle name="요약 5 3 3 7 2" xfId="15636"/>
    <cellStyle name="요약 5 3 3 7 3" xfId="21392"/>
    <cellStyle name="요약 5 3 3 7 4" xfId="26874"/>
    <cellStyle name="요약 5 3 3 8" xfId="9671"/>
    <cellStyle name="요약 5 3 3 8 2" xfId="15637"/>
    <cellStyle name="요약 5 3 3 8 3" xfId="21393"/>
    <cellStyle name="요약 5 3 3 8 4" xfId="26875"/>
    <cellStyle name="요약 5 3 3 9" xfId="9672"/>
    <cellStyle name="요약 5 3 3 9 2" xfId="15638"/>
    <cellStyle name="요약 5 3 3 9 3" xfId="21394"/>
    <cellStyle name="요약 5 3 3 9 4" xfId="26876"/>
    <cellStyle name="요약 5 3 4" xfId="9673"/>
    <cellStyle name="요약 5 3 4 2" xfId="15639"/>
    <cellStyle name="요약 5 3 4 3" xfId="21395"/>
    <cellStyle name="요약 5 3 4 4" xfId="26877"/>
    <cellStyle name="요약 5 3 5" xfId="9674"/>
    <cellStyle name="요약 5 3 5 2" xfId="15640"/>
    <cellStyle name="요약 5 3 5 3" xfId="21396"/>
    <cellStyle name="요약 5 3 5 4" xfId="26878"/>
    <cellStyle name="요약 5 3 6" xfId="9675"/>
    <cellStyle name="요약 5 3 6 2" xfId="15641"/>
    <cellStyle name="요약 5 3 6 3" xfId="21397"/>
    <cellStyle name="요약 5 3 6 4" xfId="26879"/>
    <cellStyle name="요약 5 3 7" xfId="11416"/>
    <cellStyle name="요약 5 3 8" xfId="17214"/>
    <cellStyle name="요약 5 4" xfId="5353"/>
    <cellStyle name="요약 5 4 2" xfId="5641"/>
    <cellStyle name="요약 5 4 2 10" xfId="11614"/>
    <cellStyle name="요약 5 4 2 11" xfId="17385"/>
    <cellStyle name="요약 5 4 2 12" xfId="22921"/>
    <cellStyle name="요약 5 4 2 2" xfId="9676"/>
    <cellStyle name="요약 5 4 2 2 2" xfId="15642"/>
    <cellStyle name="요약 5 4 2 2 3" xfId="21398"/>
    <cellStyle name="요약 5 4 2 2 4" xfId="26880"/>
    <cellStyle name="요약 5 4 2 3" xfId="9677"/>
    <cellStyle name="요약 5 4 2 3 2" xfId="15643"/>
    <cellStyle name="요약 5 4 2 3 3" xfId="21399"/>
    <cellStyle name="요약 5 4 2 3 4" xfId="26881"/>
    <cellStyle name="요약 5 4 2 4" xfId="9678"/>
    <cellStyle name="요약 5 4 2 4 2" xfId="15644"/>
    <cellStyle name="요약 5 4 2 4 3" xfId="21400"/>
    <cellStyle name="요약 5 4 2 4 4" xfId="26882"/>
    <cellStyle name="요약 5 4 2 5" xfId="9679"/>
    <cellStyle name="요약 5 4 2 5 2" xfId="15645"/>
    <cellStyle name="요약 5 4 2 5 3" xfId="21401"/>
    <cellStyle name="요약 5 4 2 5 4" xfId="26883"/>
    <cellStyle name="요약 5 4 2 6" xfId="9680"/>
    <cellStyle name="요약 5 4 2 6 2" xfId="15646"/>
    <cellStyle name="요약 5 4 2 6 3" xfId="21402"/>
    <cellStyle name="요약 5 4 2 6 4" xfId="26884"/>
    <cellStyle name="요약 5 4 2 7" xfId="9681"/>
    <cellStyle name="요약 5 4 2 7 2" xfId="15647"/>
    <cellStyle name="요약 5 4 2 7 3" xfId="21403"/>
    <cellStyle name="요약 5 4 2 7 4" xfId="26885"/>
    <cellStyle name="요약 5 4 2 8" xfId="9682"/>
    <cellStyle name="요약 5 4 2 8 2" xfId="15648"/>
    <cellStyle name="요약 5 4 2 8 3" xfId="21404"/>
    <cellStyle name="요약 5 4 2 8 4" xfId="26886"/>
    <cellStyle name="요약 5 4 2 9" xfId="9683"/>
    <cellStyle name="요약 5 4 2 9 2" xfId="15649"/>
    <cellStyle name="요약 5 4 2 9 3" xfId="21405"/>
    <cellStyle name="요약 5 4 2 9 4" xfId="26887"/>
    <cellStyle name="요약 5 4 3" xfId="5887"/>
    <cellStyle name="요약 5 4 3 10" xfId="9684"/>
    <cellStyle name="요약 5 4 3 10 2" xfId="15650"/>
    <cellStyle name="요약 5 4 3 10 3" xfId="21406"/>
    <cellStyle name="요약 5 4 3 10 4" xfId="26888"/>
    <cellStyle name="요약 5 4 3 11" xfId="11860"/>
    <cellStyle name="요약 5 4 3 12" xfId="17617"/>
    <cellStyle name="요약 5 4 3 13" xfId="23114"/>
    <cellStyle name="요약 5 4 3 2" xfId="9685"/>
    <cellStyle name="요약 5 4 3 2 2" xfId="15651"/>
    <cellStyle name="요약 5 4 3 2 3" xfId="21407"/>
    <cellStyle name="요약 5 4 3 2 4" xfId="26889"/>
    <cellStyle name="요약 5 4 3 3" xfId="9686"/>
    <cellStyle name="요약 5 4 3 3 2" xfId="15652"/>
    <cellStyle name="요약 5 4 3 3 3" xfId="21408"/>
    <cellStyle name="요약 5 4 3 3 4" xfId="26890"/>
    <cellStyle name="요약 5 4 3 4" xfId="9687"/>
    <cellStyle name="요약 5 4 3 4 2" xfId="15653"/>
    <cellStyle name="요약 5 4 3 4 3" xfId="21409"/>
    <cellStyle name="요약 5 4 3 4 4" xfId="26891"/>
    <cellStyle name="요약 5 4 3 5" xfId="9688"/>
    <cellStyle name="요약 5 4 3 5 2" xfId="15654"/>
    <cellStyle name="요약 5 4 3 5 3" xfId="21410"/>
    <cellStyle name="요약 5 4 3 5 4" xfId="26892"/>
    <cellStyle name="요약 5 4 3 6" xfId="9689"/>
    <cellStyle name="요약 5 4 3 6 2" xfId="15655"/>
    <cellStyle name="요약 5 4 3 6 3" xfId="21411"/>
    <cellStyle name="요약 5 4 3 6 4" xfId="26893"/>
    <cellStyle name="요약 5 4 3 7" xfId="9690"/>
    <cellStyle name="요약 5 4 3 7 2" xfId="15656"/>
    <cellStyle name="요약 5 4 3 7 3" xfId="21412"/>
    <cellStyle name="요약 5 4 3 7 4" xfId="26894"/>
    <cellStyle name="요약 5 4 3 8" xfId="9691"/>
    <cellStyle name="요약 5 4 3 8 2" xfId="15657"/>
    <cellStyle name="요약 5 4 3 8 3" xfId="21413"/>
    <cellStyle name="요약 5 4 3 8 4" xfId="26895"/>
    <cellStyle name="요약 5 4 3 9" xfId="9692"/>
    <cellStyle name="요약 5 4 3 9 2" xfId="15658"/>
    <cellStyle name="요약 5 4 3 9 3" xfId="21414"/>
    <cellStyle name="요약 5 4 3 9 4" xfId="26896"/>
    <cellStyle name="요약 5 4 4" xfId="9693"/>
    <cellStyle name="요약 5 4 4 2" xfId="15659"/>
    <cellStyle name="요약 5 4 4 3" xfId="21415"/>
    <cellStyle name="요약 5 4 4 4" xfId="26897"/>
    <cellStyle name="요약 5 4 5" xfId="9694"/>
    <cellStyle name="요약 5 4 5 2" xfId="15660"/>
    <cellStyle name="요약 5 4 5 3" xfId="21416"/>
    <cellStyle name="요약 5 4 5 4" xfId="26898"/>
    <cellStyle name="요약 5 4 6" xfId="9695"/>
    <cellStyle name="요약 5 4 6 2" xfId="15661"/>
    <cellStyle name="요약 5 4 6 3" xfId="21417"/>
    <cellStyle name="요약 5 4 6 4" xfId="26899"/>
    <cellStyle name="요약 5 4 7" xfId="9696"/>
    <cellStyle name="요약 5 4 7 2" xfId="15662"/>
    <cellStyle name="요약 5 4 7 3" xfId="21418"/>
    <cellStyle name="요약 5 4 7 4" xfId="26900"/>
    <cellStyle name="요약 5 4 8" xfId="11347"/>
    <cellStyle name="요약 5 4 9" xfId="11266"/>
    <cellStyle name="요약 5 5" xfId="5462"/>
    <cellStyle name="요약 5 5 10" xfId="17249"/>
    <cellStyle name="요약 5 5 11" xfId="22873"/>
    <cellStyle name="요약 5 5 2" xfId="5750"/>
    <cellStyle name="요약 5 5 2 10" xfId="9697"/>
    <cellStyle name="요약 5 5 2 10 2" xfId="15663"/>
    <cellStyle name="요약 5 5 2 10 3" xfId="21419"/>
    <cellStyle name="요약 5 5 2 10 4" xfId="26901"/>
    <cellStyle name="요약 5 5 2 11" xfId="11723"/>
    <cellStyle name="요약 5 5 2 12" xfId="17490"/>
    <cellStyle name="요약 5 5 2 13" xfId="23008"/>
    <cellStyle name="요약 5 5 2 2" xfId="9698"/>
    <cellStyle name="요약 5 5 2 2 2" xfId="15664"/>
    <cellStyle name="요약 5 5 2 2 3" xfId="21420"/>
    <cellStyle name="요약 5 5 2 2 4" xfId="26902"/>
    <cellStyle name="요약 5 5 2 3" xfId="9699"/>
    <cellStyle name="요약 5 5 2 3 2" xfId="15665"/>
    <cellStyle name="요약 5 5 2 3 3" xfId="21421"/>
    <cellStyle name="요약 5 5 2 3 4" xfId="26903"/>
    <cellStyle name="요약 5 5 2 4" xfId="9700"/>
    <cellStyle name="요약 5 5 2 4 2" xfId="15666"/>
    <cellStyle name="요약 5 5 2 4 3" xfId="21422"/>
    <cellStyle name="요약 5 5 2 4 4" xfId="26904"/>
    <cellStyle name="요약 5 5 2 5" xfId="9701"/>
    <cellStyle name="요약 5 5 2 5 2" xfId="15667"/>
    <cellStyle name="요약 5 5 2 5 3" xfId="21423"/>
    <cellStyle name="요약 5 5 2 5 4" xfId="26905"/>
    <cellStyle name="요약 5 5 2 6" xfId="9702"/>
    <cellStyle name="요약 5 5 2 6 2" xfId="15668"/>
    <cellStyle name="요약 5 5 2 6 3" xfId="21424"/>
    <cellStyle name="요약 5 5 2 6 4" xfId="26906"/>
    <cellStyle name="요약 5 5 2 7" xfId="9703"/>
    <cellStyle name="요약 5 5 2 7 2" xfId="15669"/>
    <cellStyle name="요약 5 5 2 7 3" xfId="21425"/>
    <cellStyle name="요약 5 5 2 7 4" xfId="26907"/>
    <cellStyle name="요약 5 5 2 8" xfId="9704"/>
    <cellStyle name="요약 5 5 2 8 2" xfId="15670"/>
    <cellStyle name="요약 5 5 2 8 3" xfId="21426"/>
    <cellStyle name="요약 5 5 2 8 4" xfId="26908"/>
    <cellStyle name="요약 5 5 2 9" xfId="9705"/>
    <cellStyle name="요약 5 5 2 9 2" xfId="15671"/>
    <cellStyle name="요약 5 5 2 9 3" xfId="21427"/>
    <cellStyle name="요약 5 5 2 9 4" xfId="26909"/>
    <cellStyle name="요약 5 5 3" xfId="5977"/>
    <cellStyle name="요약 5 5 3 10" xfId="9706"/>
    <cellStyle name="요약 5 5 3 10 2" xfId="15672"/>
    <cellStyle name="요약 5 5 3 10 3" xfId="21428"/>
    <cellStyle name="요약 5 5 3 10 4" xfId="26910"/>
    <cellStyle name="요약 5 5 3 11" xfId="11950"/>
    <cellStyle name="요약 5 5 3 12" xfId="17707"/>
    <cellStyle name="요약 5 5 3 13" xfId="23204"/>
    <cellStyle name="요약 5 5 3 2" xfId="9707"/>
    <cellStyle name="요약 5 5 3 2 2" xfId="15673"/>
    <cellStyle name="요약 5 5 3 2 3" xfId="21429"/>
    <cellStyle name="요약 5 5 3 2 4" xfId="26911"/>
    <cellStyle name="요약 5 5 3 3" xfId="9708"/>
    <cellStyle name="요약 5 5 3 3 2" xfId="15674"/>
    <cellStyle name="요약 5 5 3 3 3" xfId="21430"/>
    <cellStyle name="요약 5 5 3 3 4" xfId="26912"/>
    <cellStyle name="요약 5 5 3 4" xfId="9709"/>
    <cellStyle name="요약 5 5 3 4 2" xfId="15675"/>
    <cellStyle name="요약 5 5 3 4 3" xfId="21431"/>
    <cellStyle name="요약 5 5 3 4 4" xfId="26913"/>
    <cellStyle name="요약 5 5 3 5" xfId="9710"/>
    <cellStyle name="요약 5 5 3 5 2" xfId="15676"/>
    <cellStyle name="요약 5 5 3 5 3" xfId="21432"/>
    <cellStyle name="요약 5 5 3 5 4" xfId="26914"/>
    <cellStyle name="요약 5 5 3 6" xfId="9711"/>
    <cellStyle name="요약 5 5 3 6 2" xfId="15677"/>
    <cellStyle name="요약 5 5 3 6 3" xfId="21433"/>
    <cellStyle name="요약 5 5 3 6 4" xfId="26915"/>
    <cellStyle name="요약 5 5 3 7" xfId="9712"/>
    <cellStyle name="요약 5 5 3 7 2" xfId="15678"/>
    <cellStyle name="요약 5 5 3 7 3" xfId="21434"/>
    <cellStyle name="요약 5 5 3 7 4" xfId="26916"/>
    <cellStyle name="요약 5 5 3 8" xfId="9713"/>
    <cellStyle name="요약 5 5 3 8 2" xfId="15679"/>
    <cellStyle name="요약 5 5 3 8 3" xfId="21435"/>
    <cellStyle name="요약 5 5 3 8 4" xfId="26917"/>
    <cellStyle name="요약 5 5 3 9" xfId="9714"/>
    <cellStyle name="요약 5 5 3 9 2" xfId="15680"/>
    <cellStyle name="요약 5 5 3 9 3" xfId="21436"/>
    <cellStyle name="요약 5 5 3 9 4" xfId="26918"/>
    <cellStyle name="요약 5 5 4" xfId="9715"/>
    <cellStyle name="요약 5 5 4 2" xfId="15681"/>
    <cellStyle name="요약 5 5 4 3" xfId="21437"/>
    <cellStyle name="요약 5 5 4 4" xfId="26919"/>
    <cellStyle name="요약 5 5 5" xfId="9716"/>
    <cellStyle name="요약 5 5 5 2" xfId="15682"/>
    <cellStyle name="요약 5 5 5 3" xfId="21438"/>
    <cellStyle name="요약 5 5 5 4" xfId="26920"/>
    <cellStyle name="요약 5 5 6" xfId="9717"/>
    <cellStyle name="요약 5 5 6 2" xfId="15683"/>
    <cellStyle name="요약 5 5 6 3" xfId="21439"/>
    <cellStyle name="요약 5 5 6 4" xfId="26921"/>
    <cellStyle name="요약 5 5 7" xfId="9718"/>
    <cellStyle name="요약 5 5 7 2" xfId="15684"/>
    <cellStyle name="요약 5 5 7 3" xfId="21440"/>
    <cellStyle name="요약 5 5 7 4" xfId="26922"/>
    <cellStyle name="요약 5 5 8" xfId="9719"/>
    <cellStyle name="요약 5 5 8 2" xfId="15685"/>
    <cellStyle name="요약 5 5 8 3" xfId="21441"/>
    <cellStyle name="요약 5 5 8 4" xfId="26923"/>
    <cellStyle name="요약 5 5 9" xfId="11456"/>
    <cellStyle name="요약 5 6" xfId="9720"/>
    <cellStyle name="요약 5 6 2" xfId="15686"/>
    <cellStyle name="요약 5 6 3" xfId="21442"/>
    <cellStyle name="요약 5 6 4" xfId="26924"/>
    <cellStyle name="요약 5 7" xfId="9721"/>
    <cellStyle name="요약 5 7 2" xfId="15687"/>
    <cellStyle name="요약 5 7 3" xfId="21443"/>
    <cellStyle name="요약 5 7 4" xfId="26925"/>
    <cellStyle name="요약 5 8" xfId="11328"/>
    <cellStyle name="요약 5 9" xfId="11281"/>
    <cellStyle name="원" xfId="4838"/>
    <cellStyle name="원_NCF6BB2F" xfId="4839"/>
    <cellStyle name="원_NCF6BB2F 2" xfId="4840"/>
    <cellStyle name="월당월 (2)" xfId="4841"/>
    <cellStyle name="유1" xfId="627"/>
    <cellStyle name="一般_COMM" xfId="4842"/>
    <cellStyle name="일반숫자" xfId="4843"/>
    <cellStyle name="입력 2" xfId="628"/>
    <cellStyle name="입력 2 2" xfId="5153"/>
    <cellStyle name="입력 2 2 2" xfId="5515"/>
    <cellStyle name="입력 2 2 2 2" xfId="5803"/>
    <cellStyle name="입력 2 2 2 2 10" xfId="11776"/>
    <cellStyle name="입력 2 2 2 2 11" xfId="17540"/>
    <cellStyle name="입력 2 2 2 2 12" xfId="23056"/>
    <cellStyle name="입력 2 2 2 2 2" xfId="9722"/>
    <cellStyle name="입력 2 2 2 2 2 2" xfId="15688"/>
    <cellStyle name="입력 2 2 2 2 2 3" xfId="21444"/>
    <cellStyle name="입력 2 2 2 2 2 4" xfId="26926"/>
    <cellStyle name="입력 2 2 2 2 3" xfId="9723"/>
    <cellStyle name="입력 2 2 2 2 3 2" xfId="15689"/>
    <cellStyle name="입력 2 2 2 2 3 3" xfId="21445"/>
    <cellStyle name="입력 2 2 2 2 3 4" xfId="26927"/>
    <cellStyle name="입력 2 2 2 2 4" xfId="9724"/>
    <cellStyle name="입력 2 2 2 2 4 2" xfId="15690"/>
    <cellStyle name="입력 2 2 2 2 4 3" xfId="21446"/>
    <cellStyle name="입력 2 2 2 2 4 4" xfId="26928"/>
    <cellStyle name="입력 2 2 2 2 5" xfId="9725"/>
    <cellStyle name="입력 2 2 2 2 5 2" xfId="15691"/>
    <cellStyle name="입력 2 2 2 2 5 3" xfId="21447"/>
    <cellStyle name="입력 2 2 2 2 5 4" xfId="26929"/>
    <cellStyle name="입력 2 2 2 2 6" xfId="9726"/>
    <cellStyle name="입력 2 2 2 2 6 2" xfId="15692"/>
    <cellStyle name="입력 2 2 2 2 6 3" xfId="21448"/>
    <cellStyle name="입력 2 2 2 2 6 4" xfId="26930"/>
    <cellStyle name="입력 2 2 2 2 7" xfId="9727"/>
    <cellStyle name="입력 2 2 2 2 7 2" xfId="15693"/>
    <cellStyle name="입력 2 2 2 2 7 3" xfId="21449"/>
    <cellStyle name="입력 2 2 2 2 7 4" xfId="26931"/>
    <cellStyle name="입력 2 2 2 2 8" xfId="9728"/>
    <cellStyle name="입력 2 2 2 2 8 2" xfId="15694"/>
    <cellStyle name="입력 2 2 2 2 8 3" xfId="21450"/>
    <cellStyle name="입력 2 2 2 2 8 4" xfId="26932"/>
    <cellStyle name="입력 2 2 2 2 9" xfId="9729"/>
    <cellStyle name="입력 2 2 2 2 9 2" xfId="15695"/>
    <cellStyle name="입력 2 2 2 2 9 3" xfId="21451"/>
    <cellStyle name="입력 2 2 2 2 9 4" xfId="26933"/>
    <cellStyle name="입력 2 2 2 3" xfId="6026"/>
    <cellStyle name="입력 2 2 2 3 10" xfId="9730"/>
    <cellStyle name="입력 2 2 2 3 10 2" xfId="15696"/>
    <cellStyle name="입력 2 2 2 3 10 3" xfId="21452"/>
    <cellStyle name="입력 2 2 2 3 10 4" xfId="26934"/>
    <cellStyle name="입력 2 2 2 3 11" xfId="11999"/>
    <cellStyle name="입력 2 2 2 3 12" xfId="17756"/>
    <cellStyle name="입력 2 2 2 3 13" xfId="23253"/>
    <cellStyle name="입력 2 2 2 3 2" xfId="9731"/>
    <cellStyle name="입력 2 2 2 3 2 2" xfId="15697"/>
    <cellStyle name="입력 2 2 2 3 2 3" xfId="21453"/>
    <cellStyle name="입력 2 2 2 3 2 4" xfId="26935"/>
    <cellStyle name="입력 2 2 2 3 3" xfId="9732"/>
    <cellStyle name="입력 2 2 2 3 3 2" xfId="15698"/>
    <cellStyle name="입력 2 2 2 3 3 3" xfId="21454"/>
    <cellStyle name="입력 2 2 2 3 3 4" xfId="26936"/>
    <cellStyle name="입력 2 2 2 3 4" xfId="9733"/>
    <cellStyle name="입력 2 2 2 3 4 2" xfId="15699"/>
    <cellStyle name="입력 2 2 2 3 4 3" xfId="21455"/>
    <cellStyle name="입력 2 2 2 3 4 4" xfId="26937"/>
    <cellStyle name="입력 2 2 2 3 5" xfId="9734"/>
    <cellStyle name="입력 2 2 2 3 5 2" xfId="15700"/>
    <cellStyle name="입력 2 2 2 3 5 3" xfId="21456"/>
    <cellStyle name="입력 2 2 2 3 5 4" xfId="26938"/>
    <cellStyle name="입력 2 2 2 3 6" xfId="9735"/>
    <cellStyle name="입력 2 2 2 3 6 2" xfId="15701"/>
    <cellStyle name="입력 2 2 2 3 6 3" xfId="21457"/>
    <cellStyle name="입력 2 2 2 3 6 4" xfId="26939"/>
    <cellStyle name="입력 2 2 2 3 7" xfId="9736"/>
    <cellStyle name="입력 2 2 2 3 7 2" xfId="15702"/>
    <cellStyle name="입력 2 2 2 3 7 3" xfId="21458"/>
    <cellStyle name="입력 2 2 2 3 7 4" xfId="26940"/>
    <cellStyle name="입력 2 2 2 3 8" xfId="9737"/>
    <cellStyle name="입력 2 2 2 3 8 2" xfId="15703"/>
    <cellStyle name="입력 2 2 2 3 8 3" xfId="21459"/>
    <cellStyle name="입력 2 2 2 3 8 4" xfId="26941"/>
    <cellStyle name="입력 2 2 2 3 9" xfId="9738"/>
    <cellStyle name="입력 2 2 2 3 9 2" xfId="15704"/>
    <cellStyle name="입력 2 2 2 3 9 3" xfId="21460"/>
    <cellStyle name="입력 2 2 2 3 9 4" xfId="26942"/>
    <cellStyle name="입력 2 2 2 4" xfId="9739"/>
    <cellStyle name="입력 2 2 2 4 2" xfId="15705"/>
    <cellStyle name="입력 2 2 2 4 3" xfId="21461"/>
    <cellStyle name="입력 2 2 2 4 4" xfId="26943"/>
    <cellStyle name="입력 2 2 2 5" xfId="9740"/>
    <cellStyle name="입력 2 2 2 5 2" xfId="15706"/>
    <cellStyle name="입력 2 2 2 5 3" xfId="21462"/>
    <cellStyle name="입력 2 2 2 5 4" xfId="26944"/>
    <cellStyle name="입력 2 2 2 6" xfId="9741"/>
    <cellStyle name="입력 2 2 2 6 2" xfId="15707"/>
    <cellStyle name="입력 2 2 2 6 3" xfId="21463"/>
    <cellStyle name="입력 2 2 2 6 4" xfId="26945"/>
    <cellStyle name="입력 2 2 2 7" xfId="11509"/>
    <cellStyle name="입력 2 2 2 8" xfId="17298"/>
    <cellStyle name="입력 2 2 3" xfId="5442"/>
    <cellStyle name="입력 2 2 3 2" xfId="5730"/>
    <cellStyle name="입력 2 2 3 2 10" xfId="11703"/>
    <cellStyle name="입력 2 2 3 2 11" xfId="17470"/>
    <cellStyle name="입력 2 2 3 2 12" xfId="22991"/>
    <cellStyle name="입력 2 2 3 2 2" xfId="9742"/>
    <cellStyle name="입력 2 2 3 2 2 2" xfId="15708"/>
    <cellStyle name="입력 2 2 3 2 2 3" xfId="21464"/>
    <cellStyle name="입력 2 2 3 2 2 4" xfId="26946"/>
    <cellStyle name="입력 2 2 3 2 3" xfId="9743"/>
    <cellStyle name="입력 2 2 3 2 3 2" xfId="15709"/>
    <cellStyle name="입력 2 2 3 2 3 3" xfId="21465"/>
    <cellStyle name="입력 2 2 3 2 3 4" xfId="26947"/>
    <cellStyle name="입력 2 2 3 2 4" xfId="9744"/>
    <cellStyle name="입력 2 2 3 2 4 2" xfId="15710"/>
    <cellStyle name="입력 2 2 3 2 4 3" xfId="21466"/>
    <cellStyle name="입력 2 2 3 2 4 4" xfId="26948"/>
    <cellStyle name="입력 2 2 3 2 5" xfId="9745"/>
    <cellStyle name="입력 2 2 3 2 5 2" xfId="15711"/>
    <cellStyle name="입력 2 2 3 2 5 3" xfId="21467"/>
    <cellStyle name="입력 2 2 3 2 5 4" xfId="26949"/>
    <cellStyle name="입력 2 2 3 2 6" xfId="9746"/>
    <cellStyle name="입력 2 2 3 2 6 2" xfId="15712"/>
    <cellStyle name="입력 2 2 3 2 6 3" xfId="21468"/>
    <cellStyle name="입력 2 2 3 2 6 4" xfId="26950"/>
    <cellStyle name="입력 2 2 3 2 7" xfId="9747"/>
    <cellStyle name="입력 2 2 3 2 7 2" xfId="15713"/>
    <cellStyle name="입력 2 2 3 2 7 3" xfId="21469"/>
    <cellStyle name="입력 2 2 3 2 7 4" xfId="26951"/>
    <cellStyle name="입력 2 2 3 2 8" xfId="9748"/>
    <cellStyle name="입력 2 2 3 2 8 2" xfId="15714"/>
    <cellStyle name="입력 2 2 3 2 8 3" xfId="21470"/>
    <cellStyle name="입력 2 2 3 2 8 4" xfId="26952"/>
    <cellStyle name="입력 2 2 3 2 9" xfId="9749"/>
    <cellStyle name="입력 2 2 3 2 9 2" xfId="15715"/>
    <cellStyle name="입력 2 2 3 2 9 3" xfId="21471"/>
    <cellStyle name="입력 2 2 3 2 9 4" xfId="26953"/>
    <cellStyle name="입력 2 2 3 3" xfId="5961"/>
    <cellStyle name="입력 2 2 3 3 10" xfId="9750"/>
    <cellStyle name="입력 2 2 3 3 10 2" xfId="15716"/>
    <cellStyle name="입력 2 2 3 3 10 3" xfId="21472"/>
    <cellStyle name="입력 2 2 3 3 10 4" xfId="26954"/>
    <cellStyle name="입력 2 2 3 3 11" xfId="11934"/>
    <cellStyle name="입력 2 2 3 3 12" xfId="17691"/>
    <cellStyle name="입력 2 2 3 3 13" xfId="23188"/>
    <cellStyle name="입력 2 2 3 3 2" xfId="9751"/>
    <cellStyle name="입력 2 2 3 3 2 2" xfId="15717"/>
    <cellStyle name="입력 2 2 3 3 2 3" xfId="21473"/>
    <cellStyle name="입력 2 2 3 3 2 4" xfId="26955"/>
    <cellStyle name="입력 2 2 3 3 3" xfId="9752"/>
    <cellStyle name="입력 2 2 3 3 3 2" xfId="15718"/>
    <cellStyle name="입력 2 2 3 3 3 3" xfId="21474"/>
    <cellStyle name="입력 2 2 3 3 3 4" xfId="26956"/>
    <cellStyle name="입력 2 2 3 3 4" xfId="9753"/>
    <cellStyle name="입력 2 2 3 3 4 2" xfId="15719"/>
    <cellStyle name="입력 2 2 3 3 4 3" xfId="21475"/>
    <cellStyle name="입력 2 2 3 3 4 4" xfId="26957"/>
    <cellStyle name="입력 2 2 3 3 5" xfId="9754"/>
    <cellStyle name="입력 2 2 3 3 5 2" xfId="15720"/>
    <cellStyle name="입력 2 2 3 3 5 3" xfId="21476"/>
    <cellStyle name="입력 2 2 3 3 5 4" xfId="26958"/>
    <cellStyle name="입력 2 2 3 3 6" xfId="9755"/>
    <cellStyle name="입력 2 2 3 3 6 2" xfId="15721"/>
    <cellStyle name="입력 2 2 3 3 6 3" xfId="21477"/>
    <cellStyle name="입력 2 2 3 3 6 4" xfId="26959"/>
    <cellStyle name="입력 2 2 3 3 7" xfId="9756"/>
    <cellStyle name="입력 2 2 3 3 7 2" xfId="15722"/>
    <cellStyle name="입력 2 2 3 3 7 3" xfId="21478"/>
    <cellStyle name="입력 2 2 3 3 7 4" xfId="26960"/>
    <cellStyle name="입력 2 2 3 3 8" xfId="9757"/>
    <cellStyle name="입력 2 2 3 3 8 2" xfId="15723"/>
    <cellStyle name="입력 2 2 3 3 8 3" xfId="21479"/>
    <cellStyle name="입력 2 2 3 3 8 4" xfId="26961"/>
    <cellStyle name="입력 2 2 3 3 9" xfId="9758"/>
    <cellStyle name="입력 2 2 3 3 9 2" xfId="15724"/>
    <cellStyle name="입력 2 2 3 3 9 3" xfId="21480"/>
    <cellStyle name="입력 2 2 3 3 9 4" xfId="26962"/>
    <cellStyle name="입력 2 2 3 4" xfId="9759"/>
    <cellStyle name="입력 2 2 3 4 2" xfId="15725"/>
    <cellStyle name="입력 2 2 3 4 3" xfId="21481"/>
    <cellStyle name="입력 2 2 3 4 4" xfId="26963"/>
    <cellStyle name="입력 2 2 3 5" xfId="9760"/>
    <cellStyle name="입력 2 2 3 5 2" xfId="15726"/>
    <cellStyle name="입력 2 2 3 5 3" xfId="21482"/>
    <cellStyle name="입력 2 2 3 5 4" xfId="26964"/>
    <cellStyle name="입력 2 2 3 6" xfId="9761"/>
    <cellStyle name="입력 2 2 3 6 2" xfId="15727"/>
    <cellStyle name="입력 2 2 3 6 3" xfId="21483"/>
    <cellStyle name="입력 2 2 3 6 4" xfId="26965"/>
    <cellStyle name="입력 2 2 3 7" xfId="11436"/>
    <cellStyle name="입력 2 2 3 8" xfId="17231"/>
    <cellStyle name="입력 2 2 4" xfId="5414"/>
    <cellStyle name="입력 2 2 4 2" xfId="5702"/>
    <cellStyle name="입력 2 2 4 2 10" xfId="11675"/>
    <cellStyle name="입력 2 2 4 2 11" xfId="17444"/>
    <cellStyle name="입력 2 2 4 2 12" xfId="22965"/>
    <cellStyle name="입력 2 2 4 2 2" xfId="9762"/>
    <cellStyle name="입력 2 2 4 2 2 2" xfId="15728"/>
    <cellStyle name="입력 2 2 4 2 2 3" xfId="21484"/>
    <cellStyle name="입력 2 2 4 2 2 4" xfId="26966"/>
    <cellStyle name="입력 2 2 4 2 3" xfId="9763"/>
    <cellStyle name="입력 2 2 4 2 3 2" xfId="15729"/>
    <cellStyle name="입력 2 2 4 2 3 3" xfId="21485"/>
    <cellStyle name="입력 2 2 4 2 3 4" xfId="26967"/>
    <cellStyle name="입력 2 2 4 2 4" xfId="9764"/>
    <cellStyle name="입력 2 2 4 2 4 2" xfId="15730"/>
    <cellStyle name="입력 2 2 4 2 4 3" xfId="21486"/>
    <cellStyle name="입력 2 2 4 2 4 4" xfId="26968"/>
    <cellStyle name="입력 2 2 4 2 5" xfId="9765"/>
    <cellStyle name="입력 2 2 4 2 5 2" xfId="15731"/>
    <cellStyle name="입력 2 2 4 2 5 3" xfId="21487"/>
    <cellStyle name="입력 2 2 4 2 5 4" xfId="26969"/>
    <cellStyle name="입력 2 2 4 2 6" xfId="9766"/>
    <cellStyle name="입력 2 2 4 2 6 2" xfId="15732"/>
    <cellStyle name="입력 2 2 4 2 6 3" xfId="21488"/>
    <cellStyle name="입력 2 2 4 2 6 4" xfId="26970"/>
    <cellStyle name="입력 2 2 4 2 7" xfId="9767"/>
    <cellStyle name="입력 2 2 4 2 7 2" xfId="15733"/>
    <cellStyle name="입력 2 2 4 2 7 3" xfId="21489"/>
    <cellStyle name="입력 2 2 4 2 7 4" xfId="26971"/>
    <cellStyle name="입력 2 2 4 2 8" xfId="9768"/>
    <cellStyle name="입력 2 2 4 2 8 2" xfId="15734"/>
    <cellStyle name="입력 2 2 4 2 8 3" xfId="21490"/>
    <cellStyle name="입력 2 2 4 2 8 4" xfId="26972"/>
    <cellStyle name="입력 2 2 4 2 9" xfId="9769"/>
    <cellStyle name="입력 2 2 4 2 9 2" xfId="15735"/>
    <cellStyle name="입력 2 2 4 2 9 3" xfId="21491"/>
    <cellStyle name="입력 2 2 4 2 9 4" xfId="26973"/>
    <cellStyle name="입력 2 2 4 3" xfId="5941"/>
    <cellStyle name="입력 2 2 4 3 10" xfId="9770"/>
    <cellStyle name="입력 2 2 4 3 10 2" xfId="15736"/>
    <cellStyle name="입력 2 2 4 3 10 3" xfId="21492"/>
    <cellStyle name="입력 2 2 4 3 10 4" xfId="26974"/>
    <cellStyle name="입력 2 2 4 3 11" xfId="11914"/>
    <cellStyle name="입력 2 2 4 3 12" xfId="17671"/>
    <cellStyle name="입력 2 2 4 3 13" xfId="23168"/>
    <cellStyle name="입력 2 2 4 3 2" xfId="9771"/>
    <cellStyle name="입력 2 2 4 3 2 2" xfId="15737"/>
    <cellStyle name="입력 2 2 4 3 2 3" xfId="21493"/>
    <cellStyle name="입력 2 2 4 3 2 4" xfId="26975"/>
    <cellStyle name="입력 2 2 4 3 3" xfId="9772"/>
    <cellStyle name="입력 2 2 4 3 3 2" xfId="15738"/>
    <cellStyle name="입력 2 2 4 3 3 3" xfId="21494"/>
    <cellStyle name="입력 2 2 4 3 3 4" xfId="26976"/>
    <cellStyle name="입력 2 2 4 3 4" xfId="9773"/>
    <cellStyle name="입력 2 2 4 3 4 2" xfId="15739"/>
    <cellStyle name="입력 2 2 4 3 4 3" xfId="21495"/>
    <cellStyle name="입력 2 2 4 3 4 4" xfId="26977"/>
    <cellStyle name="입력 2 2 4 3 5" xfId="9774"/>
    <cellStyle name="입력 2 2 4 3 5 2" xfId="15740"/>
    <cellStyle name="입력 2 2 4 3 5 3" xfId="21496"/>
    <cellStyle name="입력 2 2 4 3 5 4" xfId="26978"/>
    <cellStyle name="입력 2 2 4 3 6" xfId="9775"/>
    <cellStyle name="입력 2 2 4 3 6 2" xfId="15741"/>
    <cellStyle name="입력 2 2 4 3 6 3" xfId="21497"/>
    <cellStyle name="입력 2 2 4 3 6 4" xfId="26979"/>
    <cellStyle name="입력 2 2 4 3 7" xfId="9776"/>
    <cellStyle name="입력 2 2 4 3 7 2" xfId="15742"/>
    <cellStyle name="입력 2 2 4 3 7 3" xfId="21498"/>
    <cellStyle name="입력 2 2 4 3 7 4" xfId="26980"/>
    <cellStyle name="입력 2 2 4 3 8" xfId="9777"/>
    <cellStyle name="입력 2 2 4 3 8 2" xfId="15743"/>
    <cellStyle name="입력 2 2 4 3 8 3" xfId="21499"/>
    <cellStyle name="입력 2 2 4 3 8 4" xfId="26981"/>
    <cellStyle name="입력 2 2 4 3 9" xfId="9778"/>
    <cellStyle name="입력 2 2 4 3 9 2" xfId="15744"/>
    <cellStyle name="입력 2 2 4 3 9 3" xfId="21500"/>
    <cellStyle name="입력 2 2 4 3 9 4" xfId="26982"/>
    <cellStyle name="입력 2 2 4 4" xfId="9779"/>
    <cellStyle name="입력 2 2 4 4 2" xfId="15745"/>
    <cellStyle name="입력 2 2 4 4 3" xfId="21501"/>
    <cellStyle name="입력 2 2 4 4 4" xfId="26983"/>
    <cellStyle name="입력 2 2 4 5" xfId="9780"/>
    <cellStyle name="입력 2 2 4 5 2" xfId="15746"/>
    <cellStyle name="입력 2 2 4 5 3" xfId="21502"/>
    <cellStyle name="입력 2 2 4 5 4" xfId="26984"/>
    <cellStyle name="입력 2 2 4 6" xfId="9781"/>
    <cellStyle name="입력 2 2 4 6 2" xfId="15747"/>
    <cellStyle name="입력 2 2 4 6 3" xfId="21503"/>
    <cellStyle name="입력 2 2 4 6 4" xfId="26985"/>
    <cellStyle name="입력 2 2 4 7" xfId="9782"/>
    <cellStyle name="입력 2 2 4 7 2" xfId="15748"/>
    <cellStyle name="입력 2 2 4 7 3" xfId="21504"/>
    <cellStyle name="입력 2 2 4 7 4" xfId="26986"/>
    <cellStyle name="입력 2 2 4 8" xfId="11408"/>
    <cellStyle name="입력 2 2 4 9" xfId="17206"/>
    <cellStyle name="입력 2 2 5" xfId="5461"/>
    <cellStyle name="입력 2 2 5 10" xfId="17248"/>
    <cellStyle name="입력 2 2 5 11" xfId="22872"/>
    <cellStyle name="입력 2 2 5 2" xfId="5749"/>
    <cellStyle name="입력 2 2 5 2 10" xfId="9783"/>
    <cellStyle name="입력 2 2 5 2 10 2" xfId="15749"/>
    <cellStyle name="입력 2 2 5 2 10 3" xfId="21505"/>
    <cellStyle name="입력 2 2 5 2 10 4" xfId="26987"/>
    <cellStyle name="입력 2 2 5 2 11" xfId="11722"/>
    <cellStyle name="입력 2 2 5 2 12" xfId="17489"/>
    <cellStyle name="입력 2 2 5 2 13" xfId="23007"/>
    <cellStyle name="입력 2 2 5 2 2" xfId="9784"/>
    <cellStyle name="입력 2 2 5 2 2 2" xfId="15750"/>
    <cellStyle name="입력 2 2 5 2 2 3" xfId="21506"/>
    <cellStyle name="입력 2 2 5 2 2 4" xfId="26988"/>
    <cellStyle name="입력 2 2 5 2 3" xfId="9785"/>
    <cellStyle name="입력 2 2 5 2 3 2" xfId="15751"/>
    <cellStyle name="입력 2 2 5 2 3 3" xfId="21507"/>
    <cellStyle name="입력 2 2 5 2 3 4" xfId="26989"/>
    <cellStyle name="입력 2 2 5 2 4" xfId="9786"/>
    <cellStyle name="입력 2 2 5 2 4 2" xfId="15752"/>
    <cellStyle name="입력 2 2 5 2 4 3" xfId="21508"/>
    <cellStyle name="입력 2 2 5 2 4 4" xfId="26990"/>
    <cellStyle name="입력 2 2 5 2 5" xfId="9787"/>
    <cellStyle name="입력 2 2 5 2 5 2" xfId="15753"/>
    <cellStyle name="입력 2 2 5 2 5 3" xfId="21509"/>
    <cellStyle name="입력 2 2 5 2 5 4" xfId="26991"/>
    <cellStyle name="입력 2 2 5 2 6" xfId="9788"/>
    <cellStyle name="입력 2 2 5 2 6 2" xfId="15754"/>
    <cellStyle name="입력 2 2 5 2 6 3" xfId="21510"/>
    <cellStyle name="입력 2 2 5 2 6 4" xfId="26992"/>
    <cellStyle name="입력 2 2 5 2 7" xfId="9789"/>
    <cellStyle name="입력 2 2 5 2 7 2" xfId="15755"/>
    <cellStyle name="입력 2 2 5 2 7 3" xfId="21511"/>
    <cellStyle name="입력 2 2 5 2 7 4" xfId="26993"/>
    <cellStyle name="입력 2 2 5 2 8" xfId="9790"/>
    <cellStyle name="입력 2 2 5 2 8 2" xfId="15756"/>
    <cellStyle name="입력 2 2 5 2 8 3" xfId="21512"/>
    <cellStyle name="입력 2 2 5 2 8 4" xfId="26994"/>
    <cellStyle name="입력 2 2 5 2 9" xfId="9791"/>
    <cellStyle name="입력 2 2 5 2 9 2" xfId="15757"/>
    <cellStyle name="입력 2 2 5 2 9 3" xfId="21513"/>
    <cellStyle name="입력 2 2 5 2 9 4" xfId="26995"/>
    <cellStyle name="입력 2 2 5 3" xfId="5976"/>
    <cellStyle name="입력 2 2 5 3 10" xfId="9792"/>
    <cellStyle name="입력 2 2 5 3 10 2" xfId="15758"/>
    <cellStyle name="입력 2 2 5 3 10 3" xfId="21514"/>
    <cellStyle name="입력 2 2 5 3 10 4" xfId="26996"/>
    <cellStyle name="입력 2 2 5 3 11" xfId="11949"/>
    <cellStyle name="입력 2 2 5 3 12" xfId="17706"/>
    <cellStyle name="입력 2 2 5 3 13" xfId="23203"/>
    <cellStyle name="입력 2 2 5 3 2" xfId="9793"/>
    <cellStyle name="입력 2 2 5 3 2 2" xfId="15759"/>
    <cellStyle name="입력 2 2 5 3 2 3" xfId="21515"/>
    <cellStyle name="입력 2 2 5 3 2 4" xfId="26997"/>
    <cellStyle name="입력 2 2 5 3 3" xfId="9794"/>
    <cellStyle name="입력 2 2 5 3 3 2" xfId="15760"/>
    <cellStyle name="입력 2 2 5 3 3 3" xfId="21516"/>
    <cellStyle name="입력 2 2 5 3 3 4" xfId="26998"/>
    <cellStyle name="입력 2 2 5 3 4" xfId="9795"/>
    <cellStyle name="입력 2 2 5 3 4 2" xfId="15761"/>
    <cellStyle name="입력 2 2 5 3 4 3" xfId="21517"/>
    <cellStyle name="입력 2 2 5 3 4 4" xfId="26999"/>
    <cellStyle name="입력 2 2 5 3 5" xfId="9796"/>
    <cellStyle name="입력 2 2 5 3 5 2" xfId="15762"/>
    <cellStyle name="입력 2 2 5 3 5 3" xfId="21518"/>
    <cellStyle name="입력 2 2 5 3 5 4" xfId="27000"/>
    <cellStyle name="입력 2 2 5 3 6" xfId="9797"/>
    <cellStyle name="입력 2 2 5 3 6 2" xfId="15763"/>
    <cellStyle name="입력 2 2 5 3 6 3" xfId="21519"/>
    <cellStyle name="입력 2 2 5 3 6 4" xfId="27001"/>
    <cellStyle name="입력 2 2 5 3 7" xfId="9798"/>
    <cellStyle name="입력 2 2 5 3 7 2" xfId="15764"/>
    <cellStyle name="입력 2 2 5 3 7 3" xfId="21520"/>
    <cellStyle name="입력 2 2 5 3 7 4" xfId="27002"/>
    <cellStyle name="입력 2 2 5 3 8" xfId="9799"/>
    <cellStyle name="입력 2 2 5 3 8 2" xfId="15765"/>
    <cellStyle name="입력 2 2 5 3 8 3" xfId="21521"/>
    <cellStyle name="입력 2 2 5 3 8 4" xfId="27003"/>
    <cellStyle name="입력 2 2 5 3 9" xfId="9800"/>
    <cellStyle name="입력 2 2 5 3 9 2" xfId="15766"/>
    <cellStyle name="입력 2 2 5 3 9 3" xfId="21522"/>
    <cellStyle name="입력 2 2 5 3 9 4" xfId="27004"/>
    <cellStyle name="입력 2 2 5 4" xfId="9801"/>
    <cellStyle name="입력 2 2 5 4 2" xfId="15767"/>
    <cellStyle name="입력 2 2 5 4 3" xfId="21523"/>
    <cellStyle name="입력 2 2 5 4 4" xfId="27005"/>
    <cellStyle name="입력 2 2 5 5" xfId="9802"/>
    <cellStyle name="입력 2 2 5 5 2" xfId="15768"/>
    <cellStyle name="입력 2 2 5 5 3" xfId="21524"/>
    <cellStyle name="입력 2 2 5 5 4" xfId="27006"/>
    <cellStyle name="입력 2 2 5 6" xfId="9803"/>
    <cellStyle name="입력 2 2 5 6 2" xfId="15769"/>
    <cellStyle name="입력 2 2 5 6 3" xfId="21525"/>
    <cellStyle name="입력 2 2 5 6 4" xfId="27007"/>
    <cellStyle name="입력 2 2 5 7" xfId="9804"/>
    <cellStyle name="입력 2 2 5 7 2" xfId="15770"/>
    <cellStyle name="입력 2 2 5 7 3" xfId="21526"/>
    <cellStyle name="입력 2 2 5 7 4" xfId="27008"/>
    <cellStyle name="입력 2 2 5 8" xfId="9805"/>
    <cellStyle name="입력 2 2 5 8 2" xfId="15771"/>
    <cellStyle name="입력 2 2 5 8 3" xfId="21527"/>
    <cellStyle name="입력 2 2 5 8 4" xfId="27009"/>
    <cellStyle name="입력 2 2 5 9" xfId="11455"/>
    <cellStyle name="입력 2 2 6" xfId="9806"/>
    <cellStyle name="입력 2 2 6 2" xfId="15772"/>
    <cellStyle name="입력 2 2 6 3" xfId="21528"/>
    <cellStyle name="입력 2 2 6 4" xfId="27010"/>
    <cellStyle name="입력 2 2 7" xfId="9807"/>
    <cellStyle name="입력 2 2 7 2" xfId="15773"/>
    <cellStyle name="입력 2 2 7 3" xfId="21529"/>
    <cellStyle name="입력 2 2 7 4" xfId="27011"/>
    <cellStyle name="입력 2 2 8" xfId="11330"/>
    <cellStyle name="입력 2 2 9" xfId="11279"/>
    <cellStyle name="입력 2 3" xfId="5387"/>
    <cellStyle name="입력 2 3 10" xfId="9808"/>
    <cellStyle name="입력 2 3 10 2" xfId="15774"/>
    <cellStyle name="입력 2 3 10 3" xfId="21530"/>
    <cellStyle name="입력 2 3 10 4" xfId="27012"/>
    <cellStyle name="입력 2 3 11" xfId="11381"/>
    <cellStyle name="입력 2 3 12" xfId="17184"/>
    <cellStyle name="입력 2 3 13" xfId="11308"/>
    <cellStyle name="입력 2 3 2" xfId="5675"/>
    <cellStyle name="입력 2 3 2 10" xfId="11648"/>
    <cellStyle name="입력 2 3 2 11" xfId="17418"/>
    <cellStyle name="입력 2 3 2 12" xfId="22947"/>
    <cellStyle name="입력 2 3 2 2" xfId="9809"/>
    <cellStyle name="입력 2 3 2 2 2" xfId="15775"/>
    <cellStyle name="입력 2 3 2 2 3" xfId="21531"/>
    <cellStyle name="입력 2 3 2 2 4" xfId="27013"/>
    <cellStyle name="입력 2 3 2 3" xfId="9810"/>
    <cellStyle name="입력 2 3 2 3 2" xfId="15776"/>
    <cellStyle name="입력 2 3 2 3 3" xfId="21532"/>
    <cellStyle name="입력 2 3 2 3 4" xfId="27014"/>
    <cellStyle name="입력 2 3 2 4" xfId="9811"/>
    <cellStyle name="입력 2 3 2 4 2" xfId="15777"/>
    <cellStyle name="입력 2 3 2 4 3" xfId="21533"/>
    <cellStyle name="입력 2 3 2 4 4" xfId="27015"/>
    <cellStyle name="입력 2 3 2 5" xfId="9812"/>
    <cellStyle name="입력 2 3 2 5 2" xfId="15778"/>
    <cellStyle name="입력 2 3 2 5 3" xfId="21534"/>
    <cellStyle name="입력 2 3 2 5 4" xfId="27016"/>
    <cellStyle name="입력 2 3 2 6" xfId="9813"/>
    <cellStyle name="입력 2 3 2 6 2" xfId="15779"/>
    <cellStyle name="입력 2 3 2 6 3" xfId="21535"/>
    <cellStyle name="입력 2 3 2 6 4" xfId="27017"/>
    <cellStyle name="입력 2 3 2 7" xfId="9814"/>
    <cellStyle name="입력 2 3 2 7 2" xfId="15780"/>
    <cellStyle name="입력 2 3 2 7 3" xfId="21536"/>
    <cellStyle name="입력 2 3 2 7 4" xfId="27018"/>
    <cellStyle name="입력 2 3 2 8" xfId="9815"/>
    <cellStyle name="입력 2 3 2 8 2" xfId="15781"/>
    <cellStyle name="입력 2 3 2 8 3" xfId="21537"/>
    <cellStyle name="입력 2 3 2 8 4" xfId="27019"/>
    <cellStyle name="입력 2 3 2 9" xfId="9816"/>
    <cellStyle name="입력 2 3 2 9 2" xfId="15782"/>
    <cellStyle name="입력 2 3 2 9 3" xfId="21538"/>
    <cellStyle name="입력 2 3 2 9 4" xfId="27020"/>
    <cellStyle name="입력 2 3 3" xfId="5916"/>
    <cellStyle name="입력 2 3 3 10" xfId="9817"/>
    <cellStyle name="입력 2 3 3 10 2" xfId="15783"/>
    <cellStyle name="입력 2 3 3 10 3" xfId="21539"/>
    <cellStyle name="입력 2 3 3 10 4" xfId="27021"/>
    <cellStyle name="입력 2 3 3 11" xfId="11889"/>
    <cellStyle name="입력 2 3 3 12" xfId="17646"/>
    <cellStyle name="입력 2 3 3 13" xfId="23143"/>
    <cellStyle name="입력 2 3 3 2" xfId="9818"/>
    <cellStyle name="입력 2 3 3 2 2" xfId="15784"/>
    <cellStyle name="입력 2 3 3 2 3" xfId="21540"/>
    <cellStyle name="입력 2 3 3 2 4" xfId="27022"/>
    <cellStyle name="입력 2 3 3 3" xfId="9819"/>
    <cellStyle name="입력 2 3 3 3 2" xfId="15785"/>
    <cellStyle name="입력 2 3 3 3 3" xfId="21541"/>
    <cellStyle name="입력 2 3 3 3 4" xfId="27023"/>
    <cellStyle name="입력 2 3 3 4" xfId="9820"/>
    <cellStyle name="입력 2 3 3 4 2" xfId="15786"/>
    <cellStyle name="입력 2 3 3 4 3" xfId="21542"/>
    <cellStyle name="입력 2 3 3 4 4" xfId="27024"/>
    <cellStyle name="입력 2 3 3 5" xfId="9821"/>
    <cellStyle name="입력 2 3 3 5 2" xfId="15787"/>
    <cellStyle name="입력 2 3 3 5 3" xfId="21543"/>
    <cellStyle name="입력 2 3 3 5 4" xfId="27025"/>
    <cellStyle name="입력 2 3 3 6" xfId="9822"/>
    <cellStyle name="입력 2 3 3 6 2" xfId="15788"/>
    <cellStyle name="입력 2 3 3 6 3" xfId="21544"/>
    <cellStyle name="입력 2 3 3 6 4" xfId="27026"/>
    <cellStyle name="입력 2 3 3 7" xfId="9823"/>
    <cellStyle name="입력 2 3 3 7 2" xfId="15789"/>
    <cellStyle name="입력 2 3 3 7 3" xfId="21545"/>
    <cellStyle name="입력 2 3 3 7 4" xfId="27027"/>
    <cellStyle name="입력 2 3 3 8" xfId="9824"/>
    <cellStyle name="입력 2 3 3 8 2" xfId="15790"/>
    <cellStyle name="입력 2 3 3 8 3" xfId="21546"/>
    <cellStyle name="입력 2 3 3 8 4" xfId="27028"/>
    <cellStyle name="입력 2 3 3 9" xfId="9825"/>
    <cellStyle name="입력 2 3 3 9 2" xfId="15791"/>
    <cellStyle name="입력 2 3 3 9 3" xfId="21547"/>
    <cellStyle name="입력 2 3 3 9 4" xfId="27029"/>
    <cellStyle name="입력 2 3 4" xfId="9826"/>
    <cellStyle name="입력 2 3 4 2" xfId="15792"/>
    <cellStyle name="입력 2 3 4 3" xfId="21548"/>
    <cellStyle name="입력 2 3 4 4" xfId="27030"/>
    <cellStyle name="입력 2 3 5" xfId="9827"/>
    <cellStyle name="입력 2 3 5 2" xfId="15793"/>
    <cellStyle name="입력 2 3 5 3" xfId="21549"/>
    <cellStyle name="입력 2 3 5 4" xfId="27031"/>
    <cellStyle name="입력 2 3 6" xfId="9828"/>
    <cellStyle name="입력 2 3 6 2" xfId="15794"/>
    <cellStyle name="입력 2 3 6 3" xfId="21550"/>
    <cellStyle name="입력 2 3 6 4" xfId="27032"/>
    <cellStyle name="입력 2 3 7" xfId="9829"/>
    <cellStyle name="입력 2 3 7 2" xfId="15795"/>
    <cellStyle name="입력 2 3 7 3" xfId="21551"/>
    <cellStyle name="입력 2 3 7 4" xfId="27033"/>
    <cellStyle name="입력 2 3 8" xfId="9830"/>
    <cellStyle name="입력 2 3 8 2" xfId="15796"/>
    <cellStyle name="입력 2 3 8 3" xfId="21552"/>
    <cellStyle name="입력 2 3 8 4" xfId="27034"/>
    <cellStyle name="입력 2 3 9" xfId="9831"/>
    <cellStyle name="입력 2 3 9 2" xfId="15797"/>
    <cellStyle name="입력 2 3 9 3" xfId="21553"/>
    <cellStyle name="입력 2 3 9 4" xfId="27035"/>
    <cellStyle name="입력 2 4" xfId="5534"/>
    <cellStyle name="입력 2 4 2" xfId="5822"/>
    <cellStyle name="입력 2 4 2 10" xfId="11795"/>
    <cellStyle name="입력 2 4 2 11" xfId="17558"/>
    <cellStyle name="입력 2 4 2 12" xfId="23074"/>
    <cellStyle name="입력 2 4 2 2" xfId="9832"/>
    <cellStyle name="입력 2 4 2 2 2" xfId="15798"/>
    <cellStyle name="입력 2 4 2 2 3" xfId="21554"/>
    <cellStyle name="입력 2 4 2 2 4" xfId="27036"/>
    <cellStyle name="입력 2 4 2 3" xfId="9833"/>
    <cellStyle name="입력 2 4 2 3 2" xfId="15799"/>
    <cellStyle name="입력 2 4 2 3 3" xfId="21555"/>
    <cellStyle name="입력 2 4 2 3 4" xfId="27037"/>
    <cellStyle name="입력 2 4 2 4" xfId="9834"/>
    <cellStyle name="입력 2 4 2 4 2" xfId="15800"/>
    <cellStyle name="입력 2 4 2 4 3" xfId="21556"/>
    <cellStyle name="입력 2 4 2 4 4" xfId="27038"/>
    <cellStyle name="입력 2 4 2 5" xfId="9835"/>
    <cellStyle name="입력 2 4 2 5 2" xfId="15801"/>
    <cellStyle name="입력 2 4 2 5 3" xfId="21557"/>
    <cellStyle name="입력 2 4 2 5 4" xfId="27039"/>
    <cellStyle name="입력 2 4 2 6" xfId="9836"/>
    <cellStyle name="입력 2 4 2 6 2" xfId="15802"/>
    <cellStyle name="입력 2 4 2 6 3" xfId="21558"/>
    <cellStyle name="입력 2 4 2 6 4" xfId="27040"/>
    <cellStyle name="입력 2 4 2 7" xfId="9837"/>
    <cellStyle name="입력 2 4 2 7 2" xfId="15803"/>
    <cellStyle name="입력 2 4 2 7 3" xfId="21559"/>
    <cellStyle name="입력 2 4 2 7 4" xfId="27041"/>
    <cellStyle name="입력 2 4 2 8" xfId="9838"/>
    <cellStyle name="입력 2 4 2 8 2" xfId="15804"/>
    <cellStyle name="입력 2 4 2 8 3" xfId="21560"/>
    <cellStyle name="입력 2 4 2 8 4" xfId="27042"/>
    <cellStyle name="입력 2 4 2 9" xfId="9839"/>
    <cellStyle name="입력 2 4 2 9 2" xfId="15805"/>
    <cellStyle name="입력 2 4 2 9 3" xfId="21561"/>
    <cellStyle name="입력 2 4 2 9 4" xfId="27043"/>
    <cellStyle name="입력 2 4 3" xfId="6045"/>
    <cellStyle name="입력 2 4 3 10" xfId="9840"/>
    <cellStyle name="입력 2 4 3 10 2" xfId="15806"/>
    <cellStyle name="입력 2 4 3 10 3" xfId="21562"/>
    <cellStyle name="입력 2 4 3 10 4" xfId="27044"/>
    <cellStyle name="입력 2 4 3 11" xfId="12017"/>
    <cellStyle name="입력 2 4 3 12" xfId="17774"/>
    <cellStyle name="입력 2 4 3 13" xfId="23271"/>
    <cellStyle name="입력 2 4 3 2" xfId="9841"/>
    <cellStyle name="입력 2 4 3 2 2" xfId="15807"/>
    <cellStyle name="입력 2 4 3 2 3" xfId="21563"/>
    <cellStyle name="입력 2 4 3 2 4" xfId="27045"/>
    <cellStyle name="입력 2 4 3 3" xfId="9842"/>
    <cellStyle name="입력 2 4 3 3 2" xfId="15808"/>
    <cellStyle name="입력 2 4 3 3 3" xfId="21564"/>
    <cellStyle name="입력 2 4 3 3 4" xfId="27046"/>
    <cellStyle name="입력 2 4 3 4" xfId="9843"/>
    <cellStyle name="입력 2 4 3 4 2" xfId="15809"/>
    <cellStyle name="입력 2 4 3 4 3" xfId="21565"/>
    <cellStyle name="입력 2 4 3 4 4" xfId="27047"/>
    <cellStyle name="입력 2 4 3 5" xfId="9844"/>
    <cellStyle name="입력 2 4 3 5 2" xfId="15810"/>
    <cellStyle name="입력 2 4 3 5 3" xfId="21566"/>
    <cellStyle name="입력 2 4 3 5 4" xfId="27048"/>
    <cellStyle name="입력 2 4 3 6" xfId="9845"/>
    <cellStyle name="입력 2 4 3 6 2" xfId="15811"/>
    <cellStyle name="입력 2 4 3 6 3" xfId="21567"/>
    <cellStyle name="입력 2 4 3 6 4" xfId="27049"/>
    <cellStyle name="입력 2 4 3 7" xfId="9846"/>
    <cellStyle name="입력 2 4 3 7 2" xfId="15812"/>
    <cellStyle name="입력 2 4 3 7 3" xfId="21568"/>
    <cellStyle name="입력 2 4 3 7 4" xfId="27050"/>
    <cellStyle name="입력 2 4 3 8" xfId="9847"/>
    <cellStyle name="입력 2 4 3 8 2" xfId="15813"/>
    <cellStyle name="입력 2 4 3 8 3" xfId="21569"/>
    <cellStyle name="입력 2 4 3 8 4" xfId="27051"/>
    <cellStyle name="입력 2 4 3 9" xfId="9848"/>
    <cellStyle name="입력 2 4 3 9 2" xfId="15814"/>
    <cellStyle name="입력 2 4 3 9 3" xfId="21570"/>
    <cellStyle name="입력 2 4 3 9 4" xfId="27052"/>
    <cellStyle name="입력 2 4 4" xfId="9849"/>
    <cellStyle name="입력 2 4 4 2" xfId="15815"/>
    <cellStyle name="입력 2 4 4 3" xfId="21571"/>
    <cellStyle name="입력 2 4 4 4" xfId="27053"/>
    <cellStyle name="입력 2 4 5" xfId="9850"/>
    <cellStyle name="입력 2 4 5 2" xfId="15816"/>
    <cellStyle name="입력 2 4 5 3" xfId="21572"/>
    <cellStyle name="입력 2 4 5 4" xfId="27054"/>
    <cellStyle name="입력 2 4 6" xfId="9851"/>
    <cellStyle name="입력 2 4 6 2" xfId="15817"/>
    <cellStyle name="입력 2 4 6 3" xfId="21573"/>
    <cellStyle name="입력 2 4 6 4" xfId="27055"/>
    <cellStyle name="입력 2 4 7" xfId="11527"/>
    <cellStyle name="입력 2 4 8" xfId="17315"/>
    <cellStyle name="입력 2 5" xfId="5451"/>
    <cellStyle name="입력 2 5 2" xfId="5739"/>
    <cellStyle name="입력 2 5 2 10" xfId="11712"/>
    <cellStyle name="입력 2 5 2 11" xfId="17479"/>
    <cellStyle name="입력 2 5 2 12" xfId="22999"/>
    <cellStyle name="입력 2 5 2 2" xfId="9852"/>
    <cellStyle name="입력 2 5 2 2 2" xfId="15818"/>
    <cellStyle name="입력 2 5 2 2 3" xfId="21574"/>
    <cellStyle name="입력 2 5 2 2 4" xfId="27056"/>
    <cellStyle name="입력 2 5 2 3" xfId="9853"/>
    <cellStyle name="입력 2 5 2 3 2" xfId="15819"/>
    <cellStyle name="입력 2 5 2 3 3" xfId="21575"/>
    <cellStyle name="입력 2 5 2 3 4" xfId="27057"/>
    <cellStyle name="입력 2 5 2 4" xfId="9854"/>
    <cellStyle name="입력 2 5 2 4 2" xfId="15820"/>
    <cellStyle name="입력 2 5 2 4 3" xfId="21576"/>
    <cellStyle name="입력 2 5 2 4 4" xfId="27058"/>
    <cellStyle name="입력 2 5 2 5" xfId="9855"/>
    <cellStyle name="입력 2 5 2 5 2" xfId="15821"/>
    <cellStyle name="입력 2 5 2 5 3" xfId="21577"/>
    <cellStyle name="입력 2 5 2 5 4" xfId="27059"/>
    <cellStyle name="입력 2 5 2 6" xfId="9856"/>
    <cellStyle name="입력 2 5 2 6 2" xfId="15822"/>
    <cellStyle name="입력 2 5 2 6 3" xfId="21578"/>
    <cellStyle name="입력 2 5 2 6 4" xfId="27060"/>
    <cellStyle name="입력 2 5 2 7" xfId="9857"/>
    <cellStyle name="입력 2 5 2 7 2" xfId="15823"/>
    <cellStyle name="입력 2 5 2 7 3" xfId="21579"/>
    <cellStyle name="입력 2 5 2 7 4" xfId="27061"/>
    <cellStyle name="입력 2 5 2 8" xfId="9858"/>
    <cellStyle name="입력 2 5 2 8 2" xfId="15824"/>
    <cellStyle name="입력 2 5 2 8 3" xfId="21580"/>
    <cellStyle name="입력 2 5 2 8 4" xfId="27062"/>
    <cellStyle name="입력 2 5 2 9" xfId="9859"/>
    <cellStyle name="입력 2 5 2 9 2" xfId="15825"/>
    <cellStyle name="입력 2 5 2 9 3" xfId="21581"/>
    <cellStyle name="입력 2 5 2 9 4" xfId="27063"/>
    <cellStyle name="입력 2 5 3" xfId="5967"/>
    <cellStyle name="입력 2 5 3 10" xfId="9860"/>
    <cellStyle name="입력 2 5 3 10 2" xfId="15826"/>
    <cellStyle name="입력 2 5 3 10 3" xfId="21582"/>
    <cellStyle name="입력 2 5 3 10 4" xfId="27064"/>
    <cellStyle name="입력 2 5 3 11" xfId="11940"/>
    <cellStyle name="입력 2 5 3 12" xfId="17697"/>
    <cellStyle name="입력 2 5 3 13" xfId="23194"/>
    <cellStyle name="입력 2 5 3 2" xfId="9861"/>
    <cellStyle name="입력 2 5 3 2 2" xfId="15827"/>
    <cellStyle name="입력 2 5 3 2 3" xfId="21583"/>
    <cellStyle name="입력 2 5 3 2 4" xfId="27065"/>
    <cellStyle name="입력 2 5 3 3" xfId="9862"/>
    <cellStyle name="입력 2 5 3 3 2" xfId="15828"/>
    <cellStyle name="입력 2 5 3 3 3" xfId="21584"/>
    <cellStyle name="입력 2 5 3 3 4" xfId="27066"/>
    <cellStyle name="입력 2 5 3 4" xfId="9863"/>
    <cellStyle name="입력 2 5 3 4 2" xfId="15829"/>
    <cellStyle name="입력 2 5 3 4 3" xfId="21585"/>
    <cellStyle name="입력 2 5 3 4 4" xfId="27067"/>
    <cellStyle name="입력 2 5 3 5" xfId="9864"/>
    <cellStyle name="입력 2 5 3 5 2" xfId="15830"/>
    <cellStyle name="입력 2 5 3 5 3" xfId="21586"/>
    <cellStyle name="입력 2 5 3 5 4" xfId="27068"/>
    <cellStyle name="입력 2 5 3 6" xfId="9865"/>
    <cellStyle name="입력 2 5 3 6 2" xfId="15831"/>
    <cellStyle name="입력 2 5 3 6 3" xfId="21587"/>
    <cellStyle name="입력 2 5 3 6 4" xfId="27069"/>
    <cellStyle name="입력 2 5 3 7" xfId="9866"/>
    <cellStyle name="입력 2 5 3 7 2" xfId="15832"/>
    <cellStyle name="입력 2 5 3 7 3" xfId="21588"/>
    <cellStyle name="입력 2 5 3 7 4" xfId="27070"/>
    <cellStyle name="입력 2 5 3 8" xfId="9867"/>
    <cellStyle name="입력 2 5 3 8 2" xfId="15833"/>
    <cellStyle name="입력 2 5 3 8 3" xfId="21589"/>
    <cellStyle name="입력 2 5 3 8 4" xfId="27071"/>
    <cellStyle name="입력 2 5 3 9" xfId="9868"/>
    <cellStyle name="입력 2 5 3 9 2" xfId="15834"/>
    <cellStyle name="입력 2 5 3 9 3" xfId="21590"/>
    <cellStyle name="입력 2 5 3 9 4" xfId="27072"/>
    <cellStyle name="입력 2 5 4" xfId="9869"/>
    <cellStyle name="입력 2 5 4 2" xfId="15835"/>
    <cellStyle name="입력 2 5 4 3" xfId="21591"/>
    <cellStyle name="입력 2 5 4 4" xfId="27073"/>
    <cellStyle name="입력 2 5 5" xfId="9870"/>
    <cellStyle name="입력 2 5 5 2" xfId="15836"/>
    <cellStyle name="입력 2 5 5 3" xfId="21592"/>
    <cellStyle name="입력 2 5 5 4" xfId="27074"/>
    <cellStyle name="입력 2 5 6" xfId="9871"/>
    <cellStyle name="입력 2 5 6 2" xfId="15837"/>
    <cellStyle name="입력 2 5 6 3" xfId="21593"/>
    <cellStyle name="입력 2 5 6 4" xfId="27075"/>
    <cellStyle name="입력 2 5 7" xfId="9872"/>
    <cellStyle name="입력 2 5 7 2" xfId="15838"/>
    <cellStyle name="입력 2 5 7 3" xfId="21594"/>
    <cellStyle name="입력 2 5 7 4" xfId="27076"/>
    <cellStyle name="입력 2 5 8" xfId="11445"/>
    <cellStyle name="입력 2 5 9" xfId="17239"/>
    <cellStyle name="입력 2 6" xfId="5508"/>
    <cellStyle name="입력 2 6 10" xfId="17291"/>
    <cellStyle name="입력 2 6 11" xfId="22891"/>
    <cellStyle name="입력 2 6 2" xfId="5796"/>
    <cellStyle name="입력 2 6 2 10" xfId="9873"/>
    <cellStyle name="입력 2 6 2 10 2" xfId="15839"/>
    <cellStyle name="입력 2 6 2 10 3" xfId="21595"/>
    <cellStyle name="입력 2 6 2 10 4" xfId="27077"/>
    <cellStyle name="입력 2 6 2 11" xfId="11769"/>
    <cellStyle name="입력 2 6 2 12" xfId="17533"/>
    <cellStyle name="입력 2 6 2 13" xfId="23049"/>
    <cellStyle name="입력 2 6 2 2" xfId="9874"/>
    <cellStyle name="입력 2 6 2 2 2" xfId="15840"/>
    <cellStyle name="입력 2 6 2 2 3" xfId="21596"/>
    <cellStyle name="입력 2 6 2 2 4" xfId="27078"/>
    <cellStyle name="입력 2 6 2 3" xfId="9875"/>
    <cellStyle name="입력 2 6 2 3 2" xfId="15841"/>
    <cellStyle name="입력 2 6 2 3 3" xfId="21597"/>
    <cellStyle name="입력 2 6 2 3 4" xfId="27079"/>
    <cellStyle name="입력 2 6 2 4" xfId="9876"/>
    <cellStyle name="입력 2 6 2 4 2" xfId="15842"/>
    <cellStyle name="입력 2 6 2 4 3" xfId="21598"/>
    <cellStyle name="입력 2 6 2 4 4" xfId="27080"/>
    <cellStyle name="입력 2 6 2 5" xfId="9877"/>
    <cellStyle name="입력 2 6 2 5 2" xfId="15843"/>
    <cellStyle name="입력 2 6 2 5 3" xfId="21599"/>
    <cellStyle name="입력 2 6 2 5 4" xfId="27081"/>
    <cellStyle name="입력 2 6 2 6" xfId="9878"/>
    <cellStyle name="입력 2 6 2 6 2" xfId="15844"/>
    <cellStyle name="입력 2 6 2 6 3" xfId="21600"/>
    <cellStyle name="입력 2 6 2 6 4" xfId="27082"/>
    <cellStyle name="입력 2 6 2 7" xfId="9879"/>
    <cellStyle name="입력 2 6 2 7 2" xfId="15845"/>
    <cellStyle name="입력 2 6 2 7 3" xfId="21601"/>
    <cellStyle name="입력 2 6 2 7 4" xfId="27083"/>
    <cellStyle name="입력 2 6 2 8" xfId="9880"/>
    <cellStyle name="입력 2 6 2 8 2" xfId="15846"/>
    <cellStyle name="입력 2 6 2 8 3" xfId="21602"/>
    <cellStyle name="입력 2 6 2 8 4" xfId="27084"/>
    <cellStyle name="입력 2 6 2 9" xfId="9881"/>
    <cellStyle name="입력 2 6 2 9 2" xfId="15847"/>
    <cellStyle name="입력 2 6 2 9 3" xfId="21603"/>
    <cellStyle name="입력 2 6 2 9 4" xfId="27085"/>
    <cellStyle name="입력 2 6 3" xfId="6019"/>
    <cellStyle name="입력 2 6 3 10" xfId="9882"/>
    <cellStyle name="입력 2 6 3 10 2" xfId="15848"/>
    <cellStyle name="입력 2 6 3 10 3" xfId="21604"/>
    <cellStyle name="입력 2 6 3 10 4" xfId="27086"/>
    <cellStyle name="입력 2 6 3 11" xfId="11992"/>
    <cellStyle name="입력 2 6 3 12" xfId="17749"/>
    <cellStyle name="입력 2 6 3 13" xfId="23246"/>
    <cellStyle name="입력 2 6 3 2" xfId="9883"/>
    <cellStyle name="입력 2 6 3 2 2" xfId="15849"/>
    <cellStyle name="입력 2 6 3 2 3" xfId="21605"/>
    <cellStyle name="입력 2 6 3 2 4" xfId="27087"/>
    <cellStyle name="입력 2 6 3 3" xfId="9884"/>
    <cellStyle name="입력 2 6 3 3 2" xfId="15850"/>
    <cellStyle name="입력 2 6 3 3 3" xfId="21606"/>
    <cellStyle name="입력 2 6 3 3 4" xfId="27088"/>
    <cellStyle name="입력 2 6 3 4" xfId="9885"/>
    <cellStyle name="입력 2 6 3 4 2" xfId="15851"/>
    <cellStyle name="입력 2 6 3 4 3" xfId="21607"/>
    <cellStyle name="입력 2 6 3 4 4" xfId="27089"/>
    <cellStyle name="입력 2 6 3 5" xfId="9886"/>
    <cellStyle name="입력 2 6 3 5 2" xfId="15852"/>
    <cellStyle name="입력 2 6 3 5 3" xfId="21608"/>
    <cellStyle name="입력 2 6 3 5 4" xfId="27090"/>
    <cellStyle name="입력 2 6 3 6" xfId="9887"/>
    <cellStyle name="입력 2 6 3 6 2" xfId="15853"/>
    <cellStyle name="입력 2 6 3 6 3" xfId="21609"/>
    <cellStyle name="입력 2 6 3 6 4" xfId="27091"/>
    <cellStyle name="입력 2 6 3 7" xfId="9888"/>
    <cellStyle name="입력 2 6 3 7 2" xfId="15854"/>
    <cellStyle name="입력 2 6 3 7 3" xfId="21610"/>
    <cellStyle name="입력 2 6 3 7 4" xfId="27092"/>
    <cellStyle name="입력 2 6 3 8" xfId="9889"/>
    <cellStyle name="입력 2 6 3 8 2" xfId="15855"/>
    <cellStyle name="입력 2 6 3 8 3" xfId="21611"/>
    <cellStyle name="입력 2 6 3 8 4" xfId="27093"/>
    <cellStyle name="입력 2 6 3 9" xfId="9890"/>
    <cellStyle name="입력 2 6 3 9 2" xfId="15856"/>
    <cellStyle name="입력 2 6 3 9 3" xfId="21612"/>
    <cellStyle name="입력 2 6 3 9 4" xfId="27094"/>
    <cellStyle name="입력 2 6 4" xfId="9891"/>
    <cellStyle name="입력 2 6 4 2" xfId="15857"/>
    <cellStyle name="입력 2 6 4 3" xfId="21613"/>
    <cellStyle name="입력 2 6 4 4" xfId="27095"/>
    <cellStyle name="입력 2 6 5" xfId="9892"/>
    <cellStyle name="입력 2 6 5 2" xfId="15858"/>
    <cellStyle name="입력 2 6 5 3" xfId="21614"/>
    <cellStyle name="입력 2 6 5 4" xfId="27096"/>
    <cellStyle name="입력 2 6 6" xfId="9893"/>
    <cellStyle name="입력 2 6 6 2" xfId="15859"/>
    <cellStyle name="입력 2 6 6 3" xfId="21615"/>
    <cellStyle name="입력 2 6 6 4" xfId="27097"/>
    <cellStyle name="입력 2 6 7" xfId="9894"/>
    <cellStyle name="입력 2 6 7 2" xfId="15860"/>
    <cellStyle name="입력 2 6 7 3" xfId="21616"/>
    <cellStyle name="입력 2 6 7 4" xfId="27098"/>
    <cellStyle name="입력 2 6 8" xfId="9895"/>
    <cellStyle name="입력 2 6 8 2" xfId="15861"/>
    <cellStyle name="입력 2 6 8 3" xfId="21617"/>
    <cellStyle name="입력 2 6 8 4" xfId="27099"/>
    <cellStyle name="입력 2 6 9" xfId="11502"/>
    <cellStyle name="입력 2 7" xfId="9896"/>
    <cellStyle name="입력 2 7 2" xfId="15862"/>
    <cellStyle name="입력 2 7 3" xfId="21618"/>
    <cellStyle name="입력 2 7 4" xfId="27100"/>
    <cellStyle name="입력 2 8" xfId="11229"/>
    <cellStyle name="입력 3" xfId="629"/>
    <cellStyle name="입력 3 2" xfId="5154"/>
    <cellStyle name="입력 3 2 2" xfId="5516"/>
    <cellStyle name="입력 3 2 2 2" xfId="5804"/>
    <cellStyle name="입력 3 2 2 2 10" xfId="11777"/>
    <cellStyle name="입력 3 2 2 2 11" xfId="17541"/>
    <cellStyle name="입력 3 2 2 2 12" xfId="23057"/>
    <cellStyle name="입력 3 2 2 2 2" xfId="9897"/>
    <cellStyle name="입력 3 2 2 2 2 2" xfId="15863"/>
    <cellStyle name="입력 3 2 2 2 2 3" xfId="21619"/>
    <cellStyle name="입력 3 2 2 2 2 4" xfId="27101"/>
    <cellStyle name="입력 3 2 2 2 3" xfId="9898"/>
    <cellStyle name="입력 3 2 2 2 3 2" xfId="15864"/>
    <cellStyle name="입력 3 2 2 2 3 3" xfId="21620"/>
    <cellStyle name="입력 3 2 2 2 3 4" xfId="27102"/>
    <cellStyle name="입력 3 2 2 2 4" xfId="9899"/>
    <cellStyle name="입력 3 2 2 2 4 2" xfId="15865"/>
    <cellStyle name="입력 3 2 2 2 4 3" xfId="21621"/>
    <cellStyle name="입력 3 2 2 2 4 4" xfId="27103"/>
    <cellStyle name="입력 3 2 2 2 5" xfId="9900"/>
    <cellStyle name="입력 3 2 2 2 5 2" xfId="15866"/>
    <cellStyle name="입력 3 2 2 2 5 3" xfId="21622"/>
    <cellStyle name="입력 3 2 2 2 5 4" xfId="27104"/>
    <cellStyle name="입력 3 2 2 2 6" xfId="9901"/>
    <cellStyle name="입력 3 2 2 2 6 2" xfId="15867"/>
    <cellStyle name="입력 3 2 2 2 6 3" xfId="21623"/>
    <cellStyle name="입력 3 2 2 2 6 4" xfId="27105"/>
    <cellStyle name="입력 3 2 2 2 7" xfId="9902"/>
    <cellStyle name="입력 3 2 2 2 7 2" xfId="15868"/>
    <cellStyle name="입력 3 2 2 2 7 3" xfId="21624"/>
    <cellStyle name="입력 3 2 2 2 7 4" xfId="27106"/>
    <cellStyle name="입력 3 2 2 2 8" xfId="9903"/>
    <cellStyle name="입력 3 2 2 2 8 2" xfId="15869"/>
    <cellStyle name="입력 3 2 2 2 8 3" xfId="21625"/>
    <cellStyle name="입력 3 2 2 2 8 4" xfId="27107"/>
    <cellStyle name="입력 3 2 2 2 9" xfId="9904"/>
    <cellStyle name="입력 3 2 2 2 9 2" xfId="15870"/>
    <cellStyle name="입력 3 2 2 2 9 3" xfId="21626"/>
    <cellStyle name="입력 3 2 2 2 9 4" xfId="27108"/>
    <cellStyle name="입력 3 2 2 3" xfId="6027"/>
    <cellStyle name="입력 3 2 2 3 10" xfId="9905"/>
    <cellStyle name="입력 3 2 2 3 10 2" xfId="15871"/>
    <cellStyle name="입력 3 2 2 3 10 3" xfId="21627"/>
    <cellStyle name="입력 3 2 2 3 10 4" xfId="27109"/>
    <cellStyle name="입력 3 2 2 3 11" xfId="12000"/>
    <cellStyle name="입력 3 2 2 3 12" xfId="17757"/>
    <cellStyle name="입력 3 2 2 3 13" xfId="23254"/>
    <cellStyle name="입력 3 2 2 3 2" xfId="9906"/>
    <cellStyle name="입력 3 2 2 3 2 2" xfId="15872"/>
    <cellStyle name="입력 3 2 2 3 2 3" xfId="21628"/>
    <cellStyle name="입력 3 2 2 3 2 4" xfId="27110"/>
    <cellStyle name="입력 3 2 2 3 3" xfId="9907"/>
    <cellStyle name="입력 3 2 2 3 3 2" xfId="15873"/>
    <cellStyle name="입력 3 2 2 3 3 3" xfId="21629"/>
    <cellStyle name="입력 3 2 2 3 3 4" xfId="27111"/>
    <cellStyle name="입력 3 2 2 3 4" xfId="9908"/>
    <cellStyle name="입력 3 2 2 3 4 2" xfId="15874"/>
    <cellStyle name="입력 3 2 2 3 4 3" xfId="21630"/>
    <cellStyle name="입력 3 2 2 3 4 4" xfId="27112"/>
    <cellStyle name="입력 3 2 2 3 5" xfId="9909"/>
    <cellStyle name="입력 3 2 2 3 5 2" xfId="15875"/>
    <cellStyle name="입력 3 2 2 3 5 3" xfId="21631"/>
    <cellStyle name="입력 3 2 2 3 5 4" xfId="27113"/>
    <cellStyle name="입력 3 2 2 3 6" xfId="9910"/>
    <cellStyle name="입력 3 2 2 3 6 2" xfId="15876"/>
    <cellStyle name="입력 3 2 2 3 6 3" xfId="21632"/>
    <cellStyle name="입력 3 2 2 3 6 4" xfId="27114"/>
    <cellStyle name="입력 3 2 2 3 7" xfId="9911"/>
    <cellStyle name="입력 3 2 2 3 7 2" xfId="15877"/>
    <cellStyle name="입력 3 2 2 3 7 3" xfId="21633"/>
    <cellStyle name="입력 3 2 2 3 7 4" xfId="27115"/>
    <cellStyle name="입력 3 2 2 3 8" xfId="9912"/>
    <cellStyle name="입력 3 2 2 3 8 2" xfId="15878"/>
    <cellStyle name="입력 3 2 2 3 8 3" xfId="21634"/>
    <cellStyle name="입력 3 2 2 3 8 4" xfId="27116"/>
    <cellStyle name="입력 3 2 2 3 9" xfId="9913"/>
    <cellStyle name="입력 3 2 2 3 9 2" xfId="15879"/>
    <cellStyle name="입력 3 2 2 3 9 3" xfId="21635"/>
    <cellStyle name="입력 3 2 2 3 9 4" xfId="27117"/>
    <cellStyle name="입력 3 2 2 4" xfId="9914"/>
    <cellStyle name="입력 3 2 2 4 2" xfId="15880"/>
    <cellStyle name="입력 3 2 2 4 3" xfId="21636"/>
    <cellStyle name="입력 3 2 2 4 4" xfId="27118"/>
    <cellStyle name="입력 3 2 2 5" xfId="9915"/>
    <cellStyle name="입력 3 2 2 5 2" xfId="15881"/>
    <cellStyle name="입력 3 2 2 5 3" xfId="21637"/>
    <cellStyle name="입력 3 2 2 5 4" xfId="27119"/>
    <cellStyle name="입력 3 2 2 6" xfId="9916"/>
    <cellStyle name="입력 3 2 2 6 2" xfId="15882"/>
    <cellStyle name="입력 3 2 2 6 3" xfId="21638"/>
    <cellStyle name="입력 3 2 2 6 4" xfId="27120"/>
    <cellStyle name="입력 3 2 2 7" xfId="11510"/>
    <cellStyle name="입력 3 2 2 8" xfId="17299"/>
    <cellStyle name="입력 3 2 3" xfId="5411"/>
    <cellStyle name="입력 3 2 3 2" xfId="5699"/>
    <cellStyle name="입력 3 2 3 2 10" xfId="11672"/>
    <cellStyle name="입력 3 2 3 2 11" xfId="17441"/>
    <cellStyle name="입력 3 2 3 2 12" xfId="22962"/>
    <cellStyle name="입력 3 2 3 2 2" xfId="9917"/>
    <cellStyle name="입력 3 2 3 2 2 2" xfId="15883"/>
    <cellStyle name="입력 3 2 3 2 2 3" xfId="21639"/>
    <cellStyle name="입력 3 2 3 2 2 4" xfId="27121"/>
    <cellStyle name="입력 3 2 3 2 3" xfId="9918"/>
    <cellStyle name="입력 3 2 3 2 3 2" xfId="15884"/>
    <cellStyle name="입력 3 2 3 2 3 3" xfId="21640"/>
    <cellStyle name="입력 3 2 3 2 3 4" xfId="27122"/>
    <cellStyle name="입력 3 2 3 2 4" xfId="9919"/>
    <cellStyle name="입력 3 2 3 2 4 2" xfId="15885"/>
    <cellStyle name="입력 3 2 3 2 4 3" xfId="21641"/>
    <cellStyle name="입력 3 2 3 2 4 4" xfId="27123"/>
    <cellStyle name="입력 3 2 3 2 5" xfId="9920"/>
    <cellStyle name="입력 3 2 3 2 5 2" xfId="15886"/>
    <cellStyle name="입력 3 2 3 2 5 3" xfId="21642"/>
    <cellStyle name="입력 3 2 3 2 5 4" xfId="27124"/>
    <cellStyle name="입력 3 2 3 2 6" xfId="9921"/>
    <cellStyle name="입력 3 2 3 2 6 2" xfId="15887"/>
    <cellStyle name="입력 3 2 3 2 6 3" xfId="21643"/>
    <cellStyle name="입력 3 2 3 2 6 4" xfId="27125"/>
    <cellStyle name="입력 3 2 3 2 7" xfId="9922"/>
    <cellStyle name="입력 3 2 3 2 7 2" xfId="15888"/>
    <cellStyle name="입력 3 2 3 2 7 3" xfId="21644"/>
    <cellStyle name="입력 3 2 3 2 7 4" xfId="27126"/>
    <cellStyle name="입력 3 2 3 2 8" xfId="9923"/>
    <cellStyle name="입력 3 2 3 2 8 2" xfId="15889"/>
    <cellStyle name="입력 3 2 3 2 8 3" xfId="21645"/>
    <cellStyle name="입력 3 2 3 2 8 4" xfId="27127"/>
    <cellStyle name="입력 3 2 3 2 9" xfId="9924"/>
    <cellStyle name="입력 3 2 3 2 9 2" xfId="15890"/>
    <cellStyle name="입력 3 2 3 2 9 3" xfId="21646"/>
    <cellStyle name="입력 3 2 3 2 9 4" xfId="27128"/>
    <cellStyle name="입력 3 2 3 3" xfId="5938"/>
    <cellStyle name="입력 3 2 3 3 10" xfId="9925"/>
    <cellStyle name="입력 3 2 3 3 10 2" xfId="15891"/>
    <cellStyle name="입력 3 2 3 3 10 3" xfId="21647"/>
    <cellStyle name="입력 3 2 3 3 10 4" xfId="27129"/>
    <cellStyle name="입력 3 2 3 3 11" xfId="11911"/>
    <cellStyle name="입력 3 2 3 3 12" xfId="17668"/>
    <cellStyle name="입력 3 2 3 3 13" xfId="23165"/>
    <cellStyle name="입력 3 2 3 3 2" xfId="9926"/>
    <cellStyle name="입력 3 2 3 3 2 2" xfId="15892"/>
    <cellStyle name="입력 3 2 3 3 2 3" xfId="21648"/>
    <cellStyle name="입력 3 2 3 3 2 4" xfId="27130"/>
    <cellStyle name="입력 3 2 3 3 3" xfId="9927"/>
    <cellStyle name="입력 3 2 3 3 3 2" xfId="15893"/>
    <cellStyle name="입력 3 2 3 3 3 3" xfId="21649"/>
    <cellStyle name="입력 3 2 3 3 3 4" xfId="27131"/>
    <cellStyle name="입력 3 2 3 3 4" xfId="9928"/>
    <cellStyle name="입력 3 2 3 3 4 2" xfId="15894"/>
    <cellStyle name="입력 3 2 3 3 4 3" xfId="21650"/>
    <cellStyle name="입력 3 2 3 3 4 4" xfId="27132"/>
    <cellStyle name="입력 3 2 3 3 5" xfId="9929"/>
    <cellStyle name="입력 3 2 3 3 5 2" xfId="15895"/>
    <cellStyle name="입력 3 2 3 3 5 3" xfId="21651"/>
    <cellStyle name="입력 3 2 3 3 5 4" xfId="27133"/>
    <cellStyle name="입력 3 2 3 3 6" xfId="9930"/>
    <cellStyle name="입력 3 2 3 3 6 2" xfId="15896"/>
    <cellStyle name="입력 3 2 3 3 6 3" xfId="21652"/>
    <cellStyle name="입력 3 2 3 3 6 4" xfId="27134"/>
    <cellStyle name="입력 3 2 3 3 7" xfId="9931"/>
    <cellStyle name="입력 3 2 3 3 7 2" xfId="15897"/>
    <cellStyle name="입력 3 2 3 3 7 3" xfId="21653"/>
    <cellStyle name="입력 3 2 3 3 7 4" xfId="27135"/>
    <cellStyle name="입력 3 2 3 3 8" xfId="9932"/>
    <cellStyle name="입력 3 2 3 3 8 2" xfId="15898"/>
    <cellStyle name="입력 3 2 3 3 8 3" xfId="21654"/>
    <cellStyle name="입력 3 2 3 3 8 4" xfId="27136"/>
    <cellStyle name="입력 3 2 3 3 9" xfId="9933"/>
    <cellStyle name="입력 3 2 3 3 9 2" xfId="15899"/>
    <cellStyle name="입력 3 2 3 3 9 3" xfId="21655"/>
    <cellStyle name="입력 3 2 3 3 9 4" xfId="27137"/>
    <cellStyle name="입력 3 2 3 4" xfId="9934"/>
    <cellStyle name="입력 3 2 3 4 2" xfId="15900"/>
    <cellStyle name="입력 3 2 3 4 3" xfId="21656"/>
    <cellStyle name="입력 3 2 3 4 4" xfId="27138"/>
    <cellStyle name="입력 3 2 3 5" xfId="9935"/>
    <cellStyle name="입력 3 2 3 5 2" xfId="15901"/>
    <cellStyle name="입력 3 2 3 5 3" xfId="21657"/>
    <cellStyle name="입력 3 2 3 5 4" xfId="27139"/>
    <cellStyle name="입력 3 2 3 6" xfId="9936"/>
    <cellStyle name="입력 3 2 3 6 2" xfId="15902"/>
    <cellStyle name="입력 3 2 3 6 3" xfId="21658"/>
    <cellStyle name="입력 3 2 3 6 4" xfId="27140"/>
    <cellStyle name="입력 3 2 3 7" xfId="11405"/>
    <cellStyle name="입력 3 2 3 8" xfId="17203"/>
    <cellStyle name="입력 3 2 4" xfId="5489"/>
    <cellStyle name="입력 3 2 4 2" xfId="5777"/>
    <cellStyle name="입력 3 2 4 2 10" xfId="11750"/>
    <cellStyle name="입력 3 2 4 2 11" xfId="17515"/>
    <cellStyle name="입력 3 2 4 2 12" xfId="23030"/>
    <cellStyle name="입력 3 2 4 2 2" xfId="9937"/>
    <cellStyle name="입력 3 2 4 2 2 2" xfId="15903"/>
    <cellStyle name="입력 3 2 4 2 2 3" xfId="21659"/>
    <cellStyle name="입력 3 2 4 2 2 4" xfId="27141"/>
    <cellStyle name="입력 3 2 4 2 3" xfId="9938"/>
    <cellStyle name="입력 3 2 4 2 3 2" xfId="15904"/>
    <cellStyle name="입력 3 2 4 2 3 3" xfId="21660"/>
    <cellStyle name="입력 3 2 4 2 3 4" xfId="27142"/>
    <cellStyle name="입력 3 2 4 2 4" xfId="9939"/>
    <cellStyle name="입력 3 2 4 2 4 2" xfId="15905"/>
    <cellStyle name="입력 3 2 4 2 4 3" xfId="21661"/>
    <cellStyle name="입력 3 2 4 2 4 4" xfId="27143"/>
    <cellStyle name="입력 3 2 4 2 5" xfId="9940"/>
    <cellStyle name="입력 3 2 4 2 5 2" xfId="15906"/>
    <cellStyle name="입력 3 2 4 2 5 3" xfId="21662"/>
    <cellStyle name="입력 3 2 4 2 5 4" xfId="27144"/>
    <cellStyle name="입력 3 2 4 2 6" xfId="9941"/>
    <cellStyle name="입력 3 2 4 2 6 2" xfId="15907"/>
    <cellStyle name="입력 3 2 4 2 6 3" xfId="21663"/>
    <cellStyle name="입력 3 2 4 2 6 4" xfId="27145"/>
    <cellStyle name="입력 3 2 4 2 7" xfId="9942"/>
    <cellStyle name="입력 3 2 4 2 7 2" xfId="15908"/>
    <cellStyle name="입력 3 2 4 2 7 3" xfId="21664"/>
    <cellStyle name="입력 3 2 4 2 7 4" xfId="27146"/>
    <cellStyle name="입력 3 2 4 2 8" xfId="9943"/>
    <cellStyle name="입력 3 2 4 2 8 2" xfId="15909"/>
    <cellStyle name="입력 3 2 4 2 8 3" xfId="21665"/>
    <cellStyle name="입력 3 2 4 2 8 4" xfId="27147"/>
    <cellStyle name="입력 3 2 4 2 9" xfId="9944"/>
    <cellStyle name="입력 3 2 4 2 9 2" xfId="15910"/>
    <cellStyle name="입력 3 2 4 2 9 3" xfId="21666"/>
    <cellStyle name="입력 3 2 4 2 9 4" xfId="27148"/>
    <cellStyle name="입력 3 2 4 3" xfId="6002"/>
    <cellStyle name="입력 3 2 4 3 10" xfId="9945"/>
    <cellStyle name="입력 3 2 4 3 10 2" xfId="15911"/>
    <cellStyle name="입력 3 2 4 3 10 3" xfId="21667"/>
    <cellStyle name="입력 3 2 4 3 10 4" xfId="27149"/>
    <cellStyle name="입력 3 2 4 3 11" xfId="11975"/>
    <cellStyle name="입력 3 2 4 3 12" xfId="17732"/>
    <cellStyle name="입력 3 2 4 3 13" xfId="23229"/>
    <cellStyle name="입력 3 2 4 3 2" xfId="9946"/>
    <cellStyle name="입력 3 2 4 3 2 2" xfId="15912"/>
    <cellStyle name="입력 3 2 4 3 2 3" xfId="21668"/>
    <cellStyle name="입력 3 2 4 3 2 4" xfId="27150"/>
    <cellStyle name="입력 3 2 4 3 3" xfId="9947"/>
    <cellStyle name="입력 3 2 4 3 3 2" xfId="15913"/>
    <cellStyle name="입력 3 2 4 3 3 3" xfId="21669"/>
    <cellStyle name="입력 3 2 4 3 3 4" xfId="27151"/>
    <cellStyle name="입력 3 2 4 3 4" xfId="9948"/>
    <cellStyle name="입력 3 2 4 3 4 2" xfId="15914"/>
    <cellStyle name="입력 3 2 4 3 4 3" xfId="21670"/>
    <cellStyle name="입력 3 2 4 3 4 4" xfId="27152"/>
    <cellStyle name="입력 3 2 4 3 5" xfId="9949"/>
    <cellStyle name="입력 3 2 4 3 5 2" xfId="15915"/>
    <cellStyle name="입력 3 2 4 3 5 3" xfId="21671"/>
    <cellStyle name="입력 3 2 4 3 5 4" xfId="27153"/>
    <cellStyle name="입력 3 2 4 3 6" xfId="9950"/>
    <cellStyle name="입력 3 2 4 3 6 2" xfId="15916"/>
    <cellStyle name="입력 3 2 4 3 6 3" xfId="21672"/>
    <cellStyle name="입력 3 2 4 3 6 4" xfId="27154"/>
    <cellStyle name="입력 3 2 4 3 7" xfId="9951"/>
    <cellStyle name="입력 3 2 4 3 7 2" xfId="15917"/>
    <cellStyle name="입력 3 2 4 3 7 3" xfId="21673"/>
    <cellStyle name="입력 3 2 4 3 7 4" xfId="27155"/>
    <cellStyle name="입력 3 2 4 3 8" xfId="9952"/>
    <cellStyle name="입력 3 2 4 3 8 2" xfId="15918"/>
    <cellStyle name="입력 3 2 4 3 8 3" xfId="21674"/>
    <cellStyle name="입력 3 2 4 3 8 4" xfId="27156"/>
    <cellStyle name="입력 3 2 4 3 9" xfId="9953"/>
    <cellStyle name="입력 3 2 4 3 9 2" xfId="15919"/>
    <cellStyle name="입력 3 2 4 3 9 3" xfId="21675"/>
    <cellStyle name="입력 3 2 4 3 9 4" xfId="27157"/>
    <cellStyle name="입력 3 2 4 4" xfId="9954"/>
    <cellStyle name="입력 3 2 4 4 2" xfId="15920"/>
    <cellStyle name="입력 3 2 4 4 3" xfId="21676"/>
    <cellStyle name="입력 3 2 4 4 4" xfId="27158"/>
    <cellStyle name="입력 3 2 4 5" xfId="9955"/>
    <cellStyle name="입력 3 2 4 5 2" xfId="15921"/>
    <cellStyle name="입력 3 2 4 5 3" xfId="21677"/>
    <cellStyle name="입력 3 2 4 5 4" xfId="27159"/>
    <cellStyle name="입력 3 2 4 6" xfId="9956"/>
    <cellStyle name="입력 3 2 4 6 2" xfId="15922"/>
    <cellStyle name="입력 3 2 4 6 3" xfId="21678"/>
    <cellStyle name="입력 3 2 4 6 4" xfId="27160"/>
    <cellStyle name="입력 3 2 4 7" xfId="9957"/>
    <cellStyle name="입력 3 2 4 7 2" xfId="15923"/>
    <cellStyle name="입력 3 2 4 7 3" xfId="21679"/>
    <cellStyle name="입력 3 2 4 7 4" xfId="27161"/>
    <cellStyle name="입력 3 2 4 8" xfId="11483"/>
    <cellStyle name="입력 3 2 4 9" xfId="17274"/>
    <cellStyle name="입력 3 2 5" xfId="5537"/>
    <cellStyle name="입력 3 2 5 10" xfId="17318"/>
    <cellStyle name="입력 3 2 5 11" xfId="22902"/>
    <cellStyle name="입력 3 2 5 2" xfId="5825"/>
    <cellStyle name="입력 3 2 5 2 10" xfId="9958"/>
    <cellStyle name="입력 3 2 5 2 10 2" xfId="15924"/>
    <cellStyle name="입력 3 2 5 2 10 3" xfId="21680"/>
    <cellStyle name="입력 3 2 5 2 10 4" xfId="27162"/>
    <cellStyle name="입력 3 2 5 2 11" xfId="11798"/>
    <cellStyle name="입력 3 2 5 2 12" xfId="17561"/>
    <cellStyle name="입력 3 2 5 2 13" xfId="23077"/>
    <cellStyle name="입력 3 2 5 2 2" xfId="9959"/>
    <cellStyle name="입력 3 2 5 2 2 2" xfId="15925"/>
    <cellStyle name="입력 3 2 5 2 2 3" xfId="21681"/>
    <cellStyle name="입력 3 2 5 2 2 4" xfId="27163"/>
    <cellStyle name="입력 3 2 5 2 3" xfId="9960"/>
    <cellStyle name="입력 3 2 5 2 3 2" xfId="15926"/>
    <cellStyle name="입력 3 2 5 2 3 3" xfId="21682"/>
    <cellStyle name="입력 3 2 5 2 3 4" xfId="27164"/>
    <cellStyle name="입력 3 2 5 2 4" xfId="9961"/>
    <cellStyle name="입력 3 2 5 2 4 2" xfId="15927"/>
    <cellStyle name="입력 3 2 5 2 4 3" xfId="21683"/>
    <cellStyle name="입력 3 2 5 2 4 4" xfId="27165"/>
    <cellStyle name="입력 3 2 5 2 5" xfId="9962"/>
    <cellStyle name="입력 3 2 5 2 5 2" xfId="15928"/>
    <cellStyle name="입력 3 2 5 2 5 3" xfId="21684"/>
    <cellStyle name="입력 3 2 5 2 5 4" xfId="27166"/>
    <cellStyle name="입력 3 2 5 2 6" xfId="9963"/>
    <cellStyle name="입력 3 2 5 2 6 2" xfId="15929"/>
    <cellStyle name="입력 3 2 5 2 6 3" xfId="21685"/>
    <cellStyle name="입력 3 2 5 2 6 4" xfId="27167"/>
    <cellStyle name="입력 3 2 5 2 7" xfId="9964"/>
    <cellStyle name="입력 3 2 5 2 7 2" xfId="15930"/>
    <cellStyle name="입력 3 2 5 2 7 3" xfId="21686"/>
    <cellStyle name="입력 3 2 5 2 7 4" xfId="27168"/>
    <cellStyle name="입력 3 2 5 2 8" xfId="9965"/>
    <cellStyle name="입력 3 2 5 2 8 2" xfId="15931"/>
    <cellStyle name="입력 3 2 5 2 8 3" xfId="21687"/>
    <cellStyle name="입력 3 2 5 2 8 4" xfId="27169"/>
    <cellStyle name="입력 3 2 5 2 9" xfId="9966"/>
    <cellStyle name="입력 3 2 5 2 9 2" xfId="15932"/>
    <cellStyle name="입력 3 2 5 2 9 3" xfId="21688"/>
    <cellStyle name="입력 3 2 5 2 9 4" xfId="27170"/>
    <cellStyle name="입력 3 2 5 3" xfId="6047"/>
    <cellStyle name="입력 3 2 5 3 10" xfId="9967"/>
    <cellStyle name="입력 3 2 5 3 10 2" xfId="15933"/>
    <cellStyle name="입력 3 2 5 3 10 3" xfId="21689"/>
    <cellStyle name="입력 3 2 5 3 10 4" xfId="27171"/>
    <cellStyle name="입력 3 2 5 3 11" xfId="12019"/>
    <cellStyle name="입력 3 2 5 3 12" xfId="17776"/>
    <cellStyle name="입력 3 2 5 3 13" xfId="23273"/>
    <cellStyle name="입력 3 2 5 3 2" xfId="9968"/>
    <cellStyle name="입력 3 2 5 3 2 2" xfId="15934"/>
    <cellStyle name="입력 3 2 5 3 2 3" xfId="21690"/>
    <cellStyle name="입력 3 2 5 3 2 4" xfId="27172"/>
    <cellStyle name="입력 3 2 5 3 3" xfId="9969"/>
    <cellStyle name="입력 3 2 5 3 3 2" xfId="15935"/>
    <cellStyle name="입력 3 2 5 3 3 3" xfId="21691"/>
    <cellStyle name="입력 3 2 5 3 3 4" xfId="27173"/>
    <cellStyle name="입력 3 2 5 3 4" xfId="9970"/>
    <cellStyle name="입력 3 2 5 3 4 2" xfId="15936"/>
    <cellStyle name="입력 3 2 5 3 4 3" xfId="21692"/>
    <cellStyle name="입력 3 2 5 3 4 4" xfId="27174"/>
    <cellStyle name="입력 3 2 5 3 5" xfId="9971"/>
    <cellStyle name="입력 3 2 5 3 5 2" xfId="15937"/>
    <cellStyle name="입력 3 2 5 3 5 3" xfId="21693"/>
    <cellStyle name="입력 3 2 5 3 5 4" xfId="27175"/>
    <cellStyle name="입력 3 2 5 3 6" xfId="9972"/>
    <cellStyle name="입력 3 2 5 3 6 2" xfId="15938"/>
    <cellStyle name="입력 3 2 5 3 6 3" xfId="21694"/>
    <cellStyle name="입력 3 2 5 3 6 4" xfId="27176"/>
    <cellStyle name="입력 3 2 5 3 7" xfId="9973"/>
    <cellStyle name="입력 3 2 5 3 7 2" xfId="15939"/>
    <cellStyle name="입력 3 2 5 3 7 3" xfId="21695"/>
    <cellStyle name="입력 3 2 5 3 7 4" xfId="27177"/>
    <cellStyle name="입력 3 2 5 3 8" xfId="9974"/>
    <cellStyle name="입력 3 2 5 3 8 2" xfId="15940"/>
    <cellStyle name="입력 3 2 5 3 8 3" xfId="21696"/>
    <cellStyle name="입력 3 2 5 3 8 4" xfId="27178"/>
    <cellStyle name="입력 3 2 5 3 9" xfId="9975"/>
    <cellStyle name="입력 3 2 5 3 9 2" xfId="15941"/>
    <cellStyle name="입력 3 2 5 3 9 3" xfId="21697"/>
    <cellStyle name="입력 3 2 5 3 9 4" xfId="27179"/>
    <cellStyle name="입력 3 2 5 4" xfId="9976"/>
    <cellStyle name="입력 3 2 5 4 2" xfId="15942"/>
    <cellStyle name="입력 3 2 5 4 3" xfId="21698"/>
    <cellStyle name="입력 3 2 5 4 4" xfId="27180"/>
    <cellStyle name="입력 3 2 5 5" xfId="9977"/>
    <cellStyle name="입력 3 2 5 5 2" xfId="15943"/>
    <cellStyle name="입력 3 2 5 5 3" xfId="21699"/>
    <cellStyle name="입력 3 2 5 5 4" xfId="27181"/>
    <cellStyle name="입력 3 2 5 6" xfId="9978"/>
    <cellStyle name="입력 3 2 5 6 2" xfId="15944"/>
    <cellStyle name="입력 3 2 5 6 3" xfId="21700"/>
    <cellStyle name="입력 3 2 5 6 4" xfId="27182"/>
    <cellStyle name="입력 3 2 5 7" xfId="9979"/>
    <cellStyle name="입력 3 2 5 7 2" xfId="15945"/>
    <cellStyle name="입력 3 2 5 7 3" xfId="21701"/>
    <cellStyle name="입력 3 2 5 7 4" xfId="27183"/>
    <cellStyle name="입력 3 2 5 8" xfId="9980"/>
    <cellStyle name="입력 3 2 5 8 2" xfId="15946"/>
    <cellStyle name="입력 3 2 5 8 3" xfId="21702"/>
    <cellStyle name="입력 3 2 5 8 4" xfId="27184"/>
    <cellStyle name="입력 3 2 5 9" xfId="11530"/>
    <cellStyle name="입력 3 2 6" xfId="9981"/>
    <cellStyle name="입력 3 2 6 2" xfId="15947"/>
    <cellStyle name="입력 3 2 6 3" xfId="21703"/>
    <cellStyle name="입력 3 2 6 4" xfId="27185"/>
    <cellStyle name="입력 3 2 7" xfId="9982"/>
    <cellStyle name="입력 3 2 7 2" xfId="15948"/>
    <cellStyle name="입력 3 2 7 3" xfId="21704"/>
    <cellStyle name="입력 3 2 7 4" xfId="27186"/>
    <cellStyle name="입력 3 2 8" xfId="11331"/>
    <cellStyle name="입력 3 2 9" xfId="11278"/>
    <cellStyle name="입력 3 3" xfId="5388"/>
    <cellStyle name="입력 3 3 10" xfId="9983"/>
    <cellStyle name="입력 3 3 10 2" xfId="15949"/>
    <cellStyle name="입력 3 3 10 3" xfId="21705"/>
    <cellStyle name="입력 3 3 10 4" xfId="27187"/>
    <cellStyle name="입력 3 3 11" xfId="11382"/>
    <cellStyle name="입력 3 3 12" xfId="17185"/>
    <cellStyle name="입력 3 3 13" xfId="11242"/>
    <cellStyle name="입력 3 3 2" xfId="5676"/>
    <cellStyle name="입력 3 3 2 10" xfId="11649"/>
    <cellStyle name="입력 3 3 2 11" xfId="17419"/>
    <cellStyle name="입력 3 3 2 12" xfId="22948"/>
    <cellStyle name="입력 3 3 2 2" xfId="9984"/>
    <cellStyle name="입력 3 3 2 2 2" xfId="15950"/>
    <cellStyle name="입력 3 3 2 2 3" xfId="21706"/>
    <cellStyle name="입력 3 3 2 2 4" xfId="27188"/>
    <cellStyle name="입력 3 3 2 3" xfId="9985"/>
    <cellStyle name="입력 3 3 2 3 2" xfId="15951"/>
    <cellStyle name="입력 3 3 2 3 3" xfId="21707"/>
    <cellStyle name="입력 3 3 2 3 4" xfId="27189"/>
    <cellStyle name="입력 3 3 2 4" xfId="9986"/>
    <cellStyle name="입력 3 3 2 4 2" xfId="15952"/>
    <cellStyle name="입력 3 3 2 4 3" xfId="21708"/>
    <cellStyle name="입력 3 3 2 4 4" xfId="27190"/>
    <cellStyle name="입력 3 3 2 5" xfId="9987"/>
    <cellStyle name="입력 3 3 2 5 2" xfId="15953"/>
    <cellStyle name="입력 3 3 2 5 3" xfId="21709"/>
    <cellStyle name="입력 3 3 2 5 4" xfId="27191"/>
    <cellStyle name="입력 3 3 2 6" xfId="9988"/>
    <cellStyle name="입력 3 3 2 6 2" xfId="15954"/>
    <cellStyle name="입력 3 3 2 6 3" xfId="21710"/>
    <cellStyle name="입력 3 3 2 6 4" xfId="27192"/>
    <cellStyle name="입력 3 3 2 7" xfId="9989"/>
    <cellStyle name="입력 3 3 2 7 2" xfId="15955"/>
    <cellStyle name="입력 3 3 2 7 3" xfId="21711"/>
    <cellStyle name="입력 3 3 2 7 4" xfId="27193"/>
    <cellStyle name="입력 3 3 2 8" xfId="9990"/>
    <cellStyle name="입력 3 3 2 8 2" xfId="15956"/>
    <cellStyle name="입력 3 3 2 8 3" xfId="21712"/>
    <cellStyle name="입력 3 3 2 8 4" xfId="27194"/>
    <cellStyle name="입력 3 3 2 9" xfId="9991"/>
    <cellStyle name="입력 3 3 2 9 2" xfId="15957"/>
    <cellStyle name="입력 3 3 2 9 3" xfId="21713"/>
    <cellStyle name="입력 3 3 2 9 4" xfId="27195"/>
    <cellStyle name="입력 3 3 3" xfId="5917"/>
    <cellStyle name="입력 3 3 3 10" xfId="9992"/>
    <cellStyle name="입력 3 3 3 10 2" xfId="15958"/>
    <cellStyle name="입력 3 3 3 10 3" xfId="21714"/>
    <cellStyle name="입력 3 3 3 10 4" xfId="27196"/>
    <cellStyle name="입력 3 3 3 11" xfId="11890"/>
    <cellStyle name="입력 3 3 3 12" xfId="17647"/>
    <cellStyle name="입력 3 3 3 13" xfId="23144"/>
    <cellStyle name="입력 3 3 3 2" xfId="9993"/>
    <cellStyle name="입력 3 3 3 2 2" xfId="15959"/>
    <cellStyle name="입력 3 3 3 2 3" xfId="21715"/>
    <cellStyle name="입력 3 3 3 2 4" xfId="27197"/>
    <cellStyle name="입력 3 3 3 3" xfId="9994"/>
    <cellStyle name="입력 3 3 3 3 2" xfId="15960"/>
    <cellStyle name="입력 3 3 3 3 3" xfId="21716"/>
    <cellStyle name="입력 3 3 3 3 4" xfId="27198"/>
    <cellStyle name="입력 3 3 3 4" xfId="9995"/>
    <cellStyle name="입력 3 3 3 4 2" xfId="15961"/>
    <cellStyle name="입력 3 3 3 4 3" xfId="21717"/>
    <cellStyle name="입력 3 3 3 4 4" xfId="27199"/>
    <cellStyle name="입력 3 3 3 5" xfId="9996"/>
    <cellStyle name="입력 3 3 3 5 2" xfId="15962"/>
    <cellStyle name="입력 3 3 3 5 3" xfId="21718"/>
    <cellStyle name="입력 3 3 3 5 4" xfId="27200"/>
    <cellStyle name="입력 3 3 3 6" xfId="9997"/>
    <cellStyle name="입력 3 3 3 6 2" xfId="15963"/>
    <cellStyle name="입력 3 3 3 6 3" xfId="21719"/>
    <cellStyle name="입력 3 3 3 6 4" xfId="27201"/>
    <cellStyle name="입력 3 3 3 7" xfId="9998"/>
    <cellStyle name="입력 3 3 3 7 2" xfId="15964"/>
    <cellStyle name="입력 3 3 3 7 3" xfId="21720"/>
    <cellStyle name="입력 3 3 3 7 4" xfId="27202"/>
    <cellStyle name="입력 3 3 3 8" xfId="9999"/>
    <cellStyle name="입력 3 3 3 8 2" xfId="15965"/>
    <cellStyle name="입력 3 3 3 8 3" xfId="21721"/>
    <cellStyle name="입력 3 3 3 8 4" xfId="27203"/>
    <cellStyle name="입력 3 3 3 9" xfId="10000"/>
    <cellStyle name="입력 3 3 3 9 2" xfId="15966"/>
    <cellStyle name="입력 3 3 3 9 3" xfId="21722"/>
    <cellStyle name="입력 3 3 3 9 4" xfId="27204"/>
    <cellStyle name="입력 3 3 4" xfId="10001"/>
    <cellStyle name="입력 3 3 4 2" xfId="15967"/>
    <cellStyle name="입력 3 3 4 3" xfId="21723"/>
    <cellStyle name="입력 3 3 4 4" xfId="27205"/>
    <cellStyle name="입력 3 3 5" xfId="10002"/>
    <cellStyle name="입력 3 3 5 2" xfId="15968"/>
    <cellStyle name="입력 3 3 5 3" xfId="21724"/>
    <cellStyle name="입력 3 3 5 4" xfId="27206"/>
    <cellStyle name="입력 3 3 6" xfId="10003"/>
    <cellStyle name="입력 3 3 6 2" xfId="15969"/>
    <cellStyle name="입력 3 3 6 3" xfId="21725"/>
    <cellStyle name="입력 3 3 6 4" xfId="27207"/>
    <cellStyle name="입력 3 3 7" xfId="10004"/>
    <cellStyle name="입력 3 3 7 2" xfId="15970"/>
    <cellStyle name="입력 3 3 7 3" xfId="21726"/>
    <cellStyle name="입력 3 3 7 4" xfId="27208"/>
    <cellStyle name="입력 3 3 8" xfId="10005"/>
    <cellStyle name="입력 3 3 8 2" xfId="15971"/>
    <cellStyle name="입력 3 3 8 3" xfId="21727"/>
    <cellStyle name="입력 3 3 8 4" xfId="27209"/>
    <cellStyle name="입력 3 3 9" xfId="10006"/>
    <cellStyle name="입력 3 3 9 2" xfId="15972"/>
    <cellStyle name="입력 3 3 9 3" xfId="21728"/>
    <cellStyle name="입력 3 3 9 4" xfId="27210"/>
    <cellStyle name="입력 3 4" xfId="5533"/>
    <cellStyle name="입력 3 4 2" xfId="5821"/>
    <cellStyle name="입력 3 4 2 10" xfId="11794"/>
    <cellStyle name="입력 3 4 2 11" xfId="17557"/>
    <cellStyle name="입력 3 4 2 12" xfId="23073"/>
    <cellStyle name="입력 3 4 2 2" xfId="10007"/>
    <cellStyle name="입력 3 4 2 2 2" xfId="15973"/>
    <cellStyle name="입력 3 4 2 2 3" xfId="21729"/>
    <cellStyle name="입력 3 4 2 2 4" xfId="27211"/>
    <cellStyle name="입력 3 4 2 3" xfId="10008"/>
    <cellStyle name="입력 3 4 2 3 2" xfId="15974"/>
    <cellStyle name="입력 3 4 2 3 3" xfId="21730"/>
    <cellStyle name="입력 3 4 2 3 4" xfId="27212"/>
    <cellStyle name="입력 3 4 2 4" xfId="10009"/>
    <cellStyle name="입력 3 4 2 4 2" xfId="15975"/>
    <cellStyle name="입력 3 4 2 4 3" xfId="21731"/>
    <cellStyle name="입력 3 4 2 4 4" xfId="27213"/>
    <cellStyle name="입력 3 4 2 5" xfId="10010"/>
    <cellStyle name="입력 3 4 2 5 2" xfId="15976"/>
    <cellStyle name="입력 3 4 2 5 3" xfId="21732"/>
    <cellStyle name="입력 3 4 2 5 4" xfId="27214"/>
    <cellStyle name="입력 3 4 2 6" xfId="10011"/>
    <cellStyle name="입력 3 4 2 6 2" xfId="15977"/>
    <cellStyle name="입력 3 4 2 6 3" xfId="21733"/>
    <cellStyle name="입력 3 4 2 6 4" xfId="27215"/>
    <cellStyle name="입력 3 4 2 7" xfId="10012"/>
    <cellStyle name="입력 3 4 2 7 2" xfId="15978"/>
    <cellStyle name="입력 3 4 2 7 3" xfId="21734"/>
    <cellStyle name="입력 3 4 2 7 4" xfId="27216"/>
    <cellStyle name="입력 3 4 2 8" xfId="10013"/>
    <cellStyle name="입력 3 4 2 8 2" xfId="15979"/>
    <cellStyle name="입력 3 4 2 8 3" xfId="21735"/>
    <cellStyle name="입력 3 4 2 8 4" xfId="27217"/>
    <cellStyle name="입력 3 4 2 9" xfId="10014"/>
    <cellStyle name="입력 3 4 2 9 2" xfId="15980"/>
    <cellStyle name="입력 3 4 2 9 3" xfId="21736"/>
    <cellStyle name="입력 3 4 2 9 4" xfId="27218"/>
    <cellStyle name="입력 3 4 3" xfId="6044"/>
    <cellStyle name="입력 3 4 3 10" xfId="10015"/>
    <cellStyle name="입력 3 4 3 10 2" xfId="15981"/>
    <cellStyle name="입력 3 4 3 10 3" xfId="21737"/>
    <cellStyle name="입력 3 4 3 10 4" xfId="27219"/>
    <cellStyle name="입력 3 4 3 11" xfId="12016"/>
    <cellStyle name="입력 3 4 3 12" xfId="17773"/>
    <cellStyle name="입력 3 4 3 13" xfId="23270"/>
    <cellStyle name="입력 3 4 3 2" xfId="10016"/>
    <cellStyle name="입력 3 4 3 2 2" xfId="15982"/>
    <cellStyle name="입력 3 4 3 2 3" xfId="21738"/>
    <cellStyle name="입력 3 4 3 2 4" xfId="27220"/>
    <cellStyle name="입력 3 4 3 3" xfId="10017"/>
    <cellStyle name="입력 3 4 3 3 2" xfId="15983"/>
    <cellStyle name="입력 3 4 3 3 3" xfId="21739"/>
    <cellStyle name="입력 3 4 3 3 4" xfId="27221"/>
    <cellStyle name="입력 3 4 3 4" xfId="10018"/>
    <cellStyle name="입력 3 4 3 4 2" xfId="15984"/>
    <cellStyle name="입력 3 4 3 4 3" xfId="21740"/>
    <cellStyle name="입력 3 4 3 4 4" xfId="27222"/>
    <cellStyle name="입력 3 4 3 5" xfId="10019"/>
    <cellStyle name="입력 3 4 3 5 2" xfId="15985"/>
    <cellStyle name="입력 3 4 3 5 3" xfId="21741"/>
    <cellStyle name="입력 3 4 3 5 4" xfId="27223"/>
    <cellStyle name="입력 3 4 3 6" xfId="10020"/>
    <cellStyle name="입력 3 4 3 6 2" xfId="15986"/>
    <cellStyle name="입력 3 4 3 6 3" xfId="21742"/>
    <cellStyle name="입력 3 4 3 6 4" xfId="27224"/>
    <cellStyle name="입력 3 4 3 7" xfId="10021"/>
    <cellStyle name="입력 3 4 3 7 2" xfId="15987"/>
    <cellStyle name="입력 3 4 3 7 3" xfId="21743"/>
    <cellStyle name="입력 3 4 3 7 4" xfId="27225"/>
    <cellStyle name="입력 3 4 3 8" xfId="10022"/>
    <cellStyle name="입력 3 4 3 8 2" xfId="15988"/>
    <cellStyle name="입력 3 4 3 8 3" xfId="21744"/>
    <cellStyle name="입력 3 4 3 8 4" xfId="27226"/>
    <cellStyle name="입력 3 4 3 9" xfId="10023"/>
    <cellStyle name="입력 3 4 3 9 2" xfId="15989"/>
    <cellStyle name="입력 3 4 3 9 3" xfId="21745"/>
    <cellStyle name="입력 3 4 3 9 4" xfId="27227"/>
    <cellStyle name="입력 3 4 4" xfId="10024"/>
    <cellStyle name="입력 3 4 4 2" xfId="15990"/>
    <cellStyle name="입력 3 4 4 3" xfId="21746"/>
    <cellStyle name="입력 3 4 4 4" xfId="27228"/>
    <cellStyle name="입력 3 4 5" xfId="10025"/>
    <cellStyle name="입력 3 4 5 2" xfId="15991"/>
    <cellStyle name="입력 3 4 5 3" xfId="21747"/>
    <cellStyle name="입력 3 4 5 4" xfId="27229"/>
    <cellStyle name="입력 3 4 6" xfId="10026"/>
    <cellStyle name="입력 3 4 6 2" xfId="15992"/>
    <cellStyle name="입력 3 4 6 3" xfId="21748"/>
    <cellStyle name="입력 3 4 6 4" xfId="27230"/>
    <cellStyle name="입력 3 4 7" xfId="11526"/>
    <cellStyle name="입력 3 4 8" xfId="17314"/>
    <cellStyle name="입력 3 5" xfId="5356"/>
    <cellStyle name="입력 3 5 2" xfId="5644"/>
    <cellStyle name="입력 3 5 2 10" xfId="11617"/>
    <cellStyle name="입력 3 5 2 11" xfId="17388"/>
    <cellStyle name="입력 3 5 2 12" xfId="22923"/>
    <cellStyle name="입력 3 5 2 2" xfId="10027"/>
    <cellStyle name="입력 3 5 2 2 2" xfId="15993"/>
    <cellStyle name="입력 3 5 2 2 3" xfId="21749"/>
    <cellStyle name="입력 3 5 2 2 4" xfId="27231"/>
    <cellStyle name="입력 3 5 2 3" xfId="10028"/>
    <cellStyle name="입력 3 5 2 3 2" xfId="15994"/>
    <cellStyle name="입력 3 5 2 3 3" xfId="21750"/>
    <cellStyle name="입력 3 5 2 3 4" xfId="27232"/>
    <cellStyle name="입력 3 5 2 4" xfId="10029"/>
    <cellStyle name="입력 3 5 2 4 2" xfId="15995"/>
    <cellStyle name="입력 3 5 2 4 3" xfId="21751"/>
    <cellStyle name="입력 3 5 2 4 4" xfId="27233"/>
    <cellStyle name="입력 3 5 2 5" xfId="10030"/>
    <cellStyle name="입력 3 5 2 5 2" xfId="15996"/>
    <cellStyle name="입력 3 5 2 5 3" xfId="21752"/>
    <cellStyle name="입력 3 5 2 5 4" xfId="27234"/>
    <cellStyle name="입력 3 5 2 6" xfId="10031"/>
    <cellStyle name="입력 3 5 2 6 2" xfId="15997"/>
    <cellStyle name="입력 3 5 2 6 3" xfId="21753"/>
    <cellStyle name="입력 3 5 2 6 4" xfId="27235"/>
    <cellStyle name="입력 3 5 2 7" xfId="10032"/>
    <cellStyle name="입력 3 5 2 7 2" xfId="15998"/>
    <cellStyle name="입력 3 5 2 7 3" xfId="21754"/>
    <cellStyle name="입력 3 5 2 7 4" xfId="27236"/>
    <cellStyle name="입력 3 5 2 8" xfId="10033"/>
    <cellStyle name="입력 3 5 2 8 2" xfId="15999"/>
    <cellStyle name="입력 3 5 2 8 3" xfId="21755"/>
    <cellStyle name="입력 3 5 2 8 4" xfId="27237"/>
    <cellStyle name="입력 3 5 2 9" xfId="10034"/>
    <cellStyle name="입력 3 5 2 9 2" xfId="16000"/>
    <cellStyle name="입력 3 5 2 9 3" xfId="21756"/>
    <cellStyle name="입력 3 5 2 9 4" xfId="27238"/>
    <cellStyle name="입력 3 5 3" xfId="5890"/>
    <cellStyle name="입력 3 5 3 10" xfId="10035"/>
    <cellStyle name="입력 3 5 3 10 2" xfId="16001"/>
    <cellStyle name="입력 3 5 3 10 3" xfId="21757"/>
    <cellStyle name="입력 3 5 3 10 4" xfId="27239"/>
    <cellStyle name="입력 3 5 3 11" xfId="11863"/>
    <cellStyle name="입력 3 5 3 12" xfId="17620"/>
    <cellStyle name="입력 3 5 3 13" xfId="23117"/>
    <cellStyle name="입력 3 5 3 2" xfId="10036"/>
    <cellStyle name="입력 3 5 3 2 2" xfId="16002"/>
    <cellStyle name="입력 3 5 3 2 3" xfId="21758"/>
    <cellStyle name="입력 3 5 3 2 4" xfId="27240"/>
    <cellStyle name="입력 3 5 3 3" xfId="10037"/>
    <cellStyle name="입력 3 5 3 3 2" xfId="16003"/>
    <cellStyle name="입력 3 5 3 3 3" xfId="21759"/>
    <cellStyle name="입력 3 5 3 3 4" xfId="27241"/>
    <cellStyle name="입력 3 5 3 4" xfId="10038"/>
    <cellStyle name="입력 3 5 3 4 2" xfId="16004"/>
    <cellStyle name="입력 3 5 3 4 3" xfId="21760"/>
    <cellStyle name="입력 3 5 3 4 4" xfId="27242"/>
    <cellStyle name="입력 3 5 3 5" xfId="10039"/>
    <cellStyle name="입력 3 5 3 5 2" xfId="16005"/>
    <cellStyle name="입력 3 5 3 5 3" xfId="21761"/>
    <cellStyle name="입력 3 5 3 5 4" xfId="27243"/>
    <cellStyle name="입력 3 5 3 6" xfId="10040"/>
    <cellStyle name="입력 3 5 3 6 2" xfId="16006"/>
    <cellStyle name="입력 3 5 3 6 3" xfId="21762"/>
    <cellStyle name="입력 3 5 3 6 4" xfId="27244"/>
    <cellStyle name="입력 3 5 3 7" xfId="10041"/>
    <cellStyle name="입력 3 5 3 7 2" xfId="16007"/>
    <cellStyle name="입력 3 5 3 7 3" xfId="21763"/>
    <cellStyle name="입력 3 5 3 7 4" xfId="27245"/>
    <cellStyle name="입력 3 5 3 8" xfId="10042"/>
    <cellStyle name="입력 3 5 3 8 2" xfId="16008"/>
    <cellStyle name="입력 3 5 3 8 3" xfId="21764"/>
    <cellStyle name="입력 3 5 3 8 4" xfId="27246"/>
    <cellStyle name="입력 3 5 3 9" xfId="10043"/>
    <cellStyle name="입력 3 5 3 9 2" xfId="16009"/>
    <cellStyle name="입력 3 5 3 9 3" xfId="21765"/>
    <cellStyle name="입력 3 5 3 9 4" xfId="27247"/>
    <cellStyle name="입력 3 5 4" xfId="10044"/>
    <cellStyle name="입력 3 5 4 2" xfId="16010"/>
    <cellStyle name="입력 3 5 4 3" xfId="21766"/>
    <cellStyle name="입력 3 5 4 4" xfId="27248"/>
    <cellStyle name="입력 3 5 5" xfId="10045"/>
    <cellStyle name="입력 3 5 5 2" xfId="16011"/>
    <cellStyle name="입력 3 5 5 3" xfId="21767"/>
    <cellStyle name="입력 3 5 5 4" xfId="27249"/>
    <cellStyle name="입력 3 5 6" xfId="10046"/>
    <cellStyle name="입력 3 5 6 2" xfId="16012"/>
    <cellStyle name="입력 3 5 6 3" xfId="21768"/>
    <cellStyle name="입력 3 5 6 4" xfId="27250"/>
    <cellStyle name="입력 3 5 7" xfId="10047"/>
    <cellStyle name="입력 3 5 7 2" xfId="16013"/>
    <cellStyle name="입력 3 5 7 3" xfId="21769"/>
    <cellStyle name="입력 3 5 7 4" xfId="27251"/>
    <cellStyle name="입력 3 5 8" xfId="11350"/>
    <cellStyle name="입력 3 5 9" xfId="11264"/>
    <cellStyle name="입력 3 6" xfId="5507"/>
    <cellStyle name="입력 3 6 10" xfId="17290"/>
    <cellStyle name="입력 3 6 11" xfId="22890"/>
    <cellStyle name="입력 3 6 2" xfId="5795"/>
    <cellStyle name="입력 3 6 2 10" xfId="10048"/>
    <cellStyle name="입력 3 6 2 10 2" xfId="16014"/>
    <cellStyle name="입력 3 6 2 10 3" xfId="21770"/>
    <cellStyle name="입력 3 6 2 10 4" xfId="27252"/>
    <cellStyle name="입력 3 6 2 11" xfId="11768"/>
    <cellStyle name="입력 3 6 2 12" xfId="17532"/>
    <cellStyle name="입력 3 6 2 13" xfId="23048"/>
    <cellStyle name="입력 3 6 2 2" xfId="10049"/>
    <cellStyle name="입력 3 6 2 2 2" xfId="16015"/>
    <cellStyle name="입력 3 6 2 2 3" xfId="21771"/>
    <cellStyle name="입력 3 6 2 2 4" xfId="27253"/>
    <cellStyle name="입력 3 6 2 3" xfId="10050"/>
    <cellStyle name="입력 3 6 2 3 2" xfId="16016"/>
    <cellStyle name="입력 3 6 2 3 3" xfId="21772"/>
    <cellStyle name="입력 3 6 2 3 4" xfId="27254"/>
    <cellStyle name="입력 3 6 2 4" xfId="10051"/>
    <cellStyle name="입력 3 6 2 4 2" xfId="16017"/>
    <cellStyle name="입력 3 6 2 4 3" xfId="21773"/>
    <cellStyle name="입력 3 6 2 4 4" xfId="27255"/>
    <cellStyle name="입력 3 6 2 5" xfId="10052"/>
    <cellStyle name="입력 3 6 2 5 2" xfId="16018"/>
    <cellStyle name="입력 3 6 2 5 3" xfId="21774"/>
    <cellStyle name="입력 3 6 2 5 4" xfId="27256"/>
    <cellStyle name="입력 3 6 2 6" xfId="10053"/>
    <cellStyle name="입력 3 6 2 6 2" xfId="16019"/>
    <cellStyle name="입력 3 6 2 6 3" xfId="21775"/>
    <cellStyle name="입력 3 6 2 6 4" xfId="27257"/>
    <cellStyle name="입력 3 6 2 7" xfId="10054"/>
    <cellStyle name="입력 3 6 2 7 2" xfId="16020"/>
    <cellStyle name="입력 3 6 2 7 3" xfId="21776"/>
    <cellStyle name="입력 3 6 2 7 4" xfId="27258"/>
    <cellStyle name="입력 3 6 2 8" xfId="10055"/>
    <cellStyle name="입력 3 6 2 8 2" xfId="16021"/>
    <cellStyle name="입력 3 6 2 8 3" xfId="21777"/>
    <cellStyle name="입력 3 6 2 8 4" xfId="27259"/>
    <cellStyle name="입력 3 6 2 9" xfId="10056"/>
    <cellStyle name="입력 3 6 2 9 2" xfId="16022"/>
    <cellStyle name="입력 3 6 2 9 3" xfId="21778"/>
    <cellStyle name="입력 3 6 2 9 4" xfId="27260"/>
    <cellStyle name="입력 3 6 3" xfId="6018"/>
    <cellStyle name="입력 3 6 3 10" xfId="10057"/>
    <cellStyle name="입력 3 6 3 10 2" xfId="16023"/>
    <cellStyle name="입력 3 6 3 10 3" xfId="21779"/>
    <cellStyle name="입력 3 6 3 10 4" xfId="27261"/>
    <cellStyle name="입력 3 6 3 11" xfId="11991"/>
    <cellStyle name="입력 3 6 3 12" xfId="17748"/>
    <cellStyle name="입력 3 6 3 13" xfId="23245"/>
    <cellStyle name="입력 3 6 3 2" xfId="10058"/>
    <cellStyle name="입력 3 6 3 2 2" xfId="16024"/>
    <cellStyle name="입력 3 6 3 2 3" xfId="21780"/>
    <cellStyle name="입력 3 6 3 2 4" xfId="27262"/>
    <cellStyle name="입력 3 6 3 3" xfId="10059"/>
    <cellStyle name="입력 3 6 3 3 2" xfId="16025"/>
    <cellStyle name="입력 3 6 3 3 3" xfId="21781"/>
    <cellStyle name="입력 3 6 3 3 4" xfId="27263"/>
    <cellStyle name="입력 3 6 3 4" xfId="10060"/>
    <cellStyle name="입력 3 6 3 4 2" xfId="16026"/>
    <cellStyle name="입력 3 6 3 4 3" xfId="21782"/>
    <cellStyle name="입력 3 6 3 4 4" xfId="27264"/>
    <cellStyle name="입력 3 6 3 5" xfId="10061"/>
    <cellStyle name="입력 3 6 3 5 2" xfId="16027"/>
    <cellStyle name="입력 3 6 3 5 3" xfId="21783"/>
    <cellStyle name="입력 3 6 3 5 4" xfId="27265"/>
    <cellStyle name="입력 3 6 3 6" xfId="10062"/>
    <cellStyle name="입력 3 6 3 6 2" xfId="16028"/>
    <cellStyle name="입력 3 6 3 6 3" xfId="21784"/>
    <cellStyle name="입력 3 6 3 6 4" xfId="27266"/>
    <cellStyle name="입력 3 6 3 7" xfId="10063"/>
    <cellStyle name="입력 3 6 3 7 2" xfId="16029"/>
    <cellStyle name="입력 3 6 3 7 3" xfId="21785"/>
    <cellStyle name="입력 3 6 3 7 4" xfId="27267"/>
    <cellStyle name="입력 3 6 3 8" xfId="10064"/>
    <cellStyle name="입력 3 6 3 8 2" xfId="16030"/>
    <cellStyle name="입력 3 6 3 8 3" xfId="21786"/>
    <cellStyle name="입력 3 6 3 8 4" xfId="27268"/>
    <cellStyle name="입력 3 6 3 9" xfId="10065"/>
    <cellStyle name="입력 3 6 3 9 2" xfId="16031"/>
    <cellStyle name="입력 3 6 3 9 3" xfId="21787"/>
    <cellStyle name="입력 3 6 3 9 4" xfId="27269"/>
    <cellStyle name="입력 3 6 4" xfId="10066"/>
    <cellStyle name="입력 3 6 4 2" xfId="16032"/>
    <cellStyle name="입력 3 6 4 3" xfId="21788"/>
    <cellStyle name="입력 3 6 4 4" xfId="27270"/>
    <cellStyle name="입력 3 6 5" xfId="10067"/>
    <cellStyle name="입력 3 6 5 2" xfId="16033"/>
    <cellStyle name="입력 3 6 5 3" xfId="21789"/>
    <cellStyle name="입력 3 6 5 4" xfId="27271"/>
    <cellStyle name="입력 3 6 6" xfId="10068"/>
    <cellStyle name="입력 3 6 6 2" xfId="16034"/>
    <cellStyle name="입력 3 6 6 3" xfId="21790"/>
    <cellStyle name="입력 3 6 6 4" xfId="27272"/>
    <cellStyle name="입력 3 6 7" xfId="10069"/>
    <cellStyle name="입력 3 6 7 2" xfId="16035"/>
    <cellStyle name="입력 3 6 7 3" xfId="21791"/>
    <cellStyle name="입력 3 6 7 4" xfId="27273"/>
    <cellStyle name="입력 3 6 8" xfId="10070"/>
    <cellStyle name="입력 3 6 8 2" xfId="16036"/>
    <cellStyle name="입력 3 6 8 3" xfId="21792"/>
    <cellStyle name="입력 3 6 8 4" xfId="27274"/>
    <cellStyle name="입력 3 6 9" xfId="11501"/>
    <cellStyle name="입력 3 7" xfId="10071"/>
    <cellStyle name="입력 3 7 2" xfId="16037"/>
    <cellStyle name="입력 3 7 3" xfId="21793"/>
    <cellStyle name="입력 3 7 4" xfId="27275"/>
    <cellStyle name="입력 3 8" xfId="11228"/>
    <cellStyle name="입력 4" xfId="630"/>
    <cellStyle name="입력 4 2" xfId="5155"/>
    <cellStyle name="입력 4 2 2" xfId="5517"/>
    <cellStyle name="입력 4 2 2 2" xfId="5805"/>
    <cellStyle name="입력 4 2 2 2 10" xfId="11778"/>
    <cellStyle name="입력 4 2 2 2 11" xfId="17542"/>
    <cellStyle name="입력 4 2 2 2 12" xfId="23058"/>
    <cellStyle name="입력 4 2 2 2 2" xfId="10072"/>
    <cellStyle name="입력 4 2 2 2 2 2" xfId="16038"/>
    <cellStyle name="입력 4 2 2 2 2 3" xfId="21794"/>
    <cellStyle name="입력 4 2 2 2 2 4" xfId="27276"/>
    <cellStyle name="입력 4 2 2 2 3" xfId="10073"/>
    <cellStyle name="입력 4 2 2 2 3 2" xfId="16039"/>
    <cellStyle name="입력 4 2 2 2 3 3" xfId="21795"/>
    <cellStyle name="입력 4 2 2 2 3 4" xfId="27277"/>
    <cellStyle name="입력 4 2 2 2 4" xfId="10074"/>
    <cellStyle name="입력 4 2 2 2 4 2" xfId="16040"/>
    <cellStyle name="입력 4 2 2 2 4 3" xfId="21796"/>
    <cellStyle name="입력 4 2 2 2 4 4" xfId="27278"/>
    <cellStyle name="입력 4 2 2 2 5" xfId="10075"/>
    <cellStyle name="입력 4 2 2 2 5 2" xfId="16041"/>
    <cellStyle name="입력 4 2 2 2 5 3" xfId="21797"/>
    <cellStyle name="입력 4 2 2 2 5 4" xfId="27279"/>
    <cellStyle name="입력 4 2 2 2 6" xfId="10076"/>
    <cellStyle name="입력 4 2 2 2 6 2" xfId="16042"/>
    <cellStyle name="입력 4 2 2 2 6 3" xfId="21798"/>
    <cellStyle name="입력 4 2 2 2 6 4" xfId="27280"/>
    <cellStyle name="입력 4 2 2 2 7" xfId="10077"/>
    <cellStyle name="입력 4 2 2 2 7 2" xfId="16043"/>
    <cellStyle name="입력 4 2 2 2 7 3" xfId="21799"/>
    <cellStyle name="입력 4 2 2 2 7 4" xfId="27281"/>
    <cellStyle name="입력 4 2 2 2 8" xfId="10078"/>
    <cellStyle name="입력 4 2 2 2 8 2" xfId="16044"/>
    <cellStyle name="입력 4 2 2 2 8 3" xfId="21800"/>
    <cellStyle name="입력 4 2 2 2 8 4" xfId="27282"/>
    <cellStyle name="입력 4 2 2 2 9" xfId="10079"/>
    <cellStyle name="입력 4 2 2 2 9 2" xfId="16045"/>
    <cellStyle name="입력 4 2 2 2 9 3" xfId="21801"/>
    <cellStyle name="입력 4 2 2 2 9 4" xfId="27283"/>
    <cellStyle name="입력 4 2 2 3" xfId="6028"/>
    <cellStyle name="입력 4 2 2 3 10" xfId="10080"/>
    <cellStyle name="입력 4 2 2 3 10 2" xfId="16046"/>
    <cellStyle name="입력 4 2 2 3 10 3" xfId="21802"/>
    <cellStyle name="입력 4 2 2 3 10 4" xfId="27284"/>
    <cellStyle name="입력 4 2 2 3 11" xfId="12001"/>
    <cellStyle name="입력 4 2 2 3 12" xfId="17758"/>
    <cellStyle name="입력 4 2 2 3 13" xfId="23255"/>
    <cellStyle name="입력 4 2 2 3 2" xfId="10081"/>
    <cellStyle name="입력 4 2 2 3 2 2" xfId="16047"/>
    <cellStyle name="입력 4 2 2 3 2 3" xfId="21803"/>
    <cellStyle name="입력 4 2 2 3 2 4" xfId="27285"/>
    <cellStyle name="입력 4 2 2 3 3" xfId="10082"/>
    <cellStyle name="입력 4 2 2 3 3 2" xfId="16048"/>
    <cellStyle name="입력 4 2 2 3 3 3" xfId="21804"/>
    <cellStyle name="입력 4 2 2 3 3 4" xfId="27286"/>
    <cellStyle name="입력 4 2 2 3 4" xfId="10083"/>
    <cellStyle name="입력 4 2 2 3 4 2" xfId="16049"/>
    <cellStyle name="입력 4 2 2 3 4 3" xfId="21805"/>
    <cellStyle name="입력 4 2 2 3 4 4" xfId="27287"/>
    <cellStyle name="입력 4 2 2 3 5" xfId="10084"/>
    <cellStyle name="입력 4 2 2 3 5 2" xfId="16050"/>
    <cellStyle name="입력 4 2 2 3 5 3" xfId="21806"/>
    <cellStyle name="입력 4 2 2 3 5 4" xfId="27288"/>
    <cellStyle name="입력 4 2 2 3 6" xfId="10085"/>
    <cellStyle name="입력 4 2 2 3 6 2" xfId="16051"/>
    <cellStyle name="입력 4 2 2 3 6 3" xfId="21807"/>
    <cellStyle name="입력 4 2 2 3 6 4" xfId="27289"/>
    <cellStyle name="입력 4 2 2 3 7" xfId="10086"/>
    <cellStyle name="입력 4 2 2 3 7 2" xfId="16052"/>
    <cellStyle name="입력 4 2 2 3 7 3" xfId="21808"/>
    <cellStyle name="입력 4 2 2 3 7 4" xfId="27290"/>
    <cellStyle name="입력 4 2 2 3 8" xfId="10087"/>
    <cellStyle name="입력 4 2 2 3 8 2" xfId="16053"/>
    <cellStyle name="입력 4 2 2 3 8 3" xfId="21809"/>
    <cellStyle name="입력 4 2 2 3 8 4" xfId="27291"/>
    <cellStyle name="입력 4 2 2 3 9" xfId="10088"/>
    <cellStyle name="입력 4 2 2 3 9 2" xfId="16054"/>
    <cellStyle name="입력 4 2 2 3 9 3" xfId="21810"/>
    <cellStyle name="입력 4 2 2 3 9 4" xfId="27292"/>
    <cellStyle name="입력 4 2 2 4" xfId="10089"/>
    <cellStyle name="입력 4 2 2 4 2" xfId="16055"/>
    <cellStyle name="입력 4 2 2 4 3" xfId="21811"/>
    <cellStyle name="입력 4 2 2 4 4" xfId="27293"/>
    <cellStyle name="입력 4 2 2 5" xfId="10090"/>
    <cellStyle name="입력 4 2 2 5 2" xfId="16056"/>
    <cellStyle name="입력 4 2 2 5 3" xfId="21812"/>
    <cellStyle name="입력 4 2 2 5 4" xfId="27294"/>
    <cellStyle name="입력 4 2 2 6" xfId="10091"/>
    <cellStyle name="입력 4 2 2 6 2" xfId="16057"/>
    <cellStyle name="입력 4 2 2 6 3" xfId="21813"/>
    <cellStyle name="입력 4 2 2 6 4" xfId="27295"/>
    <cellStyle name="입력 4 2 2 7" xfId="11511"/>
    <cellStyle name="입력 4 2 2 8" xfId="17300"/>
    <cellStyle name="입력 4 2 3" xfId="5417"/>
    <cellStyle name="입력 4 2 3 2" xfId="5705"/>
    <cellStyle name="입력 4 2 3 2 10" xfId="11678"/>
    <cellStyle name="입력 4 2 3 2 11" xfId="17447"/>
    <cellStyle name="입력 4 2 3 2 12" xfId="22968"/>
    <cellStyle name="입력 4 2 3 2 2" xfId="10092"/>
    <cellStyle name="입력 4 2 3 2 2 2" xfId="16058"/>
    <cellStyle name="입력 4 2 3 2 2 3" xfId="21814"/>
    <cellStyle name="입력 4 2 3 2 2 4" xfId="27296"/>
    <cellStyle name="입력 4 2 3 2 3" xfId="10093"/>
    <cellStyle name="입력 4 2 3 2 3 2" xfId="16059"/>
    <cellStyle name="입력 4 2 3 2 3 3" xfId="21815"/>
    <cellStyle name="입력 4 2 3 2 3 4" xfId="27297"/>
    <cellStyle name="입력 4 2 3 2 4" xfId="10094"/>
    <cellStyle name="입력 4 2 3 2 4 2" xfId="16060"/>
    <cellStyle name="입력 4 2 3 2 4 3" xfId="21816"/>
    <cellStyle name="입력 4 2 3 2 4 4" xfId="27298"/>
    <cellStyle name="입력 4 2 3 2 5" xfId="10095"/>
    <cellStyle name="입력 4 2 3 2 5 2" xfId="16061"/>
    <cellStyle name="입력 4 2 3 2 5 3" xfId="21817"/>
    <cellStyle name="입력 4 2 3 2 5 4" xfId="27299"/>
    <cellStyle name="입력 4 2 3 2 6" xfId="10096"/>
    <cellStyle name="입력 4 2 3 2 6 2" xfId="16062"/>
    <cellStyle name="입력 4 2 3 2 6 3" xfId="21818"/>
    <cellStyle name="입력 4 2 3 2 6 4" xfId="27300"/>
    <cellStyle name="입력 4 2 3 2 7" xfId="10097"/>
    <cellStyle name="입력 4 2 3 2 7 2" xfId="16063"/>
    <cellStyle name="입력 4 2 3 2 7 3" xfId="21819"/>
    <cellStyle name="입력 4 2 3 2 7 4" xfId="27301"/>
    <cellStyle name="입력 4 2 3 2 8" xfId="10098"/>
    <cellStyle name="입력 4 2 3 2 8 2" xfId="16064"/>
    <cellStyle name="입력 4 2 3 2 8 3" xfId="21820"/>
    <cellStyle name="입력 4 2 3 2 8 4" xfId="27302"/>
    <cellStyle name="입력 4 2 3 2 9" xfId="10099"/>
    <cellStyle name="입력 4 2 3 2 9 2" xfId="16065"/>
    <cellStyle name="입력 4 2 3 2 9 3" xfId="21821"/>
    <cellStyle name="입력 4 2 3 2 9 4" xfId="27303"/>
    <cellStyle name="입력 4 2 3 3" xfId="5943"/>
    <cellStyle name="입력 4 2 3 3 10" xfId="10100"/>
    <cellStyle name="입력 4 2 3 3 10 2" xfId="16066"/>
    <cellStyle name="입력 4 2 3 3 10 3" xfId="21822"/>
    <cellStyle name="입력 4 2 3 3 10 4" xfId="27304"/>
    <cellStyle name="입력 4 2 3 3 11" xfId="11916"/>
    <cellStyle name="입력 4 2 3 3 12" xfId="17673"/>
    <cellStyle name="입력 4 2 3 3 13" xfId="23170"/>
    <cellStyle name="입력 4 2 3 3 2" xfId="10101"/>
    <cellStyle name="입력 4 2 3 3 2 2" xfId="16067"/>
    <cellStyle name="입력 4 2 3 3 2 3" xfId="21823"/>
    <cellStyle name="입력 4 2 3 3 2 4" xfId="27305"/>
    <cellStyle name="입력 4 2 3 3 3" xfId="10102"/>
    <cellStyle name="입력 4 2 3 3 3 2" xfId="16068"/>
    <cellStyle name="입력 4 2 3 3 3 3" xfId="21824"/>
    <cellStyle name="입력 4 2 3 3 3 4" xfId="27306"/>
    <cellStyle name="입력 4 2 3 3 4" xfId="10103"/>
    <cellStyle name="입력 4 2 3 3 4 2" xfId="16069"/>
    <cellStyle name="입력 4 2 3 3 4 3" xfId="21825"/>
    <cellStyle name="입력 4 2 3 3 4 4" xfId="27307"/>
    <cellStyle name="입력 4 2 3 3 5" xfId="10104"/>
    <cellStyle name="입력 4 2 3 3 5 2" xfId="16070"/>
    <cellStyle name="입력 4 2 3 3 5 3" xfId="21826"/>
    <cellStyle name="입력 4 2 3 3 5 4" xfId="27308"/>
    <cellStyle name="입력 4 2 3 3 6" xfId="10105"/>
    <cellStyle name="입력 4 2 3 3 6 2" xfId="16071"/>
    <cellStyle name="입력 4 2 3 3 6 3" xfId="21827"/>
    <cellStyle name="입력 4 2 3 3 6 4" xfId="27309"/>
    <cellStyle name="입력 4 2 3 3 7" xfId="10106"/>
    <cellStyle name="입력 4 2 3 3 7 2" xfId="16072"/>
    <cellStyle name="입력 4 2 3 3 7 3" xfId="21828"/>
    <cellStyle name="입력 4 2 3 3 7 4" xfId="27310"/>
    <cellStyle name="입력 4 2 3 3 8" xfId="10107"/>
    <cellStyle name="입력 4 2 3 3 8 2" xfId="16073"/>
    <cellStyle name="입력 4 2 3 3 8 3" xfId="21829"/>
    <cellStyle name="입력 4 2 3 3 8 4" xfId="27311"/>
    <cellStyle name="입력 4 2 3 3 9" xfId="10108"/>
    <cellStyle name="입력 4 2 3 3 9 2" xfId="16074"/>
    <cellStyle name="입력 4 2 3 3 9 3" xfId="21830"/>
    <cellStyle name="입력 4 2 3 3 9 4" xfId="27312"/>
    <cellStyle name="입력 4 2 3 4" xfId="10109"/>
    <cellStyle name="입력 4 2 3 4 2" xfId="16075"/>
    <cellStyle name="입력 4 2 3 4 3" xfId="21831"/>
    <cellStyle name="입력 4 2 3 4 4" xfId="27313"/>
    <cellStyle name="입력 4 2 3 5" xfId="10110"/>
    <cellStyle name="입력 4 2 3 5 2" xfId="16076"/>
    <cellStyle name="입력 4 2 3 5 3" xfId="21832"/>
    <cellStyle name="입력 4 2 3 5 4" xfId="27314"/>
    <cellStyle name="입력 4 2 3 6" xfId="10111"/>
    <cellStyle name="입력 4 2 3 6 2" xfId="16077"/>
    <cellStyle name="입력 4 2 3 6 3" xfId="21833"/>
    <cellStyle name="입력 4 2 3 6 4" xfId="27315"/>
    <cellStyle name="입력 4 2 3 7" xfId="11411"/>
    <cellStyle name="입력 4 2 3 8" xfId="17209"/>
    <cellStyle name="입력 4 2 4" xfId="5490"/>
    <cellStyle name="입력 4 2 4 2" xfId="5778"/>
    <cellStyle name="입력 4 2 4 2 10" xfId="11751"/>
    <cellStyle name="입력 4 2 4 2 11" xfId="17516"/>
    <cellStyle name="입력 4 2 4 2 12" xfId="23031"/>
    <cellStyle name="입력 4 2 4 2 2" xfId="10112"/>
    <cellStyle name="입력 4 2 4 2 2 2" xfId="16078"/>
    <cellStyle name="입력 4 2 4 2 2 3" xfId="21834"/>
    <cellStyle name="입력 4 2 4 2 2 4" xfId="27316"/>
    <cellStyle name="입력 4 2 4 2 3" xfId="10113"/>
    <cellStyle name="입력 4 2 4 2 3 2" xfId="16079"/>
    <cellStyle name="입력 4 2 4 2 3 3" xfId="21835"/>
    <cellStyle name="입력 4 2 4 2 3 4" xfId="27317"/>
    <cellStyle name="입력 4 2 4 2 4" xfId="10114"/>
    <cellStyle name="입력 4 2 4 2 4 2" xfId="16080"/>
    <cellStyle name="입력 4 2 4 2 4 3" xfId="21836"/>
    <cellStyle name="입력 4 2 4 2 4 4" xfId="27318"/>
    <cellStyle name="입력 4 2 4 2 5" xfId="10115"/>
    <cellStyle name="입력 4 2 4 2 5 2" xfId="16081"/>
    <cellStyle name="입력 4 2 4 2 5 3" xfId="21837"/>
    <cellStyle name="입력 4 2 4 2 5 4" xfId="27319"/>
    <cellStyle name="입력 4 2 4 2 6" xfId="10116"/>
    <cellStyle name="입력 4 2 4 2 6 2" xfId="16082"/>
    <cellStyle name="입력 4 2 4 2 6 3" xfId="21838"/>
    <cellStyle name="입력 4 2 4 2 6 4" xfId="27320"/>
    <cellStyle name="입력 4 2 4 2 7" xfId="10117"/>
    <cellStyle name="입력 4 2 4 2 7 2" xfId="16083"/>
    <cellStyle name="입력 4 2 4 2 7 3" xfId="21839"/>
    <cellStyle name="입력 4 2 4 2 7 4" xfId="27321"/>
    <cellStyle name="입력 4 2 4 2 8" xfId="10118"/>
    <cellStyle name="입력 4 2 4 2 8 2" xfId="16084"/>
    <cellStyle name="입력 4 2 4 2 8 3" xfId="21840"/>
    <cellStyle name="입력 4 2 4 2 8 4" xfId="27322"/>
    <cellStyle name="입력 4 2 4 2 9" xfId="10119"/>
    <cellStyle name="입력 4 2 4 2 9 2" xfId="16085"/>
    <cellStyle name="입력 4 2 4 2 9 3" xfId="21841"/>
    <cellStyle name="입력 4 2 4 2 9 4" xfId="27323"/>
    <cellStyle name="입력 4 2 4 3" xfId="6003"/>
    <cellStyle name="입력 4 2 4 3 10" xfId="10120"/>
    <cellStyle name="입력 4 2 4 3 10 2" xfId="16086"/>
    <cellStyle name="입력 4 2 4 3 10 3" xfId="21842"/>
    <cellStyle name="입력 4 2 4 3 10 4" xfId="27324"/>
    <cellStyle name="입력 4 2 4 3 11" xfId="11976"/>
    <cellStyle name="입력 4 2 4 3 12" xfId="17733"/>
    <cellStyle name="입력 4 2 4 3 13" xfId="23230"/>
    <cellStyle name="입력 4 2 4 3 2" xfId="10121"/>
    <cellStyle name="입력 4 2 4 3 2 2" xfId="16087"/>
    <cellStyle name="입력 4 2 4 3 2 3" xfId="21843"/>
    <cellStyle name="입력 4 2 4 3 2 4" xfId="27325"/>
    <cellStyle name="입력 4 2 4 3 3" xfId="10122"/>
    <cellStyle name="입력 4 2 4 3 3 2" xfId="16088"/>
    <cellStyle name="입력 4 2 4 3 3 3" xfId="21844"/>
    <cellStyle name="입력 4 2 4 3 3 4" xfId="27326"/>
    <cellStyle name="입력 4 2 4 3 4" xfId="10123"/>
    <cellStyle name="입력 4 2 4 3 4 2" xfId="16089"/>
    <cellStyle name="입력 4 2 4 3 4 3" xfId="21845"/>
    <cellStyle name="입력 4 2 4 3 4 4" xfId="27327"/>
    <cellStyle name="입력 4 2 4 3 5" xfId="10124"/>
    <cellStyle name="입력 4 2 4 3 5 2" xfId="16090"/>
    <cellStyle name="입력 4 2 4 3 5 3" xfId="21846"/>
    <cellStyle name="입력 4 2 4 3 5 4" xfId="27328"/>
    <cellStyle name="입력 4 2 4 3 6" xfId="10125"/>
    <cellStyle name="입력 4 2 4 3 6 2" xfId="16091"/>
    <cellStyle name="입력 4 2 4 3 6 3" xfId="21847"/>
    <cellStyle name="입력 4 2 4 3 6 4" xfId="27329"/>
    <cellStyle name="입력 4 2 4 3 7" xfId="10126"/>
    <cellStyle name="입력 4 2 4 3 7 2" xfId="16092"/>
    <cellStyle name="입력 4 2 4 3 7 3" xfId="21848"/>
    <cellStyle name="입력 4 2 4 3 7 4" xfId="27330"/>
    <cellStyle name="입력 4 2 4 3 8" xfId="10127"/>
    <cellStyle name="입력 4 2 4 3 8 2" xfId="16093"/>
    <cellStyle name="입력 4 2 4 3 8 3" xfId="21849"/>
    <cellStyle name="입력 4 2 4 3 8 4" xfId="27331"/>
    <cellStyle name="입력 4 2 4 3 9" xfId="10128"/>
    <cellStyle name="입력 4 2 4 3 9 2" xfId="16094"/>
    <cellStyle name="입력 4 2 4 3 9 3" xfId="21850"/>
    <cellStyle name="입력 4 2 4 3 9 4" xfId="27332"/>
    <cellStyle name="입력 4 2 4 4" xfId="10129"/>
    <cellStyle name="입력 4 2 4 4 2" xfId="16095"/>
    <cellStyle name="입력 4 2 4 4 3" xfId="21851"/>
    <cellStyle name="입력 4 2 4 4 4" xfId="27333"/>
    <cellStyle name="입력 4 2 4 5" xfId="10130"/>
    <cellStyle name="입력 4 2 4 5 2" xfId="16096"/>
    <cellStyle name="입력 4 2 4 5 3" xfId="21852"/>
    <cellStyle name="입력 4 2 4 5 4" xfId="27334"/>
    <cellStyle name="입력 4 2 4 6" xfId="10131"/>
    <cellStyle name="입력 4 2 4 6 2" xfId="16097"/>
    <cellStyle name="입력 4 2 4 6 3" xfId="21853"/>
    <cellStyle name="입력 4 2 4 6 4" xfId="27335"/>
    <cellStyle name="입력 4 2 4 7" xfId="10132"/>
    <cellStyle name="입력 4 2 4 7 2" xfId="16098"/>
    <cellStyle name="입력 4 2 4 7 3" xfId="21854"/>
    <cellStyle name="입력 4 2 4 7 4" xfId="27336"/>
    <cellStyle name="입력 4 2 4 8" xfId="11484"/>
    <cellStyle name="입력 4 2 4 9" xfId="17275"/>
    <cellStyle name="입력 4 2 5" xfId="5536"/>
    <cellStyle name="입력 4 2 5 10" xfId="17317"/>
    <cellStyle name="입력 4 2 5 11" xfId="22901"/>
    <cellStyle name="입력 4 2 5 2" xfId="5824"/>
    <cellStyle name="입력 4 2 5 2 10" xfId="10133"/>
    <cellStyle name="입력 4 2 5 2 10 2" xfId="16099"/>
    <cellStyle name="입력 4 2 5 2 10 3" xfId="21855"/>
    <cellStyle name="입력 4 2 5 2 10 4" xfId="27337"/>
    <cellStyle name="입력 4 2 5 2 11" xfId="11797"/>
    <cellStyle name="입력 4 2 5 2 12" xfId="17560"/>
    <cellStyle name="입력 4 2 5 2 13" xfId="23076"/>
    <cellStyle name="입력 4 2 5 2 2" xfId="10134"/>
    <cellStyle name="입력 4 2 5 2 2 2" xfId="16100"/>
    <cellStyle name="입력 4 2 5 2 2 3" xfId="21856"/>
    <cellStyle name="입력 4 2 5 2 2 4" xfId="27338"/>
    <cellStyle name="입력 4 2 5 2 3" xfId="10135"/>
    <cellStyle name="입력 4 2 5 2 3 2" xfId="16101"/>
    <cellStyle name="입력 4 2 5 2 3 3" xfId="21857"/>
    <cellStyle name="입력 4 2 5 2 3 4" xfId="27339"/>
    <cellStyle name="입력 4 2 5 2 4" xfId="10136"/>
    <cellStyle name="입력 4 2 5 2 4 2" xfId="16102"/>
    <cellStyle name="입력 4 2 5 2 4 3" xfId="21858"/>
    <cellStyle name="입력 4 2 5 2 4 4" xfId="27340"/>
    <cellStyle name="입력 4 2 5 2 5" xfId="10137"/>
    <cellStyle name="입력 4 2 5 2 5 2" xfId="16103"/>
    <cellStyle name="입력 4 2 5 2 5 3" xfId="21859"/>
    <cellStyle name="입력 4 2 5 2 5 4" xfId="27341"/>
    <cellStyle name="입력 4 2 5 2 6" xfId="10138"/>
    <cellStyle name="입력 4 2 5 2 6 2" xfId="16104"/>
    <cellStyle name="입력 4 2 5 2 6 3" xfId="21860"/>
    <cellStyle name="입력 4 2 5 2 6 4" xfId="27342"/>
    <cellStyle name="입력 4 2 5 2 7" xfId="10139"/>
    <cellStyle name="입력 4 2 5 2 7 2" xfId="16105"/>
    <cellStyle name="입력 4 2 5 2 7 3" xfId="21861"/>
    <cellStyle name="입력 4 2 5 2 7 4" xfId="27343"/>
    <cellStyle name="입력 4 2 5 2 8" xfId="10140"/>
    <cellStyle name="입력 4 2 5 2 8 2" xfId="16106"/>
    <cellStyle name="입력 4 2 5 2 8 3" xfId="21862"/>
    <cellStyle name="입력 4 2 5 2 8 4" xfId="27344"/>
    <cellStyle name="입력 4 2 5 2 9" xfId="10141"/>
    <cellStyle name="입력 4 2 5 2 9 2" xfId="16107"/>
    <cellStyle name="입력 4 2 5 2 9 3" xfId="21863"/>
    <cellStyle name="입력 4 2 5 2 9 4" xfId="27345"/>
    <cellStyle name="입력 4 2 5 3" xfId="6046"/>
    <cellStyle name="입력 4 2 5 3 10" xfId="10142"/>
    <cellStyle name="입력 4 2 5 3 10 2" xfId="16108"/>
    <cellStyle name="입력 4 2 5 3 10 3" xfId="21864"/>
    <cellStyle name="입력 4 2 5 3 10 4" xfId="27346"/>
    <cellStyle name="입력 4 2 5 3 11" xfId="12018"/>
    <cellStyle name="입력 4 2 5 3 12" xfId="17775"/>
    <cellStyle name="입력 4 2 5 3 13" xfId="23272"/>
    <cellStyle name="입력 4 2 5 3 2" xfId="10143"/>
    <cellStyle name="입력 4 2 5 3 2 2" xfId="16109"/>
    <cellStyle name="입력 4 2 5 3 2 3" xfId="21865"/>
    <cellStyle name="입력 4 2 5 3 2 4" xfId="27347"/>
    <cellStyle name="입력 4 2 5 3 3" xfId="10144"/>
    <cellStyle name="입력 4 2 5 3 3 2" xfId="16110"/>
    <cellStyle name="입력 4 2 5 3 3 3" xfId="21866"/>
    <cellStyle name="입력 4 2 5 3 3 4" xfId="27348"/>
    <cellStyle name="입력 4 2 5 3 4" xfId="10145"/>
    <cellStyle name="입력 4 2 5 3 4 2" xfId="16111"/>
    <cellStyle name="입력 4 2 5 3 4 3" xfId="21867"/>
    <cellStyle name="입력 4 2 5 3 4 4" xfId="27349"/>
    <cellStyle name="입력 4 2 5 3 5" xfId="10146"/>
    <cellStyle name="입력 4 2 5 3 5 2" xfId="16112"/>
    <cellStyle name="입력 4 2 5 3 5 3" xfId="21868"/>
    <cellStyle name="입력 4 2 5 3 5 4" xfId="27350"/>
    <cellStyle name="입력 4 2 5 3 6" xfId="10147"/>
    <cellStyle name="입력 4 2 5 3 6 2" xfId="16113"/>
    <cellStyle name="입력 4 2 5 3 6 3" xfId="21869"/>
    <cellStyle name="입력 4 2 5 3 6 4" xfId="27351"/>
    <cellStyle name="입력 4 2 5 3 7" xfId="10148"/>
    <cellStyle name="입력 4 2 5 3 7 2" xfId="16114"/>
    <cellStyle name="입력 4 2 5 3 7 3" xfId="21870"/>
    <cellStyle name="입력 4 2 5 3 7 4" xfId="27352"/>
    <cellStyle name="입력 4 2 5 3 8" xfId="10149"/>
    <cellStyle name="입력 4 2 5 3 8 2" xfId="16115"/>
    <cellStyle name="입력 4 2 5 3 8 3" xfId="21871"/>
    <cellStyle name="입력 4 2 5 3 8 4" xfId="27353"/>
    <cellStyle name="입력 4 2 5 3 9" xfId="10150"/>
    <cellStyle name="입력 4 2 5 3 9 2" xfId="16116"/>
    <cellStyle name="입력 4 2 5 3 9 3" xfId="21872"/>
    <cellStyle name="입력 4 2 5 3 9 4" xfId="27354"/>
    <cellStyle name="입력 4 2 5 4" xfId="10151"/>
    <cellStyle name="입력 4 2 5 4 2" xfId="16117"/>
    <cellStyle name="입력 4 2 5 4 3" xfId="21873"/>
    <cellStyle name="입력 4 2 5 4 4" xfId="27355"/>
    <cellStyle name="입력 4 2 5 5" xfId="10152"/>
    <cellStyle name="입력 4 2 5 5 2" xfId="16118"/>
    <cellStyle name="입력 4 2 5 5 3" xfId="21874"/>
    <cellStyle name="입력 4 2 5 5 4" xfId="27356"/>
    <cellStyle name="입력 4 2 5 6" xfId="10153"/>
    <cellStyle name="입력 4 2 5 6 2" xfId="16119"/>
    <cellStyle name="입력 4 2 5 6 3" xfId="21875"/>
    <cellStyle name="입력 4 2 5 6 4" xfId="27357"/>
    <cellStyle name="입력 4 2 5 7" xfId="10154"/>
    <cellStyle name="입력 4 2 5 7 2" xfId="16120"/>
    <cellStyle name="입력 4 2 5 7 3" xfId="21876"/>
    <cellStyle name="입력 4 2 5 7 4" xfId="27358"/>
    <cellStyle name="입력 4 2 5 8" xfId="10155"/>
    <cellStyle name="입력 4 2 5 8 2" xfId="16121"/>
    <cellStyle name="입력 4 2 5 8 3" xfId="21877"/>
    <cellStyle name="입력 4 2 5 8 4" xfId="27359"/>
    <cellStyle name="입력 4 2 5 9" xfId="11529"/>
    <cellStyle name="입력 4 2 6" xfId="10156"/>
    <cellStyle name="입력 4 2 6 2" xfId="16122"/>
    <cellStyle name="입력 4 2 6 3" xfId="21878"/>
    <cellStyle name="입력 4 2 6 4" xfId="27360"/>
    <cellStyle name="입력 4 2 7" xfId="10157"/>
    <cellStyle name="입력 4 2 7 2" xfId="16123"/>
    <cellStyle name="입력 4 2 7 3" xfId="21879"/>
    <cellStyle name="입력 4 2 7 4" xfId="27361"/>
    <cellStyle name="입력 4 2 8" xfId="11332"/>
    <cellStyle name="입력 4 2 9" xfId="11277"/>
    <cellStyle name="입력 4 3" xfId="5389"/>
    <cellStyle name="입력 4 3 10" xfId="10158"/>
    <cellStyle name="입력 4 3 10 2" xfId="16124"/>
    <cellStyle name="입력 4 3 10 3" xfId="21880"/>
    <cellStyle name="입력 4 3 10 4" xfId="27362"/>
    <cellStyle name="입력 4 3 11" xfId="11383"/>
    <cellStyle name="입력 4 3 12" xfId="17186"/>
    <cellStyle name="입력 4 3 13" xfId="11309"/>
    <cellStyle name="입력 4 3 2" xfId="5677"/>
    <cellStyle name="입력 4 3 2 10" xfId="11650"/>
    <cellStyle name="입력 4 3 2 11" xfId="17420"/>
    <cellStyle name="입력 4 3 2 12" xfId="22949"/>
    <cellStyle name="입력 4 3 2 2" xfId="10159"/>
    <cellStyle name="입력 4 3 2 2 2" xfId="16125"/>
    <cellStyle name="입력 4 3 2 2 3" xfId="21881"/>
    <cellStyle name="입력 4 3 2 2 4" xfId="27363"/>
    <cellStyle name="입력 4 3 2 3" xfId="10160"/>
    <cellStyle name="입력 4 3 2 3 2" xfId="16126"/>
    <cellStyle name="입력 4 3 2 3 3" xfId="21882"/>
    <cellStyle name="입력 4 3 2 3 4" xfId="27364"/>
    <cellStyle name="입력 4 3 2 4" xfId="10161"/>
    <cellStyle name="입력 4 3 2 4 2" xfId="16127"/>
    <cellStyle name="입력 4 3 2 4 3" xfId="21883"/>
    <cellStyle name="입력 4 3 2 4 4" xfId="27365"/>
    <cellStyle name="입력 4 3 2 5" xfId="10162"/>
    <cellStyle name="입력 4 3 2 5 2" xfId="16128"/>
    <cellStyle name="입력 4 3 2 5 3" xfId="21884"/>
    <cellStyle name="입력 4 3 2 5 4" xfId="27366"/>
    <cellStyle name="입력 4 3 2 6" xfId="10163"/>
    <cellStyle name="입력 4 3 2 6 2" xfId="16129"/>
    <cellStyle name="입력 4 3 2 6 3" xfId="21885"/>
    <cellStyle name="입력 4 3 2 6 4" xfId="27367"/>
    <cellStyle name="입력 4 3 2 7" xfId="10164"/>
    <cellStyle name="입력 4 3 2 7 2" xfId="16130"/>
    <cellStyle name="입력 4 3 2 7 3" xfId="21886"/>
    <cellStyle name="입력 4 3 2 7 4" xfId="27368"/>
    <cellStyle name="입력 4 3 2 8" xfId="10165"/>
    <cellStyle name="입력 4 3 2 8 2" xfId="16131"/>
    <cellStyle name="입력 4 3 2 8 3" xfId="21887"/>
    <cellStyle name="입력 4 3 2 8 4" xfId="27369"/>
    <cellStyle name="입력 4 3 2 9" xfId="10166"/>
    <cellStyle name="입력 4 3 2 9 2" xfId="16132"/>
    <cellStyle name="입력 4 3 2 9 3" xfId="21888"/>
    <cellStyle name="입력 4 3 2 9 4" xfId="27370"/>
    <cellStyle name="입력 4 3 3" xfId="5918"/>
    <cellStyle name="입력 4 3 3 10" xfId="10167"/>
    <cellStyle name="입력 4 3 3 10 2" xfId="16133"/>
    <cellStyle name="입력 4 3 3 10 3" xfId="21889"/>
    <cellStyle name="입력 4 3 3 10 4" xfId="27371"/>
    <cellStyle name="입력 4 3 3 11" xfId="11891"/>
    <cellStyle name="입력 4 3 3 12" xfId="17648"/>
    <cellStyle name="입력 4 3 3 13" xfId="23145"/>
    <cellStyle name="입력 4 3 3 2" xfId="10168"/>
    <cellStyle name="입력 4 3 3 2 2" xfId="16134"/>
    <cellStyle name="입력 4 3 3 2 3" xfId="21890"/>
    <cellStyle name="입력 4 3 3 2 4" xfId="27372"/>
    <cellStyle name="입력 4 3 3 3" xfId="10169"/>
    <cellStyle name="입력 4 3 3 3 2" xfId="16135"/>
    <cellStyle name="입력 4 3 3 3 3" xfId="21891"/>
    <cellStyle name="입력 4 3 3 3 4" xfId="27373"/>
    <cellStyle name="입력 4 3 3 4" xfId="10170"/>
    <cellStyle name="입력 4 3 3 4 2" xfId="16136"/>
    <cellStyle name="입력 4 3 3 4 3" xfId="21892"/>
    <cellStyle name="입력 4 3 3 4 4" xfId="27374"/>
    <cellStyle name="입력 4 3 3 5" xfId="10171"/>
    <cellStyle name="입력 4 3 3 5 2" xfId="16137"/>
    <cellStyle name="입력 4 3 3 5 3" xfId="21893"/>
    <cellStyle name="입력 4 3 3 5 4" xfId="27375"/>
    <cellStyle name="입력 4 3 3 6" xfId="10172"/>
    <cellStyle name="입력 4 3 3 6 2" xfId="16138"/>
    <cellStyle name="입력 4 3 3 6 3" xfId="21894"/>
    <cellStyle name="입력 4 3 3 6 4" xfId="27376"/>
    <cellStyle name="입력 4 3 3 7" xfId="10173"/>
    <cellStyle name="입력 4 3 3 7 2" xfId="16139"/>
    <cellStyle name="입력 4 3 3 7 3" xfId="21895"/>
    <cellStyle name="입력 4 3 3 7 4" xfId="27377"/>
    <cellStyle name="입력 4 3 3 8" xfId="10174"/>
    <cellStyle name="입력 4 3 3 8 2" xfId="16140"/>
    <cellStyle name="입력 4 3 3 8 3" xfId="21896"/>
    <cellStyle name="입력 4 3 3 8 4" xfId="27378"/>
    <cellStyle name="입력 4 3 3 9" xfId="10175"/>
    <cellStyle name="입력 4 3 3 9 2" xfId="16141"/>
    <cellStyle name="입력 4 3 3 9 3" xfId="21897"/>
    <cellStyle name="입력 4 3 3 9 4" xfId="27379"/>
    <cellStyle name="입력 4 3 4" xfId="10176"/>
    <cellStyle name="입력 4 3 4 2" xfId="16142"/>
    <cellStyle name="입력 4 3 4 3" xfId="21898"/>
    <cellStyle name="입력 4 3 4 4" xfId="27380"/>
    <cellStyle name="입력 4 3 5" xfId="10177"/>
    <cellStyle name="입력 4 3 5 2" xfId="16143"/>
    <cellStyle name="입력 4 3 5 3" xfId="21899"/>
    <cellStyle name="입력 4 3 5 4" xfId="27381"/>
    <cellStyle name="입력 4 3 6" xfId="10178"/>
    <cellStyle name="입력 4 3 6 2" xfId="16144"/>
    <cellStyle name="입력 4 3 6 3" xfId="21900"/>
    <cellStyle name="입력 4 3 6 4" xfId="27382"/>
    <cellStyle name="입력 4 3 7" xfId="10179"/>
    <cellStyle name="입력 4 3 7 2" xfId="16145"/>
    <cellStyle name="입력 4 3 7 3" xfId="21901"/>
    <cellStyle name="입력 4 3 7 4" xfId="27383"/>
    <cellStyle name="입력 4 3 8" xfId="10180"/>
    <cellStyle name="입력 4 3 8 2" xfId="16146"/>
    <cellStyle name="입력 4 3 8 3" xfId="21902"/>
    <cellStyle name="입력 4 3 8 4" xfId="27384"/>
    <cellStyle name="입력 4 3 9" xfId="10181"/>
    <cellStyle name="입력 4 3 9 2" xfId="16147"/>
    <cellStyle name="입력 4 3 9 3" xfId="21903"/>
    <cellStyle name="입력 4 3 9 4" xfId="27385"/>
    <cellStyle name="입력 4 4" xfId="5415"/>
    <cellStyle name="입력 4 4 2" xfId="5703"/>
    <cellStyle name="입력 4 4 2 10" xfId="11676"/>
    <cellStyle name="입력 4 4 2 11" xfId="17445"/>
    <cellStyle name="입력 4 4 2 12" xfId="22966"/>
    <cellStyle name="입력 4 4 2 2" xfId="10182"/>
    <cellStyle name="입력 4 4 2 2 2" xfId="16148"/>
    <cellStyle name="입력 4 4 2 2 3" xfId="21904"/>
    <cellStyle name="입력 4 4 2 2 4" xfId="27386"/>
    <cellStyle name="입력 4 4 2 3" xfId="10183"/>
    <cellStyle name="입력 4 4 2 3 2" xfId="16149"/>
    <cellStyle name="입력 4 4 2 3 3" xfId="21905"/>
    <cellStyle name="입력 4 4 2 3 4" xfId="27387"/>
    <cellStyle name="입력 4 4 2 4" xfId="10184"/>
    <cellStyle name="입력 4 4 2 4 2" xfId="16150"/>
    <cellStyle name="입력 4 4 2 4 3" xfId="21906"/>
    <cellStyle name="입력 4 4 2 4 4" xfId="27388"/>
    <cellStyle name="입력 4 4 2 5" xfId="10185"/>
    <cellStyle name="입력 4 4 2 5 2" xfId="16151"/>
    <cellStyle name="입력 4 4 2 5 3" xfId="21907"/>
    <cellStyle name="입력 4 4 2 5 4" xfId="27389"/>
    <cellStyle name="입력 4 4 2 6" xfId="10186"/>
    <cellStyle name="입력 4 4 2 6 2" xfId="16152"/>
    <cellStyle name="입력 4 4 2 6 3" xfId="21908"/>
    <cellStyle name="입력 4 4 2 6 4" xfId="27390"/>
    <cellStyle name="입력 4 4 2 7" xfId="10187"/>
    <cellStyle name="입력 4 4 2 7 2" xfId="16153"/>
    <cellStyle name="입력 4 4 2 7 3" xfId="21909"/>
    <cellStyle name="입력 4 4 2 7 4" xfId="27391"/>
    <cellStyle name="입력 4 4 2 8" xfId="10188"/>
    <cellStyle name="입력 4 4 2 8 2" xfId="16154"/>
    <cellStyle name="입력 4 4 2 8 3" xfId="21910"/>
    <cellStyle name="입력 4 4 2 8 4" xfId="27392"/>
    <cellStyle name="입력 4 4 2 9" xfId="10189"/>
    <cellStyle name="입력 4 4 2 9 2" xfId="16155"/>
    <cellStyle name="입력 4 4 2 9 3" xfId="21911"/>
    <cellStyle name="입력 4 4 2 9 4" xfId="27393"/>
    <cellStyle name="입력 4 4 3" xfId="5942"/>
    <cellStyle name="입력 4 4 3 10" xfId="10190"/>
    <cellStyle name="입력 4 4 3 10 2" xfId="16156"/>
    <cellStyle name="입력 4 4 3 10 3" xfId="21912"/>
    <cellStyle name="입력 4 4 3 10 4" xfId="27394"/>
    <cellStyle name="입력 4 4 3 11" xfId="11915"/>
    <cellStyle name="입력 4 4 3 12" xfId="17672"/>
    <cellStyle name="입력 4 4 3 13" xfId="23169"/>
    <cellStyle name="입력 4 4 3 2" xfId="10191"/>
    <cellStyle name="입력 4 4 3 2 2" xfId="16157"/>
    <cellStyle name="입력 4 4 3 2 3" xfId="21913"/>
    <cellStyle name="입력 4 4 3 2 4" xfId="27395"/>
    <cellStyle name="입력 4 4 3 3" xfId="10192"/>
    <cellStyle name="입력 4 4 3 3 2" xfId="16158"/>
    <cellStyle name="입력 4 4 3 3 3" xfId="21914"/>
    <cellStyle name="입력 4 4 3 3 4" xfId="27396"/>
    <cellStyle name="입력 4 4 3 4" xfId="10193"/>
    <cellStyle name="입력 4 4 3 4 2" xfId="16159"/>
    <cellStyle name="입력 4 4 3 4 3" xfId="21915"/>
    <cellStyle name="입력 4 4 3 4 4" xfId="27397"/>
    <cellStyle name="입력 4 4 3 5" xfId="10194"/>
    <cellStyle name="입력 4 4 3 5 2" xfId="16160"/>
    <cellStyle name="입력 4 4 3 5 3" xfId="21916"/>
    <cellStyle name="입력 4 4 3 5 4" xfId="27398"/>
    <cellStyle name="입력 4 4 3 6" xfId="10195"/>
    <cellStyle name="입력 4 4 3 6 2" xfId="16161"/>
    <cellStyle name="입력 4 4 3 6 3" xfId="21917"/>
    <cellStyle name="입력 4 4 3 6 4" xfId="27399"/>
    <cellStyle name="입력 4 4 3 7" xfId="10196"/>
    <cellStyle name="입력 4 4 3 7 2" xfId="16162"/>
    <cellStyle name="입력 4 4 3 7 3" xfId="21918"/>
    <cellStyle name="입력 4 4 3 7 4" xfId="27400"/>
    <cellStyle name="입력 4 4 3 8" xfId="10197"/>
    <cellStyle name="입력 4 4 3 8 2" xfId="16163"/>
    <cellStyle name="입력 4 4 3 8 3" xfId="21919"/>
    <cellStyle name="입력 4 4 3 8 4" xfId="27401"/>
    <cellStyle name="입력 4 4 3 9" xfId="10198"/>
    <cellStyle name="입력 4 4 3 9 2" xfId="16164"/>
    <cellStyle name="입력 4 4 3 9 3" xfId="21920"/>
    <cellStyle name="입력 4 4 3 9 4" xfId="27402"/>
    <cellStyle name="입력 4 4 4" xfId="10199"/>
    <cellStyle name="입력 4 4 4 2" xfId="16165"/>
    <cellStyle name="입력 4 4 4 3" xfId="21921"/>
    <cellStyle name="입력 4 4 4 4" xfId="27403"/>
    <cellStyle name="입력 4 4 5" xfId="10200"/>
    <cellStyle name="입력 4 4 5 2" xfId="16166"/>
    <cellStyle name="입력 4 4 5 3" xfId="21922"/>
    <cellStyle name="입력 4 4 5 4" xfId="27404"/>
    <cellStyle name="입력 4 4 6" xfId="10201"/>
    <cellStyle name="입력 4 4 6 2" xfId="16167"/>
    <cellStyle name="입력 4 4 6 3" xfId="21923"/>
    <cellStyle name="입력 4 4 6 4" xfId="27405"/>
    <cellStyle name="입력 4 4 7" xfId="11409"/>
    <cellStyle name="입력 4 4 8" xfId="17207"/>
    <cellStyle name="입력 4 5" xfId="5452"/>
    <cellStyle name="입력 4 5 2" xfId="5740"/>
    <cellStyle name="입력 4 5 2 10" xfId="11713"/>
    <cellStyle name="입력 4 5 2 11" xfId="17480"/>
    <cellStyle name="입력 4 5 2 12" xfId="23000"/>
    <cellStyle name="입력 4 5 2 2" xfId="10202"/>
    <cellStyle name="입력 4 5 2 2 2" xfId="16168"/>
    <cellStyle name="입력 4 5 2 2 3" xfId="21924"/>
    <cellStyle name="입력 4 5 2 2 4" xfId="27406"/>
    <cellStyle name="입력 4 5 2 3" xfId="10203"/>
    <cellStyle name="입력 4 5 2 3 2" xfId="16169"/>
    <cellStyle name="입력 4 5 2 3 3" xfId="21925"/>
    <cellStyle name="입력 4 5 2 3 4" xfId="27407"/>
    <cellStyle name="입력 4 5 2 4" xfId="10204"/>
    <cellStyle name="입력 4 5 2 4 2" xfId="16170"/>
    <cellStyle name="입력 4 5 2 4 3" xfId="21926"/>
    <cellStyle name="입력 4 5 2 4 4" xfId="27408"/>
    <cellStyle name="입력 4 5 2 5" xfId="10205"/>
    <cellStyle name="입력 4 5 2 5 2" xfId="16171"/>
    <cellStyle name="입력 4 5 2 5 3" xfId="21927"/>
    <cellStyle name="입력 4 5 2 5 4" xfId="27409"/>
    <cellStyle name="입력 4 5 2 6" xfId="10206"/>
    <cellStyle name="입력 4 5 2 6 2" xfId="16172"/>
    <cellStyle name="입력 4 5 2 6 3" xfId="21928"/>
    <cellStyle name="입력 4 5 2 6 4" xfId="27410"/>
    <cellStyle name="입력 4 5 2 7" xfId="10207"/>
    <cellStyle name="입력 4 5 2 7 2" xfId="16173"/>
    <cellStyle name="입력 4 5 2 7 3" xfId="21929"/>
    <cellStyle name="입력 4 5 2 7 4" xfId="27411"/>
    <cellStyle name="입력 4 5 2 8" xfId="10208"/>
    <cellStyle name="입력 4 5 2 8 2" xfId="16174"/>
    <cellStyle name="입력 4 5 2 8 3" xfId="21930"/>
    <cellStyle name="입력 4 5 2 8 4" xfId="27412"/>
    <cellStyle name="입력 4 5 2 9" xfId="10209"/>
    <cellStyle name="입력 4 5 2 9 2" xfId="16175"/>
    <cellStyle name="입력 4 5 2 9 3" xfId="21931"/>
    <cellStyle name="입력 4 5 2 9 4" xfId="27413"/>
    <cellStyle name="입력 4 5 3" xfId="5968"/>
    <cellStyle name="입력 4 5 3 10" xfId="10210"/>
    <cellStyle name="입력 4 5 3 10 2" xfId="16176"/>
    <cellStyle name="입력 4 5 3 10 3" xfId="21932"/>
    <cellStyle name="입력 4 5 3 10 4" xfId="27414"/>
    <cellStyle name="입력 4 5 3 11" xfId="11941"/>
    <cellStyle name="입력 4 5 3 12" xfId="17698"/>
    <cellStyle name="입력 4 5 3 13" xfId="23195"/>
    <cellStyle name="입력 4 5 3 2" xfId="10211"/>
    <cellStyle name="입력 4 5 3 2 2" xfId="16177"/>
    <cellStyle name="입력 4 5 3 2 3" xfId="21933"/>
    <cellStyle name="입력 4 5 3 2 4" xfId="27415"/>
    <cellStyle name="입력 4 5 3 3" xfId="10212"/>
    <cellStyle name="입력 4 5 3 3 2" xfId="16178"/>
    <cellStyle name="입력 4 5 3 3 3" xfId="21934"/>
    <cellStyle name="입력 4 5 3 3 4" xfId="27416"/>
    <cellStyle name="입력 4 5 3 4" xfId="10213"/>
    <cellStyle name="입력 4 5 3 4 2" xfId="16179"/>
    <cellStyle name="입력 4 5 3 4 3" xfId="21935"/>
    <cellStyle name="입력 4 5 3 4 4" xfId="27417"/>
    <cellStyle name="입력 4 5 3 5" xfId="10214"/>
    <cellStyle name="입력 4 5 3 5 2" xfId="16180"/>
    <cellStyle name="입력 4 5 3 5 3" xfId="21936"/>
    <cellStyle name="입력 4 5 3 5 4" xfId="27418"/>
    <cellStyle name="입력 4 5 3 6" xfId="10215"/>
    <cellStyle name="입력 4 5 3 6 2" xfId="16181"/>
    <cellStyle name="입력 4 5 3 6 3" xfId="21937"/>
    <cellStyle name="입력 4 5 3 6 4" xfId="27419"/>
    <cellStyle name="입력 4 5 3 7" xfId="10216"/>
    <cellStyle name="입력 4 5 3 7 2" xfId="16182"/>
    <cellStyle name="입력 4 5 3 7 3" xfId="21938"/>
    <cellStyle name="입력 4 5 3 7 4" xfId="27420"/>
    <cellStyle name="입력 4 5 3 8" xfId="10217"/>
    <cellStyle name="입력 4 5 3 8 2" xfId="16183"/>
    <cellStyle name="입력 4 5 3 8 3" xfId="21939"/>
    <cellStyle name="입력 4 5 3 8 4" xfId="27421"/>
    <cellStyle name="입력 4 5 3 9" xfId="10218"/>
    <cellStyle name="입력 4 5 3 9 2" xfId="16184"/>
    <cellStyle name="입력 4 5 3 9 3" xfId="21940"/>
    <cellStyle name="입력 4 5 3 9 4" xfId="27422"/>
    <cellStyle name="입력 4 5 4" xfId="10219"/>
    <cellStyle name="입력 4 5 4 2" xfId="16185"/>
    <cellStyle name="입력 4 5 4 3" xfId="21941"/>
    <cellStyle name="입력 4 5 4 4" xfId="27423"/>
    <cellStyle name="입력 4 5 5" xfId="10220"/>
    <cellStyle name="입력 4 5 5 2" xfId="16186"/>
    <cellStyle name="입력 4 5 5 3" xfId="21942"/>
    <cellStyle name="입력 4 5 5 4" xfId="27424"/>
    <cellStyle name="입력 4 5 6" xfId="10221"/>
    <cellStyle name="입력 4 5 6 2" xfId="16187"/>
    <cellStyle name="입력 4 5 6 3" xfId="21943"/>
    <cellStyle name="입력 4 5 6 4" xfId="27425"/>
    <cellStyle name="입력 4 5 7" xfId="10222"/>
    <cellStyle name="입력 4 5 7 2" xfId="16188"/>
    <cellStyle name="입력 4 5 7 3" xfId="21944"/>
    <cellStyle name="입력 4 5 7 4" xfId="27426"/>
    <cellStyle name="입력 4 5 8" xfId="11446"/>
    <cellStyle name="입력 4 5 9" xfId="17240"/>
    <cellStyle name="입력 4 6" xfId="5506"/>
    <cellStyle name="입력 4 6 10" xfId="17289"/>
    <cellStyle name="입력 4 6 11" xfId="22889"/>
    <cellStyle name="입력 4 6 2" xfId="5794"/>
    <cellStyle name="입력 4 6 2 10" xfId="10223"/>
    <cellStyle name="입력 4 6 2 10 2" xfId="16189"/>
    <cellStyle name="입력 4 6 2 10 3" xfId="21945"/>
    <cellStyle name="입력 4 6 2 10 4" xfId="27427"/>
    <cellStyle name="입력 4 6 2 11" xfId="11767"/>
    <cellStyle name="입력 4 6 2 12" xfId="17531"/>
    <cellStyle name="입력 4 6 2 13" xfId="23047"/>
    <cellStyle name="입력 4 6 2 2" xfId="10224"/>
    <cellStyle name="입력 4 6 2 2 2" xfId="16190"/>
    <cellStyle name="입력 4 6 2 2 3" xfId="21946"/>
    <cellStyle name="입력 4 6 2 2 4" xfId="27428"/>
    <cellStyle name="입력 4 6 2 3" xfId="10225"/>
    <cellStyle name="입력 4 6 2 3 2" xfId="16191"/>
    <cellStyle name="입력 4 6 2 3 3" xfId="21947"/>
    <cellStyle name="입력 4 6 2 3 4" xfId="27429"/>
    <cellStyle name="입력 4 6 2 4" xfId="10226"/>
    <cellStyle name="입력 4 6 2 4 2" xfId="16192"/>
    <cellStyle name="입력 4 6 2 4 3" xfId="21948"/>
    <cellStyle name="입력 4 6 2 4 4" xfId="27430"/>
    <cellStyle name="입력 4 6 2 5" xfId="10227"/>
    <cellStyle name="입력 4 6 2 5 2" xfId="16193"/>
    <cellStyle name="입력 4 6 2 5 3" xfId="21949"/>
    <cellStyle name="입력 4 6 2 5 4" xfId="27431"/>
    <cellStyle name="입력 4 6 2 6" xfId="10228"/>
    <cellStyle name="입력 4 6 2 6 2" xfId="16194"/>
    <cellStyle name="입력 4 6 2 6 3" xfId="21950"/>
    <cellStyle name="입력 4 6 2 6 4" xfId="27432"/>
    <cellStyle name="입력 4 6 2 7" xfId="10229"/>
    <cellStyle name="입력 4 6 2 7 2" xfId="16195"/>
    <cellStyle name="입력 4 6 2 7 3" xfId="21951"/>
    <cellStyle name="입력 4 6 2 7 4" xfId="27433"/>
    <cellStyle name="입력 4 6 2 8" xfId="10230"/>
    <cellStyle name="입력 4 6 2 8 2" xfId="16196"/>
    <cellStyle name="입력 4 6 2 8 3" xfId="21952"/>
    <cellStyle name="입력 4 6 2 8 4" xfId="27434"/>
    <cellStyle name="입력 4 6 2 9" xfId="10231"/>
    <cellStyle name="입력 4 6 2 9 2" xfId="16197"/>
    <cellStyle name="입력 4 6 2 9 3" xfId="21953"/>
    <cellStyle name="입력 4 6 2 9 4" xfId="27435"/>
    <cellStyle name="입력 4 6 3" xfId="6017"/>
    <cellStyle name="입력 4 6 3 10" xfId="10232"/>
    <cellStyle name="입력 4 6 3 10 2" xfId="16198"/>
    <cellStyle name="입력 4 6 3 10 3" xfId="21954"/>
    <cellStyle name="입력 4 6 3 10 4" xfId="27436"/>
    <cellStyle name="입력 4 6 3 11" xfId="11990"/>
    <cellStyle name="입력 4 6 3 12" xfId="17747"/>
    <cellStyle name="입력 4 6 3 13" xfId="23244"/>
    <cellStyle name="입력 4 6 3 2" xfId="10233"/>
    <cellStyle name="입력 4 6 3 2 2" xfId="16199"/>
    <cellStyle name="입력 4 6 3 2 3" xfId="21955"/>
    <cellStyle name="입력 4 6 3 2 4" xfId="27437"/>
    <cellStyle name="입력 4 6 3 3" xfId="10234"/>
    <cellStyle name="입력 4 6 3 3 2" xfId="16200"/>
    <cellStyle name="입력 4 6 3 3 3" xfId="21956"/>
    <cellStyle name="입력 4 6 3 3 4" xfId="27438"/>
    <cellStyle name="입력 4 6 3 4" xfId="10235"/>
    <cellStyle name="입력 4 6 3 4 2" xfId="16201"/>
    <cellStyle name="입력 4 6 3 4 3" xfId="21957"/>
    <cellStyle name="입력 4 6 3 4 4" xfId="27439"/>
    <cellStyle name="입력 4 6 3 5" xfId="10236"/>
    <cellStyle name="입력 4 6 3 5 2" xfId="16202"/>
    <cellStyle name="입력 4 6 3 5 3" xfId="21958"/>
    <cellStyle name="입력 4 6 3 5 4" xfId="27440"/>
    <cellStyle name="입력 4 6 3 6" xfId="10237"/>
    <cellStyle name="입력 4 6 3 6 2" xfId="16203"/>
    <cellStyle name="입력 4 6 3 6 3" xfId="21959"/>
    <cellStyle name="입력 4 6 3 6 4" xfId="27441"/>
    <cellStyle name="입력 4 6 3 7" xfId="10238"/>
    <cellStyle name="입력 4 6 3 7 2" xfId="16204"/>
    <cellStyle name="입력 4 6 3 7 3" xfId="21960"/>
    <cellStyle name="입력 4 6 3 7 4" xfId="27442"/>
    <cellStyle name="입력 4 6 3 8" xfId="10239"/>
    <cellStyle name="입력 4 6 3 8 2" xfId="16205"/>
    <cellStyle name="입력 4 6 3 8 3" xfId="21961"/>
    <cellStyle name="입력 4 6 3 8 4" xfId="27443"/>
    <cellStyle name="입력 4 6 3 9" xfId="10240"/>
    <cellStyle name="입력 4 6 3 9 2" xfId="16206"/>
    <cellStyle name="입력 4 6 3 9 3" xfId="21962"/>
    <cellStyle name="입력 4 6 3 9 4" xfId="27444"/>
    <cellStyle name="입력 4 6 4" xfId="10241"/>
    <cellStyle name="입력 4 6 4 2" xfId="16207"/>
    <cellStyle name="입력 4 6 4 3" xfId="21963"/>
    <cellStyle name="입력 4 6 4 4" xfId="27445"/>
    <cellStyle name="입력 4 6 5" xfId="10242"/>
    <cellStyle name="입력 4 6 5 2" xfId="16208"/>
    <cellStyle name="입력 4 6 5 3" xfId="21964"/>
    <cellStyle name="입력 4 6 5 4" xfId="27446"/>
    <cellStyle name="입력 4 6 6" xfId="10243"/>
    <cellStyle name="입력 4 6 6 2" xfId="16209"/>
    <cellStyle name="입력 4 6 6 3" xfId="21965"/>
    <cellStyle name="입력 4 6 6 4" xfId="27447"/>
    <cellStyle name="입력 4 6 7" xfId="10244"/>
    <cellStyle name="입력 4 6 7 2" xfId="16210"/>
    <cellStyle name="입력 4 6 7 3" xfId="21966"/>
    <cellStyle name="입력 4 6 7 4" xfId="27448"/>
    <cellStyle name="입력 4 6 8" xfId="10245"/>
    <cellStyle name="입력 4 6 8 2" xfId="16211"/>
    <cellStyle name="입력 4 6 8 3" xfId="21967"/>
    <cellStyle name="입력 4 6 8 4" xfId="27449"/>
    <cellStyle name="입력 4 6 9" xfId="11500"/>
    <cellStyle name="입력 4 7" xfId="10246"/>
    <cellStyle name="입력 4 7 2" xfId="16212"/>
    <cellStyle name="입력 4 7 3" xfId="21968"/>
    <cellStyle name="입력 4 7 4" xfId="27450"/>
    <cellStyle name="입력 4 8" xfId="11227"/>
    <cellStyle name="입력 5" xfId="5152"/>
    <cellStyle name="입력 5 2" xfId="5514"/>
    <cellStyle name="입력 5 2 2" xfId="5802"/>
    <cellStyle name="입력 5 2 2 10" xfId="11775"/>
    <cellStyle name="입력 5 2 2 11" xfId="17539"/>
    <cellStyle name="입력 5 2 2 12" xfId="23055"/>
    <cellStyle name="입력 5 2 2 2" xfId="10247"/>
    <cellStyle name="입력 5 2 2 2 2" xfId="16213"/>
    <cellStyle name="입력 5 2 2 2 3" xfId="21969"/>
    <cellStyle name="입력 5 2 2 2 4" xfId="27451"/>
    <cellStyle name="입력 5 2 2 3" xfId="10248"/>
    <cellStyle name="입력 5 2 2 3 2" xfId="16214"/>
    <cellStyle name="입력 5 2 2 3 3" xfId="21970"/>
    <cellStyle name="입력 5 2 2 3 4" xfId="27452"/>
    <cellStyle name="입력 5 2 2 4" xfId="10249"/>
    <cellStyle name="입력 5 2 2 4 2" xfId="16215"/>
    <cellStyle name="입력 5 2 2 4 3" xfId="21971"/>
    <cellStyle name="입력 5 2 2 4 4" xfId="27453"/>
    <cellStyle name="입력 5 2 2 5" xfId="10250"/>
    <cellStyle name="입력 5 2 2 5 2" xfId="16216"/>
    <cellStyle name="입력 5 2 2 5 3" xfId="21972"/>
    <cellStyle name="입력 5 2 2 5 4" xfId="27454"/>
    <cellStyle name="입력 5 2 2 6" xfId="10251"/>
    <cellStyle name="입력 5 2 2 6 2" xfId="16217"/>
    <cellStyle name="입력 5 2 2 6 3" xfId="21973"/>
    <cellStyle name="입력 5 2 2 6 4" xfId="27455"/>
    <cellStyle name="입력 5 2 2 7" xfId="10252"/>
    <cellStyle name="입력 5 2 2 7 2" xfId="16218"/>
    <cellStyle name="입력 5 2 2 7 3" xfId="21974"/>
    <cellStyle name="입력 5 2 2 7 4" xfId="27456"/>
    <cellStyle name="입력 5 2 2 8" xfId="10253"/>
    <cellStyle name="입력 5 2 2 8 2" xfId="16219"/>
    <cellStyle name="입력 5 2 2 8 3" xfId="21975"/>
    <cellStyle name="입력 5 2 2 8 4" xfId="27457"/>
    <cellStyle name="입력 5 2 2 9" xfId="10254"/>
    <cellStyle name="입력 5 2 2 9 2" xfId="16220"/>
    <cellStyle name="입력 5 2 2 9 3" xfId="21976"/>
    <cellStyle name="입력 5 2 2 9 4" xfId="27458"/>
    <cellStyle name="입력 5 2 3" xfId="6025"/>
    <cellStyle name="입력 5 2 3 10" xfId="10255"/>
    <cellStyle name="입력 5 2 3 10 2" xfId="16221"/>
    <cellStyle name="입력 5 2 3 10 3" xfId="21977"/>
    <cellStyle name="입력 5 2 3 10 4" xfId="27459"/>
    <cellStyle name="입력 5 2 3 11" xfId="11998"/>
    <cellStyle name="입력 5 2 3 12" xfId="17755"/>
    <cellStyle name="입력 5 2 3 13" xfId="23252"/>
    <cellStyle name="입력 5 2 3 2" xfId="10256"/>
    <cellStyle name="입력 5 2 3 2 2" xfId="16222"/>
    <cellStyle name="입력 5 2 3 2 3" xfId="21978"/>
    <cellStyle name="입력 5 2 3 2 4" xfId="27460"/>
    <cellStyle name="입력 5 2 3 3" xfId="10257"/>
    <cellStyle name="입력 5 2 3 3 2" xfId="16223"/>
    <cellStyle name="입력 5 2 3 3 3" xfId="21979"/>
    <cellStyle name="입력 5 2 3 3 4" xfId="27461"/>
    <cellStyle name="입력 5 2 3 4" xfId="10258"/>
    <cellStyle name="입력 5 2 3 4 2" xfId="16224"/>
    <cellStyle name="입력 5 2 3 4 3" xfId="21980"/>
    <cellStyle name="입력 5 2 3 4 4" xfId="27462"/>
    <cellStyle name="입력 5 2 3 5" xfId="10259"/>
    <cellStyle name="입력 5 2 3 5 2" xfId="16225"/>
    <cellStyle name="입력 5 2 3 5 3" xfId="21981"/>
    <cellStyle name="입력 5 2 3 5 4" xfId="27463"/>
    <cellStyle name="입력 5 2 3 6" xfId="10260"/>
    <cellStyle name="입력 5 2 3 6 2" xfId="16226"/>
    <cellStyle name="입력 5 2 3 6 3" xfId="21982"/>
    <cellStyle name="입력 5 2 3 6 4" xfId="27464"/>
    <cellStyle name="입력 5 2 3 7" xfId="10261"/>
    <cellStyle name="입력 5 2 3 7 2" xfId="16227"/>
    <cellStyle name="입력 5 2 3 7 3" xfId="21983"/>
    <cellStyle name="입력 5 2 3 7 4" xfId="27465"/>
    <cellStyle name="입력 5 2 3 8" xfId="10262"/>
    <cellStyle name="입력 5 2 3 8 2" xfId="16228"/>
    <cellStyle name="입력 5 2 3 8 3" xfId="21984"/>
    <cellStyle name="입력 5 2 3 8 4" xfId="27466"/>
    <cellStyle name="입력 5 2 3 9" xfId="10263"/>
    <cellStyle name="입력 5 2 3 9 2" xfId="16229"/>
    <cellStyle name="입력 5 2 3 9 3" xfId="21985"/>
    <cellStyle name="입력 5 2 3 9 4" xfId="27467"/>
    <cellStyle name="입력 5 2 4" xfId="10264"/>
    <cellStyle name="입력 5 2 4 2" xfId="16230"/>
    <cellStyle name="입력 5 2 4 3" xfId="21986"/>
    <cellStyle name="입력 5 2 4 4" xfId="27468"/>
    <cellStyle name="입력 5 2 5" xfId="10265"/>
    <cellStyle name="입력 5 2 5 2" xfId="16231"/>
    <cellStyle name="입력 5 2 5 3" xfId="21987"/>
    <cellStyle name="입력 5 2 5 4" xfId="27469"/>
    <cellStyle name="입력 5 2 6" xfId="10266"/>
    <cellStyle name="입력 5 2 6 2" xfId="16232"/>
    <cellStyle name="입력 5 2 6 3" xfId="21988"/>
    <cellStyle name="입력 5 2 6 4" xfId="27470"/>
    <cellStyle name="입력 5 2 7" xfId="11508"/>
    <cellStyle name="입력 5 2 8" xfId="17297"/>
    <cellStyle name="입력 5 3" xfId="5563"/>
    <cellStyle name="입력 5 3 2" xfId="5851"/>
    <cellStyle name="입력 5 3 2 10" xfId="11824"/>
    <cellStyle name="입력 5 3 2 11" xfId="17585"/>
    <cellStyle name="입력 5 3 2 12" xfId="23093"/>
    <cellStyle name="입력 5 3 2 2" xfId="10267"/>
    <cellStyle name="입력 5 3 2 2 2" xfId="16233"/>
    <cellStyle name="입력 5 3 2 2 3" xfId="21989"/>
    <cellStyle name="입력 5 3 2 2 4" xfId="27471"/>
    <cellStyle name="입력 5 3 2 3" xfId="10268"/>
    <cellStyle name="입력 5 3 2 3 2" xfId="16234"/>
    <cellStyle name="입력 5 3 2 3 3" xfId="21990"/>
    <cellStyle name="입력 5 3 2 3 4" xfId="27472"/>
    <cellStyle name="입력 5 3 2 4" xfId="10269"/>
    <cellStyle name="입력 5 3 2 4 2" xfId="16235"/>
    <cellStyle name="입력 5 3 2 4 3" xfId="21991"/>
    <cellStyle name="입력 5 3 2 4 4" xfId="27473"/>
    <cellStyle name="입력 5 3 2 5" xfId="10270"/>
    <cellStyle name="입력 5 3 2 5 2" xfId="16236"/>
    <cellStyle name="입력 5 3 2 5 3" xfId="21992"/>
    <cellStyle name="입력 5 3 2 5 4" xfId="27474"/>
    <cellStyle name="입력 5 3 2 6" xfId="10271"/>
    <cellStyle name="입력 5 3 2 6 2" xfId="16237"/>
    <cellStyle name="입력 5 3 2 6 3" xfId="21993"/>
    <cellStyle name="입력 5 3 2 6 4" xfId="27475"/>
    <cellStyle name="입력 5 3 2 7" xfId="10272"/>
    <cellStyle name="입력 5 3 2 7 2" xfId="16238"/>
    <cellStyle name="입력 5 3 2 7 3" xfId="21994"/>
    <cellStyle name="입력 5 3 2 7 4" xfId="27476"/>
    <cellStyle name="입력 5 3 2 8" xfId="10273"/>
    <cellStyle name="입력 5 3 2 8 2" xfId="16239"/>
    <cellStyle name="입력 5 3 2 8 3" xfId="21995"/>
    <cellStyle name="입력 5 3 2 8 4" xfId="27477"/>
    <cellStyle name="입력 5 3 2 9" xfId="10274"/>
    <cellStyle name="입력 5 3 2 9 2" xfId="16240"/>
    <cellStyle name="입력 5 3 2 9 3" xfId="21996"/>
    <cellStyle name="입력 5 3 2 9 4" xfId="27478"/>
    <cellStyle name="입력 5 3 3" xfId="6070"/>
    <cellStyle name="입력 5 3 3 10" xfId="10275"/>
    <cellStyle name="입력 5 3 3 10 2" xfId="16241"/>
    <cellStyle name="입력 5 3 3 10 3" xfId="21997"/>
    <cellStyle name="입력 5 3 3 10 4" xfId="27479"/>
    <cellStyle name="입력 5 3 3 11" xfId="12042"/>
    <cellStyle name="입력 5 3 3 12" xfId="17798"/>
    <cellStyle name="입력 5 3 3 13" xfId="23295"/>
    <cellStyle name="입력 5 3 3 2" xfId="10276"/>
    <cellStyle name="입력 5 3 3 2 2" xfId="16242"/>
    <cellStyle name="입력 5 3 3 2 3" xfId="21998"/>
    <cellStyle name="입력 5 3 3 2 4" xfId="27480"/>
    <cellStyle name="입력 5 3 3 3" xfId="10277"/>
    <cellStyle name="입력 5 3 3 3 2" xfId="16243"/>
    <cellStyle name="입력 5 3 3 3 3" xfId="21999"/>
    <cellStyle name="입력 5 3 3 3 4" xfId="27481"/>
    <cellStyle name="입력 5 3 3 4" xfId="10278"/>
    <cellStyle name="입력 5 3 3 4 2" xfId="16244"/>
    <cellStyle name="입력 5 3 3 4 3" xfId="22000"/>
    <cellStyle name="입력 5 3 3 4 4" xfId="27482"/>
    <cellStyle name="입력 5 3 3 5" xfId="10279"/>
    <cellStyle name="입력 5 3 3 5 2" xfId="16245"/>
    <cellStyle name="입력 5 3 3 5 3" xfId="22001"/>
    <cellStyle name="입력 5 3 3 5 4" xfId="27483"/>
    <cellStyle name="입력 5 3 3 6" xfId="10280"/>
    <cellStyle name="입력 5 3 3 6 2" xfId="16246"/>
    <cellStyle name="입력 5 3 3 6 3" xfId="22002"/>
    <cellStyle name="입력 5 3 3 6 4" xfId="27484"/>
    <cellStyle name="입력 5 3 3 7" xfId="10281"/>
    <cellStyle name="입력 5 3 3 7 2" xfId="16247"/>
    <cellStyle name="입력 5 3 3 7 3" xfId="22003"/>
    <cellStyle name="입력 5 3 3 7 4" xfId="27485"/>
    <cellStyle name="입력 5 3 3 8" xfId="10282"/>
    <cellStyle name="입력 5 3 3 8 2" xfId="16248"/>
    <cellStyle name="입력 5 3 3 8 3" xfId="22004"/>
    <cellStyle name="입력 5 3 3 8 4" xfId="27486"/>
    <cellStyle name="입력 5 3 3 9" xfId="10283"/>
    <cellStyle name="입력 5 3 3 9 2" xfId="16249"/>
    <cellStyle name="입력 5 3 3 9 3" xfId="22005"/>
    <cellStyle name="입력 5 3 3 9 4" xfId="27487"/>
    <cellStyle name="입력 5 3 4" xfId="10284"/>
    <cellStyle name="입력 5 3 4 2" xfId="16250"/>
    <cellStyle name="입력 5 3 4 3" xfId="22006"/>
    <cellStyle name="입력 5 3 4 4" xfId="27488"/>
    <cellStyle name="입력 5 3 5" xfId="10285"/>
    <cellStyle name="입력 5 3 5 2" xfId="16251"/>
    <cellStyle name="입력 5 3 5 3" xfId="22007"/>
    <cellStyle name="입력 5 3 5 4" xfId="27489"/>
    <cellStyle name="입력 5 3 6" xfId="10286"/>
    <cellStyle name="입력 5 3 6 2" xfId="16252"/>
    <cellStyle name="입력 5 3 6 3" xfId="22008"/>
    <cellStyle name="입력 5 3 6 4" xfId="27490"/>
    <cellStyle name="입력 5 3 7" xfId="11555"/>
    <cellStyle name="입력 5 3 8" xfId="17335"/>
    <cellStyle name="입력 5 4" xfId="5488"/>
    <cellStyle name="입력 5 4 2" xfId="5776"/>
    <cellStyle name="입력 5 4 2 10" xfId="11749"/>
    <cellStyle name="입력 5 4 2 11" xfId="17514"/>
    <cellStyle name="입력 5 4 2 12" xfId="23029"/>
    <cellStyle name="입력 5 4 2 2" xfId="10287"/>
    <cellStyle name="입력 5 4 2 2 2" xfId="16253"/>
    <cellStyle name="입력 5 4 2 2 3" xfId="22009"/>
    <cellStyle name="입력 5 4 2 2 4" xfId="27491"/>
    <cellStyle name="입력 5 4 2 3" xfId="10288"/>
    <cellStyle name="입력 5 4 2 3 2" xfId="16254"/>
    <cellStyle name="입력 5 4 2 3 3" xfId="22010"/>
    <cellStyle name="입력 5 4 2 3 4" xfId="27492"/>
    <cellStyle name="입력 5 4 2 4" xfId="10289"/>
    <cellStyle name="입력 5 4 2 4 2" xfId="16255"/>
    <cellStyle name="입력 5 4 2 4 3" xfId="22011"/>
    <cellStyle name="입력 5 4 2 4 4" xfId="27493"/>
    <cellStyle name="입력 5 4 2 5" xfId="10290"/>
    <cellStyle name="입력 5 4 2 5 2" xfId="16256"/>
    <cellStyle name="입력 5 4 2 5 3" xfId="22012"/>
    <cellStyle name="입력 5 4 2 5 4" xfId="27494"/>
    <cellStyle name="입력 5 4 2 6" xfId="10291"/>
    <cellStyle name="입력 5 4 2 6 2" xfId="16257"/>
    <cellStyle name="입력 5 4 2 6 3" xfId="22013"/>
    <cellStyle name="입력 5 4 2 6 4" xfId="27495"/>
    <cellStyle name="입력 5 4 2 7" xfId="10292"/>
    <cellStyle name="입력 5 4 2 7 2" xfId="16258"/>
    <cellStyle name="입력 5 4 2 7 3" xfId="22014"/>
    <cellStyle name="입력 5 4 2 7 4" xfId="27496"/>
    <cellStyle name="입력 5 4 2 8" xfId="10293"/>
    <cellStyle name="입력 5 4 2 8 2" xfId="16259"/>
    <cellStyle name="입력 5 4 2 8 3" xfId="22015"/>
    <cellStyle name="입력 5 4 2 8 4" xfId="27497"/>
    <cellStyle name="입력 5 4 2 9" xfId="10294"/>
    <cellStyle name="입력 5 4 2 9 2" xfId="16260"/>
    <cellStyle name="입력 5 4 2 9 3" xfId="22016"/>
    <cellStyle name="입력 5 4 2 9 4" xfId="27498"/>
    <cellStyle name="입력 5 4 3" xfId="6001"/>
    <cellStyle name="입력 5 4 3 10" xfId="10295"/>
    <cellStyle name="입력 5 4 3 10 2" xfId="16261"/>
    <cellStyle name="입력 5 4 3 10 3" xfId="22017"/>
    <cellStyle name="입력 5 4 3 10 4" xfId="27499"/>
    <cellStyle name="입력 5 4 3 11" xfId="11974"/>
    <cellStyle name="입력 5 4 3 12" xfId="17731"/>
    <cellStyle name="입력 5 4 3 13" xfId="23228"/>
    <cellStyle name="입력 5 4 3 2" xfId="10296"/>
    <cellStyle name="입력 5 4 3 2 2" xfId="16262"/>
    <cellStyle name="입력 5 4 3 2 3" xfId="22018"/>
    <cellStyle name="입력 5 4 3 2 4" xfId="27500"/>
    <cellStyle name="입력 5 4 3 3" xfId="10297"/>
    <cellStyle name="입력 5 4 3 3 2" xfId="16263"/>
    <cellStyle name="입력 5 4 3 3 3" xfId="22019"/>
    <cellStyle name="입력 5 4 3 3 4" xfId="27501"/>
    <cellStyle name="입력 5 4 3 4" xfId="10298"/>
    <cellStyle name="입력 5 4 3 4 2" xfId="16264"/>
    <cellStyle name="입력 5 4 3 4 3" xfId="22020"/>
    <cellStyle name="입력 5 4 3 4 4" xfId="27502"/>
    <cellStyle name="입력 5 4 3 5" xfId="10299"/>
    <cellStyle name="입력 5 4 3 5 2" xfId="16265"/>
    <cellStyle name="입력 5 4 3 5 3" xfId="22021"/>
    <cellStyle name="입력 5 4 3 5 4" xfId="27503"/>
    <cellStyle name="입력 5 4 3 6" xfId="10300"/>
    <cellStyle name="입력 5 4 3 6 2" xfId="16266"/>
    <cellStyle name="입력 5 4 3 6 3" xfId="22022"/>
    <cellStyle name="입력 5 4 3 6 4" xfId="27504"/>
    <cellStyle name="입력 5 4 3 7" xfId="10301"/>
    <cellStyle name="입력 5 4 3 7 2" xfId="16267"/>
    <cellStyle name="입력 5 4 3 7 3" xfId="22023"/>
    <cellStyle name="입력 5 4 3 7 4" xfId="27505"/>
    <cellStyle name="입력 5 4 3 8" xfId="10302"/>
    <cellStyle name="입력 5 4 3 8 2" xfId="16268"/>
    <cellStyle name="입력 5 4 3 8 3" xfId="22024"/>
    <cellStyle name="입력 5 4 3 8 4" xfId="27506"/>
    <cellStyle name="입력 5 4 3 9" xfId="10303"/>
    <cellStyle name="입력 5 4 3 9 2" xfId="16269"/>
    <cellStyle name="입력 5 4 3 9 3" xfId="22025"/>
    <cellStyle name="입력 5 4 3 9 4" xfId="27507"/>
    <cellStyle name="입력 5 4 4" xfId="10304"/>
    <cellStyle name="입력 5 4 4 2" xfId="16270"/>
    <cellStyle name="입력 5 4 4 3" xfId="22026"/>
    <cellStyle name="입력 5 4 4 4" xfId="27508"/>
    <cellStyle name="입력 5 4 5" xfId="10305"/>
    <cellStyle name="입력 5 4 5 2" xfId="16271"/>
    <cellStyle name="입력 5 4 5 3" xfId="22027"/>
    <cellStyle name="입력 5 4 5 4" xfId="27509"/>
    <cellStyle name="입력 5 4 6" xfId="10306"/>
    <cellStyle name="입력 5 4 6 2" xfId="16272"/>
    <cellStyle name="입력 5 4 6 3" xfId="22028"/>
    <cellStyle name="입력 5 4 6 4" xfId="27510"/>
    <cellStyle name="입력 5 4 7" xfId="10307"/>
    <cellStyle name="입력 5 4 7 2" xfId="16273"/>
    <cellStyle name="입력 5 4 7 3" xfId="22029"/>
    <cellStyle name="입력 5 4 7 4" xfId="27511"/>
    <cellStyle name="입력 5 4 8" xfId="11482"/>
    <cellStyle name="입력 5 4 9" xfId="17273"/>
    <cellStyle name="입력 5 5" xfId="5538"/>
    <cellStyle name="입력 5 5 10" xfId="17319"/>
    <cellStyle name="입력 5 5 11" xfId="22903"/>
    <cellStyle name="입력 5 5 2" xfId="5826"/>
    <cellStyle name="입력 5 5 2 10" xfId="10308"/>
    <cellStyle name="입력 5 5 2 10 2" xfId="16274"/>
    <cellStyle name="입력 5 5 2 10 3" xfId="22030"/>
    <cellStyle name="입력 5 5 2 10 4" xfId="27512"/>
    <cellStyle name="입력 5 5 2 11" xfId="11799"/>
    <cellStyle name="입력 5 5 2 12" xfId="17562"/>
    <cellStyle name="입력 5 5 2 13" xfId="23078"/>
    <cellStyle name="입력 5 5 2 2" xfId="10309"/>
    <cellStyle name="입력 5 5 2 2 2" xfId="16275"/>
    <cellStyle name="입력 5 5 2 2 3" xfId="22031"/>
    <cellStyle name="입력 5 5 2 2 4" xfId="27513"/>
    <cellStyle name="입력 5 5 2 3" xfId="10310"/>
    <cellStyle name="입력 5 5 2 3 2" xfId="16276"/>
    <cellStyle name="입력 5 5 2 3 3" xfId="22032"/>
    <cellStyle name="입력 5 5 2 3 4" xfId="27514"/>
    <cellStyle name="입력 5 5 2 4" xfId="10311"/>
    <cellStyle name="입력 5 5 2 4 2" xfId="16277"/>
    <cellStyle name="입력 5 5 2 4 3" xfId="22033"/>
    <cellStyle name="입력 5 5 2 4 4" xfId="27515"/>
    <cellStyle name="입력 5 5 2 5" xfId="10312"/>
    <cellStyle name="입력 5 5 2 5 2" xfId="16278"/>
    <cellStyle name="입력 5 5 2 5 3" xfId="22034"/>
    <cellStyle name="입력 5 5 2 5 4" xfId="27516"/>
    <cellStyle name="입력 5 5 2 6" xfId="10313"/>
    <cellStyle name="입력 5 5 2 6 2" xfId="16279"/>
    <cellStyle name="입력 5 5 2 6 3" xfId="22035"/>
    <cellStyle name="입력 5 5 2 6 4" xfId="27517"/>
    <cellStyle name="입력 5 5 2 7" xfId="10314"/>
    <cellStyle name="입력 5 5 2 7 2" xfId="16280"/>
    <cellStyle name="입력 5 5 2 7 3" xfId="22036"/>
    <cellStyle name="입력 5 5 2 7 4" xfId="27518"/>
    <cellStyle name="입력 5 5 2 8" xfId="10315"/>
    <cellStyle name="입력 5 5 2 8 2" xfId="16281"/>
    <cellStyle name="입력 5 5 2 8 3" xfId="22037"/>
    <cellStyle name="입력 5 5 2 8 4" xfId="27519"/>
    <cellStyle name="입력 5 5 2 9" xfId="10316"/>
    <cellStyle name="입력 5 5 2 9 2" xfId="16282"/>
    <cellStyle name="입력 5 5 2 9 3" xfId="22038"/>
    <cellStyle name="입력 5 5 2 9 4" xfId="27520"/>
    <cellStyle name="입력 5 5 3" xfId="6048"/>
    <cellStyle name="입력 5 5 3 10" xfId="10317"/>
    <cellStyle name="입력 5 5 3 10 2" xfId="16283"/>
    <cellStyle name="입력 5 5 3 10 3" xfId="22039"/>
    <cellStyle name="입력 5 5 3 10 4" xfId="27521"/>
    <cellStyle name="입력 5 5 3 11" xfId="12020"/>
    <cellStyle name="입력 5 5 3 12" xfId="17777"/>
    <cellStyle name="입력 5 5 3 13" xfId="23274"/>
    <cellStyle name="입력 5 5 3 2" xfId="10318"/>
    <cellStyle name="입력 5 5 3 2 2" xfId="16284"/>
    <cellStyle name="입력 5 5 3 2 3" xfId="22040"/>
    <cellStyle name="입력 5 5 3 2 4" xfId="27522"/>
    <cellStyle name="입력 5 5 3 3" xfId="10319"/>
    <cellStyle name="입력 5 5 3 3 2" xfId="16285"/>
    <cellStyle name="입력 5 5 3 3 3" xfId="22041"/>
    <cellStyle name="입력 5 5 3 3 4" xfId="27523"/>
    <cellStyle name="입력 5 5 3 4" xfId="10320"/>
    <cellStyle name="입력 5 5 3 4 2" xfId="16286"/>
    <cellStyle name="입력 5 5 3 4 3" xfId="22042"/>
    <cellStyle name="입력 5 5 3 4 4" xfId="27524"/>
    <cellStyle name="입력 5 5 3 5" xfId="10321"/>
    <cellStyle name="입력 5 5 3 5 2" xfId="16287"/>
    <cellStyle name="입력 5 5 3 5 3" xfId="22043"/>
    <cellStyle name="입력 5 5 3 5 4" xfId="27525"/>
    <cellStyle name="입력 5 5 3 6" xfId="10322"/>
    <cellStyle name="입력 5 5 3 6 2" xfId="16288"/>
    <cellStyle name="입력 5 5 3 6 3" xfId="22044"/>
    <cellStyle name="입력 5 5 3 6 4" xfId="27526"/>
    <cellStyle name="입력 5 5 3 7" xfId="10323"/>
    <cellStyle name="입력 5 5 3 7 2" xfId="16289"/>
    <cellStyle name="입력 5 5 3 7 3" xfId="22045"/>
    <cellStyle name="입력 5 5 3 7 4" xfId="27527"/>
    <cellStyle name="입력 5 5 3 8" xfId="10324"/>
    <cellStyle name="입력 5 5 3 8 2" xfId="16290"/>
    <cellStyle name="입력 5 5 3 8 3" xfId="22046"/>
    <cellStyle name="입력 5 5 3 8 4" xfId="27528"/>
    <cellStyle name="입력 5 5 3 9" xfId="10325"/>
    <cellStyle name="입력 5 5 3 9 2" xfId="16291"/>
    <cellStyle name="입력 5 5 3 9 3" xfId="22047"/>
    <cellStyle name="입력 5 5 3 9 4" xfId="27529"/>
    <cellStyle name="입력 5 5 4" xfId="10326"/>
    <cellStyle name="입력 5 5 4 2" xfId="16292"/>
    <cellStyle name="입력 5 5 4 3" xfId="22048"/>
    <cellStyle name="입력 5 5 4 4" xfId="27530"/>
    <cellStyle name="입력 5 5 5" xfId="10327"/>
    <cellStyle name="입력 5 5 5 2" xfId="16293"/>
    <cellStyle name="입력 5 5 5 3" xfId="22049"/>
    <cellStyle name="입력 5 5 5 4" xfId="27531"/>
    <cellStyle name="입력 5 5 6" xfId="10328"/>
    <cellStyle name="입력 5 5 6 2" xfId="16294"/>
    <cellStyle name="입력 5 5 6 3" xfId="22050"/>
    <cellStyle name="입력 5 5 6 4" xfId="27532"/>
    <cellStyle name="입력 5 5 7" xfId="10329"/>
    <cellStyle name="입력 5 5 7 2" xfId="16295"/>
    <cellStyle name="입력 5 5 7 3" xfId="22051"/>
    <cellStyle name="입력 5 5 7 4" xfId="27533"/>
    <cellStyle name="입력 5 5 8" xfId="10330"/>
    <cellStyle name="입력 5 5 8 2" xfId="16296"/>
    <cellStyle name="입력 5 5 8 3" xfId="22052"/>
    <cellStyle name="입력 5 5 8 4" xfId="27534"/>
    <cellStyle name="입력 5 5 9" xfId="11531"/>
    <cellStyle name="입력 5 6" xfId="10331"/>
    <cellStyle name="입력 5 6 2" xfId="16297"/>
    <cellStyle name="입력 5 6 3" xfId="22053"/>
    <cellStyle name="입력 5 6 4" xfId="27535"/>
    <cellStyle name="입력 5 7" xfId="10332"/>
    <cellStyle name="입력 5 7 2" xfId="16298"/>
    <cellStyle name="입력 5 7 3" xfId="22054"/>
    <cellStyle name="입력 5 7 4" xfId="27536"/>
    <cellStyle name="입력 5 8" xfId="11329"/>
    <cellStyle name="입력 5 9" xfId="11280"/>
    <cellStyle name="자리수" xfId="631"/>
    <cellStyle name="자리수 - 유형1" xfId="632"/>
    <cellStyle name="자리수 - 유형3" xfId="633"/>
    <cellStyle name="자리수 2" xfId="5156"/>
    <cellStyle name="자리수 3" xfId="5148"/>
    <cellStyle name="자리수 4" xfId="5348"/>
    <cellStyle name="자리수 5" xfId="5352"/>
    <cellStyle name="자리수_남해토지명세(감정평가인송부)" xfId="634"/>
    <cellStyle name="자리수0" xfId="635"/>
    <cellStyle name="자리수0 2" xfId="5157"/>
    <cellStyle name="작업일수" xfId="4844"/>
    <cellStyle name="작은제목" xfId="4845"/>
    <cellStyle name="정" xfId="4846"/>
    <cellStyle name="제 목" xfId="4847"/>
    <cellStyle name="제놀" xfId="4848"/>
    <cellStyle name="제목 1 2" xfId="636"/>
    <cellStyle name="제목 1 3" xfId="637"/>
    <cellStyle name="제목 1 4" xfId="638"/>
    <cellStyle name="제목 1 5" xfId="5159"/>
    <cellStyle name="제목 1(左)" xfId="639"/>
    <cellStyle name="제목 1(中)" xfId="640"/>
    <cellStyle name="제목 10" xfId="5147"/>
    <cellStyle name="제목 11" xfId="5335"/>
    <cellStyle name="제목 12" xfId="5334"/>
    <cellStyle name="제목 2 2" xfId="641"/>
    <cellStyle name="제목 2 3" xfId="642"/>
    <cellStyle name="제목 2 4" xfId="643"/>
    <cellStyle name="제목 2 5" xfId="5161"/>
    <cellStyle name="제목 3 2" xfId="644"/>
    <cellStyle name="제목 3 2 2" xfId="5625"/>
    <cellStyle name="제목 3 2 2 2" xfId="10333"/>
    <cellStyle name="제목 3 2 2 3" xfId="10334"/>
    <cellStyle name="제목 3 2 2 4" xfId="10335"/>
    <cellStyle name="제목 3 2 3" xfId="10336"/>
    <cellStyle name="제목 3 2 4" xfId="10337"/>
    <cellStyle name="제목 3 2 5" xfId="10338"/>
    <cellStyle name="제목 3 3" xfId="645"/>
    <cellStyle name="제목 3 3 2" xfId="5624"/>
    <cellStyle name="제목 3 3 2 2" xfId="10339"/>
    <cellStyle name="제목 3 3 2 3" xfId="10340"/>
    <cellStyle name="제목 3 3 2 4" xfId="10341"/>
    <cellStyle name="제목 3 3 3" xfId="10342"/>
    <cellStyle name="제목 3 3 4" xfId="10343"/>
    <cellStyle name="제목 3 3 5" xfId="10344"/>
    <cellStyle name="제목 3 4" xfId="646"/>
    <cellStyle name="제목 3 4 2" xfId="5623"/>
    <cellStyle name="제목 3 4 2 2" xfId="10345"/>
    <cellStyle name="제목 3 4 2 3" xfId="10346"/>
    <cellStyle name="제목 3 4 2 4" xfId="10347"/>
    <cellStyle name="제목 3 4 3" xfId="10348"/>
    <cellStyle name="제목 3 4 4" xfId="10349"/>
    <cellStyle name="제목 3 4 5" xfId="10350"/>
    <cellStyle name="제목 3 5" xfId="5162"/>
    <cellStyle name="제목 3 5 2" xfId="5614"/>
    <cellStyle name="제목 3 5 2 2" xfId="10351"/>
    <cellStyle name="제목 3 5 2 3" xfId="10352"/>
    <cellStyle name="제목 3 5 2 4" xfId="10353"/>
    <cellStyle name="제목 3 5 3" xfId="10354"/>
    <cellStyle name="제목 3 5 4" xfId="10355"/>
    <cellStyle name="제목 3 5 5" xfId="10356"/>
    <cellStyle name="제목 4 2" xfId="647"/>
    <cellStyle name="제목 4 3" xfId="648"/>
    <cellStyle name="제목 4 4" xfId="649"/>
    <cellStyle name="제목 4 5" xfId="5163"/>
    <cellStyle name="제목 5" xfId="650"/>
    <cellStyle name="제목 6" xfId="651"/>
    <cellStyle name="제목 7" xfId="652"/>
    <cellStyle name="제목 8" xfId="4849"/>
    <cellStyle name="제목 9" xfId="5158"/>
    <cellStyle name="제목[1 줄]" xfId="653"/>
    <cellStyle name="제목[1 줄] 2" xfId="5226"/>
    <cellStyle name="제목[1 줄] 2 2" xfId="5569"/>
    <cellStyle name="제목[1 줄] 2 2 2" xfId="5857"/>
    <cellStyle name="제목[1 줄] 2 2 2 2" xfId="10357"/>
    <cellStyle name="제목[1 줄] 2 2 2 2 2" xfId="16299"/>
    <cellStyle name="제목[1 줄] 2 2 2 2 3" xfId="22055"/>
    <cellStyle name="제목[1 줄] 2 2 2 2 4" xfId="27537"/>
    <cellStyle name="제목[1 줄] 2 2 2 3" xfId="10358"/>
    <cellStyle name="제목[1 줄] 2 2 2 3 2" xfId="16300"/>
    <cellStyle name="제목[1 줄] 2 2 2 3 3" xfId="22056"/>
    <cellStyle name="제목[1 줄] 2 2 2 3 4" xfId="27538"/>
    <cellStyle name="제목[1 줄] 2 2 2 4" xfId="10359"/>
    <cellStyle name="제목[1 줄] 2 2 2 4 2" xfId="16301"/>
    <cellStyle name="제목[1 줄] 2 2 2 4 3" xfId="22057"/>
    <cellStyle name="제목[1 줄] 2 2 2 4 4" xfId="27539"/>
    <cellStyle name="제목[1 줄] 2 2 2 5" xfId="10360"/>
    <cellStyle name="제목[1 줄] 2 2 2 5 2" xfId="16302"/>
    <cellStyle name="제목[1 줄] 2 2 2 5 3" xfId="22058"/>
    <cellStyle name="제목[1 줄] 2 2 2 5 4" xfId="27540"/>
    <cellStyle name="제목[1 줄] 2 2 2 6" xfId="10361"/>
    <cellStyle name="제목[1 줄] 2 2 2 6 2" xfId="16303"/>
    <cellStyle name="제목[1 줄] 2 2 2 6 3" xfId="22059"/>
    <cellStyle name="제목[1 줄] 2 2 2 6 4" xfId="27541"/>
    <cellStyle name="제목[1 줄] 2 2 2 7" xfId="11830"/>
    <cellStyle name="제목[1 줄] 2 2 2 8" xfId="17591"/>
    <cellStyle name="제목[1 줄] 2 2 3" xfId="10362"/>
    <cellStyle name="제목[1 줄] 2 2 3 2" xfId="16304"/>
    <cellStyle name="제목[1 줄] 2 2 3 3" xfId="22060"/>
    <cellStyle name="제목[1 줄] 2 2 3 4" xfId="27542"/>
    <cellStyle name="제목[1 줄] 2 2 4" xfId="10363"/>
    <cellStyle name="제목[1 줄] 2 2 4 2" xfId="16305"/>
    <cellStyle name="제목[1 줄] 2 2 4 3" xfId="22061"/>
    <cellStyle name="제목[1 줄] 2 2 4 4" xfId="27543"/>
    <cellStyle name="제목[1 줄] 2 2 5" xfId="10364"/>
    <cellStyle name="제목[1 줄] 2 2 5 2" xfId="16306"/>
    <cellStyle name="제목[1 줄] 2 2 5 3" xfId="22062"/>
    <cellStyle name="제목[1 줄] 2 2 5 4" xfId="27544"/>
    <cellStyle name="제목[1 줄] 2 2 6" xfId="10365"/>
    <cellStyle name="제목[1 줄] 2 2 6 2" xfId="16307"/>
    <cellStyle name="제목[1 줄] 2 2 6 3" xfId="22063"/>
    <cellStyle name="제목[1 줄] 2 2 6 4" xfId="27545"/>
    <cellStyle name="제목[1 줄] 2 2 7" xfId="10366"/>
    <cellStyle name="제목[1 줄] 2 2 7 2" xfId="16308"/>
    <cellStyle name="제목[1 줄] 2 2 7 3" xfId="22064"/>
    <cellStyle name="제목[1 줄] 2 2 7 4" xfId="27546"/>
    <cellStyle name="제목[1 줄] 2 2 8" xfId="10367"/>
    <cellStyle name="제목[1 줄] 2 2 8 2" xfId="16309"/>
    <cellStyle name="제목[1 줄] 2 2 8 3" xfId="22065"/>
    <cellStyle name="제목[1 줄] 2 2 8 4" xfId="27547"/>
    <cellStyle name="제목[1 줄] 2 2 9" xfId="10368"/>
    <cellStyle name="제목[1 줄] 2 2 9 2" xfId="16310"/>
    <cellStyle name="제목[1 줄] 2 2 9 3" xfId="22066"/>
    <cellStyle name="제목[1 줄] 2 2 9 4" xfId="27548"/>
    <cellStyle name="제목[1 줄] 2 3" xfId="5432"/>
    <cellStyle name="제목[1 줄] 2 3 2" xfId="5720"/>
    <cellStyle name="제목[1 줄] 2 3 2 10" xfId="10369"/>
    <cellStyle name="제목[1 줄] 2 3 2 10 2" xfId="16311"/>
    <cellStyle name="제목[1 줄] 2 3 2 10 3" xfId="22067"/>
    <cellStyle name="제목[1 줄] 2 3 2 10 4" xfId="27549"/>
    <cellStyle name="제목[1 줄] 2 3 2 11" xfId="11693"/>
    <cellStyle name="제목[1 줄] 2 3 2 12" xfId="22982"/>
    <cellStyle name="제목[1 줄] 2 3 2 2" xfId="10370"/>
    <cellStyle name="제목[1 줄] 2 3 2 2 2" xfId="16312"/>
    <cellStyle name="제목[1 줄] 2 3 2 2 3" xfId="22068"/>
    <cellStyle name="제목[1 줄] 2 3 2 2 4" xfId="27550"/>
    <cellStyle name="제목[1 줄] 2 3 2 3" xfId="10371"/>
    <cellStyle name="제목[1 줄] 2 3 2 3 2" xfId="16313"/>
    <cellStyle name="제목[1 줄] 2 3 2 3 3" xfId="22069"/>
    <cellStyle name="제목[1 줄] 2 3 2 3 4" xfId="27551"/>
    <cellStyle name="제목[1 줄] 2 3 2 4" xfId="10372"/>
    <cellStyle name="제목[1 줄] 2 3 2 4 2" xfId="16314"/>
    <cellStyle name="제목[1 줄] 2 3 2 4 3" xfId="22070"/>
    <cellStyle name="제목[1 줄] 2 3 2 4 4" xfId="27552"/>
    <cellStyle name="제목[1 줄] 2 3 2 5" xfId="10373"/>
    <cellStyle name="제목[1 줄] 2 3 2 5 2" xfId="16315"/>
    <cellStyle name="제목[1 줄] 2 3 2 5 3" xfId="22071"/>
    <cellStyle name="제목[1 줄] 2 3 2 5 4" xfId="27553"/>
    <cellStyle name="제목[1 줄] 2 3 2 6" xfId="10374"/>
    <cellStyle name="제목[1 줄] 2 3 2 6 2" xfId="16316"/>
    <cellStyle name="제목[1 줄] 2 3 2 6 3" xfId="22072"/>
    <cellStyle name="제목[1 줄] 2 3 2 6 4" xfId="27554"/>
    <cellStyle name="제목[1 줄] 2 3 2 7" xfId="10375"/>
    <cellStyle name="제목[1 줄] 2 3 2 7 2" xfId="16317"/>
    <cellStyle name="제목[1 줄] 2 3 2 7 3" xfId="22073"/>
    <cellStyle name="제목[1 줄] 2 3 2 7 4" xfId="27555"/>
    <cellStyle name="제목[1 줄] 2 3 2 8" xfId="10376"/>
    <cellStyle name="제목[1 줄] 2 3 2 8 2" xfId="16318"/>
    <cellStyle name="제목[1 줄] 2 3 2 8 3" xfId="22074"/>
    <cellStyle name="제목[1 줄] 2 3 2 8 4" xfId="27556"/>
    <cellStyle name="제목[1 줄] 2 3 2 9" xfId="10377"/>
    <cellStyle name="제목[1 줄] 2 3 2 9 2" xfId="16319"/>
    <cellStyle name="제목[1 줄] 2 3 2 9 3" xfId="22075"/>
    <cellStyle name="제목[1 줄] 2 3 2 9 4" xfId="27557"/>
    <cellStyle name="제목[1 줄] 2 3 3" xfId="5953"/>
    <cellStyle name="제목[1 줄] 2 3 3 10" xfId="10378"/>
    <cellStyle name="제목[1 줄] 2 3 3 10 2" xfId="16320"/>
    <cellStyle name="제목[1 줄] 2 3 3 10 3" xfId="22076"/>
    <cellStyle name="제목[1 줄] 2 3 3 10 4" xfId="27558"/>
    <cellStyle name="제목[1 줄] 2 3 3 11" xfId="11926"/>
    <cellStyle name="제목[1 줄] 2 3 3 12" xfId="17683"/>
    <cellStyle name="제목[1 줄] 2 3 3 13" xfId="23180"/>
    <cellStyle name="제목[1 줄] 2 3 3 2" xfId="10379"/>
    <cellStyle name="제목[1 줄] 2 3 3 2 2" xfId="16321"/>
    <cellStyle name="제목[1 줄] 2 3 3 2 3" xfId="22077"/>
    <cellStyle name="제목[1 줄] 2 3 3 2 4" xfId="27559"/>
    <cellStyle name="제목[1 줄] 2 3 3 3" xfId="10380"/>
    <cellStyle name="제목[1 줄] 2 3 3 3 2" xfId="16322"/>
    <cellStyle name="제목[1 줄] 2 3 3 3 3" xfId="22078"/>
    <cellStyle name="제목[1 줄] 2 3 3 3 4" xfId="27560"/>
    <cellStyle name="제목[1 줄] 2 3 3 4" xfId="10381"/>
    <cellStyle name="제목[1 줄] 2 3 3 4 2" xfId="16323"/>
    <cellStyle name="제목[1 줄] 2 3 3 4 3" xfId="22079"/>
    <cellStyle name="제목[1 줄] 2 3 3 4 4" xfId="27561"/>
    <cellStyle name="제목[1 줄] 2 3 3 5" xfId="10382"/>
    <cellStyle name="제목[1 줄] 2 3 3 5 2" xfId="16324"/>
    <cellStyle name="제목[1 줄] 2 3 3 5 3" xfId="22080"/>
    <cellStyle name="제목[1 줄] 2 3 3 5 4" xfId="27562"/>
    <cellStyle name="제목[1 줄] 2 3 3 6" xfId="10383"/>
    <cellStyle name="제목[1 줄] 2 3 3 6 2" xfId="16325"/>
    <cellStyle name="제목[1 줄] 2 3 3 6 3" xfId="22081"/>
    <cellStyle name="제목[1 줄] 2 3 3 6 4" xfId="27563"/>
    <cellStyle name="제목[1 줄] 2 3 3 7" xfId="10384"/>
    <cellStyle name="제목[1 줄] 2 3 3 7 2" xfId="16326"/>
    <cellStyle name="제목[1 줄] 2 3 3 7 3" xfId="22082"/>
    <cellStyle name="제목[1 줄] 2 3 3 7 4" xfId="27564"/>
    <cellStyle name="제목[1 줄] 2 3 3 8" xfId="10385"/>
    <cellStyle name="제목[1 줄] 2 3 3 8 2" xfId="16327"/>
    <cellStyle name="제목[1 줄] 2 3 3 8 3" xfId="22083"/>
    <cellStyle name="제목[1 줄] 2 3 3 8 4" xfId="27565"/>
    <cellStyle name="제목[1 줄] 2 3 3 9" xfId="10386"/>
    <cellStyle name="제목[1 줄] 2 3 3 9 2" xfId="16328"/>
    <cellStyle name="제목[1 줄] 2 3 3 9 3" xfId="22084"/>
    <cellStyle name="제목[1 줄] 2 3 3 9 4" xfId="27566"/>
    <cellStyle name="제목[1 줄] 2 3 4" xfId="10387"/>
    <cellStyle name="제목[1 줄] 2 3 4 2" xfId="16329"/>
    <cellStyle name="제목[1 줄] 2 3 4 3" xfId="22085"/>
    <cellStyle name="제목[1 줄] 2 3 4 4" xfId="27567"/>
    <cellStyle name="제목[1 줄] 2 3 5" xfId="10388"/>
    <cellStyle name="제목[1 줄] 2 3 5 2" xfId="16330"/>
    <cellStyle name="제목[1 줄] 2 3 5 3" xfId="22086"/>
    <cellStyle name="제목[1 줄] 2 3 5 4" xfId="27568"/>
    <cellStyle name="제목[1 줄] 2 3 6" xfId="10389"/>
    <cellStyle name="제목[1 줄] 2 3 6 2" xfId="16331"/>
    <cellStyle name="제목[1 줄] 2 3 6 3" xfId="22087"/>
    <cellStyle name="제목[1 줄] 2 3 6 4" xfId="27569"/>
    <cellStyle name="제목[1 줄] 2 3 7" xfId="11426"/>
    <cellStyle name="제목[1 줄] 2 4" xfId="5634"/>
    <cellStyle name="제목[1 줄] 2 4 2" xfId="10390"/>
    <cellStyle name="제목[1 줄] 2 4 2 2" xfId="16332"/>
    <cellStyle name="제목[1 줄] 2 4 2 3" xfId="22088"/>
    <cellStyle name="제목[1 줄] 2 4 2 4" xfId="27570"/>
    <cellStyle name="제목[1 줄] 2 4 3" xfId="10391"/>
    <cellStyle name="제목[1 줄] 2 4 3 2" xfId="16333"/>
    <cellStyle name="제목[1 줄] 2 4 3 3" xfId="22089"/>
    <cellStyle name="제목[1 줄] 2 4 3 4" xfId="27571"/>
    <cellStyle name="제목[1 줄] 2 4 4" xfId="10392"/>
    <cellStyle name="제목[1 줄] 2 4 4 2" xfId="16334"/>
    <cellStyle name="제목[1 줄] 2 4 4 3" xfId="22090"/>
    <cellStyle name="제목[1 줄] 2 4 4 4" xfId="27572"/>
    <cellStyle name="제목[1 줄] 2 4 5" xfId="10393"/>
    <cellStyle name="제목[1 줄] 2 4 5 2" xfId="16335"/>
    <cellStyle name="제목[1 줄] 2 4 5 3" xfId="22091"/>
    <cellStyle name="제목[1 줄] 2 4 5 4" xfId="27573"/>
    <cellStyle name="제목[1 줄] 2 4 6" xfId="10394"/>
    <cellStyle name="제목[1 줄] 2 4 6 2" xfId="16336"/>
    <cellStyle name="제목[1 줄] 2 4 6 3" xfId="22092"/>
    <cellStyle name="제목[1 줄] 2 4 6 4" xfId="27574"/>
    <cellStyle name="제목[1 줄] 2 4 7" xfId="11608"/>
    <cellStyle name="제목[1 줄] 2 4 8" xfId="17379"/>
    <cellStyle name="제목[1 줄] 2 5" xfId="5609"/>
    <cellStyle name="제목[1 줄] 2 5 10" xfId="10395"/>
    <cellStyle name="제목[1 줄] 2 5 10 2" xfId="16337"/>
    <cellStyle name="제목[1 줄] 2 5 10 3" xfId="22093"/>
    <cellStyle name="제목[1 줄] 2 5 10 4" xfId="27575"/>
    <cellStyle name="제목[1 줄] 2 5 11" xfId="11591"/>
    <cellStyle name="제목[1 줄] 2 5 12" xfId="17363"/>
    <cellStyle name="제목[1 줄] 2 5 13" xfId="22915"/>
    <cellStyle name="제목[1 줄] 2 5 2" xfId="10396"/>
    <cellStyle name="제목[1 줄] 2 5 2 2" xfId="16338"/>
    <cellStyle name="제목[1 줄] 2 5 2 3" xfId="22094"/>
    <cellStyle name="제목[1 줄] 2 5 2 4" xfId="27576"/>
    <cellStyle name="제목[1 줄] 2 5 3" xfId="10397"/>
    <cellStyle name="제목[1 줄] 2 5 3 2" xfId="16339"/>
    <cellStyle name="제목[1 줄] 2 5 3 3" xfId="22095"/>
    <cellStyle name="제목[1 줄] 2 5 3 4" xfId="27577"/>
    <cellStyle name="제목[1 줄] 2 5 4" xfId="10398"/>
    <cellStyle name="제목[1 줄] 2 5 4 2" xfId="16340"/>
    <cellStyle name="제목[1 줄] 2 5 4 3" xfId="22096"/>
    <cellStyle name="제목[1 줄] 2 5 4 4" xfId="27578"/>
    <cellStyle name="제목[1 줄] 2 5 5" xfId="10399"/>
    <cellStyle name="제목[1 줄] 2 5 5 2" xfId="16341"/>
    <cellStyle name="제목[1 줄] 2 5 5 3" xfId="22097"/>
    <cellStyle name="제목[1 줄] 2 5 5 4" xfId="27579"/>
    <cellStyle name="제목[1 줄] 2 5 6" xfId="10400"/>
    <cellStyle name="제목[1 줄] 2 5 6 2" xfId="16342"/>
    <cellStyle name="제목[1 줄] 2 5 6 3" xfId="22098"/>
    <cellStyle name="제목[1 줄] 2 5 6 4" xfId="27580"/>
    <cellStyle name="제목[1 줄] 2 5 7" xfId="10401"/>
    <cellStyle name="제목[1 줄] 2 5 7 2" xfId="16343"/>
    <cellStyle name="제목[1 줄] 2 5 7 3" xfId="22099"/>
    <cellStyle name="제목[1 줄] 2 5 7 4" xfId="27581"/>
    <cellStyle name="제목[1 줄] 2 5 8" xfId="10402"/>
    <cellStyle name="제목[1 줄] 2 5 8 2" xfId="16344"/>
    <cellStyle name="제목[1 줄] 2 5 8 3" xfId="22100"/>
    <cellStyle name="제목[1 줄] 2 5 8 4" xfId="27582"/>
    <cellStyle name="제목[1 줄] 2 5 9" xfId="10403"/>
    <cellStyle name="제목[1 줄] 2 5 9 2" xfId="16345"/>
    <cellStyle name="제목[1 줄] 2 5 9 3" xfId="22101"/>
    <cellStyle name="제목[1 줄] 2 5 9 4" xfId="27583"/>
    <cellStyle name="제목[1 줄] 2 6" xfId="10404"/>
    <cellStyle name="제목[1 줄] 2 6 2" xfId="16346"/>
    <cellStyle name="제목[1 줄] 2 6 3" xfId="22102"/>
    <cellStyle name="제목[1 줄] 2 6 4" xfId="27584"/>
    <cellStyle name="제목[1 줄] 3" xfId="5542"/>
    <cellStyle name="제목[1 줄] 3 10" xfId="11535"/>
    <cellStyle name="제목[1 줄] 3 2" xfId="5830"/>
    <cellStyle name="제목[1 줄] 3 2 2" xfId="10405"/>
    <cellStyle name="제목[1 줄] 3 2 2 2" xfId="16347"/>
    <cellStyle name="제목[1 줄] 3 2 2 3" xfId="22103"/>
    <cellStyle name="제목[1 줄] 3 2 2 4" xfId="27585"/>
    <cellStyle name="제목[1 줄] 3 2 3" xfId="10406"/>
    <cellStyle name="제목[1 줄] 3 2 3 2" xfId="16348"/>
    <cellStyle name="제목[1 줄] 3 2 3 3" xfId="22104"/>
    <cellStyle name="제목[1 줄] 3 2 3 4" xfId="27586"/>
    <cellStyle name="제목[1 줄] 3 2 4" xfId="10407"/>
    <cellStyle name="제목[1 줄] 3 2 4 2" xfId="16349"/>
    <cellStyle name="제목[1 줄] 3 2 4 3" xfId="22105"/>
    <cellStyle name="제목[1 줄] 3 2 4 4" xfId="27587"/>
    <cellStyle name="제목[1 줄] 3 2 5" xfId="10408"/>
    <cellStyle name="제목[1 줄] 3 2 5 2" xfId="16350"/>
    <cellStyle name="제목[1 줄] 3 2 5 3" xfId="22106"/>
    <cellStyle name="제목[1 줄] 3 2 5 4" xfId="27588"/>
    <cellStyle name="제목[1 줄] 3 2 6" xfId="10409"/>
    <cellStyle name="제목[1 줄] 3 2 6 2" xfId="16351"/>
    <cellStyle name="제목[1 줄] 3 2 6 3" xfId="22107"/>
    <cellStyle name="제목[1 줄] 3 2 6 4" xfId="27589"/>
    <cellStyle name="제목[1 줄] 3 2 7" xfId="11803"/>
    <cellStyle name="제목[1 줄] 3 2 8" xfId="17565"/>
    <cellStyle name="제목[1 줄] 3 3" xfId="6052"/>
    <cellStyle name="제목[1 줄] 3 3 10" xfId="10410"/>
    <cellStyle name="제목[1 줄] 3 3 10 2" xfId="16352"/>
    <cellStyle name="제목[1 줄] 3 3 10 3" xfId="22108"/>
    <cellStyle name="제목[1 줄] 3 3 10 4" xfId="27590"/>
    <cellStyle name="제목[1 줄] 3 3 11" xfId="12024"/>
    <cellStyle name="제목[1 줄] 3 3 12" xfId="17781"/>
    <cellStyle name="제목[1 줄] 3 3 13" xfId="23278"/>
    <cellStyle name="제목[1 줄] 3 3 2" xfId="10411"/>
    <cellStyle name="제목[1 줄] 3 3 2 2" xfId="16353"/>
    <cellStyle name="제목[1 줄] 3 3 2 3" xfId="22109"/>
    <cellStyle name="제목[1 줄] 3 3 2 4" xfId="27591"/>
    <cellStyle name="제목[1 줄] 3 3 3" xfId="10412"/>
    <cellStyle name="제목[1 줄] 3 3 3 2" xfId="16354"/>
    <cellStyle name="제목[1 줄] 3 3 3 3" xfId="22110"/>
    <cellStyle name="제목[1 줄] 3 3 3 4" xfId="27592"/>
    <cellStyle name="제목[1 줄] 3 3 4" xfId="10413"/>
    <cellStyle name="제목[1 줄] 3 3 4 2" xfId="16355"/>
    <cellStyle name="제목[1 줄] 3 3 4 3" xfId="22111"/>
    <cellStyle name="제목[1 줄] 3 3 4 4" xfId="27593"/>
    <cellStyle name="제목[1 줄] 3 3 5" xfId="10414"/>
    <cellStyle name="제목[1 줄] 3 3 5 2" xfId="16356"/>
    <cellStyle name="제목[1 줄] 3 3 5 3" xfId="22112"/>
    <cellStyle name="제목[1 줄] 3 3 5 4" xfId="27594"/>
    <cellStyle name="제목[1 줄] 3 3 6" xfId="10415"/>
    <cellStyle name="제목[1 줄] 3 3 6 2" xfId="16357"/>
    <cellStyle name="제목[1 줄] 3 3 6 3" xfId="22113"/>
    <cellStyle name="제목[1 줄] 3 3 6 4" xfId="27595"/>
    <cellStyle name="제목[1 줄] 3 3 7" xfId="10416"/>
    <cellStyle name="제목[1 줄] 3 3 7 2" xfId="16358"/>
    <cellStyle name="제목[1 줄] 3 3 7 3" xfId="22114"/>
    <cellStyle name="제목[1 줄] 3 3 7 4" xfId="27596"/>
    <cellStyle name="제목[1 줄] 3 3 8" xfId="10417"/>
    <cellStyle name="제목[1 줄] 3 3 8 2" xfId="16359"/>
    <cellStyle name="제목[1 줄] 3 3 8 3" xfId="22115"/>
    <cellStyle name="제목[1 줄] 3 3 8 4" xfId="27597"/>
    <cellStyle name="제목[1 줄] 3 3 9" xfId="10418"/>
    <cellStyle name="제목[1 줄] 3 3 9 2" xfId="16360"/>
    <cellStyle name="제목[1 줄] 3 3 9 3" xfId="22116"/>
    <cellStyle name="제목[1 줄] 3 3 9 4" xfId="27598"/>
    <cellStyle name="제목[1 줄] 3 4" xfId="10419"/>
    <cellStyle name="제목[1 줄] 3 4 2" xfId="16361"/>
    <cellStyle name="제목[1 줄] 3 4 3" xfId="22117"/>
    <cellStyle name="제목[1 줄] 3 4 4" xfId="27599"/>
    <cellStyle name="제목[1 줄] 3 5" xfId="10420"/>
    <cellStyle name="제목[1 줄] 3 5 2" xfId="16362"/>
    <cellStyle name="제목[1 줄] 3 5 3" xfId="22118"/>
    <cellStyle name="제목[1 줄] 3 5 4" xfId="27600"/>
    <cellStyle name="제목[1 줄] 3 6" xfId="10421"/>
    <cellStyle name="제목[1 줄] 3 6 2" xfId="16363"/>
    <cellStyle name="제목[1 줄] 3 6 3" xfId="22119"/>
    <cellStyle name="제목[1 줄] 3 6 4" xfId="27601"/>
    <cellStyle name="제목[1 줄] 3 7" xfId="10422"/>
    <cellStyle name="제목[1 줄] 3 7 2" xfId="16364"/>
    <cellStyle name="제목[1 줄] 3 7 3" xfId="22120"/>
    <cellStyle name="제목[1 줄] 3 7 4" xfId="27602"/>
    <cellStyle name="제목[1 줄] 3 8" xfId="10423"/>
    <cellStyle name="제목[1 줄] 3 8 2" xfId="16365"/>
    <cellStyle name="제목[1 줄] 3 8 3" xfId="22121"/>
    <cellStyle name="제목[1 줄] 3 8 4" xfId="27603"/>
    <cellStyle name="제목[1 줄] 3 9" xfId="10424"/>
    <cellStyle name="제목[1 줄] 3 9 2" xfId="16366"/>
    <cellStyle name="제목[1 줄] 3 9 3" xfId="22122"/>
    <cellStyle name="제목[1 줄] 3 9 4" xfId="27604"/>
    <cellStyle name="제목[1 줄] 4" xfId="5453"/>
    <cellStyle name="제목[1 줄] 4 2" xfId="5741"/>
    <cellStyle name="제목[1 줄] 4 2 2" xfId="10425"/>
    <cellStyle name="제목[1 줄] 4 2 2 2" xfId="16367"/>
    <cellStyle name="제목[1 줄] 4 2 2 3" xfId="22123"/>
    <cellStyle name="제목[1 줄] 4 2 2 4" xfId="27605"/>
    <cellStyle name="제목[1 줄] 4 2 3" xfId="10426"/>
    <cellStyle name="제목[1 줄] 4 2 3 2" xfId="16368"/>
    <cellStyle name="제목[1 줄] 4 2 3 3" xfId="22124"/>
    <cellStyle name="제목[1 줄] 4 2 3 4" xfId="27606"/>
    <cellStyle name="제목[1 줄] 4 2 4" xfId="10427"/>
    <cellStyle name="제목[1 줄] 4 2 4 2" xfId="16369"/>
    <cellStyle name="제목[1 줄] 4 2 4 3" xfId="22125"/>
    <cellStyle name="제목[1 줄] 4 2 4 4" xfId="27607"/>
    <cellStyle name="제목[1 줄] 4 2 5" xfId="10428"/>
    <cellStyle name="제목[1 줄] 4 2 5 2" xfId="16370"/>
    <cellStyle name="제목[1 줄] 4 2 5 3" xfId="22126"/>
    <cellStyle name="제목[1 줄] 4 2 5 4" xfId="27608"/>
    <cellStyle name="제목[1 줄] 4 2 6" xfId="10429"/>
    <cellStyle name="제목[1 줄] 4 2 6 2" xfId="16371"/>
    <cellStyle name="제목[1 줄] 4 2 6 3" xfId="22127"/>
    <cellStyle name="제목[1 줄] 4 2 6 4" xfId="27609"/>
    <cellStyle name="제목[1 줄] 4 2 7" xfId="11714"/>
    <cellStyle name="제목[1 줄] 4 2 8" xfId="17481"/>
    <cellStyle name="제목[1 줄] 4 3" xfId="10430"/>
    <cellStyle name="제목[1 줄] 4 3 2" xfId="16372"/>
    <cellStyle name="제목[1 줄] 4 3 3" xfId="22128"/>
    <cellStyle name="제목[1 줄] 4 3 4" xfId="27610"/>
    <cellStyle name="제목[1 줄] 4 4" xfId="10431"/>
    <cellStyle name="제목[1 줄] 4 4 2" xfId="16373"/>
    <cellStyle name="제목[1 줄] 4 4 3" xfId="22129"/>
    <cellStyle name="제목[1 줄] 4 4 4" xfId="27611"/>
    <cellStyle name="제목[1 줄] 4 5" xfId="10432"/>
    <cellStyle name="제목[1 줄] 4 5 2" xfId="16374"/>
    <cellStyle name="제목[1 줄] 4 5 3" xfId="22130"/>
    <cellStyle name="제목[1 줄] 4 5 4" xfId="27612"/>
    <cellStyle name="제목[1 줄] 4 6" xfId="11447"/>
    <cellStyle name="제목[1 줄] 4 7" xfId="17241"/>
    <cellStyle name="제목[1 줄] 5" xfId="5605"/>
    <cellStyle name="제목[1 줄] 5 2" xfId="10433"/>
    <cellStyle name="제목[1 줄] 5 2 2" xfId="16375"/>
    <cellStyle name="제목[1 줄] 5 2 3" xfId="22131"/>
    <cellStyle name="제목[1 줄] 5 2 4" xfId="27613"/>
    <cellStyle name="제목[1 줄] 5 3" xfId="10434"/>
    <cellStyle name="제목[1 줄] 5 3 2" xfId="16376"/>
    <cellStyle name="제목[1 줄] 5 3 3" xfId="22132"/>
    <cellStyle name="제목[1 줄] 5 3 4" xfId="27614"/>
    <cellStyle name="제목[1 줄] 5 4" xfId="10435"/>
    <cellStyle name="제목[1 줄] 5 4 2" xfId="16377"/>
    <cellStyle name="제목[1 줄] 5 4 3" xfId="22133"/>
    <cellStyle name="제목[1 줄] 5 4 4" xfId="27615"/>
    <cellStyle name="제목[1 줄] 5 5" xfId="10436"/>
    <cellStyle name="제목[1 줄] 5 5 2" xfId="16378"/>
    <cellStyle name="제목[1 줄] 5 5 3" xfId="22134"/>
    <cellStyle name="제목[1 줄] 5 5 4" xfId="27616"/>
    <cellStyle name="제목[1 줄] 5 6" xfId="10437"/>
    <cellStyle name="제목[1 줄] 5 6 2" xfId="16379"/>
    <cellStyle name="제목[1 줄] 5 6 3" xfId="22135"/>
    <cellStyle name="제목[1 줄] 5 6 4" xfId="27617"/>
    <cellStyle name="제목[1 줄] 5 7" xfId="11587"/>
    <cellStyle name="제목[1 줄] 5 8" xfId="17359"/>
    <cellStyle name="제목[1 줄] 6" xfId="10438"/>
    <cellStyle name="제목[1 줄] 6 2" xfId="16380"/>
    <cellStyle name="제목[1 줄] 6 3" xfId="22136"/>
    <cellStyle name="제목[1 줄] 6 4" xfId="27618"/>
    <cellStyle name="제목[2줄 아래]" xfId="654"/>
    <cellStyle name="제목[2줄 위]" xfId="655"/>
    <cellStyle name="제목[2줄 위] 10" xfId="10439"/>
    <cellStyle name="제목[2줄 위] 10 2" xfId="16381"/>
    <cellStyle name="제목[2줄 위] 10 3" xfId="22137"/>
    <cellStyle name="제목[2줄 위] 10 4" xfId="27619"/>
    <cellStyle name="제목[2줄 위] 11" xfId="11250"/>
    <cellStyle name="제목[2줄 위] 12" xfId="11226"/>
    <cellStyle name="제목[2줄 위] 13" xfId="11234"/>
    <cellStyle name="제목[2줄 위] 2" xfId="5391"/>
    <cellStyle name="제목[2줄 위] 2 10" xfId="11385"/>
    <cellStyle name="제목[2줄 위] 2 11" xfId="17188"/>
    <cellStyle name="제목[2줄 위] 2 12" xfId="11310"/>
    <cellStyle name="제목[2줄 위] 2 2" xfId="5679"/>
    <cellStyle name="제목[2줄 위] 2 2 10" xfId="17422"/>
    <cellStyle name="제목[2줄 위] 2 2 2" xfId="10440"/>
    <cellStyle name="제목[2줄 위] 2 2 2 2" xfId="16382"/>
    <cellStyle name="제목[2줄 위] 2 2 2 3" xfId="22138"/>
    <cellStyle name="제목[2줄 위] 2 2 2 4" xfId="27620"/>
    <cellStyle name="제목[2줄 위] 2 2 3" xfId="10441"/>
    <cellStyle name="제목[2줄 위] 2 2 3 2" xfId="16383"/>
    <cellStyle name="제목[2줄 위] 2 2 3 3" xfId="22139"/>
    <cellStyle name="제목[2줄 위] 2 2 3 4" xfId="27621"/>
    <cellStyle name="제목[2줄 위] 2 2 4" xfId="10442"/>
    <cellStyle name="제목[2줄 위] 2 2 4 2" xfId="16384"/>
    <cellStyle name="제목[2줄 위] 2 2 4 3" xfId="22140"/>
    <cellStyle name="제목[2줄 위] 2 2 4 4" xfId="27622"/>
    <cellStyle name="제목[2줄 위] 2 2 5" xfId="10443"/>
    <cellStyle name="제목[2줄 위] 2 2 5 2" xfId="16385"/>
    <cellStyle name="제목[2줄 위] 2 2 5 3" xfId="22141"/>
    <cellStyle name="제목[2줄 위] 2 2 5 4" xfId="27623"/>
    <cellStyle name="제목[2줄 위] 2 2 6" xfId="10444"/>
    <cellStyle name="제목[2줄 위] 2 2 6 2" xfId="16386"/>
    <cellStyle name="제목[2줄 위] 2 2 6 3" xfId="22142"/>
    <cellStyle name="제목[2줄 위] 2 2 6 4" xfId="27624"/>
    <cellStyle name="제목[2줄 위] 2 2 7" xfId="10445"/>
    <cellStyle name="제목[2줄 위] 2 2 7 2" xfId="16387"/>
    <cellStyle name="제목[2줄 위] 2 2 7 3" xfId="22143"/>
    <cellStyle name="제목[2줄 위] 2 2 7 4" xfId="27625"/>
    <cellStyle name="제목[2줄 위] 2 2 8" xfId="10446"/>
    <cellStyle name="제목[2줄 위] 2 2 8 2" xfId="16388"/>
    <cellStyle name="제목[2줄 위] 2 2 8 3" xfId="22144"/>
    <cellStyle name="제목[2줄 위] 2 2 8 4" xfId="27626"/>
    <cellStyle name="제목[2줄 위] 2 2 9" xfId="11652"/>
    <cellStyle name="제목[2줄 위] 2 3" xfId="5919"/>
    <cellStyle name="제목[2줄 위] 2 3 10" xfId="10447"/>
    <cellStyle name="제목[2줄 위] 2 3 10 2" xfId="16389"/>
    <cellStyle name="제목[2줄 위] 2 3 10 3" xfId="22145"/>
    <cellStyle name="제목[2줄 위] 2 3 10 4" xfId="27627"/>
    <cellStyle name="제목[2줄 위] 2 3 11" xfId="11892"/>
    <cellStyle name="제목[2줄 위] 2 3 12" xfId="17649"/>
    <cellStyle name="제목[2줄 위] 2 3 13" xfId="23146"/>
    <cellStyle name="제목[2줄 위] 2 3 2" xfId="10448"/>
    <cellStyle name="제목[2줄 위] 2 3 2 2" xfId="16390"/>
    <cellStyle name="제목[2줄 위] 2 3 2 3" xfId="22146"/>
    <cellStyle name="제목[2줄 위] 2 3 2 4" xfId="27628"/>
    <cellStyle name="제목[2줄 위] 2 3 3" xfId="10449"/>
    <cellStyle name="제목[2줄 위] 2 3 3 2" xfId="16391"/>
    <cellStyle name="제목[2줄 위] 2 3 3 3" xfId="22147"/>
    <cellStyle name="제목[2줄 위] 2 3 3 4" xfId="27629"/>
    <cellStyle name="제목[2줄 위] 2 3 4" xfId="10450"/>
    <cellStyle name="제목[2줄 위] 2 3 4 2" xfId="16392"/>
    <cellStyle name="제목[2줄 위] 2 3 4 3" xfId="22148"/>
    <cellStyle name="제목[2줄 위] 2 3 4 4" xfId="27630"/>
    <cellStyle name="제목[2줄 위] 2 3 5" xfId="10451"/>
    <cellStyle name="제목[2줄 위] 2 3 5 2" xfId="16393"/>
    <cellStyle name="제목[2줄 위] 2 3 5 3" xfId="22149"/>
    <cellStyle name="제목[2줄 위] 2 3 5 4" xfId="27631"/>
    <cellStyle name="제목[2줄 위] 2 3 6" xfId="10452"/>
    <cellStyle name="제목[2줄 위] 2 3 6 2" xfId="16394"/>
    <cellStyle name="제목[2줄 위] 2 3 6 3" xfId="22150"/>
    <cellStyle name="제목[2줄 위] 2 3 6 4" xfId="27632"/>
    <cellStyle name="제목[2줄 위] 2 3 7" xfId="10453"/>
    <cellStyle name="제목[2줄 위] 2 3 7 2" xfId="16395"/>
    <cellStyle name="제목[2줄 위] 2 3 7 3" xfId="22151"/>
    <cellStyle name="제목[2줄 위] 2 3 7 4" xfId="27633"/>
    <cellStyle name="제목[2줄 위] 2 3 8" xfId="10454"/>
    <cellStyle name="제목[2줄 위] 2 3 8 2" xfId="16396"/>
    <cellStyle name="제목[2줄 위] 2 3 8 3" xfId="22152"/>
    <cellStyle name="제목[2줄 위] 2 3 8 4" xfId="27634"/>
    <cellStyle name="제목[2줄 위] 2 3 9" xfId="10455"/>
    <cellStyle name="제목[2줄 위] 2 3 9 2" xfId="16397"/>
    <cellStyle name="제목[2줄 위] 2 3 9 3" xfId="22153"/>
    <cellStyle name="제목[2줄 위] 2 3 9 4" xfId="27635"/>
    <cellStyle name="제목[2줄 위] 2 4" xfId="10456"/>
    <cellStyle name="제목[2줄 위] 2 4 2" xfId="16398"/>
    <cellStyle name="제목[2줄 위] 2 4 3" xfId="22154"/>
    <cellStyle name="제목[2줄 위] 2 4 4" xfId="27636"/>
    <cellStyle name="제목[2줄 위] 2 5" xfId="10457"/>
    <cellStyle name="제목[2줄 위] 2 5 2" xfId="16399"/>
    <cellStyle name="제목[2줄 위] 2 5 3" xfId="22155"/>
    <cellStyle name="제목[2줄 위] 2 5 4" xfId="27637"/>
    <cellStyle name="제목[2줄 위] 2 6" xfId="10458"/>
    <cellStyle name="제목[2줄 위] 2 6 2" xfId="16400"/>
    <cellStyle name="제목[2줄 위] 2 6 3" xfId="22156"/>
    <cellStyle name="제목[2줄 위] 2 6 4" xfId="27638"/>
    <cellStyle name="제목[2줄 위] 2 7" xfId="10459"/>
    <cellStyle name="제목[2줄 위] 2 7 2" xfId="16401"/>
    <cellStyle name="제목[2줄 위] 2 7 3" xfId="22157"/>
    <cellStyle name="제목[2줄 위] 2 7 4" xfId="27639"/>
    <cellStyle name="제목[2줄 위] 2 8" xfId="10460"/>
    <cellStyle name="제목[2줄 위] 2 8 2" xfId="16402"/>
    <cellStyle name="제목[2줄 위] 2 8 3" xfId="22158"/>
    <cellStyle name="제목[2줄 위] 2 8 4" xfId="27640"/>
    <cellStyle name="제목[2줄 위] 2 9" xfId="10461"/>
    <cellStyle name="제목[2줄 위] 2 9 2" xfId="16403"/>
    <cellStyle name="제목[2줄 위] 2 9 3" xfId="22159"/>
    <cellStyle name="제목[2줄 위] 2 9 4" xfId="27641"/>
    <cellStyle name="제목[2줄 위] 3" xfId="5541"/>
    <cellStyle name="제목[2줄 위] 3 10" xfId="11534"/>
    <cellStyle name="제목[2줄 위] 3 11" xfId="17320"/>
    <cellStyle name="제목[2줄 위] 3 12" xfId="22904"/>
    <cellStyle name="제목[2줄 위] 3 2" xfId="5829"/>
    <cellStyle name="제목[2줄 위] 3 2 10" xfId="11802"/>
    <cellStyle name="제목[2줄 위] 3 2 11" xfId="17564"/>
    <cellStyle name="제목[2줄 위] 3 2 12" xfId="23079"/>
    <cellStyle name="제목[2줄 위] 3 2 2" xfId="10462"/>
    <cellStyle name="제목[2줄 위] 3 2 2 2" xfId="16404"/>
    <cellStyle name="제목[2줄 위] 3 2 2 3" xfId="22160"/>
    <cellStyle name="제목[2줄 위] 3 2 2 4" xfId="27642"/>
    <cellStyle name="제목[2줄 위] 3 2 3" xfId="10463"/>
    <cellStyle name="제목[2줄 위] 3 2 3 2" xfId="16405"/>
    <cellStyle name="제목[2줄 위] 3 2 3 3" xfId="22161"/>
    <cellStyle name="제목[2줄 위] 3 2 3 4" xfId="27643"/>
    <cellStyle name="제목[2줄 위] 3 2 4" xfId="10464"/>
    <cellStyle name="제목[2줄 위] 3 2 4 2" xfId="16406"/>
    <cellStyle name="제목[2줄 위] 3 2 4 3" xfId="22162"/>
    <cellStyle name="제목[2줄 위] 3 2 4 4" xfId="27644"/>
    <cellStyle name="제목[2줄 위] 3 2 5" xfId="10465"/>
    <cellStyle name="제목[2줄 위] 3 2 5 2" xfId="16407"/>
    <cellStyle name="제목[2줄 위] 3 2 5 3" xfId="22163"/>
    <cellStyle name="제목[2줄 위] 3 2 5 4" xfId="27645"/>
    <cellStyle name="제목[2줄 위] 3 2 6" xfId="10466"/>
    <cellStyle name="제목[2줄 위] 3 2 6 2" xfId="16408"/>
    <cellStyle name="제목[2줄 위] 3 2 6 3" xfId="22164"/>
    <cellStyle name="제목[2줄 위] 3 2 6 4" xfId="27646"/>
    <cellStyle name="제목[2줄 위] 3 2 7" xfId="10467"/>
    <cellStyle name="제목[2줄 위] 3 2 7 2" xfId="16409"/>
    <cellStyle name="제목[2줄 위] 3 2 7 3" xfId="22165"/>
    <cellStyle name="제목[2줄 위] 3 2 7 4" xfId="27647"/>
    <cellStyle name="제목[2줄 위] 3 2 8" xfId="10468"/>
    <cellStyle name="제목[2줄 위] 3 2 8 2" xfId="16410"/>
    <cellStyle name="제목[2줄 위] 3 2 8 3" xfId="22166"/>
    <cellStyle name="제목[2줄 위] 3 2 8 4" xfId="27648"/>
    <cellStyle name="제목[2줄 위] 3 2 9" xfId="10469"/>
    <cellStyle name="제목[2줄 위] 3 2 9 2" xfId="16411"/>
    <cellStyle name="제목[2줄 위] 3 2 9 3" xfId="22167"/>
    <cellStyle name="제목[2줄 위] 3 2 9 4" xfId="27649"/>
    <cellStyle name="제목[2줄 위] 3 3" xfId="6051"/>
    <cellStyle name="제목[2줄 위] 3 3 10" xfId="10470"/>
    <cellStyle name="제목[2줄 위] 3 3 10 2" xfId="16412"/>
    <cellStyle name="제목[2줄 위] 3 3 10 3" xfId="22168"/>
    <cellStyle name="제목[2줄 위] 3 3 10 4" xfId="27650"/>
    <cellStyle name="제목[2줄 위] 3 3 11" xfId="12023"/>
    <cellStyle name="제목[2줄 위] 3 3 12" xfId="17780"/>
    <cellStyle name="제목[2줄 위] 3 3 13" xfId="23277"/>
    <cellStyle name="제목[2줄 위] 3 3 2" xfId="10471"/>
    <cellStyle name="제목[2줄 위] 3 3 2 2" xfId="16413"/>
    <cellStyle name="제목[2줄 위] 3 3 2 3" xfId="22169"/>
    <cellStyle name="제목[2줄 위] 3 3 2 4" xfId="27651"/>
    <cellStyle name="제목[2줄 위] 3 3 3" xfId="10472"/>
    <cellStyle name="제목[2줄 위] 3 3 3 2" xfId="16414"/>
    <cellStyle name="제목[2줄 위] 3 3 3 3" xfId="22170"/>
    <cellStyle name="제목[2줄 위] 3 3 3 4" xfId="27652"/>
    <cellStyle name="제목[2줄 위] 3 3 4" xfId="10473"/>
    <cellStyle name="제목[2줄 위] 3 3 4 2" xfId="16415"/>
    <cellStyle name="제목[2줄 위] 3 3 4 3" xfId="22171"/>
    <cellStyle name="제목[2줄 위] 3 3 4 4" xfId="27653"/>
    <cellStyle name="제목[2줄 위] 3 3 5" xfId="10474"/>
    <cellStyle name="제목[2줄 위] 3 3 5 2" xfId="16416"/>
    <cellStyle name="제목[2줄 위] 3 3 5 3" xfId="22172"/>
    <cellStyle name="제목[2줄 위] 3 3 5 4" xfId="27654"/>
    <cellStyle name="제목[2줄 위] 3 3 6" xfId="10475"/>
    <cellStyle name="제목[2줄 위] 3 3 6 2" xfId="16417"/>
    <cellStyle name="제목[2줄 위] 3 3 6 3" xfId="22173"/>
    <cellStyle name="제목[2줄 위] 3 3 6 4" xfId="27655"/>
    <cellStyle name="제목[2줄 위] 3 3 7" xfId="10476"/>
    <cellStyle name="제목[2줄 위] 3 3 7 2" xfId="16418"/>
    <cellStyle name="제목[2줄 위] 3 3 7 3" xfId="22174"/>
    <cellStyle name="제목[2줄 위] 3 3 7 4" xfId="27656"/>
    <cellStyle name="제목[2줄 위] 3 3 8" xfId="10477"/>
    <cellStyle name="제목[2줄 위] 3 3 8 2" xfId="16419"/>
    <cellStyle name="제목[2줄 위] 3 3 8 3" xfId="22175"/>
    <cellStyle name="제목[2줄 위] 3 3 8 4" xfId="27657"/>
    <cellStyle name="제목[2줄 위] 3 3 9" xfId="10478"/>
    <cellStyle name="제목[2줄 위] 3 3 9 2" xfId="16420"/>
    <cellStyle name="제목[2줄 위] 3 3 9 3" xfId="22176"/>
    <cellStyle name="제목[2줄 위] 3 3 9 4" xfId="27658"/>
    <cellStyle name="제목[2줄 위] 3 4" xfId="10479"/>
    <cellStyle name="제목[2줄 위] 3 4 2" xfId="16421"/>
    <cellStyle name="제목[2줄 위] 3 4 3" xfId="22177"/>
    <cellStyle name="제목[2줄 위] 3 4 4" xfId="27659"/>
    <cellStyle name="제목[2줄 위] 3 5" xfId="10480"/>
    <cellStyle name="제목[2줄 위] 3 5 2" xfId="16422"/>
    <cellStyle name="제목[2줄 위] 3 5 3" xfId="22178"/>
    <cellStyle name="제목[2줄 위] 3 5 4" xfId="27660"/>
    <cellStyle name="제목[2줄 위] 3 6" xfId="10481"/>
    <cellStyle name="제목[2줄 위] 3 6 2" xfId="16423"/>
    <cellStyle name="제목[2줄 위] 3 6 3" xfId="22179"/>
    <cellStyle name="제목[2줄 위] 3 6 4" xfId="27661"/>
    <cellStyle name="제목[2줄 위] 3 7" xfId="10482"/>
    <cellStyle name="제목[2줄 위] 3 7 2" xfId="16424"/>
    <cellStyle name="제목[2줄 위] 3 7 3" xfId="22180"/>
    <cellStyle name="제목[2줄 위] 3 7 4" xfId="27662"/>
    <cellStyle name="제목[2줄 위] 3 8" xfId="10483"/>
    <cellStyle name="제목[2줄 위] 3 8 2" xfId="16425"/>
    <cellStyle name="제목[2줄 위] 3 8 3" xfId="22181"/>
    <cellStyle name="제목[2줄 위] 3 8 4" xfId="27663"/>
    <cellStyle name="제목[2줄 위] 3 9" xfId="10484"/>
    <cellStyle name="제목[2줄 위] 3 9 2" xfId="16426"/>
    <cellStyle name="제목[2줄 위] 3 9 3" xfId="22182"/>
    <cellStyle name="제목[2줄 위] 3 9 4" xfId="27664"/>
    <cellStyle name="제목[2줄 위] 4" xfId="5433"/>
    <cellStyle name="제목[2줄 위] 4 10" xfId="17222"/>
    <cellStyle name="제목[2줄 위] 4 11" xfId="11320"/>
    <cellStyle name="제목[2줄 위] 4 2" xfId="5721"/>
    <cellStyle name="제목[2줄 위] 4 2 10" xfId="10485"/>
    <cellStyle name="제목[2줄 위] 4 2 10 2" xfId="16427"/>
    <cellStyle name="제목[2줄 위] 4 2 10 3" xfId="22183"/>
    <cellStyle name="제목[2줄 위] 4 2 10 4" xfId="27665"/>
    <cellStyle name="제목[2줄 위] 4 2 11" xfId="11694"/>
    <cellStyle name="제목[2줄 위] 4 2 12" xfId="17461"/>
    <cellStyle name="제목[2줄 위] 4 2 13" xfId="22983"/>
    <cellStyle name="제목[2줄 위] 4 2 2" xfId="10486"/>
    <cellStyle name="제목[2줄 위] 4 2 2 2" xfId="16428"/>
    <cellStyle name="제목[2줄 위] 4 2 2 3" xfId="22184"/>
    <cellStyle name="제목[2줄 위] 4 2 2 4" xfId="27666"/>
    <cellStyle name="제목[2줄 위] 4 2 3" xfId="10487"/>
    <cellStyle name="제목[2줄 위] 4 2 3 2" xfId="16429"/>
    <cellStyle name="제목[2줄 위] 4 2 3 3" xfId="22185"/>
    <cellStyle name="제목[2줄 위] 4 2 3 4" xfId="27667"/>
    <cellStyle name="제목[2줄 위] 4 2 4" xfId="10488"/>
    <cellStyle name="제목[2줄 위] 4 2 4 2" xfId="16430"/>
    <cellStyle name="제목[2줄 위] 4 2 4 3" xfId="22186"/>
    <cellStyle name="제목[2줄 위] 4 2 4 4" xfId="27668"/>
    <cellStyle name="제목[2줄 위] 4 2 5" xfId="10489"/>
    <cellStyle name="제목[2줄 위] 4 2 5 2" xfId="16431"/>
    <cellStyle name="제목[2줄 위] 4 2 5 3" xfId="22187"/>
    <cellStyle name="제목[2줄 위] 4 2 5 4" xfId="27669"/>
    <cellStyle name="제목[2줄 위] 4 2 6" xfId="10490"/>
    <cellStyle name="제목[2줄 위] 4 2 6 2" xfId="16432"/>
    <cellStyle name="제목[2줄 위] 4 2 6 3" xfId="22188"/>
    <cellStyle name="제목[2줄 위] 4 2 6 4" xfId="27670"/>
    <cellStyle name="제목[2줄 위] 4 2 7" xfId="10491"/>
    <cellStyle name="제목[2줄 위] 4 2 7 2" xfId="16433"/>
    <cellStyle name="제목[2줄 위] 4 2 7 3" xfId="22189"/>
    <cellStyle name="제목[2줄 위] 4 2 7 4" xfId="27671"/>
    <cellStyle name="제목[2줄 위] 4 2 8" xfId="10492"/>
    <cellStyle name="제목[2줄 위] 4 2 8 2" xfId="16434"/>
    <cellStyle name="제목[2줄 위] 4 2 8 3" xfId="22190"/>
    <cellStyle name="제목[2줄 위] 4 2 8 4" xfId="27672"/>
    <cellStyle name="제목[2줄 위] 4 2 9" xfId="10493"/>
    <cellStyle name="제목[2줄 위] 4 2 9 2" xfId="16435"/>
    <cellStyle name="제목[2줄 위] 4 2 9 3" xfId="22191"/>
    <cellStyle name="제목[2줄 위] 4 2 9 4" xfId="27673"/>
    <cellStyle name="제목[2줄 위] 4 3" xfId="5954"/>
    <cellStyle name="제목[2줄 위] 4 3 10" xfId="10494"/>
    <cellStyle name="제목[2줄 위] 4 3 10 2" xfId="16436"/>
    <cellStyle name="제목[2줄 위] 4 3 10 3" xfId="22192"/>
    <cellStyle name="제목[2줄 위] 4 3 10 4" xfId="27674"/>
    <cellStyle name="제목[2줄 위] 4 3 11" xfId="11927"/>
    <cellStyle name="제목[2줄 위] 4 3 12" xfId="17684"/>
    <cellStyle name="제목[2줄 위] 4 3 13" xfId="23181"/>
    <cellStyle name="제목[2줄 위] 4 3 2" xfId="10495"/>
    <cellStyle name="제목[2줄 위] 4 3 2 2" xfId="16437"/>
    <cellStyle name="제목[2줄 위] 4 3 2 3" xfId="22193"/>
    <cellStyle name="제목[2줄 위] 4 3 2 4" xfId="27675"/>
    <cellStyle name="제목[2줄 위] 4 3 3" xfId="10496"/>
    <cellStyle name="제목[2줄 위] 4 3 3 2" xfId="16438"/>
    <cellStyle name="제목[2줄 위] 4 3 3 3" xfId="22194"/>
    <cellStyle name="제목[2줄 위] 4 3 3 4" xfId="27676"/>
    <cellStyle name="제목[2줄 위] 4 3 4" xfId="10497"/>
    <cellStyle name="제목[2줄 위] 4 3 4 2" xfId="16439"/>
    <cellStyle name="제목[2줄 위] 4 3 4 3" xfId="22195"/>
    <cellStyle name="제목[2줄 위] 4 3 4 4" xfId="27677"/>
    <cellStyle name="제목[2줄 위] 4 3 5" xfId="10498"/>
    <cellStyle name="제목[2줄 위] 4 3 5 2" xfId="16440"/>
    <cellStyle name="제목[2줄 위] 4 3 5 3" xfId="22196"/>
    <cellStyle name="제목[2줄 위] 4 3 5 4" xfId="27678"/>
    <cellStyle name="제목[2줄 위] 4 3 6" xfId="10499"/>
    <cellStyle name="제목[2줄 위] 4 3 6 2" xfId="16441"/>
    <cellStyle name="제목[2줄 위] 4 3 6 3" xfId="22197"/>
    <cellStyle name="제목[2줄 위] 4 3 6 4" xfId="27679"/>
    <cellStyle name="제목[2줄 위] 4 3 7" xfId="10500"/>
    <cellStyle name="제목[2줄 위] 4 3 7 2" xfId="16442"/>
    <cellStyle name="제목[2줄 위] 4 3 7 3" xfId="22198"/>
    <cellStyle name="제목[2줄 위] 4 3 7 4" xfId="27680"/>
    <cellStyle name="제목[2줄 위] 4 3 8" xfId="10501"/>
    <cellStyle name="제목[2줄 위] 4 3 8 2" xfId="16443"/>
    <cellStyle name="제목[2줄 위] 4 3 8 3" xfId="22199"/>
    <cellStyle name="제목[2줄 위] 4 3 8 4" xfId="27681"/>
    <cellStyle name="제목[2줄 위] 4 3 9" xfId="10502"/>
    <cellStyle name="제목[2줄 위] 4 3 9 2" xfId="16444"/>
    <cellStyle name="제목[2줄 위] 4 3 9 3" xfId="22200"/>
    <cellStyle name="제목[2줄 위] 4 3 9 4" xfId="27682"/>
    <cellStyle name="제목[2줄 위] 4 4" xfId="10503"/>
    <cellStyle name="제목[2줄 위] 4 4 2" xfId="16445"/>
    <cellStyle name="제목[2줄 위] 4 4 3" xfId="22201"/>
    <cellStyle name="제목[2줄 위] 4 4 4" xfId="27683"/>
    <cellStyle name="제목[2줄 위] 4 5" xfId="10504"/>
    <cellStyle name="제목[2줄 위] 4 5 2" xfId="16446"/>
    <cellStyle name="제목[2줄 위] 4 5 3" xfId="22202"/>
    <cellStyle name="제목[2줄 위] 4 5 4" xfId="27684"/>
    <cellStyle name="제목[2줄 위] 4 6" xfId="10505"/>
    <cellStyle name="제목[2줄 위] 4 6 2" xfId="16447"/>
    <cellStyle name="제목[2줄 위] 4 6 3" xfId="22203"/>
    <cellStyle name="제목[2줄 위] 4 6 4" xfId="27685"/>
    <cellStyle name="제목[2줄 위] 4 7" xfId="10506"/>
    <cellStyle name="제목[2줄 위] 4 7 2" xfId="16448"/>
    <cellStyle name="제목[2줄 위] 4 7 3" xfId="22204"/>
    <cellStyle name="제목[2줄 위] 4 7 4" xfId="27686"/>
    <cellStyle name="제목[2줄 위] 4 8" xfId="10507"/>
    <cellStyle name="제목[2줄 위] 4 8 2" xfId="16449"/>
    <cellStyle name="제목[2줄 위] 4 8 3" xfId="22205"/>
    <cellStyle name="제목[2줄 위] 4 8 4" xfId="27687"/>
    <cellStyle name="제목[2줄 위] 4 9" xfId="11427"/>
    <cellStyle name="제목[2줄 위] 5" xfId="10508"/>
    <cellStyle name="제목[2줄 위] 5 2" xfId="16450"/>
    <cellStyle name="제목[2줄 위] 5 3" xfId="22206"/>
    <cellStyle name="제목[2줄 위] 5 4" xfId="27688"/>
    <cellStyle name="제목[2줄 위] 6" xfId="10509"/>
    <cellStyle name="제목[2줄 위] 6 2" xfId="16451"/>
    <cellStyle name="제목[2줄 위] 6 3" xfId="22207"/>
    <cellStyle name="제목[2줄 위] 6 4" xfId="27689"/>
    <cellStyle name="제목[2줄 위] 7" xfId="10510"/>
    <cellStyle name="제목[2줄 위] 7 2" xfId="16452"/>
    <cellStyle name="제목[2줄 위] 7 3" xfId="22208"/>
    <cellStyle name="제목[2줄 위] 7 4" xfId="27690"/>
    <cellStyle name="제목[2줄 위] 8" xfId="10511"/>
    <cellStyle name="제목[2줄 위] 8 2" xfId="16453"/>
    <cellStyle name="제목[2줄 위] 8 3" xfId="22209"/>
    <cellStyle name="제목[2줄 위] 8 4" xfId="27691"/>
    <cellStyle name="제목[2줄 위] 9" xfId="10512"/>
    <cellStyle name="제목[2줄 위] 9 2" xfId="16454"/>
    <cellStyle name="제목[2줄 위] 9 3" xfId="22210"/>
    <cellStyle name="제목[2줄 위] 9 4" xfId="27692"/>
    <cellStyle name="제목1" xfId="656"/>
    <cellStyle name="제목1 2" xfId="4850"/>
    <cellStyle name="제목2" xfId="4851"/>
    <cellStyle name="제목2 2" xfId="4852"/>
    <cellStyle name="제조번호" xfId="4853"/>
    <cellStyle name="제조번호 2" xfId="5340"/>
    <cellStyle name="제조번호 2 2" xfId="5578"/>
    <cellStyle name="제조번호 2 2 2" xfId="5866"/>
    <cellStyle name="제조번호 2 2 2 2" xfId="10513"/>
    <cellStyle name="제조번호 2 2 2 2 2" xfId="16455"/>
    <cellStyle name="제조번호 2 2 2 2 3" xfId="22211"/>
    <cellStyle name="제조번호 2 2 2 2 4" xfId="27693"/>
    <cellStyle name="제조번호 2 2 2 3" xfId="10514"/>
    <cellStyle name="제조번호 2 2 2 3 2" xfId="16456"/>
    <cellStyle name="제조번호 2 2 2 3 3" xfId="22212"/>
    <cellStyle name="제조번호 2 2 2 3 4" xfId="27694"/>
    <cellStyle name="제조번호 2 2 2 4" xfId="10515"/>
    <cellStyle name="제조번호 2 2 2 4 2" xfId="16457"/>
    <cellStyle name="제조번호 2 2 2 4 3" xfId="22213"/>
    <cellStyle name="제조번호 2 2 2 4 4" xfId="27695"/>
    <cellStyle name="제조번호 2 2 2 5" xfId="10516"/>
    <cellStyle name="제조번호 2 2 2 5 2" xfId="16458"/>
    <cellStyle name="제조번호 2 2 2 5 3" xfId="22214"/>
    <cellStyle name="제조번호 2 2 2 5 4" xfId="27696"/>
    <cellStyle name="제조번호 2 2 2 6" xfId="10517"/>
    <cellStyle name="제조번호 2 2 2 6 2" xfId="16459"/>
    <cellStyle name="제조번호 2 2 2 6 3" xfId="22215"/>
    <cellStyle name="제조번호 2 2 2 6 4" xfId="27697"/>
    <cellStyle name="제조번호 2 2 2 7" xfId="11839"/>
    <cellStyle name="제조번호 2 2 2 8" xfId="17600"/>
    <cellStyle name="제조번호 2 2 3" xfId="10518"/>
    <cellStyle name="제조번호 2 2 3 2" xfId="16460"/>
    <cellStyle name="제조번호 2 2 3 3" xfId="22216"/>
    <cellStyle name="제조번호 2 2 3 4" xfId="27698"/>
    <cellStyle name="제조번호 2 2 4" xfId="10519"/>
    <cellStyle name="제조번호 2 2 4 2" xfId="16461"/>
    <cellStyle name="제조번호 2 2 4 3" xfId="22217"/>
    <cellStyle name="제조번호 2 2 4 4" xfId="27699"/>
    <cellStyle name="제조번호 2 2 5" xfId="10520"/>
    <cellStyle name="제조번호 2 2 5 2" xfId="16462"/>
    <cellStyle name="제조번호 2 2 5 3" xfId="22218"/>
    <cellStyle name="제조번호 2 2 5 4" xfId="27700"/>
    <cellStyle name="제조번호 2 2 6" xfId="10521"/>
    <cellStyle name="제조번호 2 2 6 2" xfId="16463"/>
    <cellStyle name="제조번호 2 2 6 3" xfId="22219"/>
    <cellStyle name="제조번호 2 2 6 4" xfId="27701"/>
    <cellStyle name="제조번호 2 2 7" xfId="10522"/>
    <cellStyle name="제조번호 2 2 7 2" xfId="16464"/>
    <cellStyle name="제조번호 2 2 7 3" xfId="22220"/>
    <cellStyle name="제조번호 2 2 7 4" xfId="27702"/>
    <cellStyle name="제조번호 2 2 8" xfId="10523"/>
    <cellStyle name="제조번호 2 2 8 2" xfId="16465"/>
    <cellStyle name="제조번호 2 2 8 3" xfId="22221"/>
    <cellStyle name="제조번호 2 2 8 4" xfId="27703"/>
    <cellStyle name="제조번호 2 2 9" xfId="10524"/>
    <cellStyle name="제조번호 2 2 9 2" xfId="16466"/>
    <cellStyle name="제조번호 2 2 9 3" xfId="22222"/>
    <cellStyle name="제조번호 2 2 9 4" xfId="27704"/>
    <cellStyle name="제조번호 2 3" xfId="5589"/>
    <cellStyle name="제조번호 2 3 2" xfId="5877"/>
    <cellStyle name="제조번호 2 3 2 10" xfId="10525"/>
    <cellStyle name="제조번호 2 3 2 10 2" xfId="16467"/>
    <cellStyle name="제조번호 2 3 2 10 3" xfId="22223"/>
    <cellStyle name="제조번호 2 3 2 10 4" xfId="27705"/>
    <cellStyle name="제조번호 2 3 2 11" xfId="11850"/>
    <cellStyle name="제조번호 2 3 2 12" xfId="23104"/>
    <cellStyle name="제조번호 2 3 2 2" xfId="10526"/>
    <cellStyle name="제조번호 2 3 2 2 2" xfId="16468"/>
    <cellStyle name="제조번호 2 3 2 2 3" xfId="22224"/>
    <cellStyle name="제조번호 2 3 2 2 4" xfId="27706"/>
    <cellStyle name="제조번호 2 3 2 3" xfId="10527"/>
    <cellStyle name="제조번호 2 3 2 3 2" xfId="16469"/>
    <cellStyle name="제조번호 2 3 2 3 3" xfId="22225"/>
    <cellStyle name="제조번호 2 3 2 3 4" xfId="27707"/>
    <cellStyle name="제조번호 2 3 2 4" xfId="10528"/>
    <cellStyle name="제조번호 2 3 2 4 2" xfId="16470"/>
    <cellStyle name="제조번호 2 3 2 4 3" xfId="22226"/>
    <cellStyle name="제조번호 2 3 2 4 4" xfId="27708"/>
    <cellStyle name="제조번호 2 3 2 5" xfId="10529"/>
    <cellStyle name="제조번호 2 3 2 5 2" xfId="16471"/>
    <cellStyle name="제조번호 2 3 2 5 3" xfId="22227"/>
    <cellStyle name="제조번호 2 3 2 5 4" xfId="27709"/>
    <cellStyle name="제조번호 2 3 2 6" xfId="10530"/>
    <cellStyle name="제조번호 2 3 2 6 2" xfId="16472"/>
    <cellStyle name="제조번호 2 3 2 6 3" xfId="22228"/>
    <cellStyle name="제조번호 2 3 2 6 4" xfId="27710"/>
    <cellStyle name="제조번호 2 3 2 7" xfId="10531"/>
    <cellStyle name="제조번호 2 3 2 7 2" xfId="16473"/>
    <cellStyle name="제조번호 2 3 2 7 3" xfId="22229"/>
    <cellStyle name="제조번호 2 3 2 7 4" xfId="27711"/>
    <cellStyle name="제조번호 2 3 2 8" xfId="10532"/>
    <cellStyle name="제조번호 2 3 2 8 2" xfId="16474"/>
    <cellStyle name="제조번호 2 3 2 8 3" xfId="22230"/>
    <cellStyle name="제조번호 2 3 2 8 4" xfId="27712"/>
    <cellStyle name="제조번호 2 3 2 9" xfId="10533"/>
    <cellStyle name="제조번호 2 3 2 9 2" xfId="16475"/>
    <cellStyle name="제조번호 2 3 2 9 3" xfId="22231"/>
    <cellStyle name="제조번호 2 3 2 9 4" xfId="27713"/>
    <cellStyle name="제조번호 2 3 3" xfId="6082"/>
    <cellStyle name="제조번호 2 3 3 10" xfId="10534"/>
    <cellStyle name="제조번호 2 3 3 10 2" xfId="16476"/>
    <cellStyle name="제조번호 2 3 3 10 3" xfId="22232"/>
    <cellStyle name="제조번호 2 3 3 10 4" xfId="27714"/>
    <cellStyle name="제조번호 2 3 3 11" xfId="12054"/>
    <cellStyle name="제조번호 2 3 3 12" xfId="17810"/>
    <cellStyle name="제조번호 2 3 3 13" xfId="23307"/>
    <cellStyle name="제조번호 2 3 3 2" xfId="10535"/>
    <cellStyle name="제조번호 2 3 3 2 2" xfId="16477"/>
    <cellStyle name="제조번호 2 3 3 2 3" xfId="22233"/>
    <cellStyle name="제조번호 2 3 3 2 4" xfId="27715"/>
    <cellStyle name="제조번호 2 3 3 3" xfId="10536"/>
    <cellStyle name="제조번호 2 3 3 3 2" xfId="16478"/>
    <cellStyle name="제조번호 2 3 3 3 3" xfId="22234"/>
    <cellStyle name="제조번호 2 3 3 3 4" xfId="27716"/>
    <cellStyle name="제조번호 2 3 3 4" xfId="10537"/>
    <cellStyle name="제조번호 2 3 3 4 2" xfId="16479"/>
    <cellStyle name="제조번호 2 3 3 4 3" xfId="22235"/>
    <cellStyle name="제조번호 2 3 3 4 4" xfId="27717"/>
    <cellStyle name="제조번호 2 3 3 5" xfId="10538"/>
    <cellStyle name="제조번호 2 3 3 5 2" xfId="16480"/>
    <cellStyle name="제조번호 2 3 3 5 3" xfId="22236"/>
    <cellStyle name="제조번호 2 3 3 5 4" xfId="27718"/>
    <cellStyle name="제조번호 2 3 3 6" xfId="10539"/>
    <cellStyle name="제조번호 2 3 3 6 2" xfId="16481"/>
    <cellStyle name="제조번호 2 3 3 6 3" xfId="22237"/>
    <cellStyle name="제조번호 2 3 3 6 4" xfId="27719"/>
    <cellStyle name="제조번호 2 3 3 7" xfId="10540"/>
    <cellStyle name="제조번호 2 3 3 7 2" xfId="16482"/>
    <cellStyle name="제조번호 2 3 3 7 3" xfId="22238"/>
    <cellStyle name="제조번호 2 3 3 7 4" xfId="27720"/>
    <cellStyle name="제조번호 2 3 3 8" xfId="10541"/>
    <cellStyle name="제조번호 2 3 3 8 2" xfId="16483"/>
    <cellStyle name="제조번호 2 3 3 8 3" xfId="22239"/>
    <cellStyle name="제조번호 2 3 3 8 4" xfId="27721"/>
    <cellStyle name="제조번호 2 3 3 9" xfId="10542"/>
    <cellStyle name="제조번호 2 3 3 9 2" xfId="16484"/>
    <cellStyle name="제조번호 2 3 3 9 3" xfId="22240"/>
    <cellStyle name="제조번호 2 3 3 9 4" xfId="27722"/>
    <cellStyle name="제조번호 2 3 4" xfId="10543"/>
    <cellStyle name="제조번호 2 3 4 2" xfId="16485"/>
    <cellStyle name="제조번호 2 3 4 3" xfId="22241"/>
    <cellStyle name="제조번호 2 3 4 4" xfId="27723"/>
    <cellStyle name="제조번호 2 3 5" xfId="10544"/>
    <cellStyle name="제조번호 2 3 5 2" xfId="16486"/>
    <cellStyle name="제조번호 2 3 5 3" xfId="22242"/>
    <cellStyle name="제조번호 2 3 5 4" xfId="27724"/>
    <cellStyle name="제조번호 2 3 6" xfId="10545"/>
    <cellStyle name="제조번호 2 3 6 2" xfId="16487"/>
    <cellStyle name="제조번호 2 3 6 3" xfId="22243"/>
    <cellStyle name="제조번호 2 3 6 4" xfId="27725"/>
    <cellStyle name="제조번호 2 3 7" xfId="11574"/>
    <cellStyle name="제조번호 2 4" xfId="5638"/>
    <cellStyle name="제조번호 2 4 2" xfId="10546"/>
    <cellStyle name="제조번호 2 4 2 2" xfId="16488"/>
    <cellStyle name="제조번호 2 4 2 3" xfId="22244"/>
    <cellStyle name="제조번호 2 4 2 4" xfId="27726"/>
    <cellStyle name="제조번호 2 4 3" xfId="10547"/>
    <cellStyle name="제조번호 2 4 3 2" xfId="16489"/>
    <cellStyle name="제조번호 2 4 3 3" xfId="22245"/>
    <cellStyle name="제조번호 2 4 3 4" xfId="27727"/>
    <cellStyle name="제조번호 2 4 4" xfId="10548"/>
    <cellStyle name="제조번호 2 4 4 2" xfId="16490"/>
    <cellStyle name="제조번호 2 4 4 3" xfId="22246"/>
    <cellStyle name="제조번호 2 4 4 4" xfId="27728"/>
    <cellStyle name="제조번호 2 4 5" xfId="10549"/>
    <cellStyle name="제조번호 2 4 5 2" xfId="16491"/>
    <cellStyle name="제조번호 2 4 5 3" xfId="22247"/>
    <cellStyle name="제조번호 2 4 5 4" xfId="27729"/>
    <cellStyle name="제조번호 2 4 6" xfId="10550"/>
    <cellStyle name="제조번호 2 4 6 2" xfId="16492"/>
    <cellStyle name="제조번호 2 4 6 3" xfId="22248"/>
    <cellStyle name="제조번호 2 4 6 4" xfId="27730"/>
    <cellStyle name="제조번호 2 4 7" xfId="11611"/>
    <cellStyle name="제조번호 2 4 8" xfId="17382"/>
    <cellStyle name="제조번호 2 5" xfId="5884"/>
    <cellStyle name="제조번호 2 5 10" xfId="10551"/>
    <cellStyle name="제조번호 2 5 10 2" xfId="16493"/>
    <cellStyle name="제조번호 2 5 10 3" xfId="22249"/>
    <cellStyle name="제조번호 2 5 10 4" xfId="27731"/>
    <cellStyle name="제조번호 2 5 11" xfId="11857"/>
    <cellStyle name="제조번호 2 5 12" xfId="17614"/>
    <cellStyle name="제조번호 2 5 13" xfId="23111"/>
    <cellStyle name="제조번호 2 5 2" xfId="10552"/>
    <cellStyle name="제조번호 2 5 2 2" xfId="16494"/>
    <cellStyle name="제조번호 2 5 2 3" xfId="22250"/>
    <cellStyle name="제조번호 2 5 2 4" xfId="27732"/>
    <cellStyle name="제조번호 2 5 3" xfId="10553"/>
    <cellStyle name="제조번호 2 5 3 2" xfId="16495"/>
    <cellStyle name="제조번호 2 5 3 3" xfId="22251"/>
    <cellStyle name="제조번호 2 5 3 4" xfId="27733"/>
    <cellStyle name="제조번호 2 5 4" xfId="10554"/>
    <cellStyle name="제조번호 2 5 4 2" xfId="16496"/>
    <cellStyle name="제조번호 2 5 4 3" xfId="22252"/>
    <cellStyle name="제조번호 2 5 4 4" xfId="27734"/>
    <cellStyle name="제조번호 2 5 5" xfId="10555"/>
    <cellStyle name="제조번호 2 5 5 2" xfId="16497"/>
    <cellStyle name="제조번호 2 5 5 3" xfId="22253"/>
    <cellStyle name="제조번호 2 5 5 4" xfId="27735"/>
    <cellStyle name="제조번호 2 5 6" xfId="10556"/>
    <cellStyle name="제조번호 2 5 6 2" xfId="16498"/>
    <cellStyle name="제조번호 2 5 6 3" xfId="22254"/>
    <cellStyle name="제조번호 2 5 6 4" xfId="27736"/>
    <cellStyle name="제조번호 2 5 7" xfId="10557"/>
    <cellStyle name="제조번호 2 5 7 2" xfId="16499"/>
    <cellStyle name="제조번호 2 5 7 3" xfId="22255"/>
    <cellStyle name="제조번호 2 5 7 4" xfId="27737"/>
    <cellStyle name="제조번호 2 5 8" xfId="10558"/>
    <cellStyle name="제조번호 2 5 8 2" xfId="16500"/>
    <cellStyle name="제조번호 2 5 8 3" xfId="22256"/>
    <cellStyle name="제조번호 2 5 8 4" xfId="27738"/>
    <cellStyle name="제조번호 2 5 9" xfId="10559"/>
    <cellStyle name="제조번호 2 5 9 2" xfId="16501"/>
    <cellStyle name="제조번호 2 5 9 3" xfId="22257"/>
    <cellStyle name="제조번호 2 5 9 4" xfId="27739"/>
    <cellStyle name="제조번호 2 6" xfId="10560"/>
    <cellStyle name="제조번호 2 6 2" xfId="16502"/>
    <cellStyle name="제조번호 2 6 3" xfId="22258"/>
    <cellStyle name="제조번호 2 6 4" xfId="27740"/>
    <cellStyle name="제조번호 3" xfId="5361"/>
    <cellStyle name="제조번호 3 10" xfId="11355"/>
    <cellStyle name="제조번호 3 2" xfId="5649"/>
    <cellStyle name="제조번호 3 2 2" xfId="10561"/>
    <cellStyle name="제조번호 3 2 2 2" xfId="16503"/>
    <cellStyle name="제조번호 3 2 2 3" xfId="22259"/>
    <cellStyle name="제조번호 3 2 2 4" xfId="27741"/>
    <cellStyle name="제조번호 3 2 3" xfId="10562"/>
    <cellStyle name="제조번호 3 2 3 2" xfId="16504"/>
    <cellStyle name="제조번호 3 2 3 3" xfId="22260"/>
    <cellStyle name="제조번호 3 2 3 4" xfId="27742"/>
    <cellStyle name="제조번호 3 2 4" xfId="10563"/>
    <cellStyle name="제조번호 3 2 4 2" xfId="16505"/>
    <cellStyle name="제조번호 3 2 4 3" xfId="22261"/>
    <cellStyle name="제조번호 3 2 4 4" xfId="27743"/>
    <cellStyle name="제조번호 3 2 5" xfId="10564"/>
    <cellStyle name="제조번호 3 2 5 2" xfId="16506"/>
    <cellStyle name="제조번호 3 2 5 3" xfId="22262"/>
    <cellStyle name="제조번호 3 2 5 4" xfId="27744"/>
    <cellStyle name="제조번호 3 2 6" xfId="10565"/>
    <cellStyle name="제조번호 3 2 6 2" xfId="16507"/>
    <cellStyle name="제조번호 3 2 6 3" xfId="22263"/>
    <cellStyle name="제조번호 3 2 6 4" xfId="27745"/>
    <cellStyle name="제조번호 3 2 7" xfId="11622"/>
    <cellStyle name="제조번호 3 2 8" xfId="17393"/>
    <cellStyle name="제조번호 3 3" xfId="5893"/>
    <cellStyle name="제조번호 3 3 10" xfId="10566"/>
    <cellStyle name="제조번호 3 3 10 2" xfId="16508"/>
    <cellStyle name="제조번호 3 3 10 3" xfId="22264"/>
    <cellStyle name="제조번호 3 3 10 4" xfId="27746"/>
    <cellStyle name="제조번호 3 3 11" xfId="11866"/>
    <cellStyle name="제조번호 3 3 12" xfId="17623"/>
    <cellStyle name="제조번호 3 3 13" xfId="23120"/>
    <cellStyle name="제조번호 3 3 2" xfId="10567"/>
    <cellStyle name="제조번호 3 3 2 2" xfId="16509"/>
    <cellStyle name="제조번호 3 3 2 3" xfId="22265"/>
    <cellStyle name="제조번호 3 3 2 4" xfId="27747"/>
    <cellStyle name="제조번호 3 3 3" xfId="10568"/>
    <cellStyle name="제조번호 3 3 3 2" xfId="16510"/>
    <cellStyle name="제조번호 3 3 3 3" xfId="22266"/>
    <cellStyle name="제조번호 3 3 3 4" xfId="27748"/>
    <cellStyle name="제조번호 3 3 4" xfId="10569"/>
    <cellStyle name="제조번호 3 3 4 2" xfId="16511"/>
    <cellStyle name="제조번호 3 3 4 3" xfId="22267"/>
    <cellStyle name="제조번호 3 3 4 4" xfId="27749"/>
    <cellStyle name="제조번호 3 3 5" xfId="10570"/>
    <cellStyle name="제조번호 3 3 5 2" xfId="16512"/>
    <cellStyle name="제조번호 3 3 5 3" xfId="22268"/>
    <cellStyle name="제조번호 3 3 5 4" xfId="27750"/>
    <cellStyle name="제조번호 3 3 6" xfId="10571"/>
    <cellStyle name="제조번호 3 3 6 2" xfId="16513"/>
    <cellStyle name="제조번호 3 3 6 3" xfId="22269"/>
    <cellStyle name="제조번호 3 3 6 4" xfId="27751"/>
    <cellStyle name="제조번호 3 3 7" xfId="10572"/>
    <cellStyle name="제조번호 3 3 7 2" xfId="16514"/>
    <cellStyle name="제조번호 3 3 7 3" xfId="22270"/>
    <cellStyle name="제조번호 3 3 7 4" xfId="27752"/>
    <cellStyle name="제조번호 3 3 8" xfId="10573"/>
    <cellStyle name="제조번호 3 3 8 2" xfId="16515"/>
    <cellStyle name="제조번호 3 3 8 3" xfId="22271"/>
    <cellStyle name="제조번호 3 3 8 4" xfId="27753"/>
    <cellStyle name="제조번호 3 3 9" xfId="10574"/>
    <cellStyle name="제조번호 3 3 9 2" xfId="16516"/>
    <cellStyle name="제조번호 3 3 9 3" xfId="22272"/>
    <cellStyle name="제조번호 3 3 9 4" xfId="27754"/>
    <cellStyle name="제조번호 3 4" xfId="10575"/>
    <cellStyle name="제조번호 3 4 2" xfId="16517"/>
    <cellStyle name="제조번호 3 4 3" xfId="22273"/>
    <cellStyle name="제조번호 3 4 4" xfId="27755"/>
    <cellStyle name="제조번호 3 5" xfId="10576"/>
    <cellStyle name="제조번호 3 5 2" xfId="16518"/>
    <cellStyle name="제조번호 3 5 3" xfId="22274"/>
    <cellStyle name="제조번호 3 5 4" xfId="27756"/>
    <cellStyle name="제조번호 3 6" xfId="10577"/>
    <cellStyle name="제조번호 3 6 2" xfId="16519"/>
    <cellStyle name="제조번호 3 6 3" xfId="22275"/>
    <cellStyle name="제조번호 3 6 4" xfId="27757"/>
    <cellStyle name="제조번호 3 7" xfId="10578"/>
    <cellStyle name="제조번호 3 7 2" xfId="16520"/>
    <cellStyle name="제조번호 3 7 3" xfId="22276"/>
    <cellStyle name="제조번호 3 7 4" xfId="27758"/>
    <cellStyle name="제조번호 3 8" xfId="10579"/>
    <cellStyle name="제조번호 3 8 2" xfId="16521"/>
    <cellStyle name="제조번호 3 8 3" xfId="22277"/>
    <cellStyle name="제조번호 3 8 4" xfId="27759"/>
    <cellStyle name="제조번호 3 9" xfId="10580"/>
    <cellStyle name="제조번호 3 9 2" xfId="16522"/>
    <cellStyle name="제조번호 3 9 3" xfId="22278"/>
    <cellStyle name="제조번호 3 9 4" xfId="27760"/>
    <cellStyle name="제조번호 4" xfId="5572"/>
    <cellStyle name="제조번호 4 2" xfId="5860"/>
    <cellStyle name="제조번호 4 2 2" xfId="10581"/>
    <cellStyle name="제조번호 4 2 2 2" xfId="16523"/>
    <cellStyle name="제조번호 4 2 2 3" xfId="22279"/>
    <cellStyle name="제조번호 4 2 2 4" xfId="27761"/>
    <cellStyle name="제조번호 4 2 3" xfId="10582"/>
    <cellStyle name="제조번호 4 2 3 2" xfId="16524"/>
    <cellStyle name="제조번호 4 2 3 3" xfId="22280"/>
    <cellStyle name="제조번호 4 2 3 4" xfId="27762"/>
    <cellStyle name="제조번호 4 2 4" xfId="10583"/>
    <cellStyle name="제조번호 4 2 4 2" xfId="16525"/>
    <cellStyle name="제조번호 4 2 4 3" xfId="22281"/>
    <cellStyle name="제조번호 4 2 4 4" xfId="27763"/>
    <cellStyle name="제조번호 4 2 5" xfId="10584"/>
    <cellStyle name="제조번호 4 2 5 2" xfId="16526"/>
    <cellStyle name="제조번호 4 2 5 3" xfId="22282"/>
    <cellStyle name="제조번호 4 2 5 4" xfId="27764"/>
    <cellStyle name="제조번호 4 2 6" xfId="10585"/>
    <cellStyle name="제조번호 4 2 6 2" xfId="16527"/>
    <cellStyle name="제조번호 4 2 6 3" xfId="22283"/>
    <cellStyle name="제조번호 4 2 6 4" xfId="27765"/>
    <cellStyle name="제조번호 4 2 7" xfId="11833"/>
    <cellStyle name="제조번호 4 2 8" xfId="17594"/>
    <cellStyle name="제조번호 4 3" xfId="10586"/>
    <cellStyle name="제조번호 4 3 2" xfId="16528"/>
    <cellStyle name="제조번호 4 3 3" xfId="22284"/>
    <cellStyle name="제조번호 4 3 4" xfId="27766"/>
    <cellStyle name="제조번호 4 4" xfId="10587"/>
    <cellStyle name="제조번호 4 4 2" xfId="16529"/>
    <cellStyle name="제조번호 4 4 3" xfId="22285"/>
    <cellStyle name="제조번호 4 4 4" xfId="27767"/>
    <cellStyle name="제조번호 4 5" xfId="10588"/>
    <cellStyle name="제조번호 4 5 2" xfId="16530"/>
    <cellStyle name="제조번호 4 5 3" xfId="22286"/>
    <cellStyle name="제조번호 4 5 4" xfId="27768"/>
    <cellStyle name="제조번호 4 6" xfId="11560"/>
    <cellStyle name="제조번호 4 7" xfId="17337"/>
    <cellStyle name="제조번호 5" xfId="5626"/>
    <cellStyle name="제조번호 5 2" xfId="10589"/>
    <cellStyle name="제조번호 5 2 2" xfId="16531"/>
    <cellStyle name="제조번호 5 2 3" xfId="22287"/>
    <cellStyle name="제조번호 5 2 4" xfId="27769"/>
    <cellStyle name="제조번호 5 3" xfId="10590"/>
    <cellStyle name="제조번호 5 3 2" xfId="16532"/>
    <cellStyle name="제조번호 5 3 3" xfId="22288"/>
    <cellStyle name="제조번호 5 3 4" xfId="27770"/>
    <cellStyle name="제조번호 5 4" xfId="10591"/>
    <cellStyle name="제조번호 5 4 2" xfId="16533"/>
    <cellStyle name="제조번호 5 4 3" xfId="22289"/>
    <cellStyle name="제조번호 5 4 4" xfId="27771"/>
    <cellStyle name="제조번호 5 5" xfId="10592"/>
    <cellStyle name="제조번호 5 5 2" xfId="16534"/>
    <cellStyle name="제조번호 5 5 3" xfId="22290"/>
    <cellStyle name="제조번호 5 5 4" xfId="27772"/>
    <cellStyle name="제조번호 5 6" xfId="10593"/>
    <cellStyle name="제조번호 5 6 2" xfId="16535"/>
    <cellStyle name="제조번호 5 6 3" xfId="22291"/>
    <cellStyle name="제조번호 5 6 4" xfId="27773"/>
    <cellStyle name="제조번호 5 7" xfId="11601"/>
    <cellStyle name="제조번호 5 8" xfId="17372"/>
    <cellStyle name="제조번호 6" xfId="10594"/>
    <cellStyle name="제조번호 6 2" xfId="16536"/>
    <cellStyle name="제조번호 6 3" xfId="22292"/>
    <cellStyle name="제조번호 6 4" xfId="27774"/>
    <cellStyle name="좋은양식" xfId="4854"/>
    <cellStyle name="좋음 2" xfId="657"/>
    <cellStyle name="좋음 3" xfId="658"/>
    <cellStyle name="좋음 4" xfId="659"/>
    <cellStyle name="증감" xfId="4855"/>
    <cellStyle name="지정되지 않음" xfId="75"/>
    <cellStyle name="쨊ㅐ쫨E0]_0899intecosch" xfId="4856"/>
    <cellStyle name="쨊ㅐ쫨E0899intecosch" xfId="4857"/>
    <cellStyle name="쨊ㅐ쫨E0899M1RP" xfId="4858"/>
    <cellStyle name="쨊ㅐ쫨E1999Year End Provision" xfId="4859"/>
    <cellStyle name="千分位[0]_COMM" xfId="4860"/>
    <cellStyle name="千分位_COMM" xfId="4861"/>
    <cellStyle name="출 (한장)" xfId="4862"/>
    <cellStyle name="출력 2" xfId="660"/>
    <cellStyle name="출력 2 10" xfId="11225"/>
    <cellStyle name="출력 2 2" xfId="5392"/>
    <cellStyle name="출력 2 2 10" xfId="11386"/>
    <cellStyle name="출력 2 2 11" xfId="17189"/>
    <cellStyle name="출력 2 2 12" xfId="11311"/>
    <cellStyle name="출력 2 2 2" xfId="5680"/>
    <cellStyle name="출력 2 2 2 10" xfId="17423"/>
    <cellStyle name="출력 2 2 2 2" xfId="10595"/>
    <cellStyle name="출력 2 2 2 2 2" xfId="16537"/>
    <cellStyle name="출력 2 2 2 2 3" xfId="22293"/>
    <cellStyle name="출력 2 2 2 2 4" xfId="27775"/>
    <cellStyle name="출력 2 2 2 3" xfId="10596"/>
    <cellStyle name="출력 2 2 2 3 2" xfId="16538"/>
    <cellStyle name="출력 2 2 2 3 3" xfId="22294"/>
    <cellStyle name="출력 2 2 2 3 4" xfId="27776"/>
    <cellStyle name="출력 2 2 2 4" xfId="10597"/>
    <cellStyle name="출력 2 2 2 4 2" xfId="16539"/>
    <cellStyle name="출력 2 2 2 4 3" xfId="22295"/>
    <cellStyle name="출력 2 2 2 4 4" xfId="27777"/>
    <cellStyle name="출력 2 2 2 5" xfId="10598"/>
    <cellStyle name="출력 2 2 2 5 2" xfId="16540"/>
    <cellStyle name="출력 2 2 2 5 3" xfId="22296"/>
    <cellStyle name="출력 2 2 2 5 4" xfId="27778"/>
    <cellStyle name="출력 2 2 2 6" xfId="10599"/>
    <cellStyle name="출력 2 2 2 6 2" xfId="16541"/>
    <cellStyle name="출력 2 2 2 6 3" xfId="22297"/>
    <cellStyle name="출력 2 2 2 6 4" xfId="27779"/>
    <cellStyle name="출력 2 2 2 7" xfId="10600"/>
    <cellStyle name="출력 2 2 2 7 2" xfId="16542"/>
    <cellStyle name="출력 2 2 2 7 3" xfId="22298"/>
    <cellStyle name="출력 2 2 2 7 4" xfId="27780"/>
    <cellStyle name="출력 2 2 2 8" xfId="10601"/>
    <cellStyle name="출력 2 2 2 8 2" xfId="16543"/>
    <cellStyle name="출력 2 2 2 8 3" xfId="22299"/>
    <cellStyle name="출력 2 2 2 8 4" xfId="27781"/>
    <cellStyle name="출력 2 2 2 9" xfId="11653"/>
    <cellStyle name="출력 2 2 3" xfId="5920"/>
    <cellStyle name="출력 2 2 3 10" xfId="10602"/>
    <cellStyle name="출력 2 2 3 10 2" xfId="16544"/>
    <cellStyle name="출력 2 2 3 10 3" xfId="22300"/>
    <cellStyle name="출력 2 2 3 10 4" xfId="27782"/>
    <cellStyle name="출력 2 2 3 11" xfId="11893"/>
    <cellStyle name="출력 2 2 3 12" xfId="17650"/>
    <cellStyle name="출력 2 2 3 13" xfId="23147"/>
    <cellStyle name="출력 2 2 3 2" xfId="10603"/>
    <cellStyle name="출력 2 2 3 2 2" xfId="16545"/>
    <cellStyle name="출력 2 2 3 2 3" xfId="22301"/>
    <cellStyle name="출력 2 2 3 2 4" xfId="27783"/>
    <cellStyle name="출력 2 2 3 3" xfId="10604"/>
    <cellStyle name="출력 2 2 3 3 2" xfId="16546"/>
    <cellStyle name="출력 2 2 3 3 3" xfId="22302"/>
    <cellStyle name="출력 2 2 3 3 4" xfId="27784"/>
    <cellStyle name="출력 2 2 3 4" xfId="10605"/>
    <cellStyle name="출력 2 2 3 4 2" xfId="16547"/>
    <cellStyle name="출력 2 2 3 4 3" xfId="22303"/>
    <cellStyle name="출력 2 2 3 4 4" xfId="27785"/>
    <cellStyle name="출력 2 2 3 5" xfId="10606"/>
    <cellStyle name="출력 2 2 3 5 2" xfId="16548"/>
    <cellStyle name="출력 2 2 3 5 3" xfId="22304"/>
    <cellStyle name="출력 2 2 3 5 4" xfId="27786"/>
    <cellStyle name="출력 2 2 3 6" xfId="10607"/>
    <cellStyle name="출력 2 2 3 6 2" xfId="16549"/>
    <cellStyle name="출력 2 2 3 6 3" xfId="22305"/>
    <cellStyle name="출력 2 2 3 6 4" xfId="27787"/>
    <cellStyle name="출력 2 2 3 7" xfId="10608"/>
    <cellStyle name="출력 2 2 3 7 2" xfId="16550"/>
    <cellStyle name="출력 2 2 3 7 3" xfId="22306"/>
    <cellStyle name="출력 2 2 3 7 4" xfId="27788"/>
    <cellStyle name="출력 2 2 3 8" xfId="10609"/>
    <cellStyle name="출력 2 2 3 8 2" xfId="16551"/>
    <cellStyle name="출력 2 2 3 8 3" xfId="22307"/>
    <cellStyle name="출력 2 2 3 8 4" xfId="27789"/>
    <cellStyle name="출력 2 2 3 9" xfId="10610"/>
    <cellStyle name="출력 2 2 3 9 2" xfId="16552"/>
    <cellStyle name="출력 2 2 3 9 3" xfId="22308"/>
    <cellStyle name="출력 2 2 3 9 4" xfId="27790"/>
    <cellStyle name="출력 2 2 4" xfId="10611"/>
    <cellStyle name="출력 2 2 4 2" xfId="16553"/>
    <cellStyle name="출력 2 2 4 3" xfId="22309"/>
    <cellStyle name="출력 2 2 4 4" xfId="27791"/>
    <cellStyle name="출력 2 2 5" xfId="10612"/>
    <cellStyle name="출력 2 2 5 2" xfId="16554"/>
    <cellStyle name="출력 2 2 5 3" xfId="22310"/>
    <cellStyle name="출력 2 2 5 4" xfId="27792"/>
    <cellStyle name="출력 2 2 6" xfId="10613"/>
    <cellStyle name="출력 2 2 6 2" xfId="16555"/>
    <cellStyle name="출력 2 2 6 3" xfId="22311"/>
    <cellStyle name="출력 2 2 6 4" xfId="27793"/>
    <cellStyle name="출력 2 2 7" xfId="10614"/>
    <cellStyle name="출력 2 2 7 2" xfId="16556"/>
    <cellStyle name="출력 2 2 7 3" xfId="22312"/>
    <cellStyle name="출력 2 2 7 4" xfId="27794"/>
    <cellStyle name="출력 2 2 8" xfId="10615"/>
    <cellStyle name="출력 2 2 8 2" xfId="16557"/>
    <cellStyle name="출력 2 2 8 3" xfId="22313"/>
    <cellStyle name="출력 2 2 8 4" xfId="27795"/>
    <cellStyle name="출력 2 2 9" xfId="10616"/>
    <cellStyle name="출력 2 2 9 2" xfId="16558"/>
    <cellStyle name="출력 2 2 9 3" xfId="22314"/>
    <cellStyle name="출력 2 2 9 4" xfId="27796"/>
    <cellStyle name="출력 2 3" xfId="5427"/>
    <cellStyle name="출력 2 3 2" xfId="5715"/>
    <cellStyle name="출력 2 3 2 10" xfId="11688"/>
    <cellStyle name="출력 2 3 2 11" xfId="17457"/>
    <cellStyle name="출력 2 3 2 12" xfId="22977"/>
    <cellStyle name="출력 2 3 2 2" xfId="10617"/>
    <cellStyle name="출력 2 3 2 2 2" xfId="16559"/>
    <cellStyle name="출력 2 3 2 2 3" xfId="22315"/>
    <cellStyle name="출력 2 3 2 2 4" xfId="27797"/>
    <cellStyle name="출력 2 3 2 3" xfId="10618"/>
    <cellStyle name="출력 2 3 2 3 2" xfId="16560"/>
    <cellStyle name="출력 2 3 2 3 3" xfId="22316"/>
    <cellStyle name="출력 2 3 2 3 4" xfId="27798"/>
    <cellStyle name="출력 2 3 2 4" xfId="10619"/>
    <cellStyle name="출력 2 3 2 4 2" xfId="16561"/>
    <cellStyle name="출력 2 3 2 4 3" xfId="22317"/>
    <cellStyle name="출력 2 3 2 4 4" xfId="27799"/>
    <cellStyle name="출력 2 3 2 5" xfId="10620"/>
    <cellStyle name="출력 2 3 2 5 2" xfId="16562"/>
    <cellStyle name="출력 2 3 2 5 3" xfId="22318"/>
    <cellStyle name="출력 2 3 2 5 4" xfId="27800"/>
    <cellStyle name="출력 2 3 2 6" xfId="10621"/>
    <cellStyle name="출력 2 3 2 6 2" xfId="16563"/>
    <cellStyle name="출력 2 3 2 6 3" xfId="22319"/>
    <cellStyle name="출력 2 3 2 6 4" xfId="27801"/>
    <cellStyle name="출력 2 3 2 7" xfId="10622"/>
    <cellStyle name="출력 2 3 2 7 2" xfId="16564"/>
    <cellStyle name="출력 2 3 2 7 3" xfId="22320"/>
    <cellStyle name="출력 2 3 2 7 4" xfId="27802"/>
    <cellStyle name="출력 2 3 2 8" xfId="10623"/>
    <cellStyle name="출력 2 3 2 8 2" xfId="16565"/>
    <cellStyle name="출력 2 3 2 8 3" xfId="22321"/>
    <cellStyle name="출력 2 3 2 8 4" xfId="27803"/>
    <cellStyle name="출력 2 3 2 9" xfId="10624"/>
    <cellStyle name="출력 2 3 2 9 2" xfId="16566"/>
    <cellStyle name="출력 2 3 2 9 3" xfId="22322"/>
    <cellStyle name="출력 2 3 2 9 4" xfId="27804"/>
    <cellStyle name="출력 2 3 3" xfId="10625"/>
    <cellStyle name="출력 2 3 3 2" xfId="16567"/>
    <cellStyle name="출력 2 3 3 3" xfId="22323"/>
    <cellStyle name="출력 2 3 3 4" xfId="27805"/>
    <cellStyle name="출력 2 3 4" xfId="10626"/>
    <cellStyle name="출력 2 3 4 2" xfId="16568"/>
    <cellStyle name="출력 2 3 4 3" xfId="22324"/>
    <cellStyle name="출력 2 3 4 4" xfId="27806"/>
    <cellStyle name="출력 2 3 5" xfId="10627"/>
    <cellStyle name="출력 2 3 5 2" xfId="16569"/>
    <cellStyle name="출력 2 3 5 3" xfId="22325"/>
    <cellStyle name="출력 2 3 5 4" xfId="27807"/>
    <cellStyle name="출력 2 3 6" xfId="10628"/>
    <cellStyle name="출력 2 3 6 2" xfId="16570"/>
    <cellStyle name="출력 2 3 6 3" xfId="22326"/>
    <cellStyle name="출력 2 3 6 4" xfId="27808"/>
    <cellStyle name="출력 2 3 7" xfId="10629"/>
    <cellStyle name="출력 2 3 7 2" xfId="16571"/>
    <cellStyle name="출력 2 3 7 3" xfId="22327"/>
    <cellStyle name="출력 2 3 7 4" xfId="27809"/>
    <cellStyle name="출력 2 3 8" xfId="11421"/>
    <cellStyle name="출력 2 3 9" xfId="17218"/>
    <cellStyle name="출력 2 4" xfId="5500"/>
    <cellStyle name="출력 2 4 2" xfId="5788"/>
    <cellStyle name="출력 2 4 2 10" xfId="11761"/>
    <cellStyle name="출력 2 4 2 11" xfId="17525"/>
    <cellStyle name="출력 2 4 2 12" xfId="23041"/>
    <cellStyle name="출력 2 4 2 2" xfId="10630"/>
    <cellStyle name="출력 2 4 2 2 2" xfId="16572"/>
    <cellStyle name="출력 2 4 2 2 3" xfId="22328"/>
    <cellStyle name="출력 2 4 2 2 4" xfId="27810"/>
    <cellStyle name="출력 2 4 2 3" xfId="10631"/>
    <cellStyle name="출력 2 4 2 3 2" xfId="16573"/>
    <cellStyle name="출력 2 4 2 3 3" xfId="22329"/>
    <cellStyle name="출력 2 4 2 3 4" xfId="27811"/>
    <cellStyle name="출력 2 4 2 4" xfId="10632"/>
    <cellStyle name="출력 2 4 2 4 2" xfId="16574"/>
    <cellStyle name="출력 2 4 2 4 3" xfId="22330"/>
    <cellStyle name="출력 2 4 2 4 4" xfId="27812"/>
    <cellStyle name="출력 2 4 2 5" xfId="10633"/>
    <cellStyle name="출력 2 4 2 5 2" xfId="16575"/>
    <cellStyle name="출력 2 4 2 5 3" xfId="22331"/>
    <cellStyle name="출력 2 4 2 5 4" xfId="27813"/>
    <cellStyle name="출력 2 4 2 6" xfId="10634"/>
    <cellStyle name="출력 2 4 2 6 2" xfId="16576"/>
    <cellStyle name="출력 2 4 2 6 3" xfId="22332"/>
    <cellStyle name="출력 2 4 2 6 4" xfId="27814"/>
    <cellStyle name="출력 2 4 2 7" xfId="10635"/>
    <cellStyle name="출력 2 4 2 7 2" xfId="16577"/>
    <cellStyle name="출력 2 4 2 7 3" xfId="22333"/>
    <cellStyle name="출력 2 4 2 7 4" xfId="27815"/>
    <cellStyle name="출력 2 4 2 8" xfId="10636"/>
    <cellStyle name="출력 2 4 2 8 2" xfId="16578"/>
    <cellStyle name="출력 2 4 2 8 3" xfId="22334"/>
    <cellStyle name="출력 2 4 2 8 4" xfId="27816"/>
    <cellStyle name="출력 2 4 2 9" xfId="10637"/>
    <cellStyle name="출력 2 4 2 9 2" xfId="16579"/>
    <cellStyle name="출력 2 4 2 9 3" xfId="22335"/>
    <cellStyle name="출력 2 4 2 9 4" xfId="27817"/>
    <cellStyle name="출력 2 4 3" xfId="10638"/>
    <cellStyle name="출력 2 4 3 2" xfId="16580"/>
    <cellStyle name="출력 2 4 3 3" xfId="22336"/>
    <cellStyle name="출력 2 4 3 4" xfId="27818"/>
    <cellStyle name="출력 2 4 4" xfId="10639"/>
    <cellStyle name="출력 2 4 4 2" xfId="16581"/>
    <cellStyle name="출력 2 4 4 3" xfId="22337"/>
    <cellStyle name="출력 2 4 4 4" xfId="27819"/>
    <cellStyle name="출력 2 4 5" xfId="10640"/>
    <cellStyle name="출력 2 4 5 2" xfId="16582"/>
    <cellStyle name="출력 2 4 5 3" xfId="22338"/>
    <cellStyle name="출력 2 4 5 4" xfId="27820"/>
    <cellStyle name="출력 2 4 6" xfId="10641"/>
    <cellStyle name="출력 2 4 6 2" xfId="16583"/>
    <cellStyle name="출력 2 4 6 3" xfId="22339"/>
    <cellStyle name="출력 2 4 6 4" xfId="27821"/>
    <cellStyle name="출력 2 4 7" xfId="10642"/>
    <cellStyle name="출력 2 4 7 2" xfId="16584"/>
    <cellStyle name="출력 2 4 7 3" xfId="22340"/>
    <cellStyle name="출력 2 4 7 4" xfId="27822"/>
    <cellStyle name="출력 2 4 8" xfId="11494"/>
    <cellStyle name="출력 2 4 9" xfId="17283"/>
    <cellStyle name="출력 2 5" xfId="5416"/>
    <cellStyle name="출력 2 5 2" xfId="5704"/>
    <cellStyle name="출력 2 5 2 10" xfId="11677"/>
    <cellStyle name="출력 2 5 2 11" xfId="17446"/>
    <cellStyle name="출력 2 5 2 12" xfId="22967"/>
    <cellStyle name="출력 2 5 2 2" xfId="10643"/>
    <cellStyle name="출력 2 5 2 2 2" xfId="16585"/>
    <cellStyle name="출력 2 5 2 2 3" xfId="22341"/>
    <cellStyle name="출력 2 5 2 2 4" xfId="27823"/>
    <cellStyle name="출력 2 5 2 3" xfId="10644"/>
    <cellStyle name="출력 2 5 2 3 2" xfId="16586"/>
    <cellStyle name="출력 2 5 2 3 3" xfId="22342"/>
    <cellStyle name="출력 2 5 2 3 4" xfId="27824"/>
    <cellStyle name="출력 2 5 2 4" xfId="10645"/>
    <cellStyle name="출력 2 5 2 4 2" xfId="16587"/>
    <cellStyle name="출력 2 5 2 4 3" xfId="22343"/>
    <cellStyle name="출력 2 5 2 4 4" xfId="27825"/>
    <cellStyle name="출력 2 5 2 5" xfId="10646"/>
    <cellStyle name="출력 2 5 2 5 2" xfId="16588"/>
    <cellStyle name="출력 2 5 2 5 3" xfId="22344"/>
    <cellStyle name="출력 2 5 2 5 4" xfId="27826"/>
    <cellStyle name="출력 2 5 2 6" xfId="10647"/>
    <cellStyle name="출력 2 5 2 6 2" xfId="16589"/>
    <cellStyle name="출력 2 5 2 6 3" xfId="22345"/>
    <cellStyle name="출력 2 5 2 6 4" xfId="27827"/>
    <cellStyle name="출력 2 5 2 7" xfId="10648"/>
    <cellStyle name="출력 2 5 2 7 2" xfId="16590"/>
    <cellStyle name="출력 2 5 2 7 3" xfId="22346"/>
    <cellStyle name="출력 2 5 2 7 4" xfId="27828"/>
    <cellStyle name="출력 2 5 2 8" xfId="10649"/>
    <cellStyle name="출력 2 5 2 8 2" xfId="16591"/>
    <cellStyle name="출력 2 5 2 8 3" xfId="22347"/>
    <cellStyle name="출력 2 5 2 8 4" xfId="27829"/>
    <cellStyle name="출력 2 5 2 9" xfId="10650"/>
    <cellStyle name="출력 2 5 2 9 2" xfId="16592"/>
    <cellStyle name="출력 2 5 2 9 3" xfId="22348"/>
    <cellStyle name="출력 2 5 2 9 4" xfId="27830"/>
    <cellStyle name="출력 2 5 3" xfId="10651"/>
    <cellStyle name="출력 2 5 3 2" xfId="16593"/>
    <cellStyle name="출력 2 5 3 3" xfId="22349"/>
    <cellStyle name="출력 2 5 3 4" xfId="27831"/>
    <cellStyle name="출력 2 5 4" xfId="10652"/>
    <cellStyle name="출력 2 5 4 2" xfId="16594"/>
    <cellStyle name="출력 2 5 4 3" xfId="22350"/>
    <cellStyle name="출력 2 5 4 4" xfId="27832"/>
    <cellStyle name="출력 2 5 5" xfId="10653"/>
    <cellStyle name="출력 2 5 5 2" xfId="16595"/>
    <cellStyle name="출력 2 5 5 3" xfId="22351"/>
    <cellStyle name="출력 2 5 5 4" xfId="27833"/>
    <cellStyle name="출력 2 5 6" xfId="10654"/>
    <cellStyle name="출력 2 5 6 2" xfId="16596"/>
    <cellStyle name="출력 2 5 6 3" xfId="22352"/>
    <cellStyle name="출력 2 5 6 4" xfId="27834"/>
    <cellStyle name="출력 2 5 7" xfId="11410"/>
    <cellStyle name="출력 2 5 8" xfId="17208"/>
    <cellStyle name="출력 2 6" xfId="5483"/>
    <cellStyle name="출력 2 6 10" xfId="17269"/>
    <cellStyle name="출력 2 6 11" xfId="22883"/>
    <cellStyle name="출력 2 6 2" xfId="5771"/>
    <cellStyle name="출력 2 6 2 10" xfId="10655"/>
    <cellStyle name="출력 2 6 2 10 2" xfId="16597"/>
    <cellStyle name="출력 2 6 2 10 3" xfId="22353"/>
    <cellStyle name="출력 2 6 2 10 4" xfId="27835"/>
    <cellStyle name="출력 2 6 2 11" xfId="11744"/>
    <cellStyle name="출력 2 6 2 12" xfId="17510"/>
    <cellStyle name="출력 2 6 2 13" xfId="23024"/>
    <cellStyle name="출력 2 6 2 2" xfId="10656"/>
    <cellStyle name="출력 2 6 2 2 2" xfId="16598"/>
    <cellStyle name="출력 2 6 2 2 3" xfId="22354"/>
    <cellStyle name="출력 2 6 2 2 4" xfId="27836"/>
    <cellStyle name="출력 2 6 2 3" xfId="10657"/>
    <cellStyle name="출력 2 6 2 3 2" xfId="16599"/>
    <cellStyle name="출력 2 6 2 3 3" xfId="22355"/>
    <cellStyle name="출력 2 6 2 3 4" xfId="27837"/>
    <cellStyle name="출력 2 6 2 4" xfId="10658"/>
    <cellStyle name="출력 2 6 2 4 2" xfId="16600"/>
    <cellStyle name="출력 2 6 2 4 3" xfId="22356"/>
    <cellStyle name="출력 2 6 2 4 4" xfId="27838"/>
    <cellStyle name="출력 2 6 2 5" xfId="10659"/>
    <cellStyle name="출력 2 6 2 5 2" xfId="16601"/>
    <cellStyle name="출력 2 6 2 5 3" xfId="22357"/>
    <cellStyle name="출력 2 6 2 5 4" xfId="27839"/>
    <cellStyle name="출력 2 6 2 6" xfId="10660"/>
    <cellStyle name="출력 2 6 2 6 2" xfId="16602"/>
    <cellStyle name="출력 2 6 2 6 3" xfId="22358"/>
    <cellStyle name="출력 2 6 2 6 4" xfId="27840"/>
    <cellStyle name="출력 2 6 2 7" xfId="10661"/>
    <cellStyle name="출력 2 6 2 7 2" xfId="16603"/>
    <cellStyle name="출력 2 6 2 7 3" xfId="22359"/>
    <cellStyle name="출력 2 6 2 7 4" xfId="27841"/>
    <cellStyle name="출력 2 6 2 8" xfId="10662"/>
    <cellStyle name="출력 2 6 2 8 2" xfId="16604"/>
    <cellStyle name="출력 2 6 2 8 3" xfId="22360"/>
    <cellStyle name="출력 2 6 2 8 4" xfId="27842"/>
    <cellStyle name="출력 2 6 2 9" xfId="10663"/>
    <cellStyle name="출력 2 6 2 9 2" xfId="16605"/>
    <cellStyle name="출력 2 6 2 9 3" xfId="22361"/>
    <cellStyle name="출력 2 6 2 9 4" xfId="27843"/>
    <cellStyle name="출력 2 6 3" xfId="5996"/>
    <cellStyle name="출력 2 6 3 10" xfId="10664"/>
    <cellStyle name="출력 2 6 3 10 2" xfId="16606"/>
    <cellStyle name="출력 2 6 3 10 3" xfId="22362"/>
    <cellStyle name="출력 2 6 3 10 4" xfId="27844"/>
    <cellStyle name="출력 2 6 3 11" xfId="11969"/>
    <cellStyle name="출력 2 6 3 12" xfId="17726"/>
    <cellStyle name="출력 2 6 3 13" xfId="23223"/>
    <cellStyle name="출력 2 6 3 2" xfId="10665"/>
    <cellStyle name="출력 2 6 3 2 2" xfId="16607"/>
    <cellStyle name="출력 2 6 3 2 3" xfId="22363"/>
    <cellStyle name="출력 2 6 3 2 4" xfId="27845"/>
    <cellStyle name="출력 2 6 3 3" xfId="10666"/>
    <cellStyle name="출력 2 6 3 3 2" xfId="16608"/>
    <cellStyle name="출력 2 6 3 3 3" xfId="22364"/>
    <cellStyle name="출력 2 6 3 3 4" xfId="27846"/>
    <cellStyle name="출력 2 6 3 4" xfId="10667"/>
    <cellStyle name="출력 2 6 3 4 2" xfId="16609"/>
    <cellStyle name="출력 2 6 3 4 3" xfId="22365"/>
    <cellStyle name="출력 2 6 3 4 4" xfId="27847"/>
    <cellStyle name="출력 2 6 3 5" xfId="10668"/>
    <cellStyle name="출력 2 6 3 5 2" xfId="16610"/>
    <cellStyle name="출력 2 6 3 5 3" xfId="22366"/>
    <cellStyle name="출력 2 6 3 5 4" xfId="27848"/>
    <cellStyle name="출력 2 6 3 6" xfId="10669"/>
    <cellStyle name="출력 2 6 3 6 2" xfId="16611"/>
    <cellStyle name="출력 2 6 3 6 3" xfId="22367"/>
    <cellStyle name="출력 2 6 3 6 4" xfId="27849"/>
    <cellStyle name="출력 2 6 3 7" xfId="10670"/>
    <cellStyle name="출력 2 6 3 7 2" xfId="16612"/>
    <cellStyle name="출력 2 6 3 7 3" xfId="22368"/>
    <cellStyle name="출력 2 6 3 7 4" xfId="27850"/>
    <cellStyle name="출력 2 6 3 8" xfId="10671"/>
    <cellStyle name="출력 2 6 3 8 2" xfId="16613"/>
    <cellStyle name="출력 2 6 3 8 3" xfId="22369"/>
    <cellStyle name="출력 2 6 3 8 4" xfId="27851"/>
    <cellStyle name="출력 2 6 3 9" xfId="10672"/>
    <cellStyle name="출력 2 6 3 9 2" xfId="16614"/>
    <cellStyle name="출력 2 6 3 9 3" xfId="22370"/>
    <cellStyle name="출력 2 6 3 9 4" xfId="27852"/>
    <cellStyle name="출력 2 6 4" xfId="10673"/>
    <cellStyle name="출력 2 6 4 2" xfId="16615"/>
    <cellStyle name="출력 2 6 4 3" xfId="22371"/>
    <cellStyle name="출력 2 6 4 4" xfId="27853"/>
    <cellStyle name="출력 2 6 5" xfId="10674"/>
    <cellStyle name="출력 2 6 5 2" xfId="16616"/>
    <cellStyle name="출력 2 6 5 3" xfId="22372"/>
    <cellStyle name="출력 2 6 5 4" xfId="27854"/>
    <cellStyle name="출력 2 6 6" xfId="10675"/>
    <cellStyle name="출력 2 6 6 2" xfId="16617"/>
    <cellStyle name="출력 2 6 6 3" xfId="22373"/>
    <cellStyle name="출력 2 6 6 4" xfId="27855"/>
    <cellStyle name="출력 2 6 7" xfId="10676"/>
    <cellStyle name="출력 2 6 7 2" xfId="16618"/>
    <cellStyle name="출력 2 6 7 3" xfId="22374"/>
    <cellStyle name="출력 2 6 7 4" xfId="27856"/>
    <cellStyle name="출력 2 6 8" xfId="10677"/>
    <cellStyle name="출력 2 6 8 2" xfId="16619"/>
    <cellStyle name="출력 2 6 8 3" xfId="22375"/>
    <cellStyle name="출력 2 6 8 4" xfId="27857"/>
    <cellStyle name="출력 2 6 9" xfId="11477"/>
    <cellStyle name="출력 2 7" xfId="10678"/>
    <cellStyle name="출력 2 7 2" xfId="16620"/>
    <cellStyle name="출력 2 7 3" xfId="22376"/>
    <cellStyle name="출력 2 7 4" xfId="27858"/>
    <cellStyle name="출력 2 8" xfId="10679"/>
    <cellStyle name="출력 2 8 2" xfId="16621"/>
    <cellStyle name="출력 2 8 3" xfId="22377"/>
    <cellStyle name="출력 2 8 4" xfId="27859"/>
    <cellStyle name="출력 2 9" xfId="11251"/>
    <cellStyle name="출력 3" xfId="661"/>
    <cellStyle name="출력 3 10" xfId="11224"/>
    <cellStyle name="출력 3 2" xfId="5393"/>
    <cellStyle name="출력 3 2 10" xfId="11387"/>
    <cellStyle name="출력 3 2 11" xfId="17190"/>
    <cellStyle name="출력 3 2 12" xfId="11312"/>
    <cellStyle name="출력 3 2 2" xfId="5681"/>
    <cellStyle name="출력 3 2 2 10" xfId="17424"/>
    <cellStyle name="출력 3 2 2 2" xfId="10680"/>
    <cellStyle name="출력 3 2 2 2 2" xfId="16622"/>
    <cellStyle name="출력 3 2 2 2 3" xfId="22378"/>
    <cellStyle name="출력 3 2 2 2 4" xfId="27860"/>
    <cellStyle name="출력 3 2 2 3" xfId="10681"/>
    <cellStyle name="출력 3 2 2 3 2" xfId="16623"/>
    <cellStyle name="출력 3 2 2 3 3" xfId="22379"/>
    <cellStyle name="출력 3 2 2 3 4" xfId="27861"/>
    <cellStyle name="출력 3 2 2 4" xfId="10682"/>
    <cellStyle name="출력 3 2 2 4 2" xfId="16624"/>
    <cellStyle name="출력 3 2 2 4 3" xfId="22380"/>
    <cellStyle name="출력 3 2 2 4 4" xfId="27862"/>
    <cellStyle name="출력 3 2 2 5" xfId="10683"/>
    <cellStyle name="출력 3 2 2 5 2" xfId="16625"/>
    <cellStyle name="출력 3 2 2 5 3" xfId="22381"/>
    <cellStyle name="출력 3 2 2 5 4" xfId="27863"/>
    <cellStyle name="출력 3 2 2 6" xfId="10684"/>
    <cellStyle name="출력 3 2 2 6 2" xfId="16626"/>
    <cellStyle name="출력 3 2 2 6 3" xfId="22382"/>
    <cellStyle name="출력 3 2 2 6 4" xfId="27864"/>
    <cellStyle name="출력 3 2 2 7" xfId="10685"/>
    <cellStyle name="출력 3 2 2 7 2" xfId="16627"/>
    <cellStyle name="출력 3 2 2 7 3" xfId="22383"/>
    <cellStyle name="출력 3 2 2 7 4" xfId="27865"/>
    <cellStyle name="출력 3 2 2 8" xfId="10686"/>
    <cellStyle name="출력 3 2 2 8 2" xfId="16628"/>
    <cellStyle name="출력 3 2 2 8 3" xfId="22384"/>
    <cellStyle name="출력 3 2 2 8 4" xfId="27866"/>
    <cellStyle name="출력 3 2 2 9" xfId="11654"/>
    <cellStyle name="출력 3 2 3" xfId="5921"/>
    <cellStyle name="출력 3 2 3 10" xfId="10687"/>
    <cellStyle name="출력 3 2 3 10 2" xfId="16629"/>
    <cellStyle name="출력 3 2 3 10 3" xfId="22385"/>
    <cellStyle name="출력 3 2 3 10 4" xfId="27867"/>
    <cellStyle name="출력 3 2 3 11" xfId="11894"/>
    <cellStyle name="출력 3 2 3 12" xfId="17651"/>
    <cellStyle name="출력 3 2 3 13" xfId="23148"/>
    <cellStyle name="출력 3 2 3 2" xfId="10688"/>
    <cellStyle name="출력 3 2 3 2 2" xfId="16630"/>
    <cellStyle name="출력 3 2 3 2 3" xfId="22386"/>
    <cellStyle name="출력 3 2 3 2 4" xfId="27868"/>
    <cellStyle name="출력 3 2 3 3" xfId="10689"/>
    <cellStyle name="출력 3 2 3 3 2" xfId="16631"/>
    <cellStyle name="출력 3 2 3 3 3" xfId="22387"/>
    <cellStyle name="출력 3 2 3 3 4" xfId="27869"/>
    <cellStyle name="출력 3 2 3 4" xfId="10690"/>
    <cellStyle name="출력 3 2 3 4 2" xfId="16632"/>
    <cellStyle name="출력 3 2 3 4 3" xfId="22388"/>
    <cellStyle name="출력 3 2 3 4 4" xfId="27870"/>
    <cellStyle name="출력 3 2 3 5" xfId="10691"/>
    <cellStyle name="출력 3 2 3 5 2" xfId="16633"/>
    <cellStyle name="출력 3 2 3 5 3" xfId="22389"/>
    <cellStyle name="출력 3 2 3 5 4" xfId="27871"/>
    <cellStyle name="출력 3 2 3 6" xfId="10692"/>
    <cellStyle name="출력 3 2 3 6 2" xfId="16634"/>
    <cellStyle name="출력 3 2 3 6 3" xfId="22390"/>
    <cellStyle name="출력 3 2 3 6 4" xfId="27872"/>
    <cellStyle name="출력 3 2 3 7" xfId="10693"/>
    <cellStyle name="출력 3 2 3 7 2" xfId="16635"/>
    <cellStyle name="출력 3 2 3 7 3" xfId="22391"/>
    <cellStyle name="출력 3 2 3 7 4" xfId="27873"/>
    <cellStyle name="출력 3 2 3 8" xfId="10694"/>
    <cellStyle name="출력 3 2 3 8 2" xfId="16636"/>
    <cellStyle name="출력 3 2 3 8 3" xfId="22392"/>
    <cellStyle name="출력 3 2 3 8 4" xfId="27874"/>
    <cellStyle name="출력 3 2 3 9" xfId="10695"/>
    <cellStyle name="출력 3 2 3 9 2" xfId="16637"/>
    <cellStyle name="출력 3 2 3 9 3" xfId="22393"/>
    <cellStyle name="출력 3 2 3 9 4" xfId="27875"/>
    <cellStyle name="출력 3 2 4" xfId="10696"/>
    <cellStyle name="출력 3 2 4 2" xfId="16638"/>
    <cellStyle name="출력 3 2 4 3" xfId="22394"/>
    <cellStyle name="출력 3 2 4 4" xfId="27876"/>
    <cellStyle name="출력 3 2 5" xfId="10697"/>
    <cellStyle name="출력 3 2 5 2" xfId="16639"/>
    <cellStyle name="출력 3 2 5 3" xfId="22395"/>
    <cellStyle name="출력 3 2 5 4" xfId="27877"/>
    <cellStyle name="출력 3 2 6" xfId="10698"/>
    <cellStyle name="출력 3 2 6 2" xfId="16640"/>
    <cellStyle name="출력 3 2 6 3" xfId="22396"/>
    <cellStyle name="출력 3 2 6 4" xfId="27878"/>
    <cellStyle name="출력 3 2 7" xfId="10699"/>
    <cellStyle name="출력 3 2 7 2" xfId="16641"/>
    <cellStyle name="출력 3 2 7 3" xfId="22397"/>
    <cellStyle name="출력 3 2 7 4" xfId="27879"/>
    <cellStyle name="출력 3 2 8" xfId="10700"/>
    <cellStyle name="출력 3 2 8 2" xfId="16642"/>
    <cellStyle name="출력 3 2 8 3" xfId="22398"/>
    <cellStyle name="출력 3 2 8 4" xfId="27880"/>
    <cellStyle name="출력 3 2 9" xfId="10701"/>
    <cellStyle name="출력 3 2 9 2" xfId="16643"/>
    <cellStyle name="출력 3 2 9 3" xfId="22399"/>
    <cellStyle name="출력 3 2 9 4" xfId="27881"/>
    <cellStyle name="출력 3 3" xfId="5428"/>
    <cellStyle name="출력 3 3 2" xfId="5716"/>
    <cellStyle name="출력 3 3 2 10" xfId="11689"/>
    <cellStyle name="출력 3 3 2 11" xfId="17458"/>
    <cellStyle name="출력 3 3 2 12" xfId="22978"/>
    <cellStyle name="출력 3 3 2 2" xfId="10702"/>
    <cellStyle name="출력 3 3 2 2 2" xfId="16644"/>
    <cellStyle name="출력 3 3 2 2 3" xfId="22400"/>
    <cellStyle name="출력 3 3 2 2 4" xfId="27882"/>
    <cellStyle name="출력 3 3 2 3" xfId="10703"/>
    <cellStyle name="출력 3 3 2 3 2" xfId="16645"/>
    <cellStyle name="출력 3 3 2 3 3" xfId="22401"/>
    <cellStyle name="출력 3 3 2 3 4" xfId="27883"/>
    <cellStyle name="출력 3 3 2 4" xfId="10704"/>
    <cellStyle name="출력 3 3 2 4 2" xfId="16646"/>
    <cellStyle name="출력 3 3 2 4 3" xfId="22402"/>
    <cellStyle name="출력 3 3 2 4 4" xfId="27884"/>
    <cellStyle name="출력 3 3 2 5" xfId="10705"/>
    <cellStyle name="출력 3 3 2 5 2" xfId="16647"/>
    <cellStyle name="출력 3 3 2 5 3" xfId="22403"/>
    <cellStyle name="출력 3 3 2 5 4" xfId="27885"/>
    <cellStyle name="출력 3 3 2 6" xfId="10706"/>
    <cellStyle name="출력 3 3 2 6 2" xfId="16648"/>
    <cellStyle name="출력 3 3 2 6 3" xfId="22404"/>
    <cellStyle name="출력 3 3 2 6 4" xfId="27886"/>
    <cellStyle name="출력 3 3 2 7" xfId="10707"/>
    <cellStyle name="출력 3 3 2 7 2" xfId="16649"/>
    <cellStyle name="출력 3 3 2 7 3" xfId="22405"/>
    <cellStyle name="출력 3 3 2 7 4" xfId="27887"/>
    <cellStyle name="출력 3 3 2 8" xfId="10708"/>
    <cellStyle name="출력 3 3 2 8 2" xfId="16650"/>
    <cellStyle name="출력 3 3 2 8 3" xfId="22406"/>
    <cellStyle name="출력 3 3 2 8 4" xfId="27888"/>
    <cellStyle name="출력 3 3 2 9" xfId="10709"/>
    <cellStyle name="출력 3 3 2 9 2" xfId="16651"/>
    <cellStyle name="출력 3 3 2 9 3" xfId="22407"/>
    <cellStyle name="출력 3 3 2 9 4" xfId="27889"/>
    <cellStyle name="출력 3 3 3" xfId="10710"/>
    <cellStyle name="출력 3 3 3 2" xfId="16652"/>
    <cellStyle name="출력 3 3 3 3" xfId="22408"/>
    <cellStyle name="출력 3 3 3 4" xfId="27890"/>
    <cellStyle name="출력 3 3 4" xfId="10711"/>
    <cellStyle name="출력 3 3 4 2" xfId="16653"/>
    <cellStyle name="출력 3 3 4 3" xfId="22409"/>
    <cellStyle name="출력 3 3 4 4" xfId="27891"/>
    <cellStyle name="출력 3 3 5" xfId="10712"/>
    <cellStyle name="출력 3 3 5 2" xfId="16654"/>
    <cellStyle name="출력 3 3 5 3" xfId="22410"/>
    <cellStyle name="출력 3 3 5 4" xfId="27892"/>
    <cellStyle name="출력 3 3 6" xfId="10713"/>
    <cellStyle name="출력 3 3 6 2" xfId="16655"/>
    <cellStyle name="출력 3 3 6 3" xfId="22411"/>
    <cellStyle name="출력 3 3 6 4" xfId="27893"/>
    <cellStyle name="출력 3 3 7" xfId="10714"/>
    <cellStyle name="출력 3 3 7 2" xfId="16656"/>
    <cellStyle name="출력 3 3 7 3" xfId="22412"/>
    <cellStyle name="출력 3 3 7 4" xfId="27894"/>
    <cellStyle name="출력 3 3 8" xfId="11422"/>
    <cellStyle name="출력 3 3 9" xfId="17219"/>
    <cellStyle name="출력 3 4" xfId="5499"/>
    <cellStyle name="출력 3 4 2" xfId="5787"/>
    <cellStyle name="출력 3 4 2 10" xfId="11760"/>
    <cellStyle name="출력 3 4 2 11" xfId="17524"/>
    <cellStyle name="출력 3 4 2 12" xfId="23040"/>
    <cellStyle name="출력 3 4 2 2" xfId="10715"/>
    <cellStyle name="출력 3 4 2 2 2" xfId="16657"/>
    <cellStyle name="출력 3 4 2 2 3" xfId="22413"/>
    <cellStyle name="출력 3 4 2 2 4" xfId="27895"/>
    <cellStyle name="출력 3 4 2 3" xfId="10716"/>
    <cellStyle name="출력 3 4 2 3 2" xfId="16658"/>
    <cellStyle name="출력 3 4 2 3 3" xfId="22414"/>
    <cellStyle name="출력 3 4 2 3 4" xfId="27896"/>
    <cellStyle name="출력 3 4 2 4" xfId="10717"/>
    <cellStyle name="출력 3 4 2 4 2" xfId="16659"/>
    <cellStyle name="출력 3 4 2 4 3" xfId="22415"/>
    <cellStyle name="출력 3 4 2 4 4" xfId="27897"/>
    <cellStyle name="출력 3 4 2 5" xfId="10718"/>
    <cellStyle name="출력 3 4 2 5 2" xfId="16660"/>
    <cellStyle name="출력 3 4 2 5 3" xfId="22416"/>
    <cellStyle name="출력 3 4 2 5 4" xfId="27898"/>
    <cellStyle name="출력 3 4 2 6" xfId="10719"/>
    <cellStyle name="출력 3 4 2 6 2" xfId="16661"/>
    <cellStyle name="출력 3 4 2 6 3" xfId="22417"/>
    <cellStyle name="출력 3 4 2 6 4" xfId="27899"/>
    <cellStyle name="출력 3 4 2 7" xfId="10720"/>
    <cellStyle name="출력 3 4 2 7 2" xfId="16662"/>
    <cellStyle name="출력 3 4 2 7 3" xfId="22418"/>
    <cellStyle name="출력 3 4 2 7 4" xfId="27900"/>
    <cellStyle name="출력 3 4 2 8" xfId="10721"/>
    <cellStyle name="출력 3 4 2 8 2" xfId="16663"/>
    <cellStyle name="출력 3 4 2 8 3" xfId="22419"/>
    <cellStyle name="출력 3 4 2 8 4" xfId="27901"/>
    <cellStyle name="출력 3 4 2 9" xfId="10722"/>
    <cellStyle name="출력 3 4 2 9 2" xfId="16664"/>
    <cellStyle name="출력 3 4 2 9 3" xfId="22420"/>
    <cellStyle name="출력 3 4 2 9 4" xfId="27902"/>
    <cellStyle name="출력 3 4 3" xfId="10723"/>
    <cellStyle name="출력 3 4 3 2" xfId="16665"/>
    <cellStyle name="출력 3 4 3 3" xfId="22421"/>
    <cellStyle name="출력 3 4 3 4" xfId="27903"/>
    <cellStyle name="출력 3 4 4" xfId="10724"/>
    <cellStyle name="출력 3 4 4 2" xfId="16666"/>
    <cellStyle name="출력 3 4 4 3" xfId="22422"/>
    <cellStyle name="출력 3 4 4 4" xfId="27904"/>
    <cellStyle name="출력 3 4 5" xfId="10725"/>
    <cellStyle name="출력 3 4 5 2" xfId="16667"/>
    <cellStyle name="출력 3 4 5 3" xfId="22423"/>
    <cellStyle name="출력 3 4 5 4" xfId="27905"/>
    <cellStyle name="출력 3 4 6" xfId="10726"/>
    <cellStyle name="출력 3 4 6 2" xfId="16668"/>
    <cellStyle name="출력 3 4 6 3" xfId="22424"/>
    <cellStyle name="출력 3 4 6 4" xfId="27906"/>
    <cellStyle name="출력 3 4 7" xfId="10727"/>
    <cellStyle name="출력 3 4 7 2" xfId="16669"/>
    <cellStyle name="출력 3 4 7 3" xfId="22425"/>
    <cellStyle name="출력 3 4 7 4" xfId="27907"/>
    <cellStyle name="출력 3 4 8" xfId="11493"/>
    <cellStyle name="출력 3 4 9" xfId="17282"/>
    <cellStyle name="출력 3 5" xfId="5390"/>
    <cellStyle name="출력 3 5 2" xfId="5678"/>
    <cellStyle name="출력 3 5 2 10" xfId="11651"/>
    <cellStyle name="출력 3 5 2 11" xfId="17421"/>
    <cellStyle name="출력 3 5 2 12" xfId="22950"/>
    <cellStyle name="출력 3 5 2 2" xfId="10728"/>
    <cellStyle name="출력 3 5 2 2 2" xfId="16670"/>
    <cellStyle name="출력 3 5 2 2 3" xfId="22426"/>
    <cellStyle name="출력 3 5 2 2 4" xfId="27908"/>
    <cellStyle name="출력 3 5 2 3" xfId="10729"/>
    <cellStyle name="출력 3 5 2 3 2" xfId="16671"/>
    <cellStyle name="출력 3 5 2 3 3" xfId="22427"/>
    <cellStyle name="출력 3 5 2 3 4" xfId="27909"/>
    <cellStyle name="출력 3 5 2 4" xfId="10730"/>
    <cellStyle name="출력 3 5 2 4 2" xfId="16672"/>
    <cellStyle name="출력 3 5 2 4 3" xfId="22428"/>
    <cellStyle name="출력 3 5 2 4 4" xfId="27910"/>
    <cellStyle name="출력 3 5 2 5" xfId="10731"/>
    <cellStyle name="출력 3 5 2 5 2" xfId="16673"/>
    <cellStyle name="출력 3 5 2 5 3" xfId="22429"/>
    <cellStyle name="출력 3 5 2 5 4" xfId="27911"/>
    <cellStyle name="출력 3 5 2 6" xfId="10732"/>
    <cellStyle name="출력 3 5 2 6 2" xfId="16674"/>
    <cellStyle name="출력 3 5 2 6 3" xfId="22430"/>
    <cellStyle name="출력 3 5 2 6 4" xfId="27912"/>
    <cellStyle name="출력 3 5 2 7" xfId="10733"/>
    <cellStyle name="출력 3 5 2 7 2" xfId="16675"/>
    <cellStyle name="출력 3 5 2 7 3" xfId="22431"/>
    <cellStyle name="출력 3 5 2 7 4" xfId="27913"/>
    <cellStyle name="출력 3 5 2 8" xfId="10734"/>
    <cellStyle name="출력 3 5 2 8 2" xfId="16676"/>
    <cellStyle name="출력 3 5 2 8 3" xfId="22432"/>
    <cellStyle name="출력 3 5 2 8 4" xfId="27914"/>
    <cellStyle name="출력 3 5 2 9" xfId="10735"/>
    <cellStyle name="출력 3 5 2 9 2" xfId="16677"/>
    <cellStyle name="출력 3 5 2 9 3" xfId="22433"/>
    <cellStyle name="출력 3 5 2 9 4" xfId="27915"/>
    <cellStyle name="출력 3 5 3" xfId="10736"/>
    <cellStyle name="출력 3 5 3 2" xfId="16678"/>
    <cellStyle name="출력 3 5 3 3" xfId="22434"/>
    <cellStyle name="출력 3 5 3 4" xfId="27916"/>
    <cellStyle name="출력 3 5 4" xfId="10737"/>
    <cellStyle name="출력 3 5 4 2" xfId="16679"/>
    <cellStyle name="출력 3 5 4 3" xfId="22435"/>
    <cellStyle name="출력 3 5 4 4" xfId="27917"/>
    <cellStyle name="출력 3 5 5" xfId="10738"/>
    <cellStyle name="출력 3 5 5 2" xfId="16680"/>
    <cellStyle name="출력 3 5 5 3" xfId="22436"/>
    <cellStyle name="출력 3 5 5 4" xfId="27918"/>
    <cellStyle name="출력 3 5 6" xfId="10739"/>
    <cellStyle name="출력 3 5 6 2" xfId="16681"/>
    <cellStyle name="출력 3 5 6 3" xfId="22437"/>
    <cellStyle name="출력 3 5 6 4" xfId="27919"/>
    <cellStyle name="출력 3 5 7" xfId="11384"/>
    <cellStyle name="출력 3 5 8" xfId="17187"/>
    <cellStyle name="출력 3 6" xfId="5362"/>
    <cellStyle name="출력 3 6 10" xfId="11259"/>
    <cellStyle name="출력 3 6 11" xfId="11295"/>
    <cellStyle name="출력 3 6 2" xfId="5650"/>
    <cellStyle name="출력 3 6 2 10" xfId="10740"/>
    <cellStyle name="출력 3 6 2 10 2" xfId="16682"/>
    <cellStyle name="출력 3 6 2 10 3" xfId="22438"/>
    <cellStyle name="출력 3 6 2 10 4" xfId="27920"/>
    <cellStyle name="출력 3 6 2 11" xfId="11623"/>
    <cellStyle name="출력 3 6 2 12" xfId="17394"/>
    <cellStyle name="출력 3 6 2 13" xfId="22927"/>
    <cellStyle name="출력 3 6 2 2" xfId="10741"/>
    <cellStyle name="출력 3 6 2 2 2" xfId="16683"/>
    <cellStyle name="출력 3 6 2 2 3" xfId="22439"/>
    <cellStyle name="출력 3 6 2 2 4" xfId="27921"/>
    <cellStyle name="출력 3 6 2 3" xfId="10742"/>
    <cellStyle name="출력 3 6 2 3 2" xfId="16684"/>
    <cellStyle name="출력 3 6 2 3 3" xfId="22440"/>
    <cellStyle name="출력 3 6 2 3 4" xfId="27922"/>
    <cellStyle name="출력 3 6 2 4" xfId="10743"/>
    <cellStyle name="출력 3 6 2 4 2" xfId="16685"/>
    <cellStyle name="출력 3 6 2 4 3" xfId="22441"/>
    <cellStyle name="출력 3 6 2 4 4" xfId="27923"/>
    <cellStyle name="출력 3 6 2 5" xfId="10744"/>
    <cellStyle name="출력 3 6 2 5 2" xfId="16686"/>
    <cellStyle name="출력 3 6 2 5 3" xfId="22442"/>
    <cellStyle name="출력 3 6 2 5 4" xfId="27924"/>
    <cellStyle name="출력 3 6 2 6" xfId="10745"/>
    <cellStyle name="출력 3 6 2 6 2" xfId="16687"/>
    <cellStyle name="출력 3 6 2 6 3" xfId="22443"/>
    <cellStyle name="출력 3 6 2 6 4" xfId="27925"/>
    <cellStyle name="출력 3 6 2 7" xfId="10746"/>
    <cellStyle name="출력 3 6 2 7 2" xfId="16688"/>
    <cellStyle name="출력 3 6 2 7 3" xfId="22444"/>
    <cellStyle name="출력 3 6 2 7 4" xfId="27926"/>
    <cellStyle name="출력 3 6 2 8" xfId="10747"/>
    <cellStyle name="출력 3 6 2 8 2" xfId="16689"/>
    <cellStyle name="출력 3 6 2 8 3" xfId="22445"/>
    <cellStyle name="출력 3 6 2 8 4" xfId="27927"/>
    <cellStyle name="출력 3 6 2 9" xfId="10748"/>
    <cellStyle name="출력 3 6 2 9 2" xfId="16690"/>
    <cellStyle name="출력 3 6 2 9 3" xfId="22446"/>
    <cellStyle name="출력 3 6 2 9 4" xfId="27928"/>
    <cellStyle name="출력 3 6 3" xfId="5894"/>
    <cellStyle name="출력 3 6 3 10" xfId="10749"/>
    <cellStyle name="출력 3 6 3 10 2" xfId="16691"/>
    <cellStyle name="출력 3 6 3 10 3" xfId="22447"/>
    <cellStyle name="출력 3 6 3 10 4" xfId="27929"/>
    <cellStyle name="출력 3 6 3 11" xfId="11867"/>
    <cellStyle name="출력 3 6 3 12" xfId="17624"/>
    <cellStyle name="출력 3 6 3 13" xfId="23121"/>
    <cellStyle name="출력 3 6 3 2" xfId="10750"/>
    <cellStyle name="출력 3 6 3 2 2" xfId="16692"/>
    <cellStyle name="출력 3 6 3 2 3" xfId="22448"/>
    <cellStyle name="출력 3 6 3 2 4" xfId="27930"/>
    <cellStyle name="출력 3 6 3 3" xfId="10751"/>
    <cellStyle name="출력 3 6 3 3 2" xfId="16693"/>
    <cellStyle name="출력 3 6 3 3 3" xfId="22449"/>
    <cellStyle name="출력 3 6 3 3 4" xfId="27931"/>
    <cellStyle name="출력 3 6 3 4" xfId="10752"/>
    <cellStyle name="출력 3 6 3 4 2" xfId="16694"/>
    <cellStyle name="출력 3 6 3 4 3" xfId="22450"/>
    <cellStyle name="출력 3 6 3 4 4" xfId="27932"/>
    <cellStyle name="출력 3 6 3 5" xfId="10753"/>
    <cellStyle name="출력 3 6 3 5 2" xfId="16695"/>
    <cellStyle name="출력 3 6 3 5 3" xfId="22451"/>
    <cellStyle name="출력 3 6 3 5 4" xfId="27933"/>
    <cellStyle name="출력 3 6 3 6" xfId="10754"/>
    <cellStyle name="출력 3 6 3 6 2" xfId="16696"/>
    <cellStyle name="출력 3 6 3 6 3" xfId="22452"/>
    <cellStyle name="출력 3 6 3 6 4" xfId="27934"/>
    <cellStyle name="출력 3 6 3 7" xfId="10755"/>
    <cellStyle name="출력 3 6 3 7 2" xfId="16697"/>
    <cellStyle name="출력 3 6 3 7 3" xfId="22453"/>
    <cellStyle name="출력 3 6 3 7 4" xfId="27935"/>
    <cellStyle name="출력 3 6 3 8" xfId="10756"/>
    <cellStyle name="출력 3 6 3 8 2" xfId="16698"/>
    <cellStyle name="출력 3 6 3 8 3" xfId="22454"/>
    <cellStyle name="출력 3 6 3 8 4" xfId="27936"/>
    <cellStyle name="출력 3 6 3 9" xfId="10757"/>
    <cellStyle name="출력 3 6 3 9 2" xfId="16699"/>
    <cellStyle name="출력 3 6 3 9 3" xfId="22455"/>
    <cellStyle name="출력 3 6 3 9 4" xfId="27937"/>
    <cellStyle name="출력 3 6 4" xfId="10758"/>
    <cellStyle name="출력 3 6 4 2" xfId="16700"/>
    <cellStyle name="출력 3 6 4 3" xfId="22456"/>
    <cellStyle name="출력 3 6 4 4" xfId="27938"/>
    <cellStyle name="출력 3 6 5" xfId="10759"/>
    <cellStyle name="출력 3 6 5 2" xfId="16701"/>
    <cellStyle name="출력 3 6 5 3" xfId="22457"/>
    <cellStyle name="출력 3 6 5 4" xfId="27939"/>
    <cellStyle name="출력 3 6 6" xfId="10760"/>
    <cellStyle name="출력 3 6 6 2" xfId="16702"/>
    <cellStyle name="출력 3 6 6 3" xfId="22458"/>
    <cellStyle name="출력 3 6 6 4" xfId="27940"/>
    <cellStyle name="출력 3 6 7" xfId="10761"/>
    <cellStyle name="출력 3 6 7 2" xfId="16703"/>
    <cellStyle name="출력 3 6 7 3" xfId="22459"/>
    <cellStyle name="출력 3 6 7 4" xfId="27941"/>
    <cellStyle name="출력 3 6 8" xfId="10762"/>
    <cellStyle name="출력 3 6 8 2" xfId="16704"/>
    <cellStyle name="출력 3 6 8 3" xfId="22460"/>
    <cellStyle name="출력 3 6 8 4" xfId="27942"/>
    <cellStyle name="출력 3 6 9" xfId="11356"/>
    <cellStyle name="출력 3 7" xfId="10763"/>
    <cellStyle name="출력 3 7 2" xfId="16705"/>
    <cellStyle name="출력 3 7 3" xfId="22461"/>
    <cellStyle name="출력 3 7 4" xfId="27943"/>
    <cellStyle name="출력 3 8" xfId="10764"/>
    <cellStyle name="출력 3 8 2" xfId="16706"/>
    <cellStyle name="출력 3 8 3" xfId="22462"/>
    <cellStyle name="출력 3 8 4" xfId="27944"/>
    <cellStyle name="출력 3 9" xfId="11252"/>
    <cellStyle name="출력 4" xfId="662"/>
    <cellStyle name="출력 4 10" xfId="11223"/>
    <cellStyle name="출력 4 2" xfId="5394"/>
    <cellStyle name="출력 4 2 10" xfId="11388"/>
    <cellStyle name="출력 4 2 11" xfId="17191"/>
    <cellStyle name="출력 4 2 12" xfId="11313"/>
    <cellStyle name="출력 4 2 2" xfId="5682"/>
    <cellStyle name="출력 4 2 2 10" xfId="17425"/>
    <cellStyle name="출력 4 2 2 2" xfId="10765"/>
    <cellStyle name="출력 4 2 2 2 2" xfId="16707"/>
    <cellStyle name="출력 4 2 2 2 3" xfId="22463"/>
    <cellStyle name="출력 4 2 2 2 4" xfId="27945"/>
    <cellStyle name="출력 4 2 2 3" xfId="10766"/>
    <cellStyle name="출력 4 2 2 3 2" xfId="16708"/>
    <cellStyle name="출력 4 2 2 3 3" xfId="22464"/>
    <cellStyle name="출력 4 2 2 3 4" xfId="27946"/>
    <cellStyle name="출력 4 2 2 4" xfId="10767"/>
    <cellStyle name="출력 4 2 2 4 2" xfId="16709"/>
    <cellStyle name="출력 4 2 2 4 3" xfId="22465"/>
    <cellStyle name="출력 4 2 2 4 4" xfId="27947"/>
    <cellStyle name="출력 4 2 2 5" xfId="10768"/>
    <cellStyle name="출력 4 2 2 5 2" xfId="16710"/>
    <cellStyle name="출력 4 2 2 5 3" xfId="22466"/>
    <cellStyle name="출력 4 2 2 5 4" xfId="27948"/>
    <cellStyle name="출력 4 2 2 6" xfId="10769"/>
    <cellStyle name="출력 4 2 2 6 2" xfId="16711"/>
    <cellStyle name="출력 4 2 2 6 3" xfId="22467"/>
    <cellStyle name="출력 4 2 2 6 4" xfId="27949"/>
    <cellStyle name="출력 4 2 2 7" xfId="10770"/>
    <cellStyle name="출력 4 2 2 7 2" xfId="16712"/>
    <cellStyle name="출력 4 2 2 7 3" xfId="22468"/>
    <cellStyle name="출력 4 2 2 7 4" xfId="27950"/>
    <cellStyle name="출력 4 2 2 8" xfId="10771"/>
    <cellStyle name="출력 4 2 2 8 2" xfId="16713"/>
    <cellStyle name="출력 4 2 2 8 3" xfId="22469"/>
    <cellStyle name="출력 4 2 2 8 4" xfId="27951"/>
    <cellStyle name="출력 4 2 2 9" xfId="11655"/>
    <cellStyle name="출력 4 2 3" xfId="5922"/>
    <cellStyle name="출력 4 2 3 10" xfId="10772"/>
    <cellStyle name="출력 4 2 3 10 2" xfId="16714"/>
    <cellStyle name="출력 4 2 3 10 3" xfId="22470"/>
    <cellStyle name="출력 4 2 3 10 4" xfId="27952"/>
    <cellStyle name="출력 4 2 3 11" xfId="11895"/>
    <cellStyle name="출력 4 2 3 12" xfId="17652"/>
    <cellStyle name="출력 4 2 3 13" xfId="23149"/>
    <cellStyle name="출력 4 2 3 2" xfId="10773"/>
    <cellStyle name="출력 4 2 3 2 2" xfId="16715"/>
    <cellStyle name="출력 4 2 3 2 3" xfId="22471"/>
    <cellStyle name="출력 4 2 3 2 4" xfId="27953"/>
    <cellStyle name="출력 4 2 3 3" xfId="10774"/>
    <cellStyle name="출력 4 2 3 3 2" xfId="16716"/>
    <cellStyle name="출력 4 2 3 3 3" xfId="22472"/>
    <cellStyle name="출력 4 2 3 3 4" xfId="27954"/>
    <cellStyle name="출력 4 2 3 4" xfId="10775"/>
    <cellStyle name="출력 4 2 3 4 2" xfId="16717"/>
    <cellStyle name="출력 4 2 3 4 3" xfId="22473"/>
    <cellStyle name="출력 4 2 3 4 4" xfId="27955"/>
    <cellStyle name="출력 4 2 3 5" xfId="10776"/>
    <cellStyle name="출력 4 2 3 5 2" xfId="16718"/>
    <cellStyle name="출력 4 2 3 5 3" xfId="22474"/>
    <cellStyle name="출력 4 2 3 5 4" xfId="27956"/>
    <cellStyle name="출력 4 2 3 6" xfId="10777"/>
    <cellStyle name="출력 4 2 3 6 2" xfId="16719"/>
    <cellStyle name="출력 4 2 3 6 3" xfId="22475"/>
    <cellStyle name="출력 4 2 3 6 4" xfId="27957"/>
    <cellStyle name="출력 4 2 3 7" xfId="10778"/>
    <cellStyle name="출력 4 2 3 7 2" xfId="16720"/>
    <cellStyle name="출력 4 2 3 7 3" xfId="22476"/>
    <cellStyle name="출력 4 2 3 7 4" xfId="27958"/>
    <cellStyle name="출력 4 2 3 8" xfId="10779"/>
    <cellStyle name="출력 4 2 3 8 2" xfId="16721"/>
    <cellStyle name="출력 4 2 3 8 3" xfId="22477"/>
    <cellStyle name="출력 4 2 3 8 4" xfId="27959"/>
    <cellStyle name="출력 4 2 3 9" xfId="10780"/>
    <cellStyle name="출력 4 2 3 9 2" xfId="16722"/>
    <cellStyle name="출력 4 2 3 9 3" xfId="22478"/>
    <cellStyle name="출력 4 2 3 9 4" xfId="27960"/>
    <cellStyle name="출력 4 2 4" xfId="10781"/>
    <cellStyle name="출력 4 2 4 2" xfId="16723"/>
    <cellStyle name="출력 4 2 4 3" xfId="22479"/>
    <cellStyle name="출력 4 2 4 4" xfId="27961"/>
    <cellStyle name="출력 4 2 5" xfId="10782"/>
    <cellStyle name="출력 4 2 5 2" xfId="16724"/>
    <cellStyle name="출력 4 2 5 3" xfId="22480"/>
    <cellStyle name="출력 4 2 5 4" xfId="27962"/>
    <cellStyle name="출력 4 2 6" xfId="10783"/>
    <cellStyle name="출력 4 2 6 2" xfId="16725"/>
    <cellStyle name="출력 4 2 6 3" xfId="22481"/>
    <cellStyle name="출력 4 2 6 4" xfId="27963"/>
    <cellStyle name="출력 4 2 7" xfId="10784"/>
    <cellStyle name="출력 4 2 7 2" xfId="16726"/>
    <cellStyle name="출력 4 2 7 3" xfId="22482"/>
    <cellStyle name="출력 4 2 7 4" xfId="27964"/>
    <cellStyle name="출력 4 2 8" xfId="10785"/>
    <cellStyle name="출력 4 2 8 2" xfId="16727"/>
    <cellStyle name="출력 4 2 8 3" xfId="22483"/>
    <cellStyle name="출력 4 2 8 4" xfId="27965"/>
    <cellStyle name="출력 4 2 9" xfId="10786"/>
    <cellStyle name="출력 4 2 9 2" xfId="16728"/>
    <cellStyle name="출력 4 2 9 3" xfId="22484"/>
    <cellStyle name="출력 4 2 9 4" xfId="27966"/>
    <cellStyle name="출력 4 3" xfId="5429"/>
    <cellStyle name="출력 4 3 2" xfId="5717"/>
    <cellStyle name="출력 4 3 2 10" xfId="11690"/>
    <cellStyle name="출력 4 3 2 11" xfId="17459"/>
    <cellStyle name="출력 4 3 2 12" xfId="22979"/>
    <cellStyle name="출력 4 3 2 2" xfId="10787"/>
    <cellStyle name="출력 4 3 2 2 2" xfId="16729"/>
    <cellStyle name="출력 4 3 2 2 3" xfId="22485"/>
    <cellStyle name="출력 4 3 2 2 4" xfId="27967"/>
    <cellStyle name="출력 4 3 2 3" xfId="10788"/>
    <cellStyle name="출력 4 3 2 3 2" xfId="16730"/>
    <cellStyle name="출력 4 3 2 3 3" xfId="22486"/>
    <cellStyle name="출력 4 3 2 3 4" xfId="27968"/>
    <cellStyle name="출력 4 3 2 4" xfId="10789"/>
    <cellStyle name="출력 4 3 2 4 2" xfId="16731"/>
    <cellStyle name="출력 4 3 2 4 3" xfId="22487"/>
    <cellStyle name="출력 4 3 2 4 4" xfId="27969"/>
    <cellStyle name="출력 4 3 2 5" xfId="10790"/>
    <cellStyle name="출력 4 3 2 5 2" xfId="16732"/>
    <cellStyle name="출력 4 3 2 5 3" xfId="22488"/>
    <cellStyle name="출력 4 3 2 5 4" xfId="27970"/>
    <cellStyle name="출력 4 3 2 6" xfId="10791"/>
    <cellStyle name="출력 4 3 2 6 2" xfId="16733"/>
    <cellStyle name="출력 4 3 2 6 3" xfId="22489"/>
    <cellStyle name="출력 4 3 2 6 4" xfId="27971"/>
    <cellStyle name="출력 4 3 2 7" xfId="10792"/>
    <cellStyle name="출력 4 3 2 7 2" xfId="16734"/>
    <cellStyle name="출력 4 3 2 7 3" xfId="22490"/>
    <cellStyle name="출력 4 3 2 7 4" xfId="27972"/>
    <cellStyle name="출력 4 3 2 8" xfId="10793"/>
    <cellStyle name="출력 4 3 2 8 2" xfId="16735"/>
    <cellStyle name="출력 4 3 2 8 3" xfId="22491"/>
    <cellStyle name="출력 4 3 2 8 4" xfId="27973"/>
    <cellStyle name="출력 4 3 2 9" xfId="10794"/>
    <cellStyle name="출력 4 3 2 9 2" xfId="16736"/>
    <cellStyle name="출력 4 3 2 9 3" xfId="22492"/>
    <cellStyle name="출력 4 3 2 9 4" xfId="27974"/>
    <cellStyle name="출력 4 3 3" xfId="10795"/>
    <cellStyle name="출력 4 3 3 2" xfId="16737"/>
    <cellStyle name="출력 4 3 3 3" xfId="22493"/>
    <cellStyle name="출력 4 3 3 4" xfId="27975"/>
    <cellStyle name="출력 4 3 4" xfId="10796"/>
    <cellStyle name="출력 4 3 4 2" xfId="16738"/>
    <cellStyle name="출력 4 3 4 3" xfId="22494"/>
    <cellStyle name="출력 4 3 4 4" xfId="27976"/>
    <cellStyle name="출력 4 3 5" xfId="10797"/>
    <cellStyle name="출력 4 3 5 2" xfId="16739"/>
    <cellStyle name="출력 4 3 5 3" xfId="22495"/>
    <cellStyle name="출력 4 3 5 4" xfId="27977"/>
    <cellStyle name="출력 4 3 6" xfId="10798"/>
    <cellStyle name="출력 4 3 6 2" xfId="16740"/>
    <cellStyle name="출력 4 3 6 3" xfId="22496"/>
    <cellStyle name="출력 4 3 6 4" xfId="27978"/>
    <cellStyle name="출력 4 3 7" xfId="10799"/>
    <cellStyle name="출력 4 3 7 2" xfId="16741"/>
    <cellStyle name="출력 4 3 7 3" xfId="22497"/>
    <cellStyle name="출력 4 3 7 4" xfId="27979"/>
    <cellStyle name="출력 4 3 8" xfId="11423"/>
    <cellStyle name="출력 4 3 9" xfId="17220"/>
    <cellStyle name="출력 4 4" xfId="5358"/>
    <cellStyle name="출력 4 4 2" xfId="5646"/>
    <cellStyle name="출력 4 4 2 10" xfId="11619"/>
    <cellStyle name="출력 4 4 2 11" xfId="17390"/>
    <cellStyle name="출력 4 4 2 12" xfId="22924"/>
    <cellStyle name="출력 4 4 2 2" xfId="10800"/>
    <cellStyle name="출력 4 4 2 2 2" xfId="16742"/>
    <cellStyle name="출력 4 4 2 2 3" xfId="22498"/>
    <cellStyle name="출력 4 4 2 2 4" xfId="27980"/>
    <cellStyle name="출력 4 4 2 3" xfId="10801"/>
    <cellStyle name="출력 4 4 2 3 2" xfId="16743"/>
    <cellStyle name="출력 4 4 2 3 3" xfId="22499"/>
    <cellStyle name="출력 4 4 2 3 4" xfId="27981"/>
    <cellStyle name="출력 4 4 2 4" xfId="10802"/>
    <cellStyle name="출력 4 4 2 4 2" xfId="16744"/>
    <cellStyle name="출력 4 4 2 4 3" xfId="22500"/>
    <cellStyle name="출력 4 4 2 4 4" xfId="27982"/>
    <cellStyle name="출력 4 4 2 5" xfId="10803"/>
    <cellStyle name="출력 4 4 2 5 2" xfId="16745"/>
    <cellStyle name="출력 4 4 2 5 3" xfId="22501"/>
    <cellStyle name="출력 4 4 2 5 4" xfId="27983"/>
    <cellStyle name="출력 4 4 2 6" xfId="10804"/>
    <cellStyle name="출력 4 4 2 6 2" xfId="16746"/>
    <cellStyle name="출력 4 4 2 6 3" xfId="22502"/>
    <cellStyle name="출력 4 4 2 6 4" xfId="27984"/>
    <cellStyle name="출력 4 4 2 7" xfId="10805"/>
    <cellStyle name="출력 4 4 2 7 2" xfId="16747"/>
    <cellStyle name="출력 4 4 2 7 3" xfId="22503"/>
    <cellStyle name="출력 4 4 2 7 4" xfId="27985"/>
    <cellStyle name="출력 4 4 2 8" xfId="10806"/>
    <cellStyle name="출력 4 4 2 8 2" xfId="16748"/>
    <cellStyle name="출력 4 4 2 8 3" xfId="22504"/>
    <cellStyle name="출력 4 4 2 8 4" xfId="27986"/>
    <cellStyle name="출력 4 4 2 9" xfId="10807"/>
    <cellStyle name="출력 4 4 2 9 2" xfId="16749"/>
    <cellStyle name="출력 4 4 2 9 3" xfId="22505"/>
    <cellStyle name="출력 4 4 2 9 4" xfId="27987"/>
    <cellStyle name="출력 4 4 3" xfId="10808"/>
    <cellStyle name="출력 4 4 3 2" xfId="16750"/>
    <cellStyle name="출력 4 4 3 3" xfId="22506"/>
    <cellStyle name="출력 4 4 3 4" xfId="27988"/>
    <cellStyle name="출력 4 4 4" xfId="10809"/>
    <cellStyle name="출력 4 4 4 2" xfId="16751"/>
    <cellStyle name="출력 4 4 4 3" xfId="22507"/>
    <cellStyle name="출력 4 4 4 4" xfId="27989"/>
    <cellStyle name="출력 4 4 5" xfId="10810"/>
    <cellStyle name="출력 4 4 5 2" xfId="16752"/>
    <cellStyle name="출력 4 4 5 3" xfId="22508"/>
    <cellStyle name="출력 4 4 5 4" xfId="27990"/>
    <cellStyle name="출력 4 4 6" xfId="10811"/>
    <cellStyle name="출력 4 4 6 2" xfId="16753"/>
    <cellStyle name="출력 4 4 6 3" xfId="22509"/>
    <cellStyle name="출력 4 4 6 4" xfId="27991"/>
    <cellStyle name="출력 4 4 7" xfId="10812"/>
    <cellStyle name="출력 4 4 7 2" xfId="16754"/>
    <cellStyle name="출력 4 4 7 3" xfId="22510"/>
    <cellStyle name="출력 4 4 7 4" xfId="27992"/>
    <cellStyle name="출력 4 4 8" xfId="11352"/>
    <cellStyle name="출력 4 4 9" xfId="11262"/>
    <cellStyle name="출력 4 5" xfId="5424"/>
    <cellStyle name="출력 4 5 2" xfId="5712"/>
    <cellStyle name="출력 4 5 2 10" xfId="11685"/>
    <cellStyle name="출력 4 5 2 11" xfId="17454"/>
    <cellStyle name="출력 4 5 2 12" xfId="22975"/>
    <cellStyle name="출력 4 5 2 2" xfId="10813"/>
    <cellStyle name="출력 4 5 2 2 2" xfId="16755"/>
    <cellStyle name="출력 4 5 2 2 3" xfId="22511"/>
    <cellStyle name="출력 4 5 2 2 4" xfId="27993"/>
    <cellStyle name="출력 4 5 2 3" xfId="10814"/>
    <cellStyle name="출력 4 5 2 3 2" xfId="16756"/>
    <cellStyle name="출력 4 5 2 3 3" xfId="22512"/>
    <cellStyle name="출력 4 5 2 3 4" xfId="27994"/>
    <cellStyle name="출력 4 5 2 4" xfId="10815"/>
    <cellStyle name="출력 4 5 2 4 2" xfId="16757"/>
    <cellStyle name="출력 4 5 2 4 3" xfId="22513"/>
    <cellStyle name="출력 4 5 2 4 4" xfId="27995"/>
    <cellStyle name="출력 4 5 2 5" xfId="10816"/>
    <cellStyle name="출력 4 5 2 5 2" xfId="16758"/>
    <cellStyle name="출력 4 5 2 5 3" xfId="22514"/>
    <cellStyle name="출력 4 5 2 5 4" xfId="27996"/>
    <cellStyle name="출력 4 5 2 6" xfId="10817"/>
    <cellStyle name="출력 4 5 2 6 2" xfId="16759"/>
    <cellStyle name="출력 4 5 2 6 3" xfId="22515"/>
    <cellStyle name="출력 4 5 2 6 4" xfId="27997"/>
    <cellStyle name="출력 4 5 2 7" xfId="10818"/>
    <cellStyle name="출력 4 5 2 7 2" xfId="16760"/>
    <cellStyle name="출력 4 5 2 7 3" xfId="22516"/>
    <cellStyle name="출력 4 5 2 7 4" xfId="27998"/>
    <cellStyle name="출력 4 5 2 8" xfId="10819"/>
    <cellStyle name="출력 4 5 2 8 2" xfId="16761"/>
    <cellStyle name="출력 4 5 2 8 3" xfId="22517"/>
    <cellStyle name="출력 4 5 2 8 4" xfId="27999"/>
    <cellStyle name="출력 4 5 2 9" xfId="10820"/>
    <cellStyle name="출력 4 5 2 9 2" xfId="16762"/>
    <cellStyle name="출력 4 5 2 9 3" xfId="22518"/>
    <cellStyle name="출력 4 5 2 9 4" xfId="28000"/>
    <cellStyle name="출력 4 5 3" xfId="10821"/>
    <cellStyle name="출력 4 5 3 2" xfId="16763"/>
    <cellStyle name="출력 4 5 3 3" xfId="22519"/>
    <cellStyle name="출력 4 5 3 4" xfId="28001"/>
    <cellStyle name="출력 4 5 4" xfId="10822"/>
    <cellStyle name="출력 4 5 4 2" xfId="16764"/>
    <cellStyle name="출력 4 5 4 3" xfId="22520"/>
    <cellStyle name="출력 4 5 4 4" xfId="28002"/>
    <cellStyle name="출력 4 5 5" xfId="10823"/>
    <cellStyle name="출력 4 5 5 2" xfId="16765"/>
    <cellStyle name="출력 4 5 5 3" xfId="22521"/>
    <cellStyle name="출력 4 5 5 4" xfId="28003"/>
    <cellStyle name="출력 4 5 6" xfId="10824"/>
    <cellStyle name="출력 4 5 6 2" xfId="16766"/>
    <cellStyle name="출력 4 5 6 3" xfId="22522"/>
    <cellStyle name="출력 4 5 6 4" xfId="28004"/>
    <cellStyle name="출력 4 5 7" xfId="11418"/>
    <cellStyle name="출력 4 5 8" xfId="17216"/>
    <cellStyle name="출력 4 6" xfId="5431"/>
    <cellStyle name="출력 4 6 10" xfId="17221"/>
    <cellStyle name="출력 4 6 11" xfId="11255"/>
    <cellStyle name="출력 4 6 2" xfId="5719"/>
    <cellStyle name="출력 4 6 2 10" xfId="10825"/>
    <cellStyle name="출력 4 6 2 10 2" xfId="16767"/>
    <cellStyle name="출력 4 6 2 10 3" xfId="22523"/>
    <cellStyle name="출력 4 6 2 10 4" xfId="28005"/>
    <cellStyle name="출력 4 6 2 11" xfId="11692"/>
    <cellStyle name="출력 4 6 2 12" xfId="17460"/>
    <cellStyle name="출력 4 6 2 13" xfId="22981"/>
    <cellStyle name="출력 4 6 2 2" xfId="10826"/>
    <cellStyle name="출력 4 6 2 2 2" xfId="16768"/>
    <cellStyle name="출력 4 6 2 2 3" xfId="22524"/>
    <cellStyle name="출력 4 6 2 2 4" xfId="28006"/>
    <cellStyle name="출력 4 6 2 3" xfId="10827"/>
    <cellStyle name="출력 4 6 2 3 2" xfId="16769"/>
    <cellStyle name="출력 4 6 2 3 3" xfId="22525"/>
    <cellStyle name="출력 4 6 2 3 4" xfId="28007"/>
    <cellStyle name="출력 4 6 2 4" xfId="10828"/>
    <cellStyle name="출력 4 6 2 4 2" xfId="16770"/>
    <cellStyle name="출력 4 6 2 4 3" xfId="22526"/>
    <cellStyle name="출력 4 6 2 4 4" xfId="28008"/>
    <cellStyle name="출력 4 6 2 5" xfId="10829"/>
    <cellStyle name="출력 4 6 2 5 2" xfId="16771"/>
    <cellStyle name="출력 4 6 2 5 3" xfId="22527"/>
    <cellStyle name="출력 4 6 2 5 4" xfId="28009"/>
    <cellStyle name="출력 4 6 2 6" xfId="10830"/>
    <cellStyle name="출력 4 6 2 6 2" xfId="16772"/>
    <cellStyle name="출력 4 6 2 6 3" xfId="22528"/>
    <cellStyle name="출력 4 6 2 6 4" xfId="28010"/>
    <cellStyle name="출력 4 6 2 7" xfId="10831"/>
    <cellStyle name="출력 4 6 2 7 2" xfId="16773"/>
    <cellStyle name="출력 4 6 2 7 3" xfId="22529"/>
    <cellStyle name="출력 4 6 2 7 4" xfId="28011"/>
    <cellStyle name="출력 4 6 2 8" xfId="10832"/>
    <cellStyle name="출력 4 6 2 8 2" xfId="16774"/>
    <cellStyle name="출력 4 6 2 8 3" xfId="22530"/>
    <cellStyle name="출력 4 6 2 8 4" xfId="28012"/>
    <cellStyle name="출력 4 6 2 9" xfId="10833"/>
    <cellStyle name="출력 4 6 2 9 2" xfId="16775"/>
    <cellStyle name="출력 4 6 2 9 3" xfId="22531"/>
    <cellStyle name="출력 4 6 2 9 4" xfId="28013"/>
    <cellStyle name="출력 4 6 3" xfId="5952"/>
    <cellStyle name="출력 4 6 3 10" xfId="10834"/>
    <cellStyle name="출력 4 6 3 10 2" xfId="16776"/>
    <cellStyle name="출력 4 6 3 10 3" xfId="22532"/>
    <cellStyle name="출력 4 6 3 10 4" xfId="28014"/>
    <cellStyle name="출력 4 6 3 11" xfId="11925"/>
    <cellStyle name="출력 4 6 3 12" xfId="17682"/>
    <cellStyle name="출력 4 6 3 13" xfId="23179"/>
    <cellStyle name="출력 4 6 3 2" xfId="10835"/>
    <cellStyle name="출력 4 6 3 2 2" xfId="16777"/>
    <cellStyle name="출력 4 6 3 2 3" xfId="22533"/>
    <cellStyle name="출력 4 6 3 2 4" xfId="28015"/>
    <cellStyle name="출력 4 6 3 3" xfId="10836"/>
    <cellStyle name="출력 4 6 3 3 2" xfId="16778"/>
    <cellStyle name="출력 4 6 3 3 3" xfId="22534"/>
    <cellStyle name="출력 4 6 3 3 4" xfId="28016"/>
    <cellStyle name="출력 4 6 3 4" xfId="10837"/>
    <cellStyle name="출력 4 6 3 4 2" xfId="16779"/>
    <cellStyle name="출력 4 6 3 4 3" xfId="22535"/>
    <cellStyle name="출력 4 6 3 4 4" xfId="28017"/>
    <cellStyle name="출력 4 6 3 5" xfId="10838"/>
    <cellStyle name="출력 4 6 3 5 2" xfId="16780"/>
    <cellStyle name="출력 4 6 3 5 3" xfId="22536"/>
    <cellStyle name="출력 4 6 3 5 4" xfId="28018"/>
    <cellStyle name="출력 4 6 3 6" xfId="10839"/>
    <cellStyle name="출력 4 6 3 6 2" xfId="16781"/>
    <cellStyle name="출력 4 6 3 6 3" xfId="22537"/>
    <cellStyle name="출력 4 6 3 6 4" xfId="28019"/>
    <cellStyle name="출력 4 6 3 7" xfId="10840"/>
    <cellStyle name="출력 4 6 3 7 2" xfId="16782"/>
    <cellStyle name="출력 4 6 3 7 3" xfId="22538"/>
    <cellStyle name="출력 4 6 3 7 4" xfId="28020"/>
    <cellStyle name="출력 4 6 3 8" xfId="10841"/>
    <cellStyle name="출력 4 6 3 8 2" xfId="16783"/>
    <cellStyle name="출력 4 6 3 8 3" xfId="22539"/>
    <cellStyle name="출력 4 6 3 8 4" xfId="28021"/>
    <cellStyle name="출력 4 6 3 9" xfId="10842"/>
    <cellStyle name="출력 4 6 3 9 2" xfId="16784"/>
    <cellStyle name="출력 4 6 3 9 3" xfId="22540"/>
    <cellStyle name="출력 4 6 3 9 4" xfId="28022"/>
    <cellStyle name="출력 4 6 4" xfId="10843"/>
    <cellStyle name="출력 4 6 4 2" xfId="16785"/>
    <cellStyle name="출력 4 6 4 3" xfId="22541"/>
    <cellStyle name="출력 4 6 4 4" xfId="28023"/>
    <cellStyle name="출력 4 6 5" xfId="10844"/>
    <cellStyle name="출력 4 6 5 2" xfId="16786"/>
    <cellStyle name="출력 4 6 5 3" xfId="22542"/>
    <cellStyle name="출력 4 6 5 4" xfId="28024"/>
    <cellStyle name="출력 4 6 6" xfId="10845"/>
    <cellStyle name="출력 4 6 6 2" xfId="16787"/>
    <cellStyle name="출력 4 6 6 3" xfId="22543"/>
    <cellStyle name="출력 4 6 6 4" xfId="28025"/>
    <cellStyle name="출력 4 6 7" xfId="10846"/>
    <cellStyle name="출력 4 6 7 2" xfId="16788"/>
    <cellStyle name="출력 4 6 7 3" xfId="22544"/>
    <cellStyle name="출력 4 6 7 4" xfId="28026"/>
    <cellStyle name="출력 4 6 8" xfId="10847"/>
    <cellStyle name="출력 4 6 8 2" xfId="16789"/>
    <cellStyle name="출력 4 6 8 3" xfId="22545"/>
    <cellStyle name="출력 4 6 8 4" xfId="28027"/>
    <cellStyle name="출력 4 6 9" xfId="11425"/>
    <cellStyle name="출력 4 7" xfId="10848"/>
    <cellStyle name="출력 4 7 2" xfId="16790"/>
    <cellStyle name="출력 4 7 3" xfId="22546"/>
    <cellStyle name="출력 4 7 4" xfId="28028"/>
    <cellStyle name="출력 4 8" xfId="10849"/>
    <cellStyle name="출력 4 8 2" xfId="16791"/>
    <cellStyle name="출력 4 8 3" xfId="22547"/>
    <cellStyle name="출력 4 8 4" xfId="28029"/>
    <cellStyle name="출력 4 9" xfId="11253"/>
    <cellStyle name="출력 5" xfId="5167"/>
    <cellStyle name="출력 5 10" xfId="11273"/>
    <cellStyle name="출력 5 2" xfId="5561"/>
    <cellStyle name="출력 5 2 10" xfId="11553"/>
    <cellStyle name="출력 5 2 11" xfId="17333"/>
    <cellStyle name="출력 5 2 12" xfId="22908"/>
    <cellStyle name="출력 5 2 2" xfId="5849"/>
    <cellStyle name="출력 5 2 2 10" xfId="17583"/>
    <cellStyle name="출력 5 2 2 2" xfId="10850"/>
    <cellStyle name="출력 5 2 2 2 2" xfId="16792"/>
    <cellStyle name="출력 5 2 2 2 3" xfId="22548"/>
    <cellStyle name="출력 5 2 2 2 4" xfId="28030"/>
    <cellStyle name="출력 5 2 2 3" xfId="10851"/>
    <cellStyle name="출력 5 2 2 3 2" xfId="16793"/>
    <cellStyle name="출력 5 2 2 3 3" xfId="22549"/>
    <cellStyle name="출력 5 2 2 3 4" xfId="28031"/>
    <cellStyle name="출력 5 2 2 4" xfId="10852"/>
    <cellStyle name="출력 5 2 2 4 2" xfId="16794"/>
    <cellStyle name="출력 5 2 2 4 3" xfId="22550"/>
    <cellStyle name="출력 5 2 2 4 4" xfId="28032"/>
    <cellStyle name="출력 5 2 2 5" xfId="10853"/>
    <cellStyle name="출력 5 2 2 5 2" xfId="16795"/>
    <cellStyle name="출력 5 2 2 5 3" xfId="22551"/>
    <cellStyle name="출력 5 2 2 5 4" xfId="28033"/>
    <cellStyle name="출력 5 2 2 6" xfId="10854"/>
    <cellStyle name="출력 5 2 2 6 2" xfId="16796"/>
    <cellStyle name="출력 5 2 2 6 3" xfId="22552"/>
    <cellStyle name="출력 5 2 2 6 4" xfId="28034"/>
    <cellStyle name="출력 5 2 2 7" xfId="10855"/>
    <cellStyle name="출력 5 2 2 7 2" xfId="16797"/>
    <cellStyle name="출력 5 2 2 7 3" xfId="22553"/>
    <cellStyle name="출력 5 2 2 7 4" xfId="28035"/>
    <cellStyle name="출력 5 2 2 8" xfId="10856"/>
    <cellStyle name="출력 5 2 2 8 2" xfId="16798"/>
    <cellStyle name="출력 5 2 2 8 3" xfId="22554"/>
    <cellStyle name="출력 5 2 2 8 4" xfId="28036"/>
    <cellStyle name="출력 5 2 2 9" xfId="11822"/>
    <cellStyle name="출력 5 2 3" xfId="6068"/>
    <cellStyle name="출력 5 2 3 10" xfId="10857"/>
    <cellStyle name="출력 5 2 3 10 2" xfId="16799"/>
    <cellStyle name="출력 5 2 3 10 3" xfId="22555"/>
    <cellStyle name="출력 5 2 3 10 4" xfId="28037"/>
    <cellStyle name="출력 5 2 3 11" xfId="12040"/>
    <cellStyle name="출력 5 2 3 12" xfId="17796"/>
    <cellStyle name="출력 5 2 3 13" xfId="23293"/>
    <cellStyle name="출력 5 2 3 2" xfId="10858"/>
    <cellStyle name="출력 5 2 3 2 2" xfId="16800"/>
    <cellStyle name="출력 5 2 3 2 3" xfId="22556"/>
    <cellStyle name="출력 5 2 3 2 4" xfId="28038"/>
    <cellStyle name="출력 5 2 3 3" xfId="10859"/>
    <cellStyle name="출력 5 2 3 3 2" xfId="16801"/>
    <cellStyle name="출력 5 2 3 3 3" xfId="22557"/>
    <cellStyle name="출력 5 2 3 3 4" xfId="28039"/>
    <cellStyle name="출력 5 2 3 4" xfId="10860"/>
    <cellStyle name="출력 5 2 3 4 2" xfId="16802"/>
    <cellStyle name="출력 5 2 3 4 3" xfId="22558"/>
    <cellStyle name="출력 5 2 3 4 4" xfId="28040"/>
    <cellStyle name="출력 5 2 3 5" xfId="10861"/>
    <cellStyle name="출력 5 2 3 5 2" xfId="16803"/>
    <cellStyle name="출력 5 2 3 5 3" xfId="22559"/>
    <cellStyle name="출력 5 2 3 5 4" xfId="28041"/>
    <cellStyle name="출력 5 2 3 6" xfId="10862"/>
    <cellStyle name="출력 5 2 3 6 2" xfId="16804"/>
    <cellStyle name="출력 5 2 3 6 3" xfId="22560"/>
    <cellStyle name="출력 5 2 3 6 4" xfId="28042"/>
    <cellStyle name="출력 5 2 3 7" xfId="10863"/>
    <cellStyle name="출력 5 2 3 7 2" xfId="16805"/>
    <cellStyle name="출력 5 2 3 7 3" xfId="22561"/>
    <cellStyle name="출력 5 2 3 7 4" xfId="28043"/>
    <cellStyle name="출력 5 2 3 8" xfId="10864"/>
    <cellStyle name="출력 5 2 3 8 2" xfId="16806"/>
    <cellStyle name="출력 5 2 3 8 3" xfId="22562"/>
    <cellStyle name="출력 5 2 3 8 4" xfId="28044"/>
    <cellStyle name="출력 5 2 3 9" xfId="10865"/>
    <cellStyle name="출력 5 2 3 9 2" xfId="16807"/>
    <cellStyle name="출력 5 2 3 9 3" xfId="22563"/>
    <cellStyle name="출력 5 2 3 9 4" xfId="28045"/>
    <cellStyle name="출력 5 2 4" xfId="10866"/>
    <cellStyle name="출력 5 2 4 2" xfId="16808"/>
    <cellStyle name="출력 5 2 4 3" xfId="22564"/>
    <cellStyle name="출력 5 2 4 4" xfId="28046"/>
    <cellStyle name="출력 5 2 5" xfId="10867"/>
    <cellStyle name="출력 5 2 5 2" xfId="16809"/>
    <cellStyle name="출력 5 2 5 3" xfId="22565"/>
    <cellStyle name="출력 5 2 5 4" xfId="28047"/>
    <cellStyle name="출력 5 2 6" xfId="10868"/>
    <cellStyle name="출력 5 2 6 2" xfId="16810"/>
    <cellStyle name="출력 5 2 6 3" xfId="22566"/>
    <cellStyle name="출력 5 2 6 4" xfId="28048"/>
    <cellStyle name="출력 5 2 7" xfId="10869"/>
    <cellStyle name="출력 5 2 7 2" xfId="16811"/>
    <cellStyle name="출력 5 2 7 3" xfId="22567"/>
    <cellStyle name="출력 5 2 7 4" xfId="28049"/>
    <cellStyle name="출력 5 2 8" xfId="10870"/>
    <cellStyle name="출력 5 2 8 2" xfId="16812"/>
    <cellStyle name="출력 5 2 8 3" xfId="22568"/>
    <cellStyle name="출력 5 2 8 4" xfId="28050"/>
    <cellStyle name="출력 5 2 9" xfId="10871"/>
    <cellStyle name="출력 5 2 9 2" xfId="16813"/>
    <cellStyle name="출력 5 2 9 3" xfId="22569"/>
    <cellStyle name="출력 5 2 9 4" xfId="28051"/>
    <cellStyle name="출력 5 3" xfId="5377"/>
    <cellStyle name="출력 5 3 2" xfId="5665"/>
    <cellStyle name="출력 5 3 2 10" xfId="11638"/>
    <cellStyle name="출력 5 3 2 11" xfId="17408"/>
    <cellStyle name="출력 5 3 2 12" xfId="22940"/>
    <cellStyle name="출력 5 3 2 2" xfId="10872"/>
    <cellStyle name="출력 5 3 2 2 2" xfId="16814"/>
    <cellStyle name="출력 5 3 2 2 3" xfId="22570"/>
    <cellStyle name="출력 5 3 2 2 4" xfId="28052"/>
    <cellStyle name="출력 5 3 2 3" xfId="10873"/>
    <cellStyle name="출력 5 3 2 3 2" xfId="16815"/>
    <cellStyle name="출력 5 3 2 3 3" xfId="22571"/>
    <cellStyle name="출력 5 3 2 3 4" xfId="28053"/>
    <cellStyle name="출력 5 3 2 4" xfId="10874"/>
    <cellStyle name="출력 5 3 2 4 2" xfId="16816"/>
    <cellStyle name="출력 5 3 2 4 3" xfId="22572"/>
    <cellStyle name="출력 5 3 2 4 4" xfId="28054"/>
    <cellStyle name="출력 5 3 2 5" xfId="10875"/>
    <cellStyle name="출력 5 3 2 5 2" xfId="16817"/>
    <cellStyle name="출력 5 3 2 5 3" xfId="22573"/>
    <cellStyle name="출력 5 3 2 5 4" xfId="28055"/>
    <cellStyle name="출력 5 3 2 6" xfId="10876"/>
    <cellStyle name="출력 5 3 2 6 2" xfId="16818"/>
    <cellStyle name="출력 5 3 2 6 3" xfId="22574"/>
    <cellStyle name="출력 5 3 2 6 4" xfId="28056"/>
    <cellStyle name="출력 5 3 2 7" xfId="10877"/>
    <cellStyle name="출력 5 3 2 7 2" xfId="16819"/>
    <cellStyle name="출력 5 3 2 7 3" xfId="22575"/>
    <cellStyle name="출력 5 3 2 7 4" xfId="28057"/>
    <cellStyle name="출력 5 3 2 8" xfId="10878"/>
    <cellStyle name="출력 5 3 2 8 2" xfId="16820"/>
    <cellStyle name="출력 5 3 2 8 3" xfId="22576"/>
    <cellStyle name="출력 5 3 2 8 4" xfId="28058"/>
    <cellStyle name="출력 5 3 2 9" xfId="10879"/>
    <cellStyle name="출력 5 3 2 9 2" xfId="16821"/>
    <cellStyle name="출력 5 3 2 9 3" xfId="22577"/>
    <cellStyle name="출력 5 3 2 9 4" xfId="28059"/>
    <cellStyle name="출력 5 3 3" xfId="10880"/>
    <cellStyle name="출력 5 3 3 2" xfId="16822"/>
    <cellStyle name="출력 5 3 3 3" xfId="22578"/>
    <cellStyle name="출력 5 3 3 4" xfId="28060"/>
    <cellStyle name="출력 5 3 4" xfId="10881"/>
    <cellStyle name="출력 5 3 4 2" xfId="16823"/>
    <cellStyle name="출력 5 3 4 3" xfId="22579"/>
    <cellStyle name="출력 5 3 4 4" xfId="28061"/>
    <cellStyle name="출력 5 3 5" xfId="10882"/>
    <cellStyle name="출력 5 3 5 2" xfId="16824"/>
    <cellStyle name="출력 5 3 5 3" xfId="22580"/>
    <cellStyle name="출력 5 3 5 4" xfId="28062"/>
    <cellStyle name="출력 5 3 6" xfId="10883"/>
    <cellStyle name="출력 5 3 6 2" xfId="16825"/>
    <cellStyle name="출력 5 3 6 3" xfId="22581"/>
    <cellStyle name="출력 5 3 6 4" xfId="28063"/>
    <cellStyle name="출력 5 3 7" xfId="10884"/>
    <cellStyle name="출력 5 3 7 2" xfId="16826"/>
    <cellStyle name="출력 5 3 7 3" xfId="22582"/>
    <cellStyle name="출력 5 3 7 4" xfId="28064"/>
    <cellStyle name="출력 5 3 8" xfId="11371"/>
    <cellStyle name="출력 5 3 9" xfId="17174"/>
    <cellStyle name="출력 5 4" xfId="5440"/>
    <cellStyle name="출력 5 4 2" xfId="5728"/>
    <cellStyle name="출력 5 4 2 10" xfId="11701"/>
    <cellStyle name="출력 5 4 2 11" xfId="17468"/>
    <cellStyle name="출력 5 4 2 12" xfId="22989"/>
    <cellStyle name="출력 5 4 2 2" xfId="10885"/>
    <cellStyle name="출력 5 4 2 2 2" xfId="16827"/>
    <cellStyle name="출력 5 4 2 2 3" xfId="22583"/>
    <cellStyle name="출력 5 4 2 2 4" xfId="28065"/>
    <cellStyle name="출력 5 4 2 3" xfId="10886"/>
    <cellStyle name="출력 5 4 2 3 2" xfId="16828"/>
    <cellStyle name="출력 5 4 2 3 3" xfId="22584"/>
    <cellStyle name="출력 5 4 2 3 4" xfId="28066"/>
    <cellStyle name="출력 5 4 2 4" xfId="10887"/>
    <cellStyle name="출력 5 4 2 4 2" xfId="16829"/>
    <cellStyle name="출력 5 4 2 4 3" xfId="22585"/>
    <cellStyle name="출력 5 4 2 4 4" xfId="28067"/>
    <cellStyle name="출력 5 4 2 5" xfId="10888"/>
    <cellStyle name="출력 5 4 2 5 2" xfId="16830"/>
    <cellStyle name="출력 5 4 2 5 3" xfId="22586"/>
    <cellStyle name="출력 5 4 2 5 4" xfId="28068"/>
    <cellStyle name="출력 5 4 2 6" xfId="10889"/>
    <cellStyle name="출력 5 4 2 6 2" xfId="16831"/>
    <cellStyle name="출력 5 4 2 6 3" xfId="22587"/>
    <cellStyle name="출력 5 4 2 6 4" xfId="28069"/>
    <cellStyle name="출력 5 4 2 7" xfId="10890"/>
    <cellStyle name="출력 5 4 2 7 2" xfId="16832"/>
    <cellStyle name="출력 5 4 2 7 3" xfId="22588"/>
    <cellStyle name="출력 5 4 2 7 4" xfId="28070"/>
    <cellStyle name="출력 5 4 2 8" xfId="10891"/>
    <cellStyle name="출력 5 4 2 8 2" xfId="16833"/>
    <cellStyle name="출력 5 4 2 8 3" xfId="22589"/>
    <cellStyle name="출력 5 4 2 8 4" xfId="28071"/>
    <cellStyle name="출력 5 4 2 9" xfId="10892"/>
    <cellStyle name="출력 5 4 2 9 2" xfId="16834"/>
    <cellStyle name="출력 5 4 2 9 3" xfId="22590"/>
    <cellStyle name="출력 5 4 2 9 4" xfId="28072"/>
    <cellStyle name="출력 5 4 3" xfId="10893"/>
    <cellStyle name="출력 5 4 3 2" xfId="16835"/>
    <cellStyle name="출력 5 4 3 3" xfId="22591"/>
    <cellStyle name="출력 5 4 3 4" xfId="28073"/>
    <cellStyle name="출력 5 4 4" xfId="10894"/>
    <cellStyle name="출력 5 4 4 2" xfId="16836"/>
    <cellStyle name="출력 5 4 4 3" xfId="22592"/>
    <cellStyle name="출력 5 4 4 4" xfId="28074"/>
    <cellStyle name="출력 5 4 5" xfId="10895"/>
    <cellStyle name="출력 5 4 5 2" xfId="16837"/>
    <cellStyle name="출력 5 4 5 3" xfId="22593"/>
    <cellStyle name="출력 5 4 5 4" xfId="28075"/>
    <cellStyle name="출력 5 4 6" xfId="10896"/>
    <cellStyle name="출력 5 4 6 2" xfId="16838"/>
    <cellStyle name="출력 5 4 6 3" xfId="22594"/>
    <cellStyle name="출력 5 4 6 4" xfId="28076"/>
    <cellStyle name="출력 5 4 7" xfId="10897"/>
    <cellStyle name="출력 5 4 7 2" xfId="16839"/>
    <cellStyle name="출력 5 4 7 3" xfId="22595"/>
    <cellStyle name="출력 5 4 7 4" xfId="28077"/>
    <cellStyle name="출력 5 4 8" xfId="11434"/>
    <cellStyle name="출력 5 4 9" xfId="17229"/>
    <cellStyle name="출력 5 5" xfId="5401"/>
    <cellStyle name="출력 5 5 2" xfId="5689"/>
    <cellStyle name="출력 5 5 2 10" xfId="11662"/>
    <cellStyle name="출력 5 5 2 11" xfId="17432"/>
    <cellStyle name="출력 5 5 2 12" xfId="22953"/>
    <cellStyle name="출력 5 5 2 2" xfId="10898"/>
    <cellStyle name="출력 5 5 2 2 2" xfId="16840"/>
    <cellStyle name="출력 5 5 2 2 3" xfId="22596"/>
    <cellStyle name="출력 5 5 2 2 4" xfId="28078"/>
    <cellStyle name="출력 5 5 2 3" xfId="10899"/>
    <cellStyle name="출력 5 5 2 3 2" xfId="16841"/>
    <cellStyle name="출력 5 5 2 3 3" xfId="22597"/>
    <cellStyle name="출력 5 5 2 3 4" xfId="28079"/>
    <cellStyle name="출력 5 5 2 4" xfId="10900"/>
    <cellStyle name="출력 5 5 2 4 2" xfId="16842"/>
    <cellStyle name="출력 5 5 2 4 3" xfId="22598"/>
    <cellStyle name="출력 5 5 2 4 4" xfId="28080"/>
    <cellStyle name="출력 5 5 2 5" xfId="10901"/>
    <cellStyle name="출력 5 5 2 5 2" xfId="16843"/>
    <cellStyle name="출력 5 5 2 5 3" xfId="22599"/>
    <cellStyle name="출력 5 5 2 5 4" xfId="28081"/>
    <cellStyle name="출력 5 5 2 6" xfId="10902"/>
    <cellStyle name="출력 5 5 2 6 2" xfId="16844"/>
    <cellStyle name="출력 5 5 2 6 3" xfId="22600"/>
    <cellStyle name="출력 5 5 2 6 4" xfId="28082"/>
    <cellStyle name="출력 5 5 2 7" xfId="10903"/>
    <cellStyle name="출력 5 5 2 7 2" xfId="16845"/>
    <cellStyle name="출력 5 5 2 7 3" xfId="22601"/>
    <cellStyle name="출력 5 5 2 7 4" xfId="28083"/>
    <cellStyle name="출력 5 5 2 8" xfId="10904"/>
    <cellStyle name="출력 5 5 2 8 2" xfId="16846"/>
    <cellStyle name="출력 5 5 2 8 3" xfId="22602"/>
    <cellStyle name="출력 5 5 2 8 4" xfId="28084"/>
    <cellStyle name="출력 5 5 2 9" xfId="10905"/>
    <cellStyle name="출력 5 5 2 9 2" xfId="16847"/>
    <cellStyle name="출력 5 5 2 9 3" xfId="22603"/>
    <cellStyle name="출력 5 5 2 9 4" xfId="28085"/>
    <cellStyle name="출력 5 5 3" xfId="10906"/>
    <cellStyle name="출력 5 5 3 2" xfId="16848"/>
    <cellStyle name="출력 5 5 3 3" xfId="22604"/>
    <cellStyle name="출력 5 5 3 4" xfId="28086"/>
    <cellStyle name="출력 5 5 4" xfId="10907"/>
    <cellStyle name="출력 5 5 4 2" xfId="16849"/>
    <cellStyle name="출력 5 5 4 3" xfId="22605"/>
    <cellStyle name="출력 5 5 4 4" xfId="28087"/>
    <cellStyle name="출력 5 5 5" xfId="10908"/>
    <cellStyle name="출력 5 5 5 2" xfId="16850"/>
    <cellStyle name="출력 5 5 5 3" xfId="22606"/>
    <cellStyle name="출력 5 5 5 4" xfId="28088"/>
    <cellStyle name="출력 5 5 6" xfId="10909"/>
    <cellStyle name="출력 5 5 6 2" xfId="16851"/>
    <cellStyle name="출력 5 5 6 3" xfId="22607"/>
    <cellStyle name="출력 5 5 6 4" xfId="28089"/>
    <cellStyle name="출력 5 5 7" xfId="11395"/>
    <cellStyle name="출력 5 5 8" xfId="17195"/>
    <cellStyle name="출력 5 6" xfId="5503"/>
    <cellStyle name="출력 5 6 10" xfId="17286"/>
    <cellStyle name="출력 5 6 11" xfId="22887"/>
    <cellStyle name="출력 5 6 2" xfId="5791"/>
    <cellStyle name="출력 5 6 2 10" xfId="10910"/>
    <cellStyle name="출력 5 6 2 10 2" xfId="16852"/>
    <cellStyle name="출력 5 6 2 10 3" xfId="22608"/>
    <cellStyle name="출력 5 6 2 10 4" xfId="28090"/>
    <cellStyle name="출력 5 6 2 11" xfId="11764"/>
    <cellStyle name="출력 5 6 2 12" xfId="17528"/>
    <cellStyle name="출력 5 6 2 13" xfId="23044"/>
    <cellStyle name="출력 5 6 2 2" xfId="10911"/>
    <cellStyle name="출력 5 6 2 2 2" xfId="16853"/>
    <cellStyle name="출력 5 6 2 2 3" xfId="22609"/>
    <cellStyle name="출력 5 6 2 2 4" xfId="28091"/>
    <cellStyle name="출력 5 6 2 3" xfId="10912"/>
    <cellStyle name="출력 5 6 2 3 2" xfId="16854"/>
    <cellStyle name="출력 5 6 2 3 3" xfId="22610"/>
    <cellStyle name="출력 5 6 2 3 4" xfId="28092"/>
    <cellStyle name="출력 5 6 2 4" xfId="10913"/>
    <cellStyle name="출력 5 6 2 4 2" xfId="16855"/>
    <cellStyle name="출력 5 6 2 4 3" xfId="22611"/>
    <cellStyle name="출력 5 6 2 4 4" xfId="28093"/>
    <cellStyle name="출력 5 6 2 5" xfId="10914"/>
    <cellStyle name="출력 5 6 2 5 2" xfId="16856"/>
    <cellStyle name="출력 5 6 2 5 3" xfId="22612"/>
    <cellStyle name="출력 5 6 2 5 4" xfId="28094"/>
    <cellStyle name="출력 5 6 2 6" xfId="10915"/>
    <cellStyle name="출력 5 6 2 6 2" xfId="16857"/>
    <cellStyle name="출력 5 6 2 6 3" xfId="22613"/>
    <cellStyle name="출력 5 6 2 6 4" xfId="28095"/>
    <cellStyle name="출력 5 6 2 7" xfId="10916"/>
    <cellStyle name="출력 5 6 2 7 2" xfId="16858"/>
    <cellStyle name="출력 5 6 2 7 3" xfId="22614"/>
    <cellStyle name="출력 5 6 2 7 4" xfId="28096"/>
    <cellStyle name="출력 5 6 2 8" xfId="10917"/>
    <cellStyle name="출력 5 6 2 8 2" xfId="16859"/>
    <cellStyle name="출력 5 6 2 8 3" xfId="22615"/>
    <cellStyle name="출력 5 6 2 8 4" xfId="28097"/>
    <cellStyle name="출력 5 6 2 9" xfId="10918"/>
    <cellStyle name="출력 5 6 2 9 2" xfId="16860"/>
    <cellStyle name="출력 5 6 2 9 3" xfId="22616"/>
    <cellStyle name="출력 5 6 2 9 4" xfId="28098"/>
    <cellStyle name="출력 5 6 3" xfId="6014"/>
    <cellStyle name="출력 5 6 3 10" xfId="10919"/>
    <cellStyle name="출력 5 6 3 10 2" xfId="16861"/>
    <cellStyle name="출력 5 6 3 10 3" xfId="22617"/>
    <cellStyle name="출력 5 6 3 10 4" xfId="28099"/>
    <cellStyle name="출력 5 6 3 11" xfId="11987"/>
    <cellStyle name="출력 5 6 3 12" xfId="17744"/>
    <cellStyle name="출력 5 6 3 13" xfId="23241"/>
    <cellStyle name="출력 5 6 3 2" xfId="10920"/>
    <cellStyle name="출력 5 6 3 2 2" xfId="16862"/>
    <cellStyle name="출력 5 6 3 2 3" xfId="22618"/>
    <cellStyle name="출력 5 6 3 2 4" xfId="28100"/>
    <cellStyle name="출력 5 6 3 3" xfId="10921"/>
    <cellStyle name="출력 5 6 3 3 2" xfId="16863"/>
    <cellStyle name="출력 5 6 3 3 3" xfId="22619"/>
    <cellStyle name="출력 5 6 3 3 4" xfId="28101"/>
    <cellStyle name="출력 5 6 3 4" xfId="10922"/>
    <cellStyle name="출력 5 6 3 4 2" xfId="16864"/>
    <cellStyle name="출력 5 6 3 4 3" xfId="22620"/>
    <cellStyle name="출력 5 6 3 4 4" xfId="28102"/>
    <cellStyle name="출력 5 6 3 5" xfId="10923"/>
    <cellStyle name="출력 5 6 3 5 2" xfId="16865"/>
    <cellStyle name="출력 5 6 3 5 3" xfId="22621"/>
    <cellStyle name="출력 5 6 3 5 4" xfId="28103"/>
    <cellStyle name="출력 5 6 3 6" xfId="10924"/>
    <cellStyle name="출력 5 6 3 6 2" xfId="16866"/>
    <cellStyle name="출력 5 6 3 6 3" xfId="22622"/>
    <cellStyle name="출력 5 6 3 6 4" xfId="28104"/>
    <cellStyle name="출력 5 6 3 7" xfId="10925"/>
    <cellStyle name="출력 5 6 3 7 2" xfId="16867"/>
    <cellStyle name="출력 5 6 3 7 3" xfId="22623"/>
    <cellStyle name="출력 5 6 3 7 4" xfId="28105"/>
    <cellStyle name="출력 5 6 3 8" xfId="10926"/>
    <cellStyle name="출력 5 6 3 8 2" xfId="16868"/>
    <cellStyle name="출력 5 6 3 8 3" xfId="22624"/>
    <cellStyle name="출력 5 6 3 8 4" xfId="28106"/>
    <cellStyle name="출력 5 6 3 9" xfId="10927"/>
    <cellStyle name="출력 5 6 3 9 2" xfId="16869"/>
    <cellStyle name="출력 5 6 3 9 3" xfId="22625"/>
    <cellStyle name="출력 5 6 3 9 4" xfId="28107"/>
    <cellStyle name="출력 5 6 4" xfId="10928"/>
    <cellStyle name="출력 5 6 4 2" xfId="16870"/>
    <cellStyle name="출력 5 6 4 3" xfId="22626"/>
    <cellStyle name="출력 5 6 4 4" xfId="28108"/>
    <cellStyle name="출력 5 6 5" xfId="10929"/>
    <cellStyle name="출력 5 6 5 2" xfId="16871"/>
    <cellStyle name="출력 5 6 5 3" xfId="22627"/>
    <cellStyle name="출력 5 6 5 4" xfId="28109"/>
    <cellStyle name="출력 5 6 6" xfId="10930"/>
    <cellStyle name="출력 5 6 6 2" xfId="16872"/>
    <cellStyle name="출력 5 6 6 3" xfId="22628"/>
    <cellStyle name="출력 5 6 6 4" xfId="28110"/>
    <cellStyle name="출력 5 6 7" xfId="10931"/>
    <cellStyle name="출력 5 6 7 2" xfId="16873"/>
    <cellStyle name="출력 5 6 7 3" xfId="22629"/>
    <cellStyle name="출력 5 6 7 4" xfId="28111"/>
    <cellStyle name="출력 5 6 8" xfId="10932"/>
    <cellStyle name="출력 5 6 8 2" xfId="16874"/>
    <cellStyle name="출력 5 6 8 3" xfId="22630"/>
    <cellStyle name="출력 5 6 8 4" xfId="28112"/>
    <cellStyle name="출력 5 6 9" xfId="11497"/>
    <cellStyle name="출력 5 7" xfId="10933"/>
    <cellStyle name="출력 5 7 2" xfId="16875"/>
    <cellStyle name="출력 5 7 3" xfId="22631"/>
    <cellStyle name="출력 5 7 4" xfId="28113"/>
    <cellStyle name="출력 5 8" xfId="10934"/>
    <cellStyle name="출력 5 8 2" xfId="16876"/>
    <cellStyle name="출력 5 8 3" xfId="22632"/>
    <cellStyle name="출력 5 8 4" xfId="28114"/>
    <cellStyle name="출력 5 9" xfId="11336"/>
    <cellStyle name="캅셀" xfId="4863"/>
    <cellStyle name="콤냡?&lt;_x000f_$??: `1_1 " xfId="4864"/>
    <cellStyle name="콤마 [0]?SAUP-1" xfId="4865"/>
    <cellStyle name="콤마 [0]_  종  합  " xfId="76"/>
    <cellStyle name="콤마 [0]⛸SAUP-1" xfId="4866"/>
    <cellStyle name="콤마 [2]" xfId="663"/>
    <cellStyle name="콤마 [2] 2" xfId="5168"/>
    <cellStyle name="콤마,_x0005__x0014_" xfId="4867"/>
    <cellStyle name="콤마[0]" xfId="664"/>
    <cellStyle name="콤마[0] 2" xfId="5395"/>
    <cellStyle name="콤마[0] 2 2" xfId="5683"/>
    <cellStyle name="콤마[0] 2 2 10" xfId="17426"/>
    <cellStyle name="콤마[0] 2 2 2" xfId="10935"/>
    <cellStyle name="콤마[0] 2 2 2 2" xfId="16877"/>
    <cellStyle name="콤마[0] 2 2 2 3" xfId="22633"/>
    <cellStyle name="콤마[0] 2 2 2 4" xfId="28115"/>
    <cellStyle name="콤마[0] 2 2 3" xfId="10936"/>
    <cellStyle name="콤마[0] 2 2 3 2" xfId="16878"/>
    <cellStyle name="콤마[0] 2 2 3 3" xfId="22634"/>
    <cellStyle name="콤마[0] 2 2 3 4" xfId="28116"/>
    <cellStyle name="콤마[0] 2 2 4" xfId="10937"/>
    <cellStyle name="콤마[0] 2 2 4 2" xfId="16879"/>
    <cellStyle name="콤마[0] 2 2 4 3" xfId="22635"/>
    <cellStyle name="콤마[0] 2 2 4 4" xfId="28117"/>
    <cellStyle name="콤마[0] 2 2 5" xfId="10938"/>
    <cellStyle name="콤마[0] 2 2 5 2" xfId="16880"/>
    <cellStyle name="콤마[0] 2 2 5 3" xfId="22636"/>
    <cellStyle name="콤마[0] 2 2 5 4" xfId="28118"/>
    <cellStyle name="콤마[0] 2 2 6" xfId="10939"/>
    <cellStyle name="콤마[0] 2 2 6 2" xfId="16881"/>
    <cellStyle name="콤마[0] 2 2 6 3" xfId="22637"/>
    <cellStyle name="콤마[0] 2 2 6 4" xfId="28119"/>
    <cellStyle name="콤마[0] 2 2 7" xfId="10940"/>
    <cellStyle name="콤마[0] 2 2 7 2" xfId="16882"/>
    <cellStyle name="콤마[0] 2 2 7 3" xfId="22638"/>
    <cellStyle name="콤마[0] 2 2 7 4" xfId="28120"/>
    <cellStyle name="콤마[0] 2 2 8" xfId="10941"/>
    <cellStyle name="콤마[0] 2 2 8 2" xfId="16883"/>
    <cellStyle name="콤마[0] 2 2 8 3" xfId="22639"/>
    <cellStyle name="콤마[0] 2 2 8 4" xfId="28121"/>
    <cellStyle name="콤마[0] 2 2 9" xfId="11656"/>
    <cellStyle name="콤마[0] 2 3" xfId="5923"/>
    <cellStyle name="콤마[0] 2 3 10" xfId="10942"/>
    <cellStyle name="콤마[0] 2 3 10 2" xfId="16884"/>
    <cellStyle name="콤마[0] 2 3 10 3" xfId="22640"/>
    <cellStyle name="콤마[0] 2 3 10 4" xfId="28122"/>
    <cellStyle name="콤마[0] 2 3 11" xfId="11896"/>
    <cellStyle name="콤마[0] 2 3 12" xfId="17653"/>
    <cellStyle name="콤마[0] 2 3 13" xfId="23150"/>
    <cellStyle name="콤마[0] 2 3 2" xfId="10943"/>
    <cellStyle name="콤마[0] 2 3 2 2" xfId="16885"/>
    <cellStyle name="콤마[0] 2 3 2 3" xfId="22641"/>
    <cellStyle name="콤마[0] 2 3 2 4" xfId="28123"/>
    <cellStyle name="콤마[0] 2 3 3" xfId="10944"/>
    <cellStyle name="콤마[0] 2 3 3 2" xfId="16886"/>
    <cellStyle name="콤마[0] 2 3 3 3" xfId="22642"/>
    <cellStyle name="콤마[0] 2 3 3 4" xfId="28124"/>
    <cellStyle name="콤마[0] 2 3 4" xfId="10945"/>
    <cellStyle name="콤마[0] 2 3 4 2" xfId="16887"/>
    <cellStyle name="콤마[0] 2 3 4 3" xfId="22643"/>
    <cellStyle name="콤마[0] 2 3 4 4" xfId="28125"/>
    <cellStyle name="콤마[0] 2 3 5" xfId="10946"/>
    <cellStyle name="콤마[0] 2 3 5 2" xfId="16888"/>
    <cellStyle name="콤마[0] 2 3 5 3" xfId="22644"/>
    <cellStyle name="콤마[0] 2 3 5 4" xfId="28126"/>
    <cellStyle name="콤마[0] 2 3 6" xfId="10947"/>
    <cellStyle name="콤마[0] 2 3 6 2" xfId="16889"/>
    <cellStyle name="콤마[0] 2 3 6 3" xfId="22645"/>
    <cellStyle name="콤마[0] 2 3 6 4" xfId="28127"/>
    <cellStyle name="콤마[0] 2 3 7" xfId="10948"/>
    <cellStyle name="콤마[0] 2 3 7 2" xfId="16890"/>
    <cellStyle name="콤마[0] 2 3 7 3" xfId="22646"/>
    <cellStyle name="콤마[0] 2 3 7 4" xfId="28128"/>
    <cellStyle name="콤마[0] 2 3 8" xfId="10949"/>
    <cellStyle name="콤마[0] 2 3 8 2" xfId="16891"/>
    <cellStyle name="콤마[0] 2 3 8 3" xfId="22647"/>
    <cellStyle name="콤마[0] 2 3 8 4" xfId="28129"/>
    <cellStyle name="콤마[0] 2 3 9" xfId="10950"/>
    <cellStyle name="콤마[0] 2 3 9 2" xfId="16892"/>
    <cellStyle name="콤마[0] 2 3 9 3" xfId="22648"/>
    <cellStyle name="콤마[0] 2 3 9 4" xfId="28130"/>
    <cellStyle name="콤마[0] 2 4" xfId="10951"/>
    <cellStyle name="콤마[0] 2 4 2" xfId="16893"/>
    <cellStyle name="콤마[0] 2 4 3" xfId="22649"/>
    <cellStyle name="콤마[0] 2 4 4" xfId="28131"/>
    <cellStyle name="콤마[0] 2 5" xfId="10952"/>
    <cellStyle name="콤마[0] 2 5 2" xfId="16894"/>
    <cellStyle name="콤마[0] 2 5 3" xfId="22650"/>
    <cellStyle name="콤마[0] 2 5 4" xfId="28132"/>
    <cellStyle name="콤마[0] 2 6" xfId="10953"/>
    <cellStyle name="콤마[0] 2 6 2" xfId="16895"/>
    <cellStyle name="콤마[0] 2 6 3" xfId="22651"/>
    <cellStyle name="콤마[0] 2 6 4" xfId="28133"/>
    <cellStyle name="콤마[0] 2 7" xfId="10954"/>
    <cellStyle name="콤마[0] 2 7 2" xfId="16896"/>
    <cellStyle name="콤마[0] 2 7 3" xfId="22652"/>
    <cellStyle name="콤마[0] 2 7 4" xfId="28134"/>
    <cellStyle name="콤마[0] 2 8" xfId="10955"/>
    <cellStyle name="콤마[0] 2 8 2" xfId="16897"/>
    <cellStyle name="콤마[0] 2 8 3" xfId="22653"/>
    <cellStyle name="콤마[0] 2 8 4" xfId="28135"/>
    <cellStyle name="콤마[0] 2 9" xfId="11389"/>
    <cellStyle name="콤마[0] 3" xfId="5540"/>
    <cellStyle name="콤마[0] 3 10" xfId="11533"/>
    <cellStyle name="콤마[0] 3 2" xfId="5828"/>
    <cellStyle name="콤마[0] 3 2 10" xfId="17563"/>
    <cellStyle name="콤마[0] 3 2 2" xfId="10956"/>
    <cellStyle name="콤마[0] 3 2 2 2" xfId="16898"/>
    <cellStyle name="콤마[0] 3 2 2 3" xfId="22654"/>
    <cellStyle name="콤마[0] 3 2 2 4" xfId="28136"/>
    <cellStyle name="콤마[0] 3 2 3" xfId="10957"/>
    <cellStyle name="콤마[0] 3 2 3 2" xfId="16899"/>
    <cellStyle name="콤마[0] 3 2 3 3" xfId="22655"/>
    <cellStyle name="콤마[0] 3 2 3 4" xfId="28137"/>
    <cellStyle name="콤마[0] 3 2 4" xfId="10958"/>
    <cellStyle name="콤마[0] 3 2 4 2" xfId="16900"/>
    <cellStyle name="콤마[0] 3 2 4 3" xfId="22656"/>
    <cellStyle name="콤마[0] 3 2 4 4" xfId="28138"/>
    <cellStyle name="콤마[0] 3 2 5" xfId="10959"/>
    <cellStyle name="콤마[0] 3 2 5 2" xfId="16901"/>
    <cellStyle name="콤마[0] 3 2 5 3" xfId="22657"/>
    <cellStyle name="콤마[0] 3 2 5 4" xfId="28139"/>
    <cellStyle name="콤마[0] 3 2 6" xfId="10960"/>
    <cellStyle name="콤마[0] 3 2 6 2" xfId="16902"/>
    <cellStyle name="콤마[0] 3 2 6 3" xfId="22658"/>
    <cellStyle name="콤마[0] 3 2 6 4" xfId="28140"/>
    <cellStyle name="콤마[0] 3 2 7" xfId="10961"/>
    <cellStyle name="콤마[0] 3 2 7 2" xfId="16903"/>
    <cellStyle name="콤마[0] 3 2 7 3" xfId="22659"/>
    <cellStyle name="콤마[0] 3 2 7 4" xfId="28141"/>
    <cellStyle name="콤마[0] 3 2 8" xfId="10962"/>
    <cellStyle name="콤마[0] 3 2 8 2" xfId="16904"/>
    <cellStyle name="콤마[0] 3 2 8 3" xfId="22660"/>
    <cellStyle name="콤마[0] 3 2 8 4" xfId="28142"/>
    <cellStyle name="콤마[0] 3 2 9" xfId="11801"/>
    <cellStyle name="콤마[0] 3 3" xfId="6050"/>
    <cellStyle name="콤마[0] 3 3 10" xfId="10963"/>
    <cellStyle name="콤마[0] 3 3 10 2" xfId="16905"/>
    <cellStyle name="콤마[0] 3 3 10 3" xfId="22661"/>
    <cellStyle name="콤마[0] 3 3 10 4" xfId="28143"/>
    <cellStyle name="콤마[0] 3 3 11" xfId="12022"/>
    <cellStyle name="콤마[0] 3 3 12" xfId="17779"/>
    <cellStyle name="콤마[0] 3 3 13" xfId="23276"/>
    <cellStyle name="콤마[0] 3 3 2" xfId="10964"/>
    <cellStyle name="콤마[0] 3 3 2 2" xfId="16906"/>
    <cellStyle name="콤마[0] 3 3 2 3" xfId="22662"/>
    <cellStyle name="콤마[0] 3 3 2 4" xfId="28144"/>
    <cellStyle name="콤마[0] 3 3 3" xfId="10965"/>
    <cellStyle name="콤마[0] 3 3 3 2" xfId="16907"/>
    <cellStyle name="콤마[0] 3 3 3 3" xfId="22663"/>
    <cellStyle name="콤마[0] 3 3 3 4" xfId="28145"/>
    <cellStyle name="콤마[0] 3 3 4" xfId="10966"/>
    <cellStyle name="콤마[0] 3 3 4 2" xfId="16908"/>
    <cellStyle name="콤마[0] 3 3 4 3" xfId="22664"/>
    <cellStyle name="콤마[0] 3 3 4 4" xfId="28146"/>
    <cellStyle name="콤마[0] 3 3 5" xfId="10967"/>
    <cellStyle name="콤마[0] 3 3 5 2" xfId="16909"/>
    <cellStyle name="콤마[0] 3 3 5 3" xfId="22665"/>
    <cellStyle name="콤마[0] 3 3 5 4" xfId="28147"/>
    <cellStyle name="콤마[0] 3 3 6" xfId="10968"/>
    <cellStyle name="콤마[0] 3 3 6 2" xfId="16910"/>
    <cellStyle name="콤마[0] 3 3 6 3" xfId="22666"/>
    <cellStyle name="콤마[0] 3 3 6 4" xfId="28148"/>
    <cellStyle name="콤마[0] 3 3 7" xfId="10969"/>
    <cellStyle name="콤마[0] 3 3 7 2" xfId="16911"/>
    <cellStyle name="콤마[0] 3 3 7 3" xfId="22667"/>
    <cellStyle name="콤마[0] 3 3 7 4" xfId="28149"/>
    <cellStyle name="콤마[0] 3 3 8" xfId="10970"/>
    <cellStyle name="콤마[0] 3 3 8 2" xfId="16912"/>
    <cellStyle name="콤마[0] 3 3 8 3" xfId="22668"/>
    <cellStyle name="콤마[0] 3 3 8 4" xfId="28150"/>
    <cellStyle name="콤마[0] 3 3 9" xfId="10971"/>
    <cellStyle name="콤마[0] 3 3 9 2" xfId="16913"/>
    <cellStyle name="콤마[0] 3 3 9 3" xfId="22669"/>
    <cellStyle name="콤마[0] 3 3 9 4" xfId="28151"/>
    <cellStyle name="콤마[0] 3 4" xfId="10972"/>
    <cellStyle name="콤마[0] 3 4 2" xfId="16914"/>
    <cellStyle name="콤마[0] 3 4 3" xfId="22670"/>
    <cellStyle name="콤마[0] 3 4 4" xfId="28152"/>
    <cellStyle name="콤마[0] 3 5" xfId="10973"/>
    <cellStyle name="콤마[0] 3 5 2" xfId="16915"/>
    <cellStyle name="콤마[0] 3 5 3" xfId="22671"/>
    <cellStyle name="콤마[0] 3 5 4" xfId="28153"/>
    <cellStyle name="콤마[0] 3 6" xfId="10974"/>
    <cellStyle name="콤마[0] 3 6 2" xfId="16916"/>
    <cellStyle name="콤마[0] 3 6 3" xfId="22672"/>
    <cellStyle name="콤마[0] 3 6 4" xfId="28154"/>
    <cellStyle name="콤마[0] 3 7" xfId="10975"/>
    <cellStyle name="콤마[0] 3 7 2" xfId="16917"/>
    <cellStyle name="콤마[0] 3 7 3" xfId="22673"/>
    <cellStyle name="콤마[0] 3 7 4" xfId="28155"/>
    <cellStyle name="콤마[0] 3 8" xfId="10976"/>
    <cellStyle name="콤마[0] 3 8 2" xfId="16918"/>
    <cellStyle name="콤마[0] 3 8 3" xfId="22674"/>
    <cellStyle name="콤마[0] 3 8 4" xfId="28156"/>
    <cellStyle name="콤마[0] 3 9" xfId="10977"/>
    <cellStyle name="콤마[0] 3 9 2" xfId="16919"/>
    <cellStyle name="콤마[0] 3 9 3" xfId="22675"/>
    <cellStyle name="콤마[0] 3 9 4" xfId="28157"/>
    <cellStyle name="콤마[0] 4" xfId="5551"/>
    <cellStyle name="콤마[0] 4 2" xfId="5839"/>
    <cellStyle name="콤마[0] 4 2 10" xfId="17573"/>
    <cellStyle name="콤마[0] 4 2 2" xfId="10978"/>
    <cellStyle name="콤마[0] 4 2 2 2" xfId="16920"/>
    <cellStyle name="콤마[0] 4 2 2 3" xfId="22676"/>
    <cellStyle name="콤마[0] 4 2 2 4" xfId="28158"/>
    <cellStyle name="콤마[0] 4 2 3" xfId="10979"/>
    <cellStyle name="콤마[0] 4 2 3 2" xfId="16921"/>
    <cellStyle name="콤마[0] 4 2 3 3" xfId="22677"/>
    <cellStyle name="콤마[0] 4 2 3 4" xfId="28159"/>
    <cellStyle name="콤마[0] 4 2 4" xfId="10980"/>
    <cellStyle name="콤마[0] 4 2 4 2" xfId="16922"/>
    <cellStyle name="콤마[0] 4 2 4 3" xfId="22678"/>
    <cellStyle name="콤마[0] 4 2 4 4" xfId="28160"/>
    <cellStyle name="콤마[0] 4 2 5" xfId="10981"/>
    <cellStyle name="콤마[0] 4 2 5 2" xfId="16923"/>
    <cellStyle name="콤마[0] 4 2 5 3" xfId="22679"/>
    <cellStyle name="콤마[0] 4 2 5 4" xfId="28161"/>
    <cellStyle name="콤마[0] 4 2 6" xfId="10982"/>
    <cellStyle name="콤마[0] 4 2 6 2" xfId="16924"/>
    <cellStyle name="콤마[0] 4 2 6 3" xfId="22680"/>
    <cellStyle name="콤마[0] 4 2 6 4" xfId="28162"/>
    <cellStyle name="콤마[0] 4 2 7" xfId="10983"/>
    <cellStyle name="콤마[0] 4 2 7 2" xfId="16925"/>
    <cellStyle name="콤마[0] 4 2 7 3" xfId="22681"/>
    <cellStyle name="콤마[0] 4 2 7 4" xfId="28163"/>
    <cellStyle name="콤마[0] 4 2 8" xfId="10984"/>
    <cellStyle name="콤마[0] 4 2 8 2" xfId="16926"/>
    <cellStyle name="콤마[0] 4 2 8 3" xfId="22682"/>
    <cellStyle name="콤마[0] 4 2 8 4" xfId="28164"/>
    <cellStyle name="콤마[0] 4 2 9" xfId="11812"/>
    <cellStyle name="콤마[0] 4 3" xfId="10985"/>
    <cellStyle name="콤마[0] 4 3 2" xfId="16927"/>
    <cellStyle name="콤마[0] 4 3 3" xfId="22683"/>
    <cellStyle name="콤마[0] 4 3 4" xfId="28165"/>
    <cellStyle name="콤마[0] 4 4" xfId="10986"/>
    <cellStyle name="콤마[0] 4 4 2" xfId="16928"/>
    <cellStyle name="콤마[0] 4 4 3" xfId="22684"/>
    <cellStyle name="콤마[0] 4 4 4" xfId="28166"/>
    <cellStyle name="콤마[0] 4 5" xfId="10987"/>
    <cellStyle name="콤마[0] 4 5 2" xfId="16929"/>
    <cellStyle name="콤마[0] 4 5 3" xfId="22685"/>
    <cellStyle name="콤마[0] 4 5 4" xfId="28167"/>
    <cellStyle name="콤마[0] 4 6" xfId="10988"/>
    <cellStyle name="콤마[0] 4 6 2" xfId="16930"/>
    <cellStyle name="콤마[0] 4 6 3" xfId="22686"/>
    <cellStyle name="콤마[0] 4 6 4" xfId="28168"/>
    <cellStyle name="콤마[0] 4 7" xfId="11544"/>
    <cellStyle name="콤마[0] 4 8" xfId="17325"/>
    <cellStyle name="콤마[0] 5" xfId="5430"/>
    <cellStyle name="콤마[0] 5 2" xfId="5718"/>
    <cellStyle name="콤마[0] 5 2 10" xfId="10989"/>
    <cellStyle name="콤마[0] 5 2 10 2" xfId="16931"/>
    <cellStyle name="콤마[0] 5 2 10 3" xfId="22687"/>
    <cellStyle name="콤마[0] 5 2 10 4" xfId="28169"/>
    <cellStyle name="콤마[0] 5 2 11" xfId="11691"/>
    <cellStyle name="콤마[0] 5 2 12" xfId="22980"/>
    <cellStyle name="콤마[0] 5 2 2" xfId="10990"/>
    <cellStyle name="콤마[0] 5 2 2 2" xfId="16932"/>
    <cellStyle name="콤마[0] 5 2 2 3" xfId="22688"/>
    <cellStyle name="콤마[0] 5 2 2 4" xfId="28170"/>
    <cellStyle name="콤마[0] 5 2 3" xfId="10991"/>
    <cellStyle name="콤마[0] 5 2 3 2" xfId="16933"/>
    <cellStyle name="콤마[0] 5 2 3 3" xfId="22689"/>
    <cellStyle name="콤마[0] 5 2 3 4" xfId="28171"/>
    <cellStyle name="콤마[0] 5 2 4" xfId="10992"/>
    <cellStyle name="콤마[0] 5 2 4 2" xfId="16934"/>
    <cellStyle name="콤마[0] 5 2 4 3" xfId="22690"/>
    <cellStyle name="콤마[0] 5 2 4 4" xfId="28172"/>
    <cellStyle name="콤마[0] 5 2 5" xfId="10993"/>
    <cellStyle name="콤마[0] 5 2 5 2" xfId="16935"/>
    <cellStyle name="콤마[0] 5 2 5 3" xfId="22691"/>
    <cellStyle name="콤마[0] 5 2 5 4" xfId="28173"/>
    <cellStyle name="콤마[0] 5 2 6" xfId="10994"/>
    <cellStyle name="콤마[0] 5 2 6 2" xfId="16936"/>
    <cellStyle name="콤마[0] 5 2 6 3" xfId="22692"/>
    <cellStyle name="콤마[0] 5 2 6 4" xfId="28174"/>
    <cellStyle name="콤마[0] 5 2 7" xfId="10995"/>
    <cellStyle name="콤마[0] 5 2 7 2" xfId="16937"/>
    <cellStyle name="콤마[0] 5 2 7 3" xfId="22693"/>
    <cellStyle name="콤마[0] 5 2 7 4" xfId="28175"/>
    <cellStyle name="콤마[0] 5 2 8" xfId="10996"/>
    <cellStyle name="콤마[0] 5 2 8 2" xfId="16938"/>
    <cellStyle name="콤마[0] 5 2 8 3" xfId="22694"/>
    <cellStyle name="콤마[0] 5 2 8 4" xfId="28176"/>
    <cellStyle name="콤마[0] 5 2 9" xfId="10997"/>
    <cellStyle name="콤마[0] 5 2 9 2" xfId="16939"/>
    <cellStyle name="콤마[0] 5 2 9 3" xfId="22695"/>
    <cellStyle name="콤마[0] 5 2 9 4" xfId="28177"/>
    <cellStyle name="콤마[0] 5 3" xfId="5951"/>
    <cellStyle name="콤마[0] 5 3 10" xfId="10998"/>
    <cellStyle name="콤마[0] 5 3 10 2" xfId="16940"/>
    <cellStyle name="콤마[0] 5 3 10 3" xfId="22696"/>
    <cellStyle name="콤마[0] 5 3 10 4" xfId="28178"/>
    <cellStyle name="콤마[0] 5 3 11" xfId="11924"/>
    <cellStyle name="콤마[0] 5 3 12" xfId="17681"/>
    <cellStyle name="콤마[0] 5 3 13" xfId="23178"/>
    <cellStyle name="콤마[0] 5 3 2" xfId="10999"/>
    <cellStyle name="콤마[0] 5 3 2 2" xfId="16941"/>
    <cellStyle name="콤마[0] 5 3 2 3" xfId="22697"/>
    <cellStyle name="콤마[0] 5 3 2 4" xfId="28179"/>
    <cellStyle name="콤마[0] 5 3 3" xfId="11000"/>
    <cellStyle name="콤마[0] 5 3 3 2" xfId="16942"/>
    <cellStyle name="콤마[0] 5 3 3 3" xfId="22698"/>
    <cellStyle name="콤마[0] 5 3 3 4" xfId="28180"/>
    <cellStyle name="콤마[0] 5 3 4" xfId="11001"/>
    <cellStyle name="콤마[0] 5 3 4 2" xfId="16943"/>
    <cellStyle name="콤마[0] 5 3 4 3" xfId="22699"/>
    <cellStyle name="콤마[0] 5 3 4 4" xfId="28181"/>
    <cellStyle name="콤마[0] 5 3 5" xfId="11002"/>
    <cellStyle name="콤마[0] 5 3 5 2" xfId="16944"/>
    <cellStyle name="콤마[0] 5 3 5 3" xfId="22700"/>
    <cellStyle name="콤마[0] 5 3 5 4" xfId="28182"/>
    <cellStyle name="콤마[0] 5 3 6" xfId="11003"/>
    <cellStyle name="콤마[0] 5 3 6 2" xfId="16945"/>
    <cellStyle name="콤마[0] 5 3 6 3" xfId="22701"/>
    <cellStyle name="콤마[0] 5 3 6 4" xfId="28183"/>
    <cellStyle name="콤마[0] 5 3 7" xfId="11004"/>
    <cellStyle name="콤마[0] 5 3 7 2" xfId="16946"/>
    <cellStyle name="콤마[0] 5 3 7 3" xfId="22702"/>
    <cellStyle name="콤마[0] 5 3 7 4" xfId="28184"/>
    <cellStyle name="콤마[0] 5 3 8" xfId="11005"/>
    <cellStyle name="콤마[0] 5 3 8 2" xfId="16947"/>
    <cellStyle name="콤마[0] 5 3 8 3" xfId="22703"/>
    <cellStyle name="콤마[0] 5 3 8 4" xfId="28185"/>
    <cellStyle name="콤마[0] 5 3 9" xfId="11006"/>
    <cellStyle name="콤마[0] 5 3 9 2" xfId="16948"/>
    <cellStyle name="콤마[0] 5 3 9 3" xfId="22704"/>
    <cellStyle name="콤마[0] 5 3 9 4" xfId="28186"/>
    <cellStyle name="콤마[0] 5 4" xfId="11007"/>
    <cellStyle name="콤마[0] 5 4 2" xfId="16949"/>
    <cellStyle name="콤마[0] 5 4 3" xfId="22705"/>
    <cellStyle name="콤마[0] 5 4 4" xfId="28187"/>
    <cellStyle name="콤마[0] 5 5" xfId="11008"/>
    <cellStyle name="콤마[0] 5 5 2" xfId="16950"/>
    <cellStyle name="콤마[0] 5 5 3" xfId="22706"/>
    <cellStyle name="콤마[0] 5 5 4" xfId="28188"/>
    <cellStyle name="콤마[0] 5 6" xfId="11009"/>
    <cellStyle name="콤마[0] 5 6 2" xfId="16951"/>
    <cellStyle name="콤마[0] 5 6 3" xfId="22707"/>
    <cellStyle name="콤마[0] 5 6 4" xfId="28189"/>
    <cellStyle name="콤마[0] 5 7" xfId="11424"/>
    <cellStyle name="콤마[0] 6" xfId="5606"/>
    <cellStyle name="콤마[0] 6 10" xfId="17360"/>
    <cellStyle name="콤마[0] 6 2" xfId="11010"/>
    <cellStyle name="콤마[0] 6 2 2" xfId="16952"/>
    <cellStyle name="콤마[0] 6 2 3" xfId="22708"/>
    <cellStyle name="콤마[0] 6 2 4" xfId="28190"/>
    <cellStyle name="콤마[0] 6 3" xfId="11011"/>
    <cellStyle name="콤마[0] 6 3 2" xfId="16953"/>
    <cellStyle name="콤마[0] 6 3 3" xfId="22709"/>
    <cellStyle name="콤마[0] 6 3 4" xfId="28191"/>
    <cellStyle name="콤마[0] 6 4" xfId="11012"/>
    <cellStyle name="콤마[0] 6 4 2" xfId="16954"/>
    <cellStyle name="콤마[0] 6 4 3" xfId="22710"/>
    <cellStyle name="콤마[0] 6 4 4" xfId="28192"/>
    <cellStyle name="콤마[0] 6 5" xfId="11013"/>
    <cellStyle name="콤마[0] 6 5 2" xfId="16955"/>
    <cellStyle name="콤마[0] 6 5 3" xfId="22711"/>
    <cellStyle name="콤마[0] 6 5 4" xfId="28193"/>
    <cellStyle name="콤마[0] 6 6" xfId="11014"/>
    <cellStyle name="콤마[0] 6 6 2" xfId="16956"/>
    <cellStyle name="콤마[0] 6 6 3" xfId="22712"/>
    <cellStyle name="콤마[0] 6 6 4" xfId="28194"/>
    <cellStyle name="콤마[0] 6 7" xfId="11015"/>
    <cellStyle name="콤마[0] 6 7 2" xfId="16957"/>
    <cellStyle name="콤마[0] 6 7 3" xfId="22713"/>
    <cellStyle name="콤마[0] 6 7 4" xfId="28195"/>
    <cellStyle name="콤마[0] 6 8" xfId="11016"/>
    <cellStyle name="콤마[0] 6 8 2" xfId="16958"/>
    <cellStyle name="콤마[0] 6 8 3" xfId="22714"/>
    <cellStyle name="콤마[0] 6 8 4" xfId="28196"/>
    <cellStyle name="콤마[0] 6 9" xfId="11588"/>
    <cellStyle name="콤마[0] 7" xfId="11017"/>
    <cellStyle name="콤마[0] 7 2" xfId="16959"/>
    <cellStyle name="콤마[0] 7 3" xfId="22715"/>
    <cellStyle name="콤마[0] 7 4" xfId="28197"/>
    <cellStyle name="콤마_  종  합  " xfId="77"/>
    <cellStyle name="쿯뱐_0899intecosch" xfId="4868"/>
    <cellStyle name="쿯퉩E[0]_0899intecosch" xfId="4869"/>
    <cellStyle name="큰제목" xfId="4870"/>
    <cellStyle name="턜퀂뎡" xfId="4871"/>
    <cellStyle name="테두리(실선)" xfId="4872"/>
    <cellStyle name="通貨 [0.00]_MDL TWO Erisa loan 2000" xfId="665"/>
    <cellStyle name="통화 [0] 2" xfId="666"/>
    <cellStyle name="통화 [0] 2 2" xfId="4873"/>
    <cellStyle name="통화 [0] 2 2 2" xfId="4874"/>
    <cellStyle name="통화 [0] 2 3" xfId="4875"/>
    <cellStyle name="통화 [0] 3" xfId="667"/>
    <cellStyle name="통화 [0] 3 2" xfId="4876"/>
    <cellStyle name="통화 [0] 4" xfId="668"/>
    <cellStyle name="통화 [0] 4 2" xfId="4877"/>
    <cellStyle name="통화 [0] 5" xfId="78"/>
    <cellStyle name="通貨_02BP用" xfId="669"/>
    <cellStyle name="퍼센트" xfId="670"/>
    <cellStyle name="퍼센트 - 유형2" xfId="671"/>
    <cellStyle name="퍼센트 2" xfId="5169"/>
    <cellStyle name="퍼센트 3" xfId="5146"/>
    <cellStyle name="퍼센트 4" xfId="5150"/>
    <cellStyle name="퍼센트 5" xfId="5343"/>
    <cellStyle name="퍼센트_03dep오버럴" xfId="672"/>
    <cellStyle name="표10" xfId="4878"/>
    <cellStyle name="표13" xfId="4879"/>
    <cellStyle name="표머릿글(上)" xfId="673"/>
    <cellStyle name="표머릿글(上) 10" xfId="11018"/>
    <cellStyle name="표머릿글(上) 10 2" xfId="16960"/>
    <cellStyle name="표머릿글(上) 10 3" xfId="22716"/>
    <cellStyle name="표머릿글(上) 10 4" xfId="28198"/>
    <cellStyle name="표머릿글(上) 2" xfId="5396"/>
    <cellStyle name="표머릿글(上) 2 10" xfId="11390"/>
    <cellStyle name="표머릿글(上) 2 2" xfId="5684"/>
    <cellStyle name="표머릿글(上) 2 2 10" xfId="17427"/>
    <cellStyle name="표머릿글(上) 2 2 2" xfId="11019"/>
    <cellStyle name="표머릿글(上) 2 2 2 2" xfId="16961"/>
    <cellStyle name="표머릿글(上) 2 2 2 3" xfId="22717"/>
    <cellStyle name="표머릿글(上) 2 2 2 4" xfId="28199"/>
    <cellStyle name="표머릿글(上) 2 2 3" xfId="11020"/>
    <cellStyle name="표머릿글(上) 2 2 3 2" xfId="16962"/>
    <cellStyle name="표머릿글(上) 2 2 3 3" xfId="22718"/>
    <cellStyle name="표머릿글(上) 2 2 3 4" xfId="28200"/>
    <cellStyle name="표머릿글(上) 2 2 4" xfId="11021"/>
    <cellStyle name="표머릿글(上) 2 2 4 2" xfId="16963"/>
    <cellStyle name="표머릿글(上) 2 2 4 3" xfId="22719"/>
    <cellStyle name="표머릿글(上) 2 2 4 4" xfId="28201"/>
    <cellStyle name="표머릿글(上) 2 2 5" xfId="11022"/>
    <cellStyle name="표머릿글(上) 2 2 5 2" xfId="16964"/>
    <cellStyle name="표머릿글(上) 2 2 5 3" xfId="22720"/>
    <cellStyle name="표머릿글(上) 2 2 5 4" xfId="28202"/>
    <cellStyle name="표머릿글(上) 2 2 6" xfId="11023"/>
    <cellStyle name="표머릿글(上) 2 2 6 2" xfId="16965"/>
    <cellStyle name="표머릿글(上) 2 2 6 3" xfId="22721"/>
    <cellStyle name="표머릿글(上) 2 2 6 4" xfId="28203"/>
    <cellStyle name="표머릿글(上) 2 2 7" xfId="11024"/>
    <cellStyle name="표머릿글(上) 2 2 7 2" xfId="16966"/>
    <cellStyle name="표머릿글(上) 2 2 7 3" xfId="22722"/>
    <cellStyle name="표머릿글(上) 2 2 7 4" xfId="28204"/>
    <cellStyle name="표머릿글(上) 2 2 8" xfId="11025"/>
    <cellStyle name="표머릿글(上) 2 2 8 2" xfId="16967"/>
    <cellStyle name="표머릿글(上) 2 2 8 3" xfId="22723"/>
    <cellStyle name="표머릿글(上) 2 2 8 4" xfId="28205"/>
    <cellStyle name="표머릿글(上) 2 2 9" xfId="11657"/>
    <cellStyle name="표머릿글(上) 2 3" xfId="5924"/>
    <cellStyle name="표머릿글(上) 2 3 10" xfId="11026"/>
    <cellStyle name="표머릿글(上) 2 3 10 2" xfId="16968"/>
    <cellStyle name="표머릿글(上) 2 3 10 3" xfId="22724"/>
    <cellStyle name="표머릿글(上) 2 3 10 4" xfId="28206"/>
    <cellStyle name="표머릿글(上) 2 3 11" xfId="11897"/>
    <cellStyle name="표머릿글(上) 2 3 12" xfId="17654"/>
    <cellStyle name="표머릿글(上) 2 3 13" xfId="23151"/>
    <cellStyle name="표머릿글(上) 2 3 2" xfId="11027"/>
    <cellStyle name="표머릿글(上) 2 3 2 2" xfId="16969"/>
    <cellStyle name="표머릿글(上) 2 3 2 3" xfId="22725"/>
    <cellStyle name="표머릿글(上) 2 3 2 4" xfId="28207"/>
    <cellStyle name="표머릿글(上) 2 3 3" xfId="11028"/>
    <cellStyle name="표머릿글(上) 2 3 3 2" xfId="16970"/>
    <cellStyle name="표머릿글(上) 2 3 3 3" xfId="22726"/>
    <cellStyle name="표머릿글(上) 2 3 3 4" xfId="28208"/>
    <cellStyle name="표머릿글(上) 2 3 4" xfId="11029"/>
    <cellStyle name="표머릿글(上) 2 3 4 2" xfId="16971"/>
    <cellStyle name="표머릿글(上) 2 3 4 3" xfId="22727"/>
    <cellStyle name="표머릿글(上) 2 3 4 4" xfId="28209"/>
    <cellStyle name="표머릿글(上) 2 3 5" xfId="11030"/>
    <cellStyle name="표머릿글(上) 2 3 5 2" xfId="16972"/>
    <cellStyle name="표머릿글(上) 2 3 5 3" xfId="22728"/>
    <cellStyle name="표머릿글(上) 2 3 5 4" xfId="28210"/>
    <cellStyle name="표머릿글(上) 2 3 6" xfId="11031"/>
    <cellStyle name="표머릿글(上) 2 3 6 2" xfId="16973"/>
    <cellStyle name="표머릿글(上) 2 3 6 3" xfId="22729"/>
    <cellStyle name="표머릿글(上) 2 3 6 4" xfId="28211"/>
    <cellStyle name="표머릿글(上) 2 3 7" xfId="11032"/>
    <cellStyle name="표머릿글(上) 2 3 7 2" xfId="16974"/>
    <cellStyle name="표머릿글(上) 2 3 7 3" xfId="22730"/>
    <cellStyle name="표머릿글(上) 2 3 7 4" xfId="28212"/>
    <cellStyle name="표머릿글(上) 2 3 8" xfId="11033"/>
    <cellStyle name="표머릿글(上) 2 3 8 2" xfId="16975"/>
    <cellStyle name="표머릿글(上) 2 3 8 3" xfId="22731"/>
    <cellStyle name="표머릿글(上) 2 3 8 4" xfId="28213"/>
    <cellStyle name="표머릿글(上) 2 3 9" xfId="11034"/>
    <cellStyle name="표머릿글(上) 2 3 9 2" xfId="16976"/>
    <cellStyle name="표머릿글(上) 2 3 9 3" xfId="22732"/>
    <cellStyle name="표머릿글(上) 2 3 9 4" xfId="28214"/>
    <cellStyle name="표머릿글(上) 2 4" xfId="11035"/>
    <cellStyle name="표머릿글(上) 2 4 2" xfId="16977"/>
    <cellStyle name="표머릿글(上) 2 4 3" xfId="22733"/>
    <cellStyle name="표머릿글(上) 2 4 4" xfId="28215"/>
    <cellStyle name="표머릿글(上) 2 5" xfId="11036"/>
    <cellStyle name="표머릿글(上) 2 5 2" xfId="16978"/>
    <cellStyle name="표머릿글(上) 2 5 3" xfId="22734"/>
    <cellStyle name="표머릿글(上) 2 5 4" xfId="28216"/>
    <cellStyle name="표머릿글(上) 2 6" xfId="11037"/>
    <cellStyle name="표머릿글(上) 2 6 2" xfId="16979"/>
    <cellStyle name="표머릿글(上) 2 6 3" xfId="22735"/>
    <cellStyle name="표머릿글(上) 2 6 4" xfId="28217"/>
    <cellStyle name="표머릿글(上) 2 7" xfId="11038"/>
    <cellStyle name="표머릿글(上) 2 7 2" xfId="16980"/>
    <cellStyle name="표머릿글(上) 2 7 3" xfId="22736"/>
    <cellStyle name="표머릿글(上) 2 7 4" xfId="28218"/>
    <cellStyle name="표머릿글(上) 2 8" xfId="11039"/>
    <cellStyle name="표머릿글(上) 2 8 2" xfId="16981"/>
    <cellStyle name="표머릿글(上) 2 8 3" xfId="22737"/>
    <cellStyle name="표머릿글(上) 2 8 4" xfId="28219"/>
    <cellStyle name="표머릿글(上) 2 9" xfId="11040"/>
    <cellStyle name="표머릿글(上) 2 9 2" xfId="16982"/>
    <cellStyle name="표머릿글(上) 2 9 3" xfId="22738"/>
    <cellStyle name="표머릿글(上) 2 9 4" xfId="28220"/>
    <cellStyle name="표머릿글(上) 3" xfId="5539"/>
    <cellStyle name="표머릿글(上) 3 10" xfId="11532"/>
    <cellStyle name="표머릿글(上) 3 2" xfId="5827"/>
    <cellStyle name="표머릿글(上) 3 2 10" xfId="11800"/>
    <cellStyle name="표머릿글(上) 3 2 2" xfId="11041"/>
    <cellStyle name="표머릿글(上) 3 2 2 2" xfId="16983"/>
    <cellStyle name="표머릿글(上) 3 2 2 3" xfId="22739"/>
    <cellStyle name="표머릿글(上) 3 2 2 4" xfId="28221"/>
    <cellStyle name="표머릿글(上) 3 2 3" xfId="11042"/>
    <cellStyle name="표머릿글(上) 3 2 3 2" xfId="16984"/>
    <cellStyle name="표머릿글(上) 3 2 3 3" xfId="22740"/>
    <cellStyle name="표머릿글(上) 3 2 3 4" xfId="28222"/>
    <cellStyle name="표머릿글(上) 3 2 4" xfId="11043"/>
    <cellStyle name="표머릿글(上) 3 2 4 2" xfId="16985"/>
    <cellStyle name="표머릿글(上) 3 2 4 3" xfId="22741"/>
    <cellStyle name="표머릿글(上) 3 2 4 4" xfId="28223"/>
    <cellStyle name="표머릿글(上) 3 2 5" xfId="11044"/>
    <cellStyle name="표머릿글(上) 3 2 5 2" xfId="16986"/>
    <cellStyle name="표머릿글(上) 3 2 5 3" xfId="22742"/>
    <cellStyle name="표머릿글(上) 3 2 5 4" xfId="28224"/>
    <cellStyle name="표머릿글(上) 3 2 6" xfId="11045"/>
    <cellStyle name="표머릿글(上) 3 2 6 2" xfId="16987"/>
    <cellStyle name="표머릿글(上) 3 2 6 3" xfId="22743"/>
    <cellStyle name="표머릿글(上) 3 2 6 4" xfId="28225"/>
    <cellStyle name="표머릿글(上) 3 2 7" xfId="11046"/>
    <cellStyle name="표머릿글(上) 3 2 7 2" xfId="16988"/>
    <cellStyle name="표머릿글(上) 3 2 7 3" xfId="22744"/>
    <cellStyle name="표머릿글(上) 3 2 7 4" xfId="28226"/>
    <cellStyle name="표머릿글(上) 3 2 8" xfId="11047"/>
    <cellStyle name="표머릿글(上) 3 2 8 2" xfId="16989"/>
    <cellStyle name="표머릿글(上) 3 2 8 3" xfId="22745"/>
    <cellStyle name="표머릿글(上) 3 2 8 4" xfId="28227"/>
    <cellStyle name="표머릿글(上) 3 2 9" xfId="11048"/>
    <cellStyle name="표머릿글(上) 3 2 9 2" xfId="16990"/>
    <cellStyle name="표머릿글(上) 3 2 9 3" xfId="22746"/>
    <cellStyle name="표머릿글(上) 3 2 9 4" xfId="28228"/>
    <cellStyle name="표머릿글(上) 3 3" xfId="6049"/>
    <cellStyle name="표머릿글(上) 3 3 10" xfId="11049"/>
    <cellStyle name="표머릿글(上) 3 3 10 2" xfId="16991"/>
    <cellStyle name="표머릿글(上) 3 3 10 3" xfId="22747"/>
    <cellStyle name="표머릿글(上) 3 3 10 4" xfId="28229"/>
    <cellStyle name="표머릿글(上) 3 3 11" xfId="12021"/>
    <cellStyle name="표머릿글(上) 3 3 12" xfId="17778"/>
    <cellStyle name="표머릿글(上) 3 3 13" xfId="23275"/>
    <cellStyle name="표머릿글(上) 3 3 2" xfId="11050"/>
    <cellStyle name="표머릿글(上) 3 3 2 2" xfId="16992"/>
    <cellStyle name="표머릿글(上) 3 3 2 3" xfId="22748"/>
    <cellStyle name="표머릿글(上) 3 3 2 4" xfId="28230"/>
    <cellStyle name="표머릿글(上) 3 3 3" xfId="11051"/>
    <cellStyle name="표머릿글(上) 3 3 3 2" xfId="16993"/>
    <cellStyle name="표머릿글(上) 3 3 3 3" xfId="22749"/>
    <cellStyle name="표머릿글(上) 3 3 3 4" xfId="28231"/>
    <cellStyle name="표머릿글(上) 3 3 4" xfId="11052"/>
    <cellStyle name="표머릿글(上) 3 3 4 2" xfId="16994"/>
    <cellStyle name="표머릿글(上) 3 3 4 3" xfId="22750"/>
    <cellStyle name="표머릿글(上) 3 3 4 4" xfId="28232"/>
    <cellStyle name="표머릿글(上) 3 3 5" xfId="11053"/>
    <cellStyle name="표머릿글(上) 3 3 5 2" xfId="16995"/>
    <cellStyle name="표머릿글(上) 3 3 5 3" xfId="22751"/>
    <cellStyle name="표머릿글(上) 3 3 5 4" xfId="28233"/>
    <cellStyle name="표머릿글(上) 3 3 6" xfId="11054"/>
    <cellStyle name="표머릿글(上) 3 3 6 2" xfId="16996"/>
    <cellStyle name="표머릿글(上) 3 3 6 3" xfId="22752"/>
    <cellStyle name="표머릿글(上) 3 3 6 4" xfId="28234"/>
    <cellStyle name="표머릿글(上) 3 3 7" xfId="11055"/>
    <cellStyle name="표머릿글(上) 3 3 7 2" xfId="16997"/>
    <cellStyle name="표머릿글(上) 3 3 7 3" xfId="22753"/>
    <cellStyle name="표머릿글(上) 3 3 7 4" xfId="28235"/>
    <cellStyle name="표머릿글(上) 3 3 8" xfId="11056"/>
    <cellStyle name="표머릿글(上) 3 3 8 2" xfId="16998"/>
    <cellStyle name="표머릿글(上) 3 3 8 3" xfId="22754"/>
    <cellStyle name="표머릿글(上) 3 3 8 4" xfId="28236"/>
    <cellStyle name="표머릿글(上) 3 3 9" xfId="11057"/>
    <cellStyle name="표머릿글(上) 3 3 9 2" xfId="16999"/>
    <cellStyle name="표머릿글(上) 3 3 9 3" xfId="22755"/>
    <cellStyle name="표머릿글(上) 3 3 9 4" xfId="28237"/>
    <cellStyle name="표머릿글(上) 3 4" xfId="11058"/>
    <cellStyle name="표머릿글(上) 3 4 2" xfId="17000"/>
    <cellStyle name="표머릿글(上) 3 4 3" xfId="22756"/>
    <cellStyle name="표머릿글(上) 3 4 4" xfId="28238"/>
    <cellStyle name="표머릿글(上) 3 5" xfId="11059"/>
    <cellStyle name="표머릿글(上) 3 5 2" xfId="17001"/>
    <cellStyle name="표머릿글(上) 3 5 3" xfId="22757"/>
    <cellStyle name="표머릿글(上) 3 5 4" xfId="28239"/>
    <cellStyle name="표머릿글(上) 3 6" xfId="11060"/>
    <cellStyle name="표머릿글(上) 3 6 2" xfId="17002"/>
    <cellStyle name="표머릿글(上) 3 6 3" xfId="22758"/>
    <cellStyle name="표머릿글(上) 3 6 4" xfId="28240"/>
    <cellStyle name="표머릿글(上) 3 7" xfId="11061"/>
    <cellStyle name="표머릿글(上) 3 7 2" xfId="17003"/>
    <cellStyle name="표머릿글(上) 3 7 3" xfId="22759"/>
    <cellStyle name="표머릿글(上) 3 7 4" xfId="28241"/>
    <cellStyle name="표머릿글(上) 3 8" xfId="11062"/>
    <cellStyle name="표머릿글(上) 3 8 2" xfId="17004"/>
    <cellStyle name="표머릿글(上) 3 8 3" xfId="22760"/>
    <cellStyle name="표머릿글(上) 3 8 4" xfId="28242"/>
    <cellStyle name="표머릿글(上) 3 9" xfId="11063"/>
    <cellStyle name="표머릿글(上) 3 9 2" xfId="17005"/>
    <cellStyle name="표머릿글(上) 3 9 3" xfId="22761"/>
    <cellStyle name="표머릿글(上) 3 9 4" xfId="28243"/>
    <cellStyle name="표머릿글(上) 4" xfId="5482"/>
    <cellStyle name="표머릿글(上) 4 2" xfId="5770"/>
    <cellStyle name="표머릿글(上) 4 2 10" xfId="11064"/>
    <cellStyle name="표머릿글(上) 4 2 10 2" xfId="17006"/>
    <cellStyle name="표머릿글(上) 4 2 10 3" xfId="22762"/>
    <cellStyle name="표머릿글(上) 4 2 10 4" xfId="28244"/>
    <cellStyle name="표머릿글(上) 4 2 11" xfId="11743"/>
    <cellStyle name="표머릿글(上) 4 2 12" xfId="23023"/>
    <cellStyle name="표머릿글(上) 4 2 2" xfId="11065"/>
    <cellStyle name="표머릿글(上) 4 2 2 2" xfId="17007"/>
    <cellStyle name="표머릿글(上) 4 2 2 3" xfId="22763"/>
    <cellStyle name="표머릿글(上) 4 2 2 4" xfId="28245"/>
    <cellStyle name="표머릿글(上) 4 2 3" xfId="11066"/>
    <cellStyle name="표머릿글(上) 4 2 3 2" xfId="17008"/>
    <cellStyle name="표머릿글(上) 4 2 3 3" xfId="22764"/>
    <cellStyle name="표머릿글(上) 4 2 3 4" xfId="28246"/>
    <cellStyle name="표머릿글(上) 4 2 4" xfId="11067"/>
    <cellStyle name="표머릿글(上) 4 2 4 2" xfId="17009"/>
    <cellStyle name="표머릿글(上) 4 2 4 3" xfId="22765"/>
    <cellStyle name="표머릿글(上) 4 2 4 4" xfId="28247"/>
    <cellStyle name="표머릿글(上) 4 2 5" xfId="11068"/>
    <cellStyle name="표머릿글(上) 4 2 5 2" xfId="17010"/>
    <cellStyle name="표머릿글(上) 4 2 5 3" xfId="22766"/>
    <cellStyle name="표머릿글(上) 4 2 5 4" xfId="28248"/>
    <cellStyle name="표머릿글(上) 4 2 6" xfId="11069"/>
    <cellStyle name="표머릿글(上) 4 2 6 2" xfId="17011"/>
    <cellStyle name="표머릿글(上) 4 2 6 3" xfId="22767"/>
    <cellStyle name="표머릿글(上) 4 2 6 4" xfId="28249"/>
    <cellStyle name="표머릿글(上) 4 2 7" xfId="11070"/>
    <cellStyle name="표머릿글(上) 4 2 7 2" xfId="17012"/>
    <cellStyle name="표머릿글(上) 4 2 7 3" xfId="22768"/>
    <cellStyle name="표머릿글(上) 4 2 7 4" xfId="28250"/>
    <cellStyle name="표머릿글(上) 4 2 8" xfId="11071"/>
    <cellStyle name="표머릿글(上) 4 2 8 2" xfId="17013"/>
    <cellStyle name="표머릿글(上) 4 2 8 3" xfId="22769"/>
    <cellStyle name="표머릿글(上) 4 2 8 4" xfId="28251"/>
    <cellStyle name="표머릿글(上) 4 2 9" xfId="11072"/>
    <cellStyle name="표머릿글(上) 4 2 9 2" xfId="17014"/>
    <cellStyle name="표머릿글(上) 4 2 9 3" xfId="22770"/>
    <cellStyle name="표머릿글(上) 4 2 9 4" xfId="28252"/>
    <cellStyle name="표머릿글(上) 4 3" xfId="5995"/>
    <cellStyle name="표머릿글(上) 4 3 10" xfId="11073"/>
    <cellStyle name="표머릿글(上) 4 3 10 2" xfId="17015"/>
    <cellStyle name="표머릿글(上) 4 3 10 3" xfId="22771"/>
    <cellStyle name="표머릿글(上) 4 3 10 4" xfId="28253"/>
    <cellStyle name="표머릿글(上) 4 3 11" xfId="11968"/>
    <cellStyle name="표머릿글(上) 4 3 12" xfId="17725"/>
    <cellStyle name="표머릿글(上) 4 3 13" xfId="23222"/>
    <cellStyle name="표머릿글(上) 4 3 2" xfId="11074"/>
    <cellStyle name="표머릿글(上) 4 3 2 2" xfId="17016"/>
    <cellStyle name="표머릿글(上) 4 3 2 3" xfId="22772"/>
    <cellStyle name="표머릿글(上) 4 3 2 4" xfId="28254"/>
    <cellStyle name="표머릿글(上) 4 3 3" xfId="11075"/>
    <cellStyle name="표머릿글(上) 4 3 3 2" xfId="17017"/>
    <cellStyle name="표머릿글(上) 4 3 3 3" xfId="22773"/>
    <cellStyle name="표머릿글(上) 4 3 3 4" xfId="28255"/>
    <cellStyle name="표머릿글(上) 4 3 4" xfId="11076"/>
    <cellStyle name="표머릿글(上) 4 3 4 2" xfId="17018"/>
    <cellStyle name="표머릿글(上) 4 3 4 3" xfId="22774"/>
    <cellStyle name="표머릿글(上) 4 3 4 4" xfId="28256"/>
    <cellStyle name="표머릿글(上) 4 3 5" xfId="11077"/>
    <cellStyle name="표머릿글(上) 4 3 5 2" xfId="17019"/>
    <cellStyle name="표머릿글(上) 4 3 5 3" xfId="22775"/>
    <cellStyle name="표머릿글(上) 4 3 5 4" xfId="28257"/>
    <cellStyle name="표머릿글(上) 4 3 6" xfId="11078"/>
    <cellStyle name="표머릿글(上) 4 3 6 2" xfId="17020"/>
    <cellStyle name="표머릿글(上) 4 3 6 3" xfId="22776"/>
    <cellStyle name="표머릿글(上) 4 3 6 4" xfId="28258"/>
    <cellStyle name="표머릿글(上) 4 3 7" xfId="11079"/>
    <cellStyle name="표머릿글(上) 4 3 7 2" xfId="17021"/>
    <cellStyle name="표머릿글(上) 4 3 7 3" xfId="22777"/>
    <cellStyle name="표머릿글(上) 4 3 7 4" xfId="28259"/>
    <cellStyle name="표머릿글(上) 4 3 8" xfId="11080"/>
    <cellStyle name="표머릿글(上) 4 3 8 2" xfId="17022"/>
    <cellStyle name="표머릿글(上) 4 3 8 3" xfId="22778"/>
    <cellStyle name="표머릿글(上) 4 3 8 4" xfId="28260"/>
    <cellStyle name="표머릿글(上) 4 3 9" xfId="11081"/>
    <cellStyle name="표머릿글(上) 4 3 9 2" xfId="17023"/>
    <cellStyle name="표머릿글(上) 4 3 9 3" xfId="22779"/>
    <cellStyle name="표머릿글(上) 4 3 9 4" xfId="28261"/>
    <cellStyle name="표머릿글(上) 4 4" xfId="11082"/>
    <cellStyle name="표머릿글(上) 4 4 2" xfId="17024"/>
    <cellStyle name="표머릿글(上) 4 4 3" xfId="22780"/>
    <cellStyle name="표머릿글(上) 4 4 4" xfId="28262"/>
    <cellStyle name="표머릿글(上) 4 5" xfId="11083"/>
    <cellStyle name="표머릿글(上) 4 5 2" xfId="17025"/>
    <cellStyle name="표머릿글(上) 4 5 3" xfId="22781"/>
    <cellStyle name="표머릿글(上) 4 5 4" xfId="28263"/>
    <cellStyle name="표머릿글(上) 4 6" xfId="11084"/>
    <cellStyle name="표머릿글(上) 4 6 2" xfId="17026"/>
    <cellStyle name="표머릿글(上) 4 6 3" xfId="22782"/>
    <cellStyle name="표머릿글(上) 4 6 4" xfId="28264"/>
    <cellStyle name="표머릿글(上) 4 7" xfId="11085"/>
    <cellStyle name="표머릿글(上) 4 7 2" xfId="17027"/>
    <cellStyle name="표머릿글(上) 4 7 3" xfId="22783"/>
    <cellStyle name="표머릿글(上) 4 7 4" xfId="28265"/>
    <cellStyle name="표머릿글(上) 4 8" xfId="11086"/>
    <cellStyle name="표머릿글(上) 4 8 2" xfId="17028"/>
    <cellStyle name="표머릿글(上) 4 8 3" xfId="22784"/>
    <cellStyle name="표머릿글(上) 4 8 4" xfId="28266"/>
    <cellStyle name="표머릿글(上) 4 9" xfId="11476"/>
    <cellStyle name="표머릿글(上) 5" xfId="11087"/>
    <cellStyle name="표머릿글(上) 5 2" xfId="17029"/>
    <cellStyle name="표머릿글(上) 5 3" xfId="22785"/>
    <cellStyle name="표머릿글(上) 5 4" xfId="28267"/>
    <cellStyle name="표머릿글(上) 6" xfId="11088"/>
    <cellStyle name="표머릿글(上) 6 2" xfId="17030"/>
    <cellStyle name="표머릿글(上) 6 3" xfId="22786"/>
    <cellStyle name="표머릿글(上) 6 4" xfId="28268"/>
    <cellStyle name="표머릿글(上) 7" xfId="11089"/>
    <cellStyle name="표머릿글(上) 7 2" xfId="17031"/>
    <cellStyle name="표머릿글(上) 7 3" xfId="22787"/>
    <cellStyle name="표머릿글(上) 7 4" xfId="28269"/>
    <cellStyle name="표머릿글(上) 8" xfId="11090"/>
    <cellStyle name="표머릿글(上) 8 2" xfId="17032"/>
    <cellStyle name="표머릿글(上) 8 3" xfId="22788"/>
    <cellStyle name="표머릿글(上) 8 4" xfId="28270"/>
    <cellStyle name="표머릿글(上) 9" xfId="11091"/>
    <cellStyle name="표머릿글(上) 9 2" xfId="17033"/>
    <cellStyle name="표머릿글(上) 9 3" xfId="22789"/>
    <cellStyle name="표머릿글(上) 9 4" xfId="28271"/>
    <cellStyle name="표머릿글(中)" xfId="674"/>
    <cellStyle name="표머릿글(下)" xfId="675"/>
    <cellStyle name="표상단" xfId="4880"/>
    <cellStyle name="표상단 2" xfId="5543"/>
    <cellStyle name="표상단 2 2" xfId="5831"/>
    <cellStyle name="표상단 2 2 10" xfId="17566"/>
    <cellStyle name="표상단 2 2 2" xfId="11092"/>
    <cellStyle name="표상단 2 2 2 2" xfId="17034"/>
    <cellStyle name="표상단 2 2 2 3" xfId="28272"/>
    <cellStyle name="표상단 2 2 3" xfId="11093"/>
    <cellStyle name="표상단 2 2 3 2" xfId="17035"/>
    <cellStyle name="표상단 2 2 3 3" xfId="28273"/>
    <cellStyle name="표상단 2 2 4" xfId="11094"/>
    <cellStyle name="표상단 2 2 4 2" xfId="17036"/>
    <cellStyle name="표상단 2 2 4 3" xfId="28274"/>
    <cellStyle name="표상단 2 2 5" xfId="11095"/>
    <cellStyle name="표상단 2 2 5 2" xfId="17037"/>
    <cellStyle name="표상단 2 2 5 3" xfId="28275"/>
    <cellStyle name="표상단 2 2 6" xfId="11096"/>
    <cellStyle name="표상단 2 2 6 2" xfId="17038"/>
    <cellStyle name="표상단 2 2 6 3" xfId="28276"/>
    <cellStyle name="표상단 2 2 7" xfId="11097"/>
    <cellStyle name="표상단 2 2 7 2" xfId="17039"/>
    <cellStyle name="표상단 2 2 7 3" xfId="28277"/>
    <cellStyle name="표상단 2 2 8" xfId="11098"/>
    <cellStyle name="표상단 2 2 8 2" xfId="17040"/>
    <cellStyle name="표상단 2 2 8 3" xfId="28278"/>
    <cellStyle name="표상단 2 2 9" xfId="11804"/>
    <cellStyle name="표상단 2 3" xfId="6053"/>
    <cellStyle name="표상단 2 3 2" xfId="12025"/>
    <cellStyle name="표상단 2 4" xfId="11099"/>
    <cellStyle name="표상단 2 4 2" xfId="17041"/>
    <cellStyle name="표상단 2 4 3" xfId="28279"/>
    <cellStyle name="표상단 2 5" xfId="11100"/>
    <cellStyle name="표상단 2 5 2" xfId="17042"/>
    <cellStyle name="표상단 2 5 3" xfId="28280"/>
    <cellStyle name="표상단 2 6" xfId="11536"/>
    <cellStyle name="표상단 3" xfId="5426"/>
    <cellStyle name="표상단 3 10" xfId="11420"/>
    <cellStyle name="표상단 3 11" xfId="17217"/>
    <cellStyle name="표상단 3 12" xfId="11254"/>
    <cellStyle name="표상단 3 2" xfId="5714"/>
    <cellStyle name="표상단 3 2 10" xfId="11687"/>
    <cellStyle name="표상단 3 2 11" xfId="17456"/>
    <cellStyle name="표상단 3 2 12" xfId="22976"/>
    <cellStyle name="표상단 3 2 2" xfId="11101"/>
    <cellStyle name="표상단 3 2 2 2" xfId="17043"/>
    <cellStyle name="표상단 3 2 2 3" xfId="28281"/>
    <cellStyle name="표상단 3 2 3" xfId="11102"/>
    <cellStyle name="표상단 3 2 3 2" xfId="17044"/>
    <cellStyle name="표상단 3 2 3 3" xfId="28282"/>
    <cellStyle name="표상단 3 2 4" xfId="11103"/>
    <cellStyle name="표상단 3 2 4 2" xfId="17045"/>
    <cellStyle name="표상단 3 2 4 3" xfId="28283"/>
    <cellStyle name="표상단 3 2 5" xfId="11104"/>
    <cellStyle name="표상단 3 2 5 2" xfId="17046"/>
    <cellStyle name="표상단 3 2 5 3" xfId="28284"/>
    <cellStyle name="표상단 3 2 6" xfId="11105"/>
    <cellStyle name="표상단 3 2 6 2" xfId="17047"/>
    <cellStyle name="표상단 3 2 6 3" xfId="28285"/>
    <cellStyle name="표상단 3 2 7" xfId="11106"/>
    <cellStyle name="표상단 3 2 7 2" xfId="17048"/>
    <cellStyle name="표상단 3 2 7 3" xfId="28286"/>
    <cellStyle name="표상단 3 2 8" xfId="11107"/>
    <cellStyle name="표상단 3 2 8 2" xfId="17049"/>
    <cellStyle name="표상단 3 2 8 3" xfId="28287"/>
    <cellStyle name="표상단 3 2 9" xfId="11108"/>
    <cellStyle name="표상단 3 2 9 2" xfId="17050"/>
    <cellStyle name="표상단 3 2 9 3" xfId="28288"/>
    <cellStyle name="표상단 3 3" xfId="5950"/>
    <cellStyle name="표상단 3 3 10" xfId="11109"/>
    <cellStyle name="표상단 3 3 10 2" xfId="17051"/>
    <cellStyle name="표상단 3 3 10 3" xfId="28289"/>
    <cellStyle name="표상단 3 3 11" xfId="11923"/>
    <cellStyle name="표상단 3 3 12" xfId="17680"/>
    <cellStyle name="표상단 3 3 13" xfId="23177"/>
    <cellStyle name="표상단 3 3 2" xfId="11110"/>
    <cellStyle name="표상단 3 3 2 2" xfId="17052"/>
    <cellStyle name="표상단 3 3 2 3" xfId="28290"/>
    <cellStyle name="표상단 3 3 3" xfId="11111"/>
    <cellStyle name="표상단 3 3 3 2" xfId="17053"/>
    <cellStyle name="표상단 3 3 3 3" xfId="28291"/>
    <cellStyle name="표상단 3 3 4" xfId="11112"/>
    <cellStyle name="표상단 3 3 4 2" xfId="17054"/>
    <cellStyle name="표상단 3 3 4 3" xfId="28292"/>
    <cellStyle name="표상단 3 3 5" xfId="11113"/>
    <cellStyle name="표상단 3 3 5 2" xfId="17055"/>
    <cellStyle name="표상단 3 3 5 3" xfId="28293"/>
    <cellStyle name="표상단 3 3 6" xfId="11114"/>
    <cellStyle name="표상단 3 3 6 2" xfId="17056"/>
    <cellStyle name="표상단 3 3 6 3" xfId="28294"/>
    <cellStyle name="표상단 3 3 7" xfId="11115"/>
    <cellStyle name="표상단 3 3 7 2" xfId="17057"/>
    <cellStyle name="표상단 3 3 7 3" xfId="28295"/>
    <cellStyle name="표상단 3 3 8" xfId="11116"/>
    <cellStyle name="표상단 3 3 8 2" xfId="17058"/>
    <cellStyle name="표상단 3 3 8 3" xfId="28296"/>
    <cellStyle name="표상단 3 3 9" xfId="11117"/>
    <cellStyle name="표상단 3 3 9 2" xfId="17059"/>
    <cellStyle name="표상단 3 3 9 3" xfId="28297"/>
    <cellStyle name="표상단 3 4" xfId="11118"/>
    <cellStyle name="표상단 3 4 2" xfId="17060"/>
    <cellStyle name="표상단 3 4 3" xfId="28298"/>
    <cellStyle name="표상단 3 5" xfId="11119"/>
    <cellStyle name="표상단 3 5 2" xfId="17061"/>
    <cellStyle name="표상단 3 5 3" xfId="28299"/>
    <cellStyle name="표상단 3 6" xfId="11120"/>
    <cellStyle name="표상단 3 6 2" xfId="17062"/>
    <cellStyle name="표상단 3 6 3" xfId="28300"/>
    <cellStyle name="표상단 3 7" xfId="11121"/>
    <cellStyle name="표상단 3 7 2" xfId="17063"/>
    <cellStyle name="표상단 3 7 3" xfId="28301"/>
    <cellStyle name="표상단 3 8" xfId="11122"/>
    <cellStyle name="표상단 3 8 2" xfId="17064"/>
    <cellStyle name="표상단 3 8 3" xfId="28302"/>
    <cellStyle name="표상단 3 9" xfId="11123"/>
    <cellStyle name="표상단 3 9 2" xfId="17065"/>
    <cellStyle name="표상단 3 9 3" xfId="28303"/>
    <cellStyle name="표상단 4" xfId="5464"/>
    <cellStyle name="표상단 4 10" xfId="17251"/>
    <cellStyle name="표상단 4 11" xfId="22874"/>
    <cellStyle name="표상단 4 2" xfId="5752"/>
    <cellStyle name="표상단 4 2 2" xfId="11124"/>
    <cellStyle name="표상단 4 2 2 2" xfId="17066"/>
    <cellStyle name="표상단 4 2 2 3" xfId="28304"/>
    <cellStyle name="표상단 4 2 3" xfId="11725"/>
    <cellStyle name="표상단 4 2 4" xfId="17492"/>
    <cellStyle name="표상단 4 3" xfId="5979"/>
    <cellStyle name="표상단 4 3 10" xfId="11125"/>
    <cellStyle name="표상단 4 3 10 2" xfId="17067"/>
    <cellStyle name="표상단 4 3 10 3" xfId="28305"/>
    <cellStyle name="표상단 4 3 11" xfId="11952"/>
    <cellStyle name="표상단 4 3 12" xfId="17709"/>
    <cellStyle name="표상단 4 3 13" xfId="23206"/>
    <cellStyle name="표상단 4 3 2" xfId="11126"/>
    <cellStyle name="표상단 4 3 2 2" xfId="17068"/>
    <cellStyle name="표상단 4 3 2 3" xfId="28306"/>
    <cellStyle name="표상단 4 3 3" xfId="11127"/>
    <cellStyle name="표상단 4 3 3 2" xfId="17069"/>
    <cellStyle name="표상단 4 3 3 3" xfId="28307"/>
    <cellStyle name="표상단 4 3 4" xfId="11128"/>
    <cellStyle name="표상단 4 3 4 2" xfId="17070"/>
    <cellStyle name="표상단 4 3 4 3" xfId="28308"/>
    <cellStyle name="표상단 4 3 5" xfId="11129"/>
    <cellStyle name="표상단 4 3 5 2" xfId="17071"/>
    <cellStyle name="표상단 4 3 5 3" xfId="28309"/>
    <cellStyle name="표상단 4 3 6" xfId="11130"/>
    <cellStyle name="표상단 4 3 6 2" xfId="17072"/>
    <cellStyle name="표상단 4 3 6 3" xfId="28310"/>
    <cellStyle name="표상단 4 3 7" xfId="11131"/>
    <cellStyle name="표상단 4 3 7 2" xfId="17073"/>
    <cellStyle name="표상단 4 3 7 3" xfId="28311"/>
    <cellStyle name="표상단 4 3 8" xfId="11132"/>
    <cellStyle name="표상단 4 3 8 2" xfId="17074"/>
    <cellStyle name="표상단 4 3 8 3" xfId="28312"/>
    <cellStyle name="표상단 4 3 9" xfId="11133"/>
    <cellStyle name="표상단 4 3 9 2" xfId="17075"/>
    <cellStyle name="표상단 4 3 9 3" xfId="28313"/>
    <cellStyle name="표상단 4 4" xfId="11134"/>
    <cellStyle name="표상단 4 4 2" xfId="17076"/>
    <cellStyle name="표상단 4 4 3" xfId="28314"/>
    <cellStyle name="표상단 4 5" xfId="11135"/>
    <cellStyle name="표상단 4 5 2" xfId="17077"/>
    <cellStyle name="표상단 4 5 3" xfId="28315"/>
    <cellStyle name="표상단 4 6" xfId="11136"/>
    <cellStyle name="표상단 4 6 2" xfId="17078"/>
    <cellStyle name="표상단 4 6 3" xfId="28316"/>
    <cellStyle name="표상단 4 7" xfId="11137"/>
    <cellStyle name="표상단 4 7 2" xfId="17079"/>
    <cellStyle name="표상단 4 7 3" xfId="28317"/>
    <cellStyle name="표상단 4 8" xfId="11138"/>
    <cellStyle name="표상단 4 8 2" xfId="17080"/>
    <cellStyle name="표상단 4 8 3" xfId="28318"/>
    <cellStyle name="표상단 4 9" xfId="11458"/>
    <cellStyle name="표상단 5" xfId="5616"/>
    <cellStyle name="표상단 5 2" xfId="11597"/>
    <cellStyle name="표상단 6" xfId="11139"/>
    <cellStyle name="표상단 6 2" xfId="17081"/>
    <cellStyle name="표상단 6 3" xfId="28319"/>
    <cellStyle name="表示済みのハイパーリンク_~8004112" xfId="676"/>
    <cellStyle name="표제목" xfId="4881"/>
    <cellStyle name="표제목 2" xfId="5342"/>
    <cellStyle name="표제목 2 2" xfId="5579"/>
    <cellStyle name="표제목 2 2 2" xfId="5867"/>
    <cellStyle name="표제목 2 2 2 2" xfId="11140"/>
    <cellStyle name="표제목 2 2 2 2 2" xfId="17082"/>
    <cellStyle name="표제목 2 2 2 2 3" xfId="22790"/>
    <cellStyle name="표제목 2 2 2 2 4" xfId="28320"/>
    <cellStyle name="표제목 2 2 2 3" xfId="11141"/>
    <cellStyle name="표제목 2 2 2 3 2" xfId="17083"/>
    <cellStyle name="표제목 2 2 2 3 3" xfId="22791"/>
    <cellStyle name="표제목 2 2 2 3 4" xfId="28321"/>
    <cellStyle name="표제목 2 2 2 4" xfId="11142"/>
    <cellStyle name="표제목 2 2 2 4 2" xfId="17084"/>
    <cellStyle name="표제목 2 2 2 4 3" xfId="22792"/>
    <cellStyle name="표제목 2 2 2 4 4" xfId="28322"/>
    <cellStyle name="표제목 2 2 2 5" xfId="11143"/>
    <cellStyle name="표제목 2 2 2 5 2" xfId="17085"/>
    <cellStyle name="표제목 2 2 2 5 3" xfId="22793"/>
    <cellStyle name="표제목 2 2 2 5 4" xfId="28323"/>
    <cellStyle name="표제목 2 2 2 6" xfId="11144"/>
    <cellStyle name="표제목 2 2 2 6 2" xfId="17086"/>
    <cellStyle name="표제목 2 2 2 6 3" xfId="22794"/>
    <cellStyle name="표제목 2 2 2 6 4" xfId="28324"/>
    <cellStyle name="표제목 2 2 2 7" xfId="11840"/>
    <cellStyle name="표제목 2 2 2 8" xfId="17601"/>
    <cellStyle name="표제목 2 2 3" xfId="11145"/>
    <cellStyle name="표제목 2 2 3 2" xfId="17087"/>
    <cellStyle name="표제목 2 2 3 3" xfId="22795"/>
    <cellStyle name="표제목 2 2 3 4" xfId="28325"/>
    <cellStyle name="표제목 2 2 4" xfId="11146"/>
    <cellStyle name="표제목 2 2 4 2" xfId="17088"/>
    <cellStyle name="표제목 2 2 4 3" xfId="22796"/>
    <cellStyle name="표제목 2 2 4 4" xfId="28326"/>
    <cellStyle name="표제목 2 2 5" xfId="11147"/>
    <cellStyle name="표제목 2 2 5 2" xfId="17089"/>
    <cellStyle name="표제목 2 2 5 3" xfId="22797"/>
    <cellStyle name="표제목 2 2 5 4" xfId="28327"/>
    <cellStyle name="표제목 2 2 6" xfId="11148"/>
    <cellStyle name="표제목 2 2 6 2" xfId="17090"/>
    <cellStyle name="표제목 2 2 6 3" xfId="22798"/>
    <cellStyle name="표제목 2 2 6 4" xfId="28328"/>
    <cellStyle name="표제목 2 2 7" xfId="11149"/>
    <cellStyle name="표제목 2 2 7 2" xfId="17091"/>
    <cellStyle name="표제목 2 2 7 3" xfId="22799"/>
    <cellStyle name="표제목 2 2 7 4" xfId="28329"/>
    <cellStyle name="표제목 2 2 8" xfId="11150"/>
    <cellStyle name="표제목 2 2 8 2" xfId="17092"/>
    <cellStyle name="표제목 2 2 8 3" xfId="22800"/>
    <cellStyle name="표제목 2 2 8 4" xfId="28330"/>
    <cellStyle name="표제목 2 2 9" xfId="11151"/>
    <cellStyle name="표제목 2 2 9 2" xfId="17093"/>
    <cellStyle name="표제목 2 2 9 3" xfId="22801"/>
    <cellStyle name="표제목 2 2 9 4" xfId="28331"/>
    <cellStyle name="표제목 2 3" xfId="5591"/>
    <cellStyle name="표제목 2 3 2" xfId="5879"/>
    <cellStyle name="표제목 2 3 2 10" xfId="11152"/>
    <cellStyle name="표제목 2 3 2 10 2" xfId="17094"/>
    <cellStyle name="표제목 2 3 2 10 3" xfId="22802"/>
    <cellStyle name="표제목 2 3 2 10 4" xfId="28332"/>
    <cellStyle name="표제목 2 3 2 11" xfId="11852"/>
    <cellStyle name="표제목 2 3 2 12" xfId="23106"/>
    <cellStyle name="표제목 2 3 2 2" xfId="11153"/>
    <cellStyle name="표제목 2 3 2 2 2" xfId="17095"/>
    <cellStyle name="표제목 2 3 2 2 3" xfId="22803"/>
    <cellStyle name="표제목 2 3 2 2 4" xfId="28333"/>
    <cellStyle name="표제목 2 3 2 3" xfId="11154"/>
    <cellStyle name="표제목 2 3 2 3 2" xfId="17096"/>
    <cellStyle name="표제목 2 3 2 3 3" xfId="22804"/>
    <cellStyle name="표제목 2 3 2 3 4" xfId="28334"/>
    <cellStyle name="표제목 2 3 2 4" xfId="11155"/>
    <cellStyle name="표제목 2 3 2 4 2" xfId="17097"/>
    <cellStyle name="표제목 2 3 2 4 3" xfId="22805"/>
    <cellStyle name="표제목 2 3 2 4 4" xfId="28335"/>
    <cellStyle name="표제목 2 3 2 5" xfId="11156"/>
    <cellStyle name="표제목 2 3 2 5 2" xfId="17098"/>
    <cellStyle name="표제목 2 3 2 5 3" xfId="22806"/>
    <cellStyle name="표제목 2 3 2 5 4" xfId="28336"/>
    <cellStyle name="표제목 2 3 2 6" xfId="11157"/>
    <cellStyle name="표제목 2 3 2 6 2" xfId="17099"/>
    <cellStyle name="표제목 2 3 2 6 3" xfId="22807"/>
    <cellStyle name="표제목 2 3 2 6 4" xfId="28337"/>
    <cellStyle name="표제목 2 3 2 7" xfId="11158"/>
    <cellStyle name="표제목 2 3 2 7 2" xfId="17100"/>
    <cellStyle name="표제목 2 3 2 7 3" xfId="22808"/>
    <cellStyle name="표제목 2 3 2 7 4" xfId="28338"/>
    <cellStyle name="표제목 2 3 2 8" xfId="11159"/>
    <cellStyle name="표제목 2 3 2 8 2" xfId="17101"/>
    <cellStyle name="표제목 2 3 2 8 3" xfId="22809"/>
    <cellStyle name="표제목 2 3 2 8 4" xfId="28339"/>
    <cellStyle name="표제목 2 3 2 9" xfId="11160"/>
    <cellStyle name="표제목 2 3 2 9 2" xfId="17102"/>
    <cellStyle name="표제목 2 3 2 9 3" xfId="22810"/>
    <cellStyle name="표제목 2 3 2 9 4" xfId="28340"/>
    <cellStyle name="표제목 2 3 3" xfId="6084"/>
    <cellStyle name="표제목 2 3 3 10" xfId="11161"/>
    <cellStyle name="표제목 2 3 3 10 2" xfId="17103"/>
    <cellStyle name="표제목 2 3 3 10 3" xfId="22811"/>
    <cellStyle name="표제목 2 3 3 10 4" xfId="28341"/>
    <cellStyle name="표제목 2 3 3 11" xfId="12056"/>
    <cellStyle name="표제목 2 3 3 12" xfId="17812"/>
    <cellStyle name="표제목 2 3 3 13" xfId="23309"/>
    <cellStyle name="표제목 2 3 3 2" xfId="11162"/>
    <cellStyle name="표제목 2 3 3 2 2" xfId="17104"/>
    <cellStyle name="표제목 2 3 3 2 3" xfId="22812"/>
    <cellStyle name="표제목 2 3 3 2 4" xfId="28342"/>
    <cellStyle name="표제목 2 3 3 3" xfId="11163"/>
    <cellStyle name="표제목 2 3 3 3 2" xfId="17105"/>
    <cellStyle name="표제목 2 3 3 3 3" xfId="22813"/>
    <cellStyle name="표제목 2 3 3 3 4" xfId="28343"/>
    <cellStyle name="표제목 2 3 3 4" xfId="11164"/>
    <cellStyle name="표제목 2 3 3 4 2" xfId="17106"/>
    <cellStyle name="표제목 2 3 3 4 3" xfId="22814"/>
    <cellStyle name="표제목 2 3 3 4 4" xfId="28344"/>
    <cellStyle name="표제목 2 3 3 5" xfId="11165"/>
    <cellStyle name="표제목 2 3 3 5 2" xfId="17107"/>
    <cellStyle name="표제목 2 3 3 5 3" xfId="22815"/>
    <cellStyle name="표제목 2 3 3 5 4" xfId="28345"/>
    <cellStyle name="표제목 2 3 3 6" xfId="11166"/>
    <cellStyle name="표제목 2 3 3 6 2" xfId="17108"/>
    <cellStyle name="표제목 2 3 3 6 3" xfId="22816"/>
    <cellStyle name="표제목 2 3 3 6 4" xfId="28346"/>
    <cellStyle name="표제목 2 3 3 7" xfId="11167"/>
    <cellStyle name="표제목 2 3 3 7 2" xfId="17109"/>
    <cellStyle name="표제목 2 3 3 7 3" xfId="22817"/>
    <cellStyle name="표제목 2 3 3 7 4" xfId="28347"/>
    <cellStyle name="표제목 2 3 3 8" xfId="11168"/>
    <cellStyle name="표제목 2 3 3 8 2" xfId="17110"/>
    <cellStyle name="표제목 2 3 3 8 3" xfId="22818"/>
    <cellStyle name="표제목 2 3 3 8 4" xfId="28348"/>
    <cellStyle name="표제목 2 3 3 9" xfId="11169"/>
    <cellStyle name="표제목 2 3 3 9 2" xfId="17111"/>
    <cellStyle name="표제목 2 3 3 9 3" xfId="22819"/>
    <cellStyle name="표제목 2 3 3 9 4" xfId="28349"/>
    <cellStyle name="표제목 2 3 4" xfId="11170"/>
    <cellStyle name="표제목 2 3 4 2" xfId="17112"/>
    <cellStyle name="표제목 2 3 4 3" xfId="22820"/>
    <cellStyle name="표제목 2 3 4 4" xfId="28350"/>
    <cellStyle name="표제목 2 3 5" xfId="11171"/>
    <cellStyle name="표제목 2 3 5 2" xfId="17113"/>
    <cellStyle name="표제목 2 3 5 3" xfId="22821"/>
    <cellStyle name="표제목 2 3 5 4" xfId="28351"/>
    <cellStyle name="표제목 2 3 6" xfId="11172"/>
    <cellStyle name="표제목 2 3 6 2" xfId="17114"/>
    <cellStyle name="표제목 2 3 6 3" xfId="22822"/>
    <cellStyle name="표제목 2 3 6 4" xfId="28352"/>
    <cellStyle name="표제목 2 3 7" xfId="11576"/>
    <cellStyle name="표제목 2 4" xfId="5639"/>
    <cellStyle name="표제목 2 4 2" xfId="11173"/>
    <cellStyle name="표제목 2 4 2 2" xfId="17115"/>
    <cellStyle name="표제목 2 4 2 3" xfId="22823"/>
    <cellStyle name="표제목 2 4 2 4" xfId="28353"/>
    <cellStyle name="표제목 2 4 3" xfId="11174"/>
    <cellStyle name="표제목 2 4 3 2" xfId="17116"/>
    <cellStyle name="표제목 2 4 3 3" xfId="22824"/>
    <cellStyle name="표제목 2 4 3 4" xfId="28354"/>
    <cellStyle name="표제목 2 4 4" xfId="11175"/>
    <cellStyle name="표제목 2 4 4 2" xfId="17117"/>
    <cellStyle name="표제목 2 4 4 3" xfId="22825"/>
    <cellStyle name="표제목 2 4 4 4" xfId="28355"/>
    <cellStyle name="표제목 2 4 5" xfId="11176"/>
    <cellStyle name="표제목 2 4 5 2" xfId="17118"/>
    <cellStyle name="표제목 2 4 5 3" xfId="22826"/>
    <cellStyle name="표제목 2 4 5 4" xfId="28356"/>
    <cellStyle name="표제목 2 4 6" xfId="11177"/>
    <cellStyle name="표제목 2 4 6 2" xfId="17119"/>
    <cellStyle name="표제목 2 4 6 3" xfId="22827"/>
    <cellStyle name="표제목 2 4 6 4" xfId="28357"/>
    <cellStyle name="표제목 2 4 7" xfId="11612"/>
    <cellStyle name="표제목 2 4 8" xfId="17383"/>
    <cellStyle name="표제목 2 5" xfId="5885"/>
    <cellStyle name="표제목 2 5 10" xfId="11178"/>
    <cellStyle name="표제목 2 5 10 2" xfId="17120"/>
    <cellStyle name="표제목 2 5 10 3" xfId="22828"/>
    <cellStyle name="표제목 2 5 10 4" xfId="28358"/>
    <cellStyle name="표제목 2 5 11" xfId="11858"/>
    <cellStyle name="표제목 2 5 12" xfId="17615"/>
    <cellStyle name="표제목 2 5 13" xfId="23112"/>
    <cellStyle name="표제목 2 5 2" xfId="11179"/>
    <cellStyle name="표제목 2 5 2 2" xfId="17121"/>
    <cellStyle name="표제목 2 5 2 3" xfId="22829"/>
    <cellStyle name="표제목 2 5 2 4" xfId="28359"/>
    <cellStyle name="표제목 2 5 3" xfId="11180"/>
    <cellStyle name="표제목 2 5 3 2" xfId="17122"/>
    <cellStyle name="표제목 2 5 3 3" xfId="22830"/>
    <cellStyle name="표제목 2 5 3 4" xfId="28360"/>
    <cellStyle name="표제목 2 5 4" xfId="11181"/>
    <cellStyle name="표제목 2 5 4 2" xfId="17123"/>
    <cellStyle name="표제목 2 5 4 3" xfId="22831"/>
    <cellStyle name="표제목 2 5 4 4" xfId="28361"/>
    <cellStyle name="표제목 2 5 5" xfId="11182"/>
    <cellStyle name="표제목 2 5 5 2" xfId="17124"/>
    <cellStyle name="표제목 2 5 5 3" xfId="22832"/>
    <cellStyle name="표제목 2 5 5 4" xfId="28362"/>
    <cellStyle name="표제목 2 5 6" xfId="11183"/>
    <cellStyle name="표제목 2 5 6 2" xfId="17125"/>
    <cellStyle name="표제목 2 5 6 3" xfId="22833"/>
    <cellStyle name="표제목 2 5 6 4" xfId="28363"/>
    <cellStyle name="표제목 2 5 7" xfId="11184"/>
    <cellStyle name="표제목 2 5 7 2" xfId="17126"/>
    <cellStyle name="표제목 2 5 7 3" xfId="22834"/>
    <cellStyle name="표제목 2 5 7 4" xfId="28364"/>
    <cellStyle name="표제목 2 5 8" xfId="11185"/>
    <cellStyle name="표제목 2 5 8 2" xfId="17127"/>
    <cellStyle name="표제목 2 5 8 3" xfId="22835"/>
    <cellStyle name="표제목 2 5 8 4" xfId="28365"/>
    <cellStyle name="표제목 2 5 9" xfId="11186"/>
    <cellStyle name="표제목 2 5 9 2" xfId="17128"/>
    <cellStyle name="표제목 2 5 9 3" xfId="22836"/>
    <cellStyle name="표제목 2 5 9 4" xfId="28366"/>
    <cellStyle name="표제목 2 6" xfId="11187"/>
    <cellStyle name="표제목 2 6 2" xfId="17129"/>
    <cellStyle name="표제목 2 6 3" xfId="22837"/>
    <cellStyle name="표제목 2 6 4" xfId="28367"/>
    <cellStyle name="표제목 3" xfId="5425"/>
    <cellStyle name="표제목 3 10" xfId="11419"/>
    <cellStyle name="표제목 3 2" xfId="5713"/>
    <cellStyle name="표제목 3 2 2" xfId="11188"/>
    <cellStyle name="표제목 3 2 2 2" xfId="17130"/>
    <cellStyle name="표제목 3 2 2 3" xfId="22838"/>
    <cellStyle name="표제목 3 2 2 4" xfId="28368"/>
    <cellStyle name="표제목 3 2 3" xfId="11189"/>
    <cellStyle name="표제목 3 2 3 2" xfId="17131"/>
    <cellStyle name="표제목 3 2 3 3" xfId="22839"/>
    <cellStyle name="표제목 3 2 3 4" xfId="28369"/>
    <cellStyle name="표제목 3 2 4" xfId="11190"/>
    <cellStyle name="표제목 3 2 4 2" xfId="17132"/>
    <cellStyle name="표제목 3 2 4 3" xfId="22840"/>
    <cellStyle name="표제목 3 2 4 4" xfId="28370"/>
    <cellStyle name="표제목 3 2 5" xfId="11191"/>
    <cellStyle name="표제목 3 2 5 2" xfId="17133"/>
    <cellStyle name="표제목 3 2 5 3" xfId="22841"/>
    <cellStyle name="표제목 3 2 5 4" xfId="28371"/>
    <cellStyle name="표제목 3 2 6" xfId="11192"/>
    <cellStyle name="표제목 3 2 6 2" xfId="17134"/>
    <cellStyle name="표제목 3 2 6 3" xfId="22842"/>
    <cellStyle name="표제목 3 2 6 4" xfId="28372"/>
    <cellStyle name="표제목 3 2 7" xfId="11686"/>
    <cellStyle name="표제목 3 2 8" xfId="17455"/>
    <cellStyle name="표제목 3 3" xfId="5949"/>
    <cellStyle name="표제목 3 3 10" xfId="11193"/>
    <cellStyle name="표제목 3 3 10 2" xfId="17135"/>
    <cellStyle name="표제목 3 3 10 3" xfId="22843"/>
    <cellStyle name="표제목 3 3 10 4" xfId="28373"/>
    <cellStyle name="표제목 3 3 11" xfId="11922"/>
    <cellStyle name="표제목 3 3 12" xfId="17679"/>
    <cellStyle name="표제목 3 3 13" xfId="23176"/>
    <cellStyle name="표제목 3 3 2" xfId="11194"/>
    <cellStyle name="표제목 3 3 2 2" xfId="17136"/>
    <cellStyle name="표제목 3 3 2 3" xfId="22844"/>
    <cellStyle name="표제목 3 3 2 4" xfId="28374"/>
    <cellStyle name="표제목 3 3 3" xfId="11195"/>
    <cellStyle name="표제목 3 3 3 2" xfId="17137"/>
    <cellStyle name="표제목 3 3 3 3" xfId="22845"/>
    <cellStyle name="표제목 3 3 3 4" xfId="28375"/>
    <cellStyle name="표제목 3 3 4" xfId="11196"/>
    <cellStyle name="표제목 3 3 4 2" xfId="17138"/>
    <cellStyle name="표제목 3 3 4 3" xfId="22846"/>
    <cellStyle name="표제목 3 3 4 4" xfId="28376"/>
    <cellStyle name="표제목 3 3 5" xfId="11197"/>
    <cellStyle name="표제목 3 3 5 2" xfId="17139"/>
    <cellStyle name="표제목 3 3 5 3" xfId="22847"/>
    <cellStyle name="표제목 3 3 5 4" xfId="28377"/>
    <cellStyle name="표제목 3 3 6" xfId="11198"/>
    <cellStyle name="표제목 3 3 6 2" xfId="17140"/>
    <cellStyle name="표제목 3 3 6 3" xfId="22848"/>
    <cellStyle name="표제목 3 3 6 4" xfId="28378"/>
    <cellStyle name="표제목 3 3 7" xfId="11199"/>
    <cellStyle name="표제목 3 3 7 2" xfId="17141"/>
    <cellStyle name="표제목 3 3 7 3" xfId="22849"/>
    <cellStyle name="표제목 3 3 7 4" xfId="28379"/>
    <cellStyle name="표제목 3 3 8" xfId="11200"/>
    <cellStyle name="표제목 3 3 8 2" xfId="17142"/>
    <cellStyle name="표제목 3 3 8 3" xfId="22850"/>
    <cellStyle name="표제목 3 3 8 4" xfId="28380"/>
    <cellStyle name="표제목 3 3 9" xfId="11201"/>
    <cellStyle name="표제목 3 3 9 2" xfId="17143"/>
    <cellStyle name="표제목 3 3 9 3" xfId="22851"/>
    <cellStyle name="표제목 3 3 9 4" xfId="28381"/>
    <cellStyle name="표제목 3 4" xfId="11202"/>
    <cellStyle name="표제목 3 4 2" xfId="17144"/>
    <cellStyle name="표제목 3 4 3" xfId="22852"/>
    <cellStyle name="표제목 3 4 4" xfId="28382"/>
    <cellStyle name="표제목 3 5" xfId="11203"/>
    <cellStyle name="표제목 3 5 2" xfId="17145"/>
    <cellStyle name="표제목 3 5 3" xfId="22853"/>
    <cellStyle name="표제목 3 5 4" xfId="28383"/>
    <cellStyle name="표제목 3 6" xfId="11204"/>
    <cellStyle name="표제목 3 6 2" xfId="17146"/>
    <cellStyle name="표제목 3 6 3" xfId="22854"/>
    <cellStyle name="표제목 3 6 4" xfId="28384"/>
    <cellStyle name="표제목 3 7" xfId="11205"/>
    <cellStyle name="표제목 3 7 2" xfId="17147"/>
    <cellStyle name="표제목 3 7 3" xfId="22855"/>
    <cellStyle name="표제목 3 7 4" xfId="28385"/>
    <cellStyle name="표제목 3 8" xfId="11206"/>
    <cellStyle name="표제목 3 8 2" xfId="17148"/>
    <cellStyle name="표제목 3 8 3" xfId="22856"/>
    <cellStyle name="표제목 3 8 4" xfId="28386"/>
    <cellStyle name="표제목 3 9" xfId="11207"/>
    <cellStyle name="표제목 3 9 2" xfId="17149"/>
    <cellStyle name="표제목 3 9 3" xfId="22857"/>
    <cellStyle name="표제목 3 9 4" xfId="28387"/>
    <cellStyle name="표제목 4" xfId="5573"/>
    <cellStyle name="표제목 4 2" xfId="5861"/>
    <cellStyle name="표제목 4 2 2" xfId="11208"/>
    <cellStyle name="표제목 4 2 2 2" xfId="17150"/>
    <cellStyle name="표제목 4 2 2 3" xfId="22858"/>
    <cellStyle name="표제목 4 2 2 4" xfId="28388"/>
    <cellStyle name="표제목 4 2 3" xfId="11209"/>
    <cellStyle name="표제목 4 2 3 2" xfId="17151"/>
    <cellStyle name="표제목 4 2 3 3" xfId="22859"/>
    <cellStyle name="표제목 4 2 3 4" xfId="28389"/>
    <cellStyle name="표제목 4 2 4" xfId="11210"/>
    <cellStyle name="표제목 4 2 4 2" xfId="17152"/>
    <cellStyle name="표제목 4 2 4 3" xfId="22860"/>
    <cellStyle name="표제목 4 2 4 4" xfId="28390"/>
    <cellStyle name="표제목 4 2 5" xfId="11211"/>
    <cellStyle name="표제목 4 2 5 2" xfId="17153"/>
    <cellStyle name="표제목 4 2 5 3" xfId="22861"/>
    <cellStyle name="표제목 4 2 5 4" xfId="28391"/>
    <cellStyle name="표제목 4 2 6" xfId="11212"/>
    <cellStyle name="표제목 4 2 6 2" xfId="17154"/>
    <cellStyle name="표제목 4 2 6 3" xfId="22862"/>
    <cellStyle name="표제목 4 2 6 4" xfId="28392"/>
    <cellStyle name="표제목 4 2 7" xfId="11834"/>
    <cellStyle name="표제목 4 2 8" xfId="17595"/>
    <cellStyle name="표제목 4 3" xfId="11213"/>
    <cellStyle name="표제목 4 3 2" xfId="17155"/>
    <cellStyle name="표제목 4 3 3" xfId="22863"/>
    <cellStyle name="표제목 4 3 4" xfId="28393"/>
    <cellStyle name="표제목 4 4" xfId="11214"/>
    <cellStyle name="표제목 4 4 2" xfId="17156"/>
    <cellStyle name="표제목 4 4 3" xfId="22864"/>
    <cellStyle name="표제목 4 4 4" xfId="28394"/>
    <cellStyle name="표제목 4 5" xfId="11215"/>
    <cellStyle name="표제목 4 5 2" xfId="17157"/>
    <cellStyle name="표제목 4 5 3" xfId="22865"/>
    <cellStyle name="표제목 4 5 4" xfId="28395"/>
    <cellStyle name="표제목 4 6" xfId="11561"/>
    <cellStyle name="표제목 4 7" xfId="17338"/>
    <cellStyle name="표제목 5" xfId="5627"/>
    <cellStyle name="표제목 5 2" xfId="11216"/>
    <cellStyle name="표제목 5 2 2" xfId="17158"/>
    <cellStyle name="표제목 5 2 3" xfId="22866"/>
    <cellStyle name="표제목 5 2 4" xfId="28396"/>
    <cellStyle name="표제목 5 3" xfId="11217"/>
    <cellStyle name="표제목 5 3 2" xfId="17159"/>
    <cellStyle name="표제목 5 3 3" xfId="22867"/>
    <cellStyle name="표제목 5 3 4" xfId="28397"/>
    <cellStyle name="표제목 5 4" xfId="11218"/>
    <cellStyle name="표제목 5 4 2" xfId="17160"/>
    <cellStyle name="표제목 5 4 3" xfId="22868"/>
    <cellStyle name="표제목 5 4 4" xfId="28398"/>
    <cellStyle name="표제목 5 5" xfId="11219"/>
    <cellStyle name="표제목 5 5 2" xfId="17161"/>
    <cellStyle name="표제목 5 5 3" xfId="22869"/>
    <cellStyle name="표제목 5 5 4" xfId="28399"/>
    <cellStyle name="표제목 5 6" xfId="11220"/>
    <cellStyle name="표제목 5 6 2" xfId="17162"/>
    <cellStyle name="표제목 5 6 3" xfId="22870"/>
    <cellStyle name="표제목 5 6 4" xfId="28400"/>
    <cellStyle name="표제목 5 7" xfId="11602"/>
    <cellStyle name="표제목 5 8" xfId="17373"/>
    <cellStyle name="표제목 6" xfId="11221"/>
    <cellStyle name="표제목 6 2" xfId="17163"/>
    <cellStyle name="표제목 6 3" xfId="22871"/>
    <cellStyle name="표제목 6 4" xfId="28401"/>
    <cellStyle name="표준" xfId="0" builtinId="0"/>
    <cellStyle name="표준 10" xfId="677"/>
    <cellStyle name="표준 10 2" xfId="5170"/>
    <cellStyle name="표준 100" xfId="678"/>
    <cellStyle name="표준 101" xfId="679"/>
    <cellStyle name="표준 102" xfId="680"/>
    <cellStyle name="표준 103" xfId="681"/>
    <cellStyle name="표준 104" xfId="682"/>
    <cellStyle name="표준 105" xfId="683"/>
    <cellStyle name="표준 106" xfId="684"/>
    <cellStyle name="표준 107" xfId="685"/>
    <cellStyle name="표준 108" xfId="686"/>
    <cellStyle name="표준 109" xfId="687"/>
    <cellStyle name="표준 11" xfId="688"/>
    <cellStyle name="표준 110" xfId="689"/>
    <cellStyle name="표준 111" xfId="690"/>
    <cellStyle name="표준 112" xfId="691"/>
    <cellStyle name="표준 113" xfId="692"/>
    <cellStyle name="표준 114" xfId="693"/>
    <cellStyle name="표준 115" xfId="694"/>
    <cellStyle name="표준 116" xfId="695"/>
    <cellStyle name="표준 117" xfId="696"/>
    <cellStyle name="표준 118" xfId="697"/>
    <cellStyle name="표준 119" xfId="698"/>
    <cellStyle name="표준 12" xfId="699"/>
    <cellStyle name="표준 120" xfId="700"/>
    <cellStyle name="표준 121" xfId="701"/>
    <cellStyle name="표준 122" xfId="702"/>
    <cellStyle name="표준 123" xfId="703"/>
    <cellStyle name="표준 124" xfId="704"/>
    <cellStyle name="표준 125" xfId="705"/>
    <cellStyle name="표준 126" xfId="706"/>
    <cellStyle name="표준 127" xfId="707"/>
    <cellStyle name="표준 128" xfId="708"/>
    <cellStyle name="표준 129" xfId="709"/>
    <cellStyle name="표준 13" xfId="710"/>
    <cellStyle name="표준 130" xfId="711"/>
    <cellStyle name="표준 131" xfId="712"/>
    <cellStyle name="표준 132" xfId="713"/>
    <cellStyle name="표준 133" xfId="714"/>
    <cellStyle name="표준 133 2" xfId="5221"/>
    <cellStyle name="표준 134" xfId="715"/>
    <cellStyle name="표준 134 10" xfId="4882"/>
    <cellStyle name="표준 134 10 2" xfId="5239"/>
    <cellStyle name="표준 134 11" xfId="5222"/>
    <cellStyle name="표준 134 2" xfId="4883"/>
    <cellStyle name="표준 134 2 10" xfId="5227"/>
    <cellStyle name="표준 134 2 2" xfId="4884"/>
    <cellStyle name="표준 134 2 2 2" xfId="4885"/>
    <cellStyle name="표준 134 2 2 2 2" xfId="5241"/>
    <cellStyle name="표준 134 2 2 3" xfId="4886"/>
    <cellStyle name="표준 134 2 2 3 2" xfId="5242"/>
    <cellStyle name="표준 134 2 2 4" xfId="4887"/>
    <cellStyle name="표준 134 2 2 4 2" xfId="5243"/>
    <cellStyle name="표준 134 2 2 5" xfId="5240"/>
    <cellStyle name="표준 134 2 3" xfId="4888"/>
    <cellStyle name="표준 134 2 3 2" xfId="4889"/>
    <cellStyle name="표준 134 2 3 2 2" xfId="5245"/>
    <cellStyle name="표준 134 2 3 3" xfId="4890"/>
    <cellStyle name="표준 134 2 3 3 2" xfId="5246"/>
    <cellStyle name="표준 134 2 3 4" xfId="4891"/>
    <cellStyle name="표준 134 2 3 4 2" xfId="5247"/>
    <cellStyle name="표준 134 2 3 5" xfId="5244"/>
    <cellStyle name="표준 134 2 4" xfId="4892"/>
    <cellStyle name="표준 134 2 4 2" xfId="4893"/>
    <cellStyle name="표준 134 2 4 2 2" xfId="5249"/>
    <cellStyle name="표준 134 2 4 3" xfId="4894"/>
    <cellStyle name="표준 134 2 4 3 2" xfId="5250"/>
    <cellStyle name="표준 134 2 4 4" xfId="4895"/>
    <cellStyle name="표준 134 2 4 4 2" xfId="5251"/>
    <cellStyle name="표준 134 2 4 5" xfId="5248"/>
    <cellStyle name="표준 134 2 5" xfId="4896"/>
    <cellStyle name="표준 134 2 5 2" xfId="4897"/>
    <cellStyle name="표준 134 2 5 2 2" xfId="5253"/>
    <cellStyle name="표준 134 2 5 3" xfId="4898"/>
    <cellStyle name="표준 134 2 5 3 2" xfId="5254"/>
    <cellStyle name="표준 134 2 5 4" xfId="4899"/>
    <cellStyle name="표준 134 2 5 4 2" xfId="5255"/>
    <cellStyle name="표준 134 2 5 5" xfId="5252"/>
    <cellStyle name="표준 134 2 6" xfId="4900"/>
    <cellStyle name="표준 134 2 6 2" xfId="4901"/>
    <cellStyle name="표준 134 2 6 2 2" xfId="5257"/>
    <cellStyle name="표준 134 2 6 3" xfId="4902"/>
    <cellStyle name="표준 134 2 6 3 2" xfId="5258"/>
    <cellStyle name="표준 134 2 6 4" xfId="4903"/>
    <cellStyle name="표준 134 2 6 4 2" xfId="5259"/>
    <cellStyle name="표준 134 2 6 5" xfId="5256"/>
    <cellStyle name="표준 134 2 7" xfId="4904"/>
    <cellStyle name="표준 134 2 7 2" xfId="5260"/>
    <cellStyle name="표준 134 2 8" xfId="4905"/>
    <cellStyle name="표준 134 2 8 2" xfId="5261"/>
    <cellStyle name="표준 134 2 9" xfId="4906"/>
    <cellStyle name="표준 134 2 9 2" xfId="5262"/>
    <cellStyle name="표준 134 3" xfId="4907"/>
    <cellStyle name="표준 134 3 2" xfId="4908"/>
    <cellStyle name="표준 134 3 2 2" xfId="5264"/>
    <cellStyle name="표준 134 3 3" xfId="4909"/>
    <cellStyle name="표준 134 3 3 2" xfId="5265"/>
    <cellStyle name="표준 134 3 4" xfId="4910"/>
    <cellStyle name="표준 134 3 4 2" xfId="5266"/>
    <cellStyle name="표준 134 3 5" xfId="5263"/>
    <cellStyle name="표준 134 4" xfId="4911"/>
    <cellStyle name="표준 134 4 2" xfId="4912"/>
    <cellStyle name="표준 134 4 2 2" xfId="5268"/>
    <cellStyle name="표준 134 4 3" xfId="4913"/>
    <cellStyle name="표준 134 4 3 2" xfId="5269"/>
    <cellStyle name="표준 134 4 4" xfId="4914"/>
    <cellStyle name="표준 134 4 4 2" xfId="5270"/>
    <cellStyle name="표준 134 4 5" xfId="5267"/>
    <cellStyle name="표준 134 5" xfId="4915"/>
    <cellStyle name="표준 134 5 2" xfId="4916"/>
    <cellStyle name="표준 134 5 2 2" xfId="5272"/>
    <cellStyle name="표준 134 5 3" xfId="4917"/>
    <cellStyle name="표준 134 5 3 2" xfId="5273"/>
    <cellStyle name="표준 134 5 4" xfId="4918"/>
    <cellStyle name="표준 134 5 4 2" xfId="5274"/>
    <cellStyle name="표준 134 5 5" xfId="5271"/>
    <cellStyle name="표준 134 6" xfId="4919"/>
    <cellStyle name="표준 134 6 2" xfId="4920"/>
    <cellStyle name="표준 134 6 2 2" xfId="5276"/>
    <cellStyle name="표준 134 6 3" xfId="4921"/>
    <cellStyle name="표준 134 6 3 2" xfId="5277"/>
    <cellStyle name="표준 134 6 4" xfId="4922"/>
    <cellStyle name="표준 134 6 4 2" xfId="5278"/>
    <cellStyle name="표준 134 6 5" xfId="5275"/>
    <cellStyle name="표준 134 7" xfId="4923"/>
    <cellStyle name="표준 134 7 2" xfId="4924"/>
    <cellStyle name="표준 134 7 2 2" xfId="5280"/>
    <cellStyle name="표준 134 7 3" xfId="4925"/>
    <cellStyle name="표준 134 7 3 2" xfId="5281"/>
    <cellStyle name="표준 134 7 4" xfId="4926"/>
    <cellStyle name="표준 134 7 4 2" xfId="5282"/>
    <cellStyle name="표준 134 7 5" xfId="5279"/>
    <cellStyle name="표준 134 8" xfId="4927"/>
    <cellStyle name="표준 134 8 2" xfId="5283"/>
    <cellStyle name="표준 134 9" xfId="4928"/>
    <cellStyle name="표준 134 9 2" xfId="5284"/>
    <cellStyle name="표준 135" xfId="4929"/>
    <cellStyle name="표준 135 10" xfId="4930"/>
    <cellStyle name="표준 135 10 2" xfId="5336"/>
    <cellStyle name="표준 135 11" xfId="5230"/>
    <cellStyle name="표준 135 2" xfId="4931"/>
    <cellStyle name="표준 135 2 2" xfId="4932"/>
    <cellStyle name="표준 135 2 2 2" xfId="5286"/>
    <cellStyle name="표준 135 2 3" xfId="4933"/>
    <cellStyle name="표준 135 2 3 2" xfId="5287"/>
    <cellStyle name="표준 135 2 4" xfId="4934"/>
    <cellStyle name="표준 135 2 4 2" xfId="5288"/>
    <cellStyle name="표준 135 2 5" xfId="5285"/>
    <cellStyle name="표준 135 3" xfId="4935"/>
    <cellStyle name="표준 135 3 2" xfId="4936"/>
    <cellStyle name="표준 135 3 2 2" xfId="5290"/>
    <cellStyle name="표준 135 3 3" xfId="4937"/>
    <cellStyle name="표준 135 3 3 2" xfId="5291"/>
    <cellStyle name="표준 135 3 4" xfId="4938"/>
    <cellStyle name="표준 135 3 4 2" xfId="5292"/>
    <cellStyle name="표준 135 3 5" xfId="5289"/>
    <cellStyle name="표준 135 4" xfId="4939"/>
    <cellStyle name="표준 135 4 2" xfId="4940"/>
    <cellStyle name="표준 135 4 2 2" xfId="5294"/>
    <cellStyle name="표준 135 4 3" xfId="4941"/>
    <cellStyle name="표준 135 4 3 2" xfId="5295"/>
    <cellStyle name="표준 135 4 4" xfId="4942"/>
    <cellStyle name="표준 135 4 4 2" xfId="5296"/>
    <cellStyle name="표준 135 4 5" xfId="5293"/>
    <cellStyle name="표준 135 5" xfId="4943"/>
    <cellStyle name="표준 135 5 2" xfId="4944"/>
    <cellStyle name="표준 135 5 2 2" xfId="5298"/>
    <cellStyle name="표준 135 5 3" xfId="4945"/>
    <cellStyle name="표준 135 5 3 2" xfId="5299"/>
    <cellStyle name="표준 135 5 4" xfId="4946"/>
    <cellStyle name="표준 135 5 4 2" xfId="5300"/>
    <cellStyle name="표준 135 5 5" xfId="5297"/>
    <cellStyle name="표준 135 6" xfId="4947"/>
    <cellStyle name="표준 135 6 2" xfId="4948"/>
    <cellStyle name="표준 135 6 2 2" xfId="5302"/>
    <cellStyle name="표준 135 6 3" xfId="4949"/>
    <cellStyle name="표준 135 6 3 2" xfId="5303"/>
    <cellStyle name="표준 135 6 4" xfId="4950"/>
    <cellStyle name="표준 135 6 4 2" xfId="5304"/>
    <cellStyle name="표준 135 6 5" xfId="5301"/>
    <cellStyle name="표준 135 7" xfId="4951"/>
    <cellStyle name="표준 135 7 2" xfId="5305"/>
    <cellStyle name="표준 135 8" xfId="4952"/>
    <cellStyle name="표준 135 8 2" xfId="5306"/>
    <cellStyle name="표준 135 9" xfId="4953"/>
    <cellStyle name="표준 135 9 2" xfId="5307"/>
    <cellStyle name="표준 136" xfId="4954"/>
    <cellStyle name="표준 137" xfId="5080"/>
    <cellStyle name="표준 137 2" xfId="5083"/>
    <cellStyle name="표준 138" xfId="5081"/>
    <cellStyle name="표준 139" xfId="5082"/>
    <cellStyle name="표준 14" xfId="716"/>
    <cellStyle name="표준 140" xfId="4"/>
    <cellStyle name="표준 15" xfId="717"/>
    <cellStyle name="표준 16" xfId="718"/>
    <cellStyle name="표준 17" xfId="719"/>
    <cellStyle name="표준 18" xfId="720"/>
    <cellStyle name="표준 181" xfId="4955"/>
    <cellStyle name="표준 19" xfId="721"/>
    <cellStyle name="표준 2" xfId="722"/>
    <cellStyle name="표준 2 2" xfId="723"/>
    <cellStyle name="표준 2 2 2" xfId="4956"/>
    <cellStyle name="표준 2 2 3" xfId="4957"/>
    <cellStyle name="표준 2 2 4" xfId="4958"/>
    <cellStyle name="표준 2 3" xfId="4959"/>
    <cellStyle name="표준 2 3 2" xfId="4960"/>
    <cellStyle name="표준 2 4" xfId="4961"/>
    <cellStyle name="표준 2 5" xfId="4962"/>
    <cellStyle name="표준 2 6" xfId="5171"/>
    <cellStyle name="표준 2_%E2%96%A3%5F%EC%9E%90%EC%82%B0%EB%82%B4%EC%97%AD%5F%EA%B0%95%EC%9B%90%EC%8B%AC%EC%B8%B5%EC%88%98(4)" xfId="4963"/>
    <cellStyle name="표준 20" xfId="724"/>
    <cellStyle name="표준 21" xfId="725"/>
    <cellStyle name="표준 22" xfId="726"/>
    <cellStyle name="표준 23" xfId="727"/>
    <cellStyle name="표준 24" xfId="728"/>
    <cellStyle name="표준 25" xfId="729"/>
    <cellStyle name="표준 26" xfId="730"/>
    <cellStyle name="표준 27" xfId="731"/>
    <cellStyle name="표준 28" xfId="732"/>
    <cellStyle name="표준 29" xfId="733"/>
    <cellStyle name="표준 3" xfId="734"/>
    <cellStyle name="표준 3 2" xfId="735"/>
    <cellStyle name="표준 3 2 2" xfId="4964"/>
    <cellStyle name="표준 3 2 3" xfId="4965"/>
    <cellStyle name="표준 3 2 3 2" xfId="4966"/>
    <cellStyle name="표준 3 2 3 2 2" xfId="5309"/>
    <cellStyle name="표준 3 2 3 3" xfId="4967"/>
    <cellStyle name="표준 3 2 3 3 2" xfId="5310"/>
    <cellStyle name="표준 3 2 3 4" xfId="4968"/>
    <cellStyle name="표준 3 2 3 4 2" xfId="5311"/>
    <cellStyle name="표준 3 2 3 5" xfId="5308"/>
    <cellStyle name="표준 3 3" xfId="736"/>
    <cellStyle name="표준 3 3 2" xfId="4969"/>
    <cellStyle name="표준 3 4" xfId="4970"/>
    <cellStyle name="표준 3 5" xfId="4971"/>
    <cellStyle name="표준 3 5 2" xfId="4972"/>
    <cellStyle name="표준 3 5 2 2" xfId="5313"/>
    <cellStyle name="표준 3 5 3" xfId="4973"/>
    <cellStyle name="표준 3 5 3 2" xfId="5314"/>
    <cellStyle name="표준 3 5 4" xfId="4974"/>
    <cellStyle name="표준 3 5 4 2" xfId="5315"/>
    <cellStyle name="표준 3 5 5" xfId="5312"/>
    <cellStyle name="표준 3 6" xfId="5103"/>
    <cellStyle name="표준 3_090831 커뮤니티매출예상" xfId="737"/>
    <cellStyle name="표준 30" xfId="738"/>
    <cellStyle name="표준 31" xfId="739"/>
    <cellStyle name="표준 32" xfId="740"/>
    <cellStyle name="표준 33" xfId="741"/>
    <cellStyle name="표준 34" xfId="742"/>
    <cellStyle name="표준 35" xfId="743"/>
    <cellStyle name="표준 36" xfId="744"/>
    <cellStyle name="표준 37" xfId="745"/>
    <cellStyle name="표준 38" xfId="746"/>
    <cellStyle name="표준 39" xfId="747"/>
    <cellStyle name="표준 4" xfId="748"/>
    <cellStyle name="표준 4 2" xfId="4975"/>
    <cellStyle name="표준 4 2 2" xfId="4976"/>
    <cellStyle name="표준 4 3" xfId="4977"/>
    <cellStyle name="표준 4 4" xfId="4978"/>
    <cellStyle name="표준 4 5" xfId="4979"/>
    <cellStyle name="표준 4 6" xfId="5172"/>
    <cellStyle name="표준 4_비품,구축물명세표(최종),100901)" xfId="4980"/>
    <cellStyle name="표준 40" xfId="749"/>
    <cellStyle name="표준 41" xfId="750"/>
    <cellStyle name="표준 42" xfId="751"/>
    <cellStyle name="표준 43" xfId="752"/>
    <cellStyle name="표준 44" xfId="753"/>
    <cellStyle name="표준 45" xfId="754"/>
    <cellStyle name="표준 46" xfId="755"/>
    <cellStyle name="표준 47" xfId="756"/>
    <cellStyle name="표준 48" xfId="757"/>
    <cellStyle name="표준 49" xfId="758"/>
    <cellStyle name="표준 5" xfId="759"/>
    <cellStyle name="표준 5 2" xfId="4981"/>
    <cellStyle name="표준 5 2 2" xfId="4982"/>
    <cellStyle name="표준 5 2 3" xfId="4983"/>
    <cellStyle name="표준 5 2 3 2" xfId="4984"/>
    <cellStyle name="표준 5 2 3 2 2" xfId="5317"/>
    <cellStyle name="표준 5 2 3 3" xfId="4985"/>
    <cellStyle name="표준 5 2 3 3 2" xfId="5318"/>
    <cellStyle name="표준 5 2 3 4" xfId="4986"/>
    <cellStyle name="표준 5 2 3 4 2" xfId="5319"/>
    <cellStyle name="표준 5 2 3 5" xfId="5316"/>
    <cellStyle name="표준 5 3" xfId="4987"/>
    <cellStyle name="표준 5 4" xfId="4988"/>
    <cellStyle name="표준 5 5" xfId="4989"/>
    <cellStyle name="표준 5 5 2" xfId="4990"/>
    <cellStyle name="표준 5 5 2 2" xfId="5321"/>
    <cellStyle name="표준 5 5 3" xfId="4991"/>
    <cellStyle name="표준 5 5 3 2" xfId="5322"/>
    <cellStyle name="표준 5 5 4" xfId="4992"/>
    <cellStyle name="표준 5 5 4 2" xfId="5323"/>
    <cellStyle name="표준 5 5 5" xfId="5320"/>
    <cellStyle name="표준 5 6" xfId="5173"/>
    <cellStyle name="표준 5_비품,구축물명세표(최종),100901)" xfId="4993"/>
    <cellStyle name="표준 50" xfId="760"/>
    <cellStyle name="표준 51" xfId="761"/>
    <cellStyle name="표준 52" xfId="762"/>
    <cellStyle name="표준 53" xfId="763"/>
    <cellStyle name="표준 54" xfId="764"/>
    <cellStyle name="표준 55" xfId="765"/>
    <cellStyle name="표준 56" xfId="766"/>
    <cellStyle name="표준 57" xfId="767"/>
    <cellStyle name="표준 58" xfId="768"/>
    <cellStyle name="표준 59" xfId="769"/>
    <cellStyle name="표준 6" xfId="770"/>
    <cellStyle name="표준 6 2" xfId="4994"/>
    <cellStyle name="표준 6 2 2" xfId="4995"/>
    <cellStyle name="표준 6 2 3" xfId="4996"/>
    <cellStyle name="표준 6 2 3 2" xfId="4997"/>
    <cellStyle name="표준 6 2 3 2 2" xfId="5325"/>
    <cellStyle name="표준 6 2 3 3" xfId="4998"/>
    <cellStyle name="표준 6 2 3 3 2" xfId="5326"/>
    <cellStyle name="표준 6 2 3 4" xfId="4999"/>
    <cellStyle name="표준 6 2 3 4 2" xfId="5327"/>
    <cellStyle name="표준 6 2 3 5" xfId="5324"/>
    <cellStyle name="표준 6 3" xfId="5000"/>
    <cellStyle name="표준 6 4" xfId="5001"/>
    <cellStyle name="표준 6 5" xfId="5002"/>
    <cellStyle name="표준 6 5 2" xfId="5003"/>
    <cellStyle name="표준 6 5 2 2" xfId="5329"/>
    <cellStyle name="표준 6 5 3" xfId="5004"/>
    <cellStyle name="표준 6 5 3 2" xfId="5330"/>
    <cellStyle name="표준 6 5 4" xfId="5005"/>
    <cellStyle name="표준 6 5 4 2" xfId="5331"/>
    <cellStyle name="표준 6 5 5" xfId="5328"/>
    <cellStyle name="표준 6 6" xfId="5174"/>
    <cellStyle name="표준 60" xfId="771"/>
    <cellStyle name="표준 61" xfId="772"/>
    <cellStyle name="표준 62" xfId="773"/>
    <cellStyle name="표준 63" xfId="774"/>
    <cellStyle name="표준 64" xfId="775"/>
    <cellStyle name="표준 65" xfId="776"/>
    <cellStyle name="표준 66" xfId="777"/>
    <cellStyle name="표준 67" xfId="778"/>
    <cellStyle name="표준 68" xfId="779"/>
    <cellStyle name="표준 69" xfId="780"/>
    <cellStyle name="표준 7" xfId="781"/>
    <cellStyle name="표준 7 2" xfId="5006"/>
    <cellStyle name="표준 7 3" xfId="5175"/>
    <cellStyle name="표준 70" xfId="782"/>
    <cellStyle name="표준 71" xfId="783"/>
    <cellStyle name="표준 72" xfId="784"/>
    <cellStyle name="표준 73" xfId="785"/>
    <cellStyle name="표준 74" xfId="786"/>
    <cellStyle name="표준 75" xfId="787"/>
    <cellStyle name="표준 76" xfId="788"/>
    <cellStyle name="표준 77" xfId="789"/>
    <cellStyle name="표준 78" xfId="790"/>
    <cellStyle name="표준 79" xfId="791"/>
    <cellStyle name="표준 8" xfId="792"/>
    <cellStyle name="표준 8 2" xfId="5176"/>
    <cellStyle name="표준 80" xfId="793"/>
    <cellStyle name="표준 81" xfId="794"/>
    <cellStyle name="표준 82" xfId="795"/>
    <cellStyle name="표준 83" xfId="796"/>
    <cellStyle name="표준 84" xfId="797"/>
    <cellStyle name="표준 85" xfId="798"/>
    <cellStyle name="표준 86" xfId="799"/>
    <cellStyle name="표준 87" xfId="800"/>
    <cellStyle name="표준 88" xfId="801"/>
    <cellStyle name="표준 89" xfId="802"/>
    <cellStyle name="표준 9" xfId="803"/>
    <cellStyle name="표준 9 2" xfId="5177"/>
    <cellStyle name="표준 90" xfId="804"/>
    <cellStyle name="표준 91" xfId="805"/>
    <cellStyle name="표준 92" xfId="806"/>
    <cellStyle name="표준 93" xfId="807"/>
    <cellStyle name="표준 94" xfId="808"/>
    <cellStyle name="표준 95" xfId="809"/>
    <cellStyle name="표준 96" xfId="810"/>
    <cellStyle name="표준 97" xfId="811"/>
    <cellStyle name="표준 98" xfId="812"/>
    <cellStyle name="표준 99" xfId="813"/>
    <cellStyle name="標準_~6253976" xfId="814"/>
    <cellStyle name="표준_국민강남명세" xfId="2"/>
    <cellStyle name="하이퍼링크" xfId="1" builtinId="8"/>
    <cellStyle name="합계" xfId="5007"/>
    <cellStyle name="합산" xfId="815"/>
    <cellStyle name="합산 2" xfId="5178"/>
    <cellStyle name="桁区切り [0.00]_MDL TWO Erisa loan 2000" xfId="816"/>
    <cellStyle name="桁区切り_020826提出分" xfId="817"/>
    <cellStyle name="현금" xfId="5008"/>
    <cellStyle name="貨幣 [0]_COMM" xfId="5009"/>
    <cellStyle name="貨幣_COMM" xfId="5010"/>
    <cellStyle name="화폐기호" xfId="818"/>
    <cellStyle name="화폐기호 2" xfId="5179"/>
    <cellStyle name="화폐기호0" xfId="819"/>
    <cellStyle name="화폐기호0 2" xfId="5180"/>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10</xdr:col>
      <xdr:colOff>828675</xdr:colOff>
      <xdr:row>34</xdr:row>
      <xdr:rowOff>152400</xdr:rowOff>
    </xdr:from>
    <xdr:to>
      <xdr:col>11</xdr:col>
      <xdr:colOff>457200</xdr:colOff>
      <xdr:row>35</xdr:row>
      <xdr:rowOff>188078</xdr:rowOff>
    </xdr:to>
    <xdr:pic>
      <xdr:nvPicPr>
        <xdr:cNvPr id="13" name="그림 12"/>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029" t="13637" r="10097" b="15909"/>
        <a:stretch/>
      </xdr:blipFill>
      <xdr:spPr>
        <a:xfrm>
          <a:off x="5934075" y="7315200"/>
          <a:ext cx="466725" cy="245228"/>
        </a:xfrm>
        <a:prstGeom prst="rect">
          <a:avLst/>
        </a:prstGeom>
      </xdr:spPr>
    </xdr:pic>
    <xdr:clientData/>
  </xdr:twoCellAnchor>
  <xdr:twoCellAnchor editAs="oneCell">
    <xdr:from>
      <xdr:col>11</xdr:col>
      <xdr:colOff>0</xdr:colOff>
      <xdr:row>32</xdr:row>
      <xdr:rowOff>142875</xdr:rowOff>
    </xdr:from>
    <xdr:to>
      <xdr:col>11</xdr:col>
      <xdr:colOff>466725</xdr:colOff>
      <xdr:row>33</xdr:row>
      <xdr:rowOff>188078</xdr:rowOff>
    </xdr:to>
    <xdr:pic>
      <xdr:nvPicPr>
        <xdr:cNvPr id="12" name="그림 11"/>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029" t="13637" r="10097" b="15909"/>
        <a:stretch/>
      </xdr:blipFill>
      <xdr:spPr>
        <a:xfrm>
          <a:off x="5943600" y="6905625"/>
          <a:ext cx="466725" cy="245228"/>
        </a:xfrm>
        <a:prstGeom prst="rect">
          <a:avLst/>
        </a:prstGeom>
      </xdr:spPr>
    </xdr:pic>
    <xdr:clientData/>
  </xdr:twoCellAnchor>
  <xdr:twoCellAnchor editAs="oneCell">
    <xdr:from>
      <xdr:col>10</xdr:col>
      <xdr:colOff>813384</xdr:colOff>
      <xdr:row>27</xdr:row>
      <xdr:rowOff>128262</xdr:rowOff>
    </xdr:from>
    <xdr:to>
      <xdr:col>11</xdr:col>
      <xdr:colOff>452707</xdr:colOff>
      <xdr:row>29</xdr:row>
      <xdr:rowOff>148247</xdr:rowOff>
    </xdr:to>
    <xdr:pic>
      <xdr:nvPicPr>
        <xdr:cNvPr id="9" name="Picture 1"/>
        <xdr:cNvPicPr>
          <a:picLocks noChangeAspect="1" noChangeArrowheads="1"/>
        </xdr:cNvPicPr>
      </xdr:nvPicPr>
      <xdr:blipFill>
        <a:blip xmlns:r="http://schemas.openxmlformats.org/officeDocument/2006/relationships" r:embed="rId2" cstate="print"/>
        <a:srcRect/>
        <a:stretch>
          <a:fillRect/>
        </a:stretch>
      </xdr:blipFill>
      <xdr:spPr bwMode="auto">
        <a:xfrm>
          <a:off x="5918784" y="5890887"/>
          <a:ext cx="477523" cy="420035"/>
        </a:xfrm>
        <a:prstGeom prst="rect">
          <a:avLst/>
        </a:prstGeom>
        <a:noFill/>
        <a:ln w="1">
          <a:noFill/>
          <a:miter lim="800000"/>
          <a:headEnd/>
          <a:tailEnd type="none" w="med" len="med"/>
        </a:ln>
        <a:effectLst/>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0</xdr:rowOff>
    </xdr:to>
    <xdr:sp macro="" textlink="">
      <xdr:nvSpPr>
        <xdr:cNvPr id="3" name="TextBox 2"/>
        <xdr:cNvSpPr txBox="1"/>
      </xdr:nvSpPr>
      <xdr:spPr>
        <a:xfrm>
          <a:off x="5943600" y="691515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39"/>
  <sheetViews>
    <sheetView showGridLines="0" view="pageBreakPreview" topLeftCell="A16" zoomScaleNormal="100" zoomScaleSheetLayoutView="100" workbookViewId="0">
      <selection activeCell="O11" sqref="O11"/>
    </sheetView>
  </sheetViews>
  <sheetFormatPr defaultRowHeight="16.5"/>
  <cols>
    <col min="1" max="1" width="3.625" customWidth="1"/>
    <col min="3" max="3" width="6.5" customWidth="1"/>
    <col min="4" max="4" width="12.625" customWidth="1"/>
    <col min="5" max="5" width="4.625" customWidth="1"/>
    <col min="6" max="6" width="5" customWidth="1"/>
    <col min="8" max="8" width="4.625" customWidth="1"/>
    <col min="9" max="9" width="5" customWidth="1"/>
    <col min="10" max="10" width="7" customWidth="1"/>
    <col min="11" max="11" width="11" customWidth="1"/>
    <col min="12" max="12" width="6.5" customWidth="1"/>
  </cols>
  <sheetData>
    <row r="1" spans="1:12" s="1" customFormat="1" ht="15.75"/>
    <row r="2" spans="1:12" s="1" customFormat="1" ht="15.75"/>
    <row r="3" spans="1:12" s="1" customFormat="1" ht="39.75">
      <c r="A3" s="226" t="s">
        <v>0</v>
      </c>
      <c r="B3" s="226"/>
      <c r="C3" s="226"/>
      <c r="D3" s="226"/>
      <c r="E3" s="226"/>
      <c r="F3" s="226"/>
      <c r="G3" s="226"/>
      <c r="H3" s="226"/>
      <c r="I3" s="226"/>
      <c r="J3" s="226"/>
      <c r="K3" s="226"/>
      <c r="L3" s="226"/>
    </row>
    <row r="4" spans="1:12" s="1" customFormat="1" ht="9" customHeight="1">
      <c r="A4" s="2"/>
      <c r="B4" s="2"/>
      <c r="C4" s="2"/>
      <c r="D4" s="2"/>
      <c r="E4" s="2"/>
      <c r="F4" s="2"/>
      <c r="G4" s="2"/>
      <c r="H4" s="2"/>
      <c r="I4" s="2"/>
      <c r="J4" s="2"/>
      <c r="K4" s="2"/>
      <c r="L4" s="2"/>
    </row>
    <row r="5" spans="1:12" s="1" customFormat="1" ht="7.5" customHeight="1">
      <c r="D5" s="227"/>
      <c r="E5" s="227"/>
      <c r="F5" s="227"/>
      <c r="G5" s="227"/>
      <c r="H5" s="3"/>
      <c r="I5" s="4"/>
    </row>
    <row r="6" spans="1:12" s="1" customFormat="1" ht="17.25">
      <c r="D6" s="228" t="s">
        <v>1083</v>
      </c>
      <c r="E6" s="228"/>
      <c r="F6" s="5" t="s">
        <v>1</v>
      </c>
      <c r="G6" s="228" t="s">
        <v>1084</v>
      </c>
      <c r="H6" s="228"/>
      <c r="I6" s="5" t="s">
        <v>2</v>
      </c>
    </row>
    <row r="7" spans="1:12" s="1" customFormat="1" ht="15.75"/>
    <row r="8" spans="1:12" s="1" customFormat="1" ht="17.25">
      <c r="D8" s="6" t="s">
        <v>1042</v>
      </c>
      <c r="E8" s="198">
        <v>6</v>
      </c>
      <c r="F8" s="199" t="s">
        <v>417</v>
      </c>
      <c r="G8" s="198">
        <v>1</v>
      </c>
      <c r="H8" s="199" t="s">
        <v>1043</v>
      </c>
    </row>
    <row r="9" spans="1:12" s="1" customFormat="1" ht="15.75"/>
    <row r="10" spans="1:12" s="1" customFormat="1" ht="15.75"/>
    <row r="11" spans="1:12" s="1" customFormat="1" ht="17.25">
      <c r="B11" s="229" t="s">
        <v>3</v>
      </c>
      <c r="C11" s="229"/>
      <c r="D11" s="229"/>
      <c r="E11" s="229"/>
      <c r="F11" s="229"/>
      <c r="G11" s="8"/>
      <c r="H11" s="8"/>
      <c r="I11" s="8"/>
    </row>
    <row r="12" spans="1:12" s="1" customFormat="1" ht="6.75" customHeight="1"/>
    <row r="13" spans="1:12" s="1" customFormat="1" ht="17.25">
      <c r="D13" s="230"/>
      <c r="E13" s="230"/>
      <c r="F13" s="230"/>
      <c r="G13" s="230"/>
      <c r="H13" s="230"/>
      <c r="I13" s="230"/>
    </row>
    <row r="14" spans="1:12" s="1" customFormat="1" ht="38.25" customHeight="1">
      <c r="B14" s="231" t="s">
        <v>4</v>
      </c>
      <c r="C14" s="229"/>
      <c r="D14" s="229"/>
      <c r="E14" s="229"/>
      <c r="F14" s="229"/>
      <c r="G14" s="229"/>
      <c r="H14" s="229"/>
      <c r="I14" s="229"/>
      <c r="J14" s="229"/>
      <c r="K14" s="229"/>
    </row>
    <row r="15" spans="1:12" s="1" customFormat="1" ht="15.75"/>
    <row r="16" spans="1:12" s="1" customFormat="1" ht="15.75"/>
    <row r="17" spans="4:11" s="1" customFormat="1" ht="15.75">
      <c r="J17" s="232" t="s">
        <v>1085</v>
      </c>
      <c r="K17" s="233"/>
    </row>
    <row r="18" spans="4:11" s="1" customFormat="1" ht="15.75"/>
    <row r="19" spans="4:11" s="1" customFormat="1" ht="15.75"/>
    <row r="20" spans="4:11" s="1" customFormat="1" ht="15.75"/>
    <row r="21" spans="4:11" s="1" customFormat="1" ht="15.75"/>
    <row r="22" spans="4:11" s="1" customFormat="1" ht="15.75"/>
    <row r="23" spans="4:11" s="1" customFormat="1" ht="15.75"/>
    <row r="24" spans="4:11" s="1" customFormat="1" ht="15.75"/>
    <row r="25" spans="4:11" s="1" customFormat="1" ht="15.75"/>
    <row r="26" spans="4:11" s="1" customFormat="1" ht="15.75"/>
    <row r="27" spans="4:11" s="1" customFormat="1" ht="15.75"/>
    <row r="28" spans="4:11" s="1" customFormat="1" ht="15.75">
      <c r="D28" s="10" t="s">
        <v>5</v>
      </c>
      <c r="E28" s="234" t="s">
        <v>1086</v>
      </c>
      <c r="F28" s="234"/>
      <c r="G28" s="234"/>
      <c r="H28" s="234"/>
      <c r="I28" s="234"/>
      <c r="J28" s="234"/>
      <c r="K28" s="234"/>
    </row>
    <row r="29" spans="4:11" s="1" customFormat="1" ht="15.75">
      <c r="D29" s="10" t="s">
        <v>6</v>
      </c>
      <c r="E29" s="234" t="s">
        <v>1087</v>
      </c>
      <c r="F29" s="234"/>
      <c r="G29" s="234"/>
      <c r="H29" s="234"/>
      <c r="I29" s="234"/>
      <c r="J29" s="234"/>
      <c r="K29" s="234"/>
    </row>
    <row r="30" spans="4:11" s="1" customFormat="1" ht="15.75">
      <c r="D30" s="10" t="s">
        <v>7</v>
      </c>
      <c r="E30" s="234" t="s">
        <v>1088</v>
      </c>
      <c r="F30" s="234"/>
      <c r="G30" s="234"/>
      <c r="H30" s="234"/>
      <c r="I30" s="234"/>
      <c r="J30" s="234"/>
      <c r="K30" s="234"/>
    </row>
    <row r="31" spans="4:11" s="1" customFormat="1" ht="15.75">
      <c r="D31" s="10"/>
      <c r="E31" s="224" t="s">
        <v>8</v>
      </c>
      <c r="F31" s="224"/>
      <c r="G31" s="225" t="s">
        <v>1089</v>
      </c>
      <c r="H31" s="225"/>
      <c r="I31" s="225"/>
      <c r="J31" s="225"/>
      <c r="K31" s="225"/>
    </row>
    <row r="32" spans="4:11" s="1" customFormat="1" ht="15.75">
      <c r="D32" s="10"/>
      <c r="E32" s="224" t="s">
        <v>9</v>
      </c>
      <c r="F32" s="224"/>
      <c r="G32" s="234" t="s">
        <v>1090</v>
      </c>
      <c r="H32" s="234"/>
      <c r="I32" s="234"/>
      <c r="J32" s="234"/>
      <c r="K32" s="234"/>
    </row>
    <row r="33" spans="1:12" s="1" customFormat="1" ht="15.75">
      <c r="D33" s="10" t="s">
        <v>10</v>
      </c>
      <c r="E33" s="235" t="s">
        <v>11</v>
      </c>
      <c r="F33" s="235"/>
      <c r="G33" s="225" t="s">
        <v>1091</v>
      </c>
      <c r="H33" s="225"/>
      <c r="I33" s="225"/>
      <c r="J33" s="11" t="s">
        <v>12</v>
      </c>
      <c r="K33" s="13" t="s">
        <v>1092</v>
      </c>
    </row>
    <row r="34" spans="1:12" s="1" customFormat="1" ht="15.75">
      <c r="E34" s="235" t="s">
        <v>13</v>
      </c>
      <c r="F34" s="235"/>
      <c r="G34" s="225" t="s">
        <v>1089</v>
      </c>
      <c r="H34" s="225"/>
      <c r="I34" s="225"/>
      <c r="J34" s="12" t="s">
        <v>14</v>
      </c>
      <c r="K34" s="13" t="s">
        <v>1093</v>
      </c>
    </row>
    <row r="35" spans="1:12" s="1" customFormat="1" ht="16.5" customHeight="1">
      <c r="D35" s="10" t="s">
        <v>15</v>
      </c>
      <c r="E35" s="235" t="s">
        <v>11</v>
      </c>
      <c r="F35" s="235"/>
      <c r="G35" s="225" t="s">
        <v>1091</v>
      </c>
      <c r="H35" s="225"/>
      <c r="I35" s="225"/>
      <c r="J35" s="11" t="s">
        <v>12</v>
      </c>
      <c r="K35" s="13" t="s">
        <v>1092</v>
      </c>
    </row>
    <row r="36" spans="1:12" s="1" customFormat="1" ht="16.5" customHeight="1">
      <c r="E36" s="235" t="s">
        <v>13</v>
      </c>
      <c r="F36" s="235"/>
      <c r="G36" s="225" t="s">
        <v>1089</v>
      </c>
      <c r="H36" s="225"/>
      <c r="I36" s="225"/>
      <c r="J36" s="12" t="s">
        <v>14</v>
      </c>
      <c r="K36" s="13" t="s">
        <v>1093</v>
      </c>
    </row>
    <row r="37" spans="1:12" s="1" customFormat="1" ht="15.75"/>
    <row r="38" spans="1:12" s="1" customFormat="1" ht="15.75"/>
    <row r="39" spans="1:12" s="1" customFormat="1" ht="86.25" customHeight="1">
      <c r="A39" s="236" t="s">
        <v>16</v>
      </c>
      <c r="B39" s="237"/>
      <c r="C39" s="237"/>
      <c r="D39" s="237"/>
      <c r="E39" s="237"/>
      <c r="F39" s="237"/>
      <c r="G39" s="237"/>
      <c r="H39" s="237"/>
      <c r="I39" s="237"/>
      <c r="J39" s="237"/>
      <c r="K39" s="237"/>
      <c r="L39" s="238"/>
    </row>
  </sheetData>
  <mergeCells count="24">
    <mergeCell ref="E35:F35"/>
    <mergeCell ref="G35:I35"/>
    <mergeCell ref="E36:F36"/>
    <mergeCell ref="G36:I36"/>
    <mergeCell ref="A39:L39"/>
    <mergeCell ref="E32:F32"/>
    <mergeCell ref="G32:K32"/>
    <mergeCell ref="E33:F33"/>
    <mergeCell ref="G33:I33"/>
    <mergeCell ref="E34:F34"/>
    <mergeCell ref="G34:I34"/>
    <mergeCell ref="E31:F31"/>
    <mergeCell ref="G31:K31"/>
    <mergeCell ref="A3:L3"/>
    <mergeCell ref="D5:G5"/>
    <mergeCell ref="D6:E6"/>
    <mergeCell ref="G6:H6"/>
    <mergeCell ref="B11:F11"/>
    <mergeCell ref="D13:I13"/>
    <mergeCell ref="B14:K14"/>
    <mergeCell ref="J17:K17"/>
    <mergeCell ref="E28:K28"/>
    <mergeCell ref="E29:K29"/>
    <mergeCell ref="E30:K30"/>
  </mergeCells>
  <phoneticPr fontId="2" type="noConversion"/>
  <pageMargins left="0.70866141732283472" right="0.70866141732283472" top="1.5748031496062993" bottom="0.74803149606299213" header="0.31496062992125984" footer="0.31496062992125984"/>
  <pageSetup paperSize="9" scale="94" orientation="portrait" blackAndWhite="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7" zoomScaleNormal="85" zoomScaleSheetLayoutView="100" workbookViewId="0">
      <selection activeCell="AP16" sqref="AP16"/>
    </sheetView>
  </sheetViews>
  <sheetFormatPr defaultRowHeight="16.5"/>
  <cols>
    <col min="1" max="4" width="1.125" style="1" customWidth="1"/>
    <col min="5" max="37" width="2.375" style="1" customWidth="1"/>
    <col min="38" max="38" width="22.5" style="1" customWidth="1"/>
    <col min="39" max="39" width="9" style="1"/>
  </cols>
  <sheetData>
    <row r="2" spans="1:39" ht="19.5">
      <c r="A2" s="239" t="s">
        <v>17</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39">
      <c r="A3" s="27"/>
      <c r="B3" s="27"/>
      <c r="C3" s="27"/>
      <c r="D3" s="27"/>
      <c r="E3" s="27"/>
      <c r="F3" s="27"/>
      <c r="G3" s="27"/>
      <c r="H3" s="27"/>
      <c r="I3" s="27"/>
      <c r="J3" s="27"/>
      <c r="K3" s="27"/>
      <c r="L3" s="27"/>
      <c r="M3" s="27"/>
      <c r="N3" s="27"/>
      <c r="O3" s="27"/>
      <c r="P3" s="27"/>
    </row>
    <row r="4" spans="1:39" ht="17.25">
      <c r="A4" s="27"/>
      <c r="B4" s="27"/>
      <c r="C4" s="27"/>
      <c r="D4" s="27"/>
      <c r="E4" s="27"/>
      <c r="F4" s="27"/>
      <c r="G4" s="27"/>
      <c r="H4" s="27"/>
      <c r="I4" s="27"/>
      <c r="J4" s="27"/>
      <c r="K4" s="27"/>
      <c r="L4" s="27"/>
      <c r="M4" s="27"/>
      <c r="N4" s="27"/>
      <c r="O4" s="27"/>
      <c r="P4" s="27"/>
      <c r="Y4" s="8"/>
      <c r="Z4" s="8"/>
      <c r="AA4" s="8"/>
      <c r="AB4" s="8"/>
      <c r="AC4" s="8"/>
      <c r="AD4" s="8"/>
      <c r="AE4" s="8"/>
      <c r="AF4" s="8"/>
      <c r="AG4" s="8"/>
      <c r="AH4" s="8"/>
      <c r="AI4" s="8"/>
      <c r="AJ4" s="8"/>
      <c r="AK4" s="8"/>
    </row>
    <row r="5" spans="1:39" ht="19.5">
      <c r="A5" s="240" t="s">
        <v>18</v>
      </c>
      <c r="B5" s="240"/>
      <c r="C5" s="240"/>
      <c r="D5" s="240"/>
      <c r="E5" s="240"/>
      <c r="F5" s="240"/>
      <c r="G5" s="240"/>
      <c r="H5" s="240"/>
      <c r="I5" s="240"/>
      <c r="J5" s="240"/>
      <c r="K5" s="240"/>
      <c r="L5" s="240"/>
      <c r="M5" s="240"/>
      <c r="N5" s="240"/>
      <c r="O5" s="240"/>
      <c r="P5" s="240"/>
      <c r="Q5" s="240"/>
      <c r="R5" s="240"/>
      <c r="S5" s="240"/>
      <c r="T5" s="240"/>
      <c r="U5" s="240"/>
      <c r="V5" s="240"/>
      <c r="W5" s="240"/>
      <c r="X5" s="240"/>
      <c r="Y5" s="240"/>
      <c r="Z5" s="240"/>
      <c r="AA5" s="240"/>
      <c r="AB5" s="240"/>
      <c r="AC5" s="240"/>
      <c r="AD5" s="240"/>
      <c r="AE5" s="240"/>
      <c r="AF5" s="240"/>
      <c r="AG5" s="240"/>
      <c r="AH5" s="17"/>
      <c r="AI5" s="17"/>
      <c r="AJ5" s="17"/>
      <c r="AK5" s="35"/>
      <c r="AL5" s="14"/>
    </row>
    <row r="6" spans="1:39" ht="19.5">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c r="AI6" s="17"/>
      <c r="AJ6" s="17"/>
      <c r="AK6" s="35"/>
      <c r="AL6" s="14"/>
    </row>
    <row r="7" spans="1:39" ht="19.5">
      <c r="A7" s="17"/>
      <c r="B7" s="241" t="s">
        <v>19</v>
      </c>
      <c r="C7" s="241"/>
      <c r="D7" s="241"/>
      <c r="E7" s="241"/>
      <c r="F7" s="241"/>
      <c r="G7" s="241"/>
      <c r="H7" s="241"/>
      <c r="I7" s="241"/>
      <c r="J7" s="241"/>
      <c r="K7" s="241"/>
      <c r="L7" s="241"/>
      <c r="M7" s="241"/>
      <c r="N7" s="241"/>
      <c r="O7" s="241"/>
      <c r="P7" s="241"/>
      <c r="Q7" s="17"/>
      <c r="R7" s="17"/>
      <c r="S7" s="17"/>
      <c r="T7" s="17"/>
      <c r="U7" s="17"/>
      <c r="V7" s="17"/>
      <c r="W7" s="17"/>
      <c r="X7" s="17"/>
      <c r="Y7" s="17"/>
      <c r="Z7" s="17"/>
      <c r="AA7" s="17"/>
      <c r="AB7" s="17"/>
      <c r="AC7" s="17"/>
      <c r="AD7" s="17"/>
      <c r="AE7" s="17"/>
      <c r="AF7" s="17"/>
      <c r="AG7" s="17"/>
      <c r="AH7" s="17"/>
      <c r="AI7" s="17"/>
      <c r="AJ7" s="17"/>
      <c r="AK7" s="35"/>
      <c r="AL7" s="14"/>
    </row>
    <row r="8" spans="1:39" ht="19.5">
      <c r="A8" s="17"/>
      <c r="B8" s="16"/>
      <c r="C8" s="16"/>
      <c r="D8" s="16"/>
      <c r="E8" s="16"/>
      <c r="F8" s="16"/>
      <c r="G8" s="16"/>
      <c r="H8" s="16"/>
      <c r="I8" s="16"/>
      <c r="J8" s="16"/>
      <c r="K8" s="16"/>
      <c r="L8" s="16"/>
      <c r="M8" s="16"/>
      <c r="N8" s="16"/>
      <c r="O8" s="16"/>
      <c r="P8" s="16"/>
      <c r="Q8" s="17"/>
      <c r="R8" s="17"/>
      <c r="S8" s="17"/>
      <c r="T8" s="17"/>
      <c r="U8" s="17"/>
      <c r="V8" s="17"/>
      <c r="W8" s="17"/>
      <c r="X8" s="17"/>
      <c r="Y8" s="17"/>
      <c r="Z8" s="17"/>
      <c r="AA8" s="17"/>
      <c r="AB8" s="17"/>
      <c r="AC8" s="17"/>
      <c r="AD8" s="17"/>
      <c r="AE8" s="17"/>
      <c r="AF8" s="17"/>
      <c r="AG8" s="17"/>
      <c r="AH8" s="17"/>
      <c r="AI8" s="17"/>
      <c r="AJ8" s="17"/>
      <c r="AK8" s="35"/>
      <c r="AL8" s="34" t="s">
        <v>20</v>
      </c>
    </row>
    <row r="9" spans="1:39" s="26" customFormat="1" ht="57" customHeight="1">
      <c r="A9" s="30"/>
      <c r="B9" s="30"/>
      <c r="C9" s="29"/>
      <c r="D9" s="29"/>
      <c r="E9" s="242" t="s">
        <v>21</v>
      </c>
      <c r="F9" s="242"/>
      <c r="G9" s="242"/>
      <c r="H9" s="242"/>
      <c r="I9" s="242"/>
      <c r="J9" s="242"/>
      <c r="K9" s="242"/>
      <c r="L9" s="242"/>
      <c r="M9" s="242"/>
      <c r="N9" s="242"/>
      <c r="O9" s="242"/>
      <c r="P9" s="243" t="str">
        <f>표지!E28</f>
        <v>대한제4호뉴스테이위탁관리부동산투자회사</v>
      </c>
      <c r="Q9" s="244"/>
      <c r="R9" s="244"/>
      <c r="S9" s="244"/>
      <c r="T9" s="244"/>
      <c r="U9" s="244"/>
      <c r="V9" s="244"/>
      <c r="W9" s="244"/>
      <c r="X9" s="244"/>
      <c r="Y9" s="244"/>
      <c r="Z9" s="244"/>
      <c r="AA9" s="33" t="str">
        <f>IF(AL9="상장","(","")</f>
        <v/>
      </c>
      <c r="AB9" s="245" t="str">
        <f>IF(AL9="상장","상장일자:","")</f>
        <v/>
      </c>
      <c r="AC9" s="245"/>
      <c r="AD9" s="245"/>
      <c r="AE9" s="245"/>
      <c r="AF9" s="246" t="str">
        <f>IF(AL9="상장","상장일자 입력","")</f>
        <v/>
      </c>
      <c r="AG9" s="246"/>
      <c r="AH9" s="246"/>
      <c r="AI9" s="246"/>
      <c r="AJ9" s="246"/>
      <c r="AK9" s="32" t="str">
        <f>IF(AL9="상장",")","")</f>
        <v/>
      </c>
      <c r="AL9" s="31" t="s">
        <v>367</v>
      </c>
      <c r="AM9" s="27"/>
    </row>
    <row r="10" spans="1:39" s="26" customFormat="1" ht="18.75" customHeight="1">
      <c r="A10" s="30"/>
      <c r="B10" s="30"/>
      <c r="C10" s="29"/>
      <c r="D10" s="29"/>
      <c r="E10" s="247" t="s">
        <v>22</v>
      </c>
      <c r="F10" s="248"/>
      <c r="G10" s="248"/>
      <c r="H10" s="248"/>
      <c r="I10" s="248"/>
      <c r="J10" s="248"/>
      <c r="K10" s="248"/>
      <c r="L10" s="248"/>
      <c r="M10" s="248"/>
      <c r="N10" s="248"/>
      <c r="O10" s="249"/>
      <c r="P10" s="250" t="s">
        <v>1094</v>
      </c>
      <c r="Q10" s="251"/>
      <c r="R10" s="251"/>
      <c r="S10" s="251"/>
      <c r="T10" s="251"/>
      <c r="U10" s="251"/>
      <c r="V10" s="251"/>
      <c r="W10" s="251"/>
      <c r="X10" s="251"/>
      <c r="Y10" s="251"/>
      <c r="Z10" s="251"/>
      <c r="AA10" s="251"/>
      <c r="AB10" s="251"/>
      <c r="AC10" s="251"/>
      <c r="AD10" s="251"/>
      <c r="AE10" s="251"/>
      <c r="AF10" s="251"/>
      <c r="AG10" s="251"/>
      <c r="AH10" s="251"/>
      <c r="AI10" s="251"/>
      <c r="AJ10" s="251"/>
      <c r="AK10" s="252"/>
      <c r="AL10" s="28"/>
      <c r="AM10" s="27"/>
    </row>
    <row r="11" spans="1:39" s="26" customFormat="1" ht="37.5" customHeight="1">
      <c r="A11" s="30"/>
      <c r="B11" s="30"/>
      <c r="C11" s="29"/>
      <c r="D11" s="29"/>
      <c r="E11" s="247" t="s">
        <v>23</v>
      </c>
      <c r="F11" s="248"/>
      <c r="G11" s="248"/>
      <c r="H11" s="248"/>
      <c r="I11" s="248"/>
      <c r="J11" s="248"/>
      <c r="K11" s="248"/>
      <c r="L11" s="248"/>
      <c r="M11" s="248"/>
      <c r="N11" s="248"/>
      <c r="O11" s="249"/>
      <c r="P11" s="253" t="str">
        <f>표지!E30</f>
        <v>서울특별시 강남구 영동대로 517, 26층(삼성동, 아셈타워)</v>
      </c>
      <c r="Q11" s="254"/>
      <c r="R11" s="254"/>
      <c r="S11" s="254"/>
      <c r="T11" s="254"/>
      <c r="U11" s="254"/>
      <c r="V11" s="254"/>
      <c r="W11" s="254"/>
      <c r="X11" s="254"/>
      <c r="Y11" s="254"/>
      <c r="Z11" s="254"/>
      <c r="AA11" s="254"/>
      <c r="AB11" s="254"/>
      <c r="AC11" s="254"/>
      <c r="AD11" s="254"/>
      <c r="AE11" s="254"/>
      <c r="AF11" s="254"/>
      <c r="AG11" s="254"/>
      <c r="AH11" s="254"/>
      <c r="AI11" s="254"/>
      <c r="AJ11" s="254"/>
      <c r="AK11" s="255"/>
      <c r="AL11" s="28"/>
      <c r="AM11" s="27"/>
    </row>
    <row r="12" spans="1:39" ht="18.75" customHeight="1">
      <c r="A12" s="17"/>
      <c r="B12" s="17"/>
      <c r="C12" s="17"/>
      <c r="D12" s="17"/>
      <c r="E12" s="256" t="s">
        <v>24</v>
      </c>
      <c r="F12" s="257"/>
      <c r="G12" s="257"/>
      <c r="H12" s="257"/>
      <c r="I12" s="257"/>
      <c r="J12" s="257"/>
      <c r="K12" s="257"/>
      <c r="L12" s="257"/>
      <c r="M12" s="257"/>
      <c r="N12" s="257"/>
      <c r="O12" s="257"/>
      <c r="P12" s="258" t="s">
        <v>25</v>
      </c>
      <c r="Q12" s="259"/>
      <c r="R12" s="259"/>
      <c r="S12" s="259"/>
      <c r="T12" s="259"/>
      <c r="U12" s="260" t="str">
        <f>표지!G6</f>
        <v>2021.03.31</v>
      </c>
      <c r="V12" s="260"/>
      <c r="W12" s="260"/>
      <c r="X12" s="260"/>
      <c r="Y12" s="260"/>
      <c r="Z12" s="260"/>
      <c r="AA12" s="261" t="s">
        <v>26</v>
      </c>
      <c r="AB12" s="261"/>
      <c r="AC12" s="261"/>
      <c r="AD12" s="261"/>
      <c r="AE12" s="261"/>
      <c r="AF12" s="261"/>
      <c r="AG12" s="261"/>
      <c r="AH12" s="261"/>
      <c r="AI12" s="261"/>
      <c r="AJ12" s="261"/>
      <c r="AK12" s="262"/>
      <c r="AL12" s="14"/>
    </row>
    <row r="13" spans="1:39" ht="18.75" customHeight="1">
      <c r="A13" s="17"/>
      <c r="B13" s="17"/>
      <c r="C13" s="17"/>
      <c r="D13" s="17"/>
      <c r="E13" s="263" t="s">
        <v>27</v>
      </c>
      <c r="F13" s="263"/>
      <c r="G13" s="263"/>
      <c r="H13" s="263"/>
      <c r="I13" s="263"/>
      <c r="J13" s="263"/>
      <c r="K13" s="263"/>
      <c r="L13" s="263"/>
      <c r="M13" s="263"/>
      <c r="N13" s="263"/>
      <c r="O13" s="263"/>
      <c r="P13" s="264">
        <f>'5부.Ⅰ'!U79</f>
        <v>392713268064</v>
      </c>
      <c r="Q13" s="265"/>
      <c r="R13" s="265"/>
      <c r="S13" s="265"/>
      <c r="T13" s="265"/>
      <c r="U13" s="265"/>
      <c r="V13" s="265"/>
      <c r="W13" s="265"/>
      <c r="X13" s="265"/>
      <c r="Y13" s="265"/>
      <c r="Z13" s="265"/>
      <c r="AA13" s="266"/>
      <c r="AB13" s="266"/>
      <c r="AC13" s="266"/>
      <c r="AD13" s="266"/>
      <c r="AE13" s="266"/>
      <c r="AF13" s="266"/>
      <c r="AG13" s="266"/>
      <c r="AH13" s="266"/>
      <c r="AI13" s="266"/>
      <c r="AJ13" s="266"/>
      <c r="AK13" s="267"/>
      <c r="AL13" s="14"/>
    </row>
    <row r="14" spans="1:39" ht="18.75" customHeight="1">
      <c r="A14" s="17"/>
      <c r="B14" s="17"/>
      <c r="C14" s="17"/>
      <c r="D14" s="17"/>
      <c r="E14" s="268" t="s">
        <v>28</v>
      </c>
      <c r="F14" s="268"/>
      <c r="G14" s="268"/>
      <c r="H14" s="268"/>
      <c r="I14" s="268"/>
      <c r="J14" s="268"/>
      <c r="K14" s="268"/>
      <c r="L14" s="268"/>
      <c r="M14" s="268"/>
      <c r="N14" s="268"/>
      <c r="O14" s="268"/>
      <c r="P14" s="269">
        <f>'5부.Ⅰ'!U112</f>
        <v>28157500000</v>
      </c>
      <c r="Q14" s="270"/>
      <c r="R14" s="270"/>
      <c r="S14" s="270"/>
      <c r="T14" s="270"/>
      <c r="U14" s="270"/>
      <c r="V14" s="270"/>
      <c r="W14" s="270"/>
      <c r="X14" s="270"/>
      <c r="Y14" s="270"/>
      <c r="Z14" s="270"/>
      <c r="AA14" s="271"/>
      <c r="AB14" s="271"/>
      <c r="AC14" s="271"/>
      <c r="AD14" s="271"/>
      <c r="AE14" s="271"/>
      <c r="AF14" s="271"/>
      <c r="AG14" s="271"/>
      <c r="AH14" s="271"/>
      <c r="AI14" s="271"/>
      <c r="AJ14" s="271"/>
      <c r="AK14" s="272"/>
      <c r="AL14" s="14"/>
    </row>
    <row r="15" spans="1:39" ht="18.75" customHeight="1">
      <c r="A15" s="17"/>
      <c r="B15" s="17"/>
      <c r="C15" s="17"/>
      <c r="D15" s="17"/>
      <c r="E15" s="273" t="s">
        <v>29</v>
      </c>
      <c r="F15" s="273"/>
      <c r="G15" s="273"/>
      <c r="H15" s="273"/>
      <c r="I15" s="273"/>
      <c r="J15" s="273"/>
      <c r="K15" s="273"/>
      <c r="L15" s="273"/>
      <c r="M15" s="273"/>
      <c r="N15" s="273"/>
      <c r="O15" s="273"/>
      <c r="P15" s="274">
        <f>'5부.Ⅰ'!U110</f>
        <v>306508924924</v>
      </c>
      <c r="Q15" s="275"/>
      <c r="R15" s="275"/>
      <c r="S15" s="275"/>
      <c r="T15" s="275"/>
      <c r="U15" s="275"/>
      <c r="V15" s="275"/>
      <c r="W15" s="275"/>
      <c r="X15" s="275"/>
      <c r="Y15" s="275"/>
      <c r="Z15" s="275"/>
      <c r="AA15" s="276"/>
      <c r="AB15" s="276"/>
      <c r="AC15" s="276"/>
      <c r="AD15" s="276"/>
      <c r="AE15" s="276"/>
      <c r="AF15" s="276"/>
      <c r="AG15" s="276"/>
      <c r="AH15" s="276"/>
      <c r="AI15" s="276"/>
      <c r="AJ15" s="276"/>
      <c r="AK15" s="277"/>
      <c r="AL15" s="14"/>
    </row>
    <row r="16" spans="1:39" ht="18.75" customHeight="1">
      <c r="A16" s="17"/>
      <c r="B16" s="17"/>
      <c r="C16" s="17"/>
      <c r="D16" s="17"/>
      <c r="E16" s="256" t="s">
        <v>30</v>
      </c>
      <c r="F16" s="257"/>
      <c r="G16" s="257"/>
      <c r="H16" s="257"/>
      <c r="I16" s="257"/>
      <c r="J16" s="257"/>
      <c r="K16" s="257"/>
      <c r="L16" s="257"/>
      <c r="M16" s="257"/>
      <c r="N16" s="257"/>
      <c r="O16" s="257"/>
      <c r="P16" s="250" t="s">
        <v>1091</v>
      </c>
      <c r="Q16" s="251"/>
      <c r="R16" s="251"/>
      <c r="S16" s="251"/>
      <c r="T16" s="251"/>
      <c r="U16" s="251"/>
      <c r="V16" s="251"/>
      <c r="W16" s="251"/>
      <c r="X16" s="251"/>
      <c r="Y16" s="251"/>
      <c r="Z16" s="251"/>
      <c r="AA16" s="251"/>
      <c r="AB16" s="251"/>
      <c r="AC16" s="251"/>
      <c r="AD16" s="251"/>
      <c r="AE16" s="251"/>
      <c r="AF16" s="251"/>
      <c r="AG16" s="251"/>
      <c r="AH16" s="251"/>
      <c r="AI16" s="251"/>
      <c r="AJ16" s="251"/>
      <c r="AK16" s="252"/>
      <c r="AL16" s="14"/>
    </row>
    <row r="17" spans="1:38" ht="18.75" customHeight="1">
      <c r="A17" s="17"/>
      <c r="B17" s="17"/>
      <c r="C17" s="17"/>
      <c r="D17" s="17"/>
      <c r="E17" s="256" t="s">
        <v>31</v>
      </c>
      <c r="F17" s="257"/>
      <c r="G17" s="257"/>
      <c r="H17" s="257"/>
      <c r="I17" s="257"/>
      <c r="J17" s="257"/>
      <c r="K17" s="257"/>
      <c r="L17" s="257"/>
      <c r="M17" s="257"/>
      <c r="N17" s="257"/>
      <c r="O17" s="257"/>
      <c r="P17" s="250" t="s">
        <v>1095</v>
      </c>
      <c r="Q17" s="251"/>
      <c r="R17" s="251"/>
      <c r="S17" s="251"/>
      <c r="T17" s="251"/>
      <c r="U17" s="251"/>
      <c r="V17" s="251"/>
      <c r="W17" s="251"/>
      <c r="X17" s="251"/>
      <c r="Y17" s="251"/>
      <c r="Z17" s="251"/>
      <c r="AA17" s="251"/>
      <c r="AB17" s="251"/>
      <c r="AC17" s="251"/>
      <c r="AD17" s="251"/>
      <c r="AE17" s="251"/>
      <c r="AF17" s="251"/>
      <c r="AG17" s="251"/>
      <c r="AH17" s="251"/>
      <c r="AI17" s="251"/>
      <c r="AJ17" s="251"/>
      <c r="AK17" s="252"/>
      <c r="AL17" s="14"/>
    </row>
    <row r="18" spans="1:38" ht="18.75" customHeight="1">
      <c r="A18" s="17"/>
      <c r="B18" s="17"/>
      <c r="C18" s="17"/>
      <c r="D18" s="17"/>
      <c r="E18" s="256" t="s">
        <v>32</v>
      </c>
      <c r="F18" s="257"/>
      <c r="G18" s="257"/>
      <c r="H18" s="257"/>
      <c r="I18" s="257"/>
      <c r="J18" s="257"/>
      <c r="K18" s="257"/>
      <c r="L18" s="257"/>
      <c r="M18" s="257"/>
      <c r="N18" s="257"/>
      <c r="O18" s="257"/>
      <c r="P18" s="250" t="s">
        <v>1096</v>
      </c>
      <c r="Q18" s="251"/>
      <c r="R18" s="251"/>
      <c r="S18" s="251"/>
      <c r="T18" s="251"/>
      <c r="U18" s="251"/>
      <c r="V18" s="251"/>
      <c r="W18" s="251"/>
      <c r="X18" s="251"/>
      <c r="Y18" s="251"/>
      <c r="Z18" s="251"/>
      <c r="AA18" s="251"/>
      <c r="AB18" s="251"/>
      <c r="AC18" s="251"/>
      <c r="AD18" s="251"/>
      <c r="AE18" s="251"/>
      <c r="AF18" s="251"/>
      <c r="AG18" s="251"/>
      <c r="AH18" s="251"/>
      <c r="AI18" s="251"/>
      <c r="AJ18" s="251"/>
      <c r="AK18" s="252"/>
      <c r="AL18" s="14"/>
    </row>
    <row r="19" spans="1:38" ht="18.75" customHeight="1">
      <c r="A19" s="17"/>
      <c r="B19" s="17"/>
      <c r="C19" s="17"/>
      <c r="D19" s="17"/>
      <c r="E19" s="256" t="s">
        <v>33</v>
      </c>
      <c r="F19" s="257"/>
      <c r="G19" s="257"/>
      <c r="H19" s="257"/>
      <c r="I19" s="257"/>
      <c r="J19" s="257"/>
      <c r="K19" s="257"/>
      <c r="L19" s="257"/>
      <c r="M19" s="257"/>
      <c r="N19" s="257"/>
      <c r="O19" s="279"/>
      <c r="P19" s="286" t="s">
        <v>34</v>
      </c>
      <c r="Q19" s="287"/>
      <c r="R19" s="287"/>
      <c r="S19" s="287"/>
      <c r="T19" s="287"/>
      <c r="U19" s="287"/>
      <c r="V19" s="287"/>
      <c r="W19" s="287"/>
      <c r="X19" s="287"/>
      <c r="Y19" s="287"/>
      <c r="Z19" s="287"/>
      <c r="AA19" s="287"/>
      <c r="AB19" s="287"/>
      <c r="AC19" s="287"/>
      <c r="AD19" s="287"/>
      <c r="AE19" s="287"/>
      <c r="AF19" s="287"/>
      <c r="AG19" s="287"/>
      <c r="AH19" s="287"/>
      <c r="AI19" s="287"/>
      <c r="AJ19" s="287"/>
      <c r="AK19" s="288"/>
      <c r="AL19" s="14"/>
    </row>
    <row r="20" spans="1:38" ht="170.1" customHeight="1">
      <c r="A20" s="23"/>
      <c r="B20" s="22"/>
      <c r="C20" s="21"/>
      <c r="D20" s="21"/>
      <c r="E20" s="280"/>
      <c r="F20" s="281"/>
      <c r="G20" s="281"/>
      <c r="H20" s="281"/>
      <c r="I20" s="281"/>
      <c r="J20" s="281"/>
      <c r="K20" s="281"/>
      <c r="L20" s="281"/>
      <c r="M20" s="281"/>
      <c r="N20" s="281"/>
      <c r="O20" s="282"/>
      <c r="P20" s="289" t="s">
        <v>1097</v>
      </c>
      <c r="Q20" s="290"/>
      <c r="R20" s="290"/>
      <c r="S20" s="290"/>
      <c r="T20" s="290"/>
      <c r="U20" s="290"/>
      <c r="V20" s="290"/>
      <c r="W20" s="290"/>
      <c r="X20" s="290"/>
      <c r="Y20" s="290"/>
      <c r="Z20" s="290"/>
      <c r="AA20" s="290"/>
      <c r="AB20" s="290"/>
      <c r="AC20" s="290"/>
      <c r="AD20" s="290"/>
      <c r="AE20" s="290"/>
      <c r="AF20" s="290"/>
      <c r="AG20" s="290"/>
      <c r="AH20" s="290"/>
      <c r="AI20" s="290"/>
      <c r="AJ20" s="290"/>
      <c r="AK20" s="291"/>
      <c r="AL20" s="18"/>
    </row>
    <row r="21" spans="1:38" ht="18.75" customHeight="1">
      <c r="A21" s="17"/>
      <c r="B21" s="17"/>
      <c r="C21" s="17"/>
      <c r="D21" s="17"/>
      <c r="E21" s="280"/>
      <c r="F21" s="281"/>
      <c r="G21" s="281"/>
      <c r="H21" s="281"/>
      <c r="I21" s="281"/>
      <c r="J21" s="281"/>
      <c r="K21" s="281"/>
      <c r="L21" s="281"/>
      <c r="M21" s="281"/>
      <c r="N21" s="281"/>
      <c r="O21" s="282"/>
      <c r="P21" s="286" t="s">
        <v>35</v>
      </c>
      <c r="Q21" s="287"/>
      <c r="R21" s="287"/>
      <c r="S21" s="287"/>
      <c r="T21" s="287"/>
      <c r="U21" s="287"/>
      <c r="V21" s="287"/>
      <c r="W21" s="287"/>
      <c r="X21" s="287"/>
      <c r="Y21" s="287"/>
      <c r="Z21" s="287"/>
      <c r="AA21" s="287"/>
      <c r="AB21" s="287"/>
      <c r="AC21" s="287"/>
      <c r="AD21" s="287"/>
      <c r="AE21" s="287"/>
      <c r="AF21" s="287"/>
      <c r="AG21" s="287"/>
      <c r="AH21" s="287"/>
      <c r="AI21" s="287"/>
      <c r="AJ21" s="287"/>
      <c r="AK21" s="288"/>
      <c r="AL21" s="14"/>
    </row>
    <row r="22" spans="1:38" ht="52.5" customHeight="1">
      <c r="A22" s="23"/>
      <c r="B22" s="22"/>
      <c r="C22" s="21"/>
      <c r="D22" s="21"/>
      <c r="E22" s="283"/>
      <c r="F22" s="284"/>
      <c r="G22" s="284"/>
      <c r="H22" s="284"/>
      <c r="I22" s="284"/>
      <c r="J22" s="284"/>
      <c r="K22" s="284"/>
      <c r="L22" s="284"/>
      <c r="M22" s="284"/>
      <c r="N22" s="284"/>
      <c r="O22" s="285"/>
      <c r="P22" s="289" t="s">
        <v>1144</v>
      </c>
      <c r="Q22" s="290"/>
      <c r="R22" s="290"/>
      <c r="S22" s="290"/>
      <c r="T22" s="290"/>
      <c r="U22" s="290"/>
      <c r="V22" s="290"/>
      <c r="W22" s="290"/>
      <c r="X22" s="290"/>
      <c r="Y22" s="290"/>
      <c r="Z22" s="290"/>
      <c r="AA22" s="290"/>
      <c r="AB22" s="290"/>
      <c r="AC22" s="290"/>
      <c r="AD22" s="290"/>
      <c r="AE22" s="290"/>
      <c r="AF22" s="290"/>
      <c r="AG22" s="290"/>
      <c r="AH22" s="290"/>
      <c r="AI22" s="290"/>
      <c r="AJ22" s="290"/>
      <c r="AK22" s="291"/>
      <c r="AL22" s="18"/>
    </row>
    <row r="23" spans="1:38" ht="7.5" customHeight="1">
      <c r="A23" s="23"/>
      <c r="B23" s="22"/>
      <c r="C23" s="21"/>
      <c r="D23" s="21"/>
      <c r="E23" s="20"/>
      <c r="F23" s="20"/>
      <c r="G23" s="20"/>
      <c r="H23" s="20"/>
      <c r="I23" s="20"/>
      <c r="J23" s="20"/>
      <c r="K23" s="20"/>
      <c r="L23" s="20"/>
      <c r="M23" s="20"/>
      <c r="N23" s="20"/>
      <c r="O23" s="20"/>
      <c r="P23" s="19"/>
      <c r="Q23" s="19"/>
      <c r="R23" s="19"/>
      <c r="S23" s="19"/>
      <c r="T23" s="19"/>
      <c r="U23" s="19"/>
      <c r="V23" s="19"/>
      <c r="W23" s="19"/>
      <c r="X23" s="19"/>
      <c r="Y23" s="19"/>
      <c r="Z23" s="19"/>
      <c r="AA23" s="19"/>
      <c r="AB23" s="19"/>
      <c r="AC23" s="19"/>
      <c r="AD23" s="19"/>
      <c r="AE23" s="19"/>
      <c r="AF23" s="19"/>
      <c r="AG23" s="19"/>
      <c r="AH23" s="19"/>
      <c r="AI23" s="19"/>
      <c r="AJ23" s="19"/>
      <c r="AK23" s="19"/>
      <c r="AL23" s="18"/>
    </row>
    <row r="24" spans="1:38" ht="26.25" customHeight="1">
      <c r="A24" s="23"/>
      <c r="B24" s="22"/>
      <c r="C24" s="21"/>
      <c r="D24" s="21"/>
      <c r="E24" s="278"/>
      <c r="F24" s="278"/>
      <c r="G24" s="278"/>
      <c r="H24" s="278"/>
      <c r="I24" s="278"/>
      <c r="J24" s="278"/>
      <c r="K24" s="278"/>
      <c r="L24" s="278"/>
      <c r="M24" s="278"/>
      <c r="N24" s="278"/>
      <c r="O24" s="278"/>
      <c r="P24" s="278"/>
      <c r="Q24" s="278"/>
      <c r="R24" s="278"/>
      <c r="S24" s="278"/>
      <c r="T24" s="278"/>
      <c r="U24" s="278"/>
      <c r="V24" s="278"/>
      <c r="W24" s="278"/>
      <c r="X24" s="278"/>
      <c r="Y24" s="278"/>
      <c r="Z24" s="278"/>
      <c r="AA24" s="278"/>
      <c r="AB24" s="278"/>
      <c r="AC24" s="278"/>
      <c r="AD24" s="278"/>
      <c r="AE24" s="278"/>
      <c r="AF24" s="278"/>
      <c r="AG24" s="278"/>
      <c r="AH24" s="278"/>
      <c r="AI24" s="278"/>
      <c r="AJ24" s="278"/>
      <c r="AK24" s="278"/>
      <c r="AL24" s="24" t="s">
        <v>36</v>
      </c>
    </row>
    <row r="25" spans="1:38" ht="38.25" customHeight="1">
      <c r="A25" s="23"/>
      <c r="B25" s="22"/>
      <c r="C25" s="21"/>
      <c r="D25" s="21"/>
      <c r="E25" s="20"/>
      <c r="F25" s="20"/>
      <c r="G25" s="20"/>
      <c r="H25" s="20"/>
      <c r="I25" s="20"/>
      <c r="J25" s="20"/>
      <c r="K25" s="20"/>
      <c r="L25" s="20"/>
      <c r="M25" s="20"/>
      <c r="N25" s="20"/>
      <c r="O25" s="20"/>
      <c r="P25" s="19"/>
      <c r="Q25" s="19"/>
      <c r="R25" s="19"/>
      <c r="S25" s="19"/>
      <c r="T25" s="19"/>
      <c r="U25" s="19"/>
      <c r="V25" s="19"/>
      <c r="W25" s="19"/>
      <c r="X25" s="19"/>
      <c r="Y25" s="19"/>
      <c r="Z25" s="19"/>
      <c r="AA25" s="19"/>
      <c r="AB25" s="19"/>
      <c r="AC25" s="19"/>
      <c r="AD25" s="19"/>
      <c r="AE25" s="19"/>
      <c r="AF25" s="19"/>
      <c r="AG25" s="19"/>
      <c r="AH25" s="19"/>
      <c r="AI25" s="19"/>
      <c r="AJ25" s="19"/>
      <c r="AK25" s="19"/>
      <c r="AL25" s="18"/>
    </row>
    <row r="26" spans="1:38" ht="19.5">
      <c r="A26" s="17"/>
      <c r="B26" s="16"/>
      <c r="C26" s="16"/>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c r="AI26" s="15"/>
      <c r="AJ26" s="15"/>
      <c r="AK26" s="15"/>
      <c r="AL26" s="14"/>
    </row>
    <row r="27" spans="1:38" ht="99.75" customHeight="1">
      <c r="A27" s="236" t="s">
        <v>1041</v>
      </c>
      <c r="B27" s="237"/>
      <c r="C27" s="237"/>
      <c r="D27" s="237"/>
      <c r="E27" s="237"/>
      <c r="F27" s="237"/>
      <c r="G27" s="237"/>
      <c r="H27" s="237"/>
      <c r="I27" s="237"/>
      <c r="J27" s="237"/>
      <c r="K27" s="237"/>
      <c r="L27" s="237"/>
      <c r="M27" s="237"/>
      <c r="N27" s="237"/>
      <c r="O27" s="237"/>
      <c r="P27" s="237"/>
      <c r="Q27" s="237"/>
      <c r="R27" s="237"/>
      <c r="S27" s="237"/>
      <c r="T27" s="237"/>
      <c r="U27" s="237"/>
      <c r="V27" s="237"/>
      <c r="W27" s="237"/>
      <c r="X27" s="237"/>
      <c r="Y27" s="237"/>
      <c r="Z27" s="237"/>
      <c r="AA27" s="237"/>
      <c r="AB27" s="237"/>
      <c r="AC27" s="237"/>
      <c r="AD27" s="237"/>
      <c r="AE27" s="237"/>
      <c r="AF27" s="237"/>
      <c r="AG27" s="237"/>
      <c r="AH27" s="237"/>
      <c r="AI27" s="237"/>
      <c r="AJ27" s="237"/>
      <c r="AK27" s="238"/>
    </row>
  </sheetData>
  <sheetProtection formatCells="0" formatColumns="0" formatRows="0" insertHyperlinks="0" autoFilter="0" pivotTables="0"/>
  <protectedRanges>
    <protectedRange sqref="K10 E13" name="범위1"/>
  </protectedRanges>
  <mergeCells count="37">
    <mergeCell ref="E24:AK24"/>
    <mergeCell ref="A27:AK27"/>
    <mergeCell ref="E18:O18"/>
    <mergeCell ref="P18:AK18"/>
    <mergeCell ref="E19:O22"/>
    <mergeCell ref="P19:AK19"/>
    <mergeCell ref="P20:AK20"/>
    <mergeCell ref="P21:AK21"/>
    <mergeCell ref="P22:AK2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10:O10"/>
    <mergeCell ref="P10:AK10"/>
    <mergeCell ref="E11:O11"/>
    <mergeCell ref="P11:AK11"/>
    <mergeCell ref="E12:O12"/>
    <mergeCell ref="P12:T12"/>
    <mergeCell ref="U12:Z12"/>
    <mergeCell ref="AA12:AK12"/>
    <mergeCell ref="A2:AK2"/>
    <mergeCell ref="A5:AG5"/>
    <mergeCell ref="B7:P7"/>
    <mergeCell ref="E9:O9"/>
    <mergeCell ref="P9:Z9"/>
    <mergeCell ref="AB9:AE9"/>
    <mergeCell ref="AF9:AJ9"/>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2:AL12"/>
  <sheetViews>
    <sheetView view="pageBreakPreview" zoomScaleNormal="85" zoomScaleSheetLayoutView="100" workbookViewId="0">
      <selection activeCell="AL4" sqref="AL4"/>
    </sheetView>
  </sheetViews>
  <sheetFormatPr defaultRowHeight="16.5"/>
  <cols>
    <col min="1" max="4" width="1.125" style="1" customWidth="1"/>
    <col min="5" max="37" width="2.375" style="1" customWidth="1"/>
    <col min="38" max="38" width="22.5" style="1" customWidth="1"/>
  </cols>
  <sheetData>
    <row r="2" spans="1:38" ht="19.5">
      <c r="A2" s="17"/>
      <c r="B2" s="240" t="s">
        <v>37</v>
      </c>
      <c r="C2" s="240"/>
      <c r="D2" s="240"/>
      <c r="E2" s="240"/>
      <c r="F2" s="240"/>
      <c r="G2" s="240"/>
      <c r="H2" s="240"/>
      <c r="I2" s="240"/>
      <c r="J2" s="240"/>
      <c r="K2" s="240"/>
      <c r="L2" s="240"/>
      <c r="M2" s="240"/>
      <c r="N2" s="240"/>
      <c r="O2" s="240"/>
      <c r="P2" s="240"/>
      <c r="Q2" s="17"/>
      <c r="R2" s="17"/>
      <c r="S2" s="17"/>
      <c r="T2" s="17"/>
      <c r="U2" s="17"/>
      <c r="V2" s="17"/>
      <c r="W2" s="17"/>
      <c r="X2" s="17"/>
      <c r="Y2" s="17"/>
      <c r="Z2" s="17"/>
      <c r="AA2" s="17"/>
      <c r="AB2" s="17"/>
      <c r="AC2" s="17"/>
      <c r="AD2" s="17"/>
      <c r="AE2" s="17"/>
      <c r="AF2" s="17"/>
      <c r="AG2" s="17"/>
      <c r="AH2" s="17"/>
      <c r="AI2" s="17"/>
      <c r="AJ2" s="17"/>
      <c r="AK2" s="35"/>
      <c r="AL2" s="14"/>
    </row>
    <row r="3" spans="1:38" ht="19.5">
      <c r="A3" s="17"/>
      <c r="B3" s="16"/>
      <c r="C3" s="16"/>
      <c r="D3" s="16"/>
      <c r="E3" s="16"/>
      <c r="F3" s="16"/>
      <c r="G3" s="16"/>
      <c r="H3" s="16"/>
      <c r="I3" s="16"/>
      <c r="J3" s="16"/>
      <c r="K3" s="16"/>
      <c r="L3" s="16"/>
      <c r="M3" s="16"/>
      <c r="N3" s="16"/>
      <c r="O3" s="16"/>
      <c r="P3" s="16"/>
      <c r="Q3" s="17"/>
      <c r="R3" s="17"/>
      <c r="S3" s="17"/>
      <c r="T3" s="17"/>
      <c r="U3" s="17"/>
      <c r="V3" s="17"/>
      <c r="W3" s="17"/>
      <c r="X3" s="17"/>
      <c r="Y3" s="17"/>
      <c r="Z3" s="17"/>
      <c r="AA3" s="17"/>
      <c r="AB3" s="17"/>
      <c r="AC3" s="17"/>
      <c r="AD3" s="17"/>
      <c r="AE3" s="17"/>
      <c r="AF3" s="17"/>
      <c r="AG3" s="17"/>
      <c r="AH3" s="17"/>
      <c r="AI3" s="17"/>
      <c r="AJ3" s="17"/>
      <c r="AK3" s="35"/>
      <c r="AL3" s="14"/>
    </row>
    <row r="4" spans="1:38" ht="33.75" customHeight="1">
      <c r="A4" s="17"/>
      <c r="B4" s="16"/>
      <c r="C4" s="281" t="s">
        <v>38</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14"/>
    </row>
    <row r="5" spans="1:38" ht="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row>
    <row r="6" spans="1:38" ht="237.75" customHeight="1">
      <c r="A6" s="23"/>
      <c r="B6" s="22"/>
      <c r="C6" s="21"/>
      <c r="D6" s="21"/>
      <c r="E6" s="292" t="s">
        <v>1098</v>
      </c>
      <c r="F6" s="292"/>
      <c r="G6" s="292"/>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18"/>
    </row>
    <row r="7" spans="1:38" ht="51" customHeight="1">
      <c r="A7" s="23"/>
      <c r="B7" s="22"/>
      <c r="C7" s="21"/>
      <c r="D7" s="21"/>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18"/>
    </row>
    <row r="8" spans="1:38" ht="51" customHeight="1">
      <c r="A8" s="23"/>
      <c r="B8" s="22"/>
      <c r="C8" s="21"/>
      <c r="D8" s="21"/>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18"/>
    </row>
    <row r="9" spans="1:38" ht="51" customHeight="1">
      <c r="A9" s="23"/>
      <c r="B9" s="22"/>
      <c r="C9" s="21"/>
      <c r="D9" s="21"/>
      <c r="E9" s="292"/>
      <c r="F9" s="292"/>
      <c r="G9" s="292"/>
      <c r="H9" s="292"/>
      <c r="I9" s="292"/>
      <c r="J9" s="292"/>
      <c r="K9" s="292"/>
      <c r="L9" s="292"/>
      <c r="M9" s="292"/>
      <c r="N9" s="292"/>
      <c r="O9" s="292"/>
      <c r="P9" s="292"/>
      <c r="Q9" s="292"/>
      <c r="R9" s="292"/>
      <c r="S9" s="292"/>
      <c r="T9" s="292"/>
      <c r="U9" s="292"/>
      <c r="V9" s="292"/>
      <c r="W9" s="292"/>
      <c r="X9" s="292"/>
      <c r="Y9" s="292"/>
      <c r="Z9" s="292"/>
      <c r="AA9" s="292"/>
      <c r="AB9" s="292"/>
      <c r="AC9" s="292"/>
      <c r="AD9" s="292"/>
      <c r="AE9" s="292"/>
      <c r="AF9" s="292"/>
      <c r="AG9" s="292"/>
      <c r="AH9" s="292"/>
      <c r="AI9" s="292"/>
      <c r="AJ9" s="292"/>
      <c r="AK9" s="292"/>
      <c r="AL9" s="18"/>
    </row>
    <row r="10" spans="1:38" ht="18.75" customHeight="1">
      <c r="A10" s="23"/>
      <c r="B10" s="22"/>
      <c r="C10" s="21"/>
      <c r="D10" s="21"/>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18"/>
    </row>
    <row r="11" spans="1:38" ht="19.5">
      <c r="A11" s="17"/>
      <c r="B11" s="16"/>
      <c r="C11" s="16"/>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4"/>
    </row>
    <row r="12" spans="1:38" ht="70.5" customHeight="1">
      <c r="A12" s="236" t="s">
        <v>39</v>
      </c>
      <c r="B12" s="237"/>
      <c r="C12" s="237"/>
      <c r="D12" s="237"/>
      <c r="E12" s="237"/>
      <c r="F12" s="237"/>
      <c r="G12" s="237"/>
      <c r="H12" s="237"/>
      <c r="I12" s="237"/>
      <c r="J12" s="237"/>
      <c r="K12" s="237"/>
      <c r="L12" s="237"/>
      <c r="M12" s="237"/>
      <c r="N12" s="237"/>
      <c r="O12" s="237"/>
      <c r="P12" s="237"/>
      <c r="Q12" s="237"/>
      <c r="R12" s="237"/>
      <c r="S12" s="237"/>
      <c r="T12" s="237"/>
      <c r="U12" s="237"/>
      <c r="V12" s="237"/>
      <c r="W12" s="237"/>
      <c r="X12" s="237"/>
      <c r="Y12" s="237"/>
      <c r="Z12" s="237"/>
      <c r="AA12" s="237"/>
      <c r="AB12" s="237"/>
      <c r="AC12" s="237"/>
      <c r="AD12" s="237"/>
      <c r="AE12" s="237"/>
      <c r="AF12" s="237"/>
      <c r="AG12" s="237"/>
      <c r="AH12" s="237"/>
      <c r="AI12" s="237"/>
      <c r="AJ12" s="237"/>
      <c r="AK12" s="238"/>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L20" sqref="AL20"/>
    </sheetView>
  </sheetViews>
  <sheetFormatPr defaultRowHeight="16.5"/>
  <cols>
    <col min="1" max="4" width="1.125" style="1" customWidth="1"/>
    <col min="5" max="37" width="2.375" style="1" customWidth="1"/>
    <col min="38" max="38" width="22.5" style="1" customWidth="1"/>
  </cols>
  <sheetData>
    <row r="1" spans="1:39" ht="18.75" customHeight="1">
      <c r="A1" s="17"/>
      <c r="B1" s="16"/>
      <c r="C1" s="16"/>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14"/>
    </row>
    <row r="2" spans="1:39" ht="18.75" customHeight="1">
      <c r="A2" s="23"/>
      <c r="B2" s="22"/>
      <c r="C2" s="281" t="s">
        <v>40</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14"/>
    </row>
    <row r="3" spans="1:39" ht="18.75" customHeight="1">
      <c r="A3" s="23"/>
      <c r="B3" s="22"/>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14"/>
    </row>
    <row r="4" spans="1:39" ht="18.75" customHeight="1">
      <c r="A4" s="23"/>
      <c r="B4" s="22"/>
      <c r="C4" s="25"/>
      <c r="D4" s="281" t="s">
        <v>41</v>
      </c>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14"/>
    </row>
    <row r="5" spans="1:39" ht="18.75" customHeight="1">
      <c r="A5" s="23"/>
      <c r="B5" s="22"/>
      <c r="C5" s="40"/>
      <c r="D5" s="40"/>
      <c r="E5" s="40"/>
      <c r="F5" s="40"/>
      <c r="G5" s="40"/>
      <c r="H5" s="40"/>
      <c r="I5" s="40"/>
      <c r="J5" s="40"/>
      <c r="K5" s="40"/>
      <c r="L5" s="40"/>
      <c r="M5" s="40"/>
      <c r="N5" s="40"/>
      <c r="O5" s="40"/>
      <c r="P5" s="40"/>
      <c r="Q5" s="40"/>
      <c r="R5" s="40"/>
      <c r="S5" s="40"/>
      <c r="T5" s="40"/>
      <c r="U5" s="40"/>
      <c r="V5" s="40"/>
      <c r="W5" s="40"/>
      <c r="X5" s="40"/>
      <c r="Y5" s="40"/>
      <c r="Z5" s="40"/>
      <c r="AA5" s="40"/>
      <c r="AB5" s="40"/>
      <c r="AC5" s="40"/>
      <c r="AD5" s="40"/>
      <c r="AE5" s="40"/>
      <c r="AF5" s="40"/>
      <c r="AG5" s="40"/>
      <c r="AH5" s="40"/>
      <c r="AI5" s="40"/>
      <c r="AJ5" s="40"/>
      <c r="AK5" s="40"/>
      <c r="AL5" s="14"/>
    </row>
    <row r="6" spans="1:39" ht="30" customHeight="1">
      <c r="A6" s="17"/>
      <c r="B6" s="16"/>
      <c r="C6" s="16"/>
      <c r="D6" s="21"/>
      <c r="E6" s="297" t="s">
        <v>42</v>
      </c>
      <c r="F6" s="297"/>
      <c r="G6" s="297"/>
      <c r="H6" s="297"/>
      <c r="I6" s="297"/>
      <c r="J6" s="297"/>
      <c r="K6" s="297"/>
      <c r="L6" s="297"/>
      <c r="M6" s="297" t="s">
        <v>43</v>
      </c>
      <c r="N6" s="297"/>
      <c r="O6" s="297"/>
      <c r="P6" s="297"/>
      <c r="Q6" s="297"/>
      <c r="R6" s="297"/>
      <c r="S6" s="297"/>
      <c r="T6" s="297" t="s">
        <v>44</v>
      </c>
      <c r="U6" s="297"/>
      <c r="V6" s="297"/>
      <c r="W6" s="297"/>
      <c r="X6" s="297"/>
      <c r="Y6" s="297"/>
      <c r="Z6" s="297"/>
      <c r="AA6" s="297"/>
      <c r="AB6" s="297"/>
      <c r="AC6" s="297"/>
      <c r="AD6" s="297"/>
      <c r="AE6" s="297"/>
      <c r="AF6" s="298" t="s">
        <v>45</v>
      </c>
      <c r="AG6" s="298"/>
      <c r="AH6" s="298"/>
      <c r="AI6" s="298"/>
      <c r="AJ6" s="298"/>
      <c r="AK6" s="298"/>
      <c r="AL6" s="14"/>
    </row>
    <row r="7" spans="1:39" ht="30" customHeight="1">
      <c r="A7" s="17"/>
      <c r="B7" s="16"/>
      <c r="C7" s="16"/>
      <c r="D7" s="21"/>
      <c r="E7" s="299" t="s">
        <v>1107</v>
      </c>
      <c r="F7" s="299"/>
      <c r="G7" s="299"/>
      <c r="H7" s="299"/>
      <c r="I7" s="299"/>
      <c r="J7" s="299"/>
      <c r="K7" s="299"/>
      <c r="L7" s="299"/>
      <c r="M7" s="295" t="s">
        <v>1108</v>
      </c>
      <c r="N7" s="295"/>
      <c r="O7" s="295"/>
      <c r="P7" s="295"/>
      <c r="Q7" s="295"/>
      <c r="R7" s="295"/>
      <c r="S7" s="295"/>
      <c r="T7" s="294" t="s">
        <v>1107</v>
      </c>
      <c r="U7" s="294"/>
      <c r="V7" s="294"/>
      <c r="W7" s="294"/>
      <c r="X7" s="294"/>
      <c r="Y7" s="294"/>
      <c r="Z7" s="294"/>
      <c r="AA7" s="294"/>
      <c r="AB7" s="294"/>
      <c r="AC7" s="294"/>
      <c r="AD7" s="294"/>
      <c r="AE7" s="294"/>
      <c r="AF7" s="294" t="s">
        <v>1109</v>
      </c>
      <c r="AG7" s="294"/>
      <c r="AH7" s="294"/>
      <c r="AI7" s="294"/>
      <c r="AJ7" s="294"/>
      <c r="AK7" s="294"/>
      <c r="AL7" s="14"/>
    </row>
    <row r="8" spans="1:39" ht="30" customHeight="1">
      <c r="A8" s="17"/>
      <c r="B8" s="16"/>
      <c r="C8" s="16"/>
      <c r="D8" s="21"/>
      <c r="E8" s="299"/>
      <c r="F8" s="299"/>
      <c r="G8" s="299"/>
      <c r="H8" s="299"/>
      <c r="I8" s="299"/>
      <c r="J8" s="299"/>
      <c r="K8" s="299"/>
      <c r="L8" s="299"/>
      <c r="M8" s="295"/>
      <c r="N8" s="295"/>
      <c r="O8" s="295"/>
      <c r="P8" s="295"/>
      <c r="Q8" s="295"/>
      <c r="R8" s="295"/>
      <c r="S8" s="295"/>
      <c r="T8" s="294"/>
      <c r="U8" s="294"/>
      <c r="V8" s="294"/>
      <c r="W8" s="294"/>
      <c r="X8" s="294"/>
      <c r="Y8" s="294"/>
      <c r="Z8" s="294"/>
      <c r="AA8" s="294"/>
      <c r="AB8" s="294"/>
      <c r="AC8" s="294"/>
      <c r="AD8" s="294"/>
      <c r="AE8" s="294"/>
      <c r="AF8" s="294"/>
      <c r="AG8" s="294"/>
      <c r="AH8" s="294"/>
      <c r="AI8" s="294"/>
      <c r="AJ8" s="294"/>
      <c r="AK8" s="294"/>
      <c r="AL8" s="14"/>
    </row>
    <row r="9" spans="1:39" ht="30" customHeight="1">
      <c r="A9" s="17"/>
      <c r="B9" s="16"/>
      <c r="C9" s="16"/>
      <c r="D9" s="21"/>
      <c r="E9" s="299"/>
      <c r="F9" s="299"/>
      <c r="G9" s="299"/>
      <c r="H9" s="299"/>
      <c r="I9" s="299"/>
      <c r="J9" s="299"/>
      <c r="K9" s="299"/>
      <c r="L9" s="299"/>
      <c r="M9" s="295"/>
      <c r="N9" s="295"/>
      <c r="O9" s="295"/>
      <c r="P9" s="295"/>
      <c r="Q9" s="295"/>
      <c r="R9" s="295"/>
      <c r="S9" s="295"/>
      <c r="T9" s="294"/>
      <c r="U9" s="294"/>
      <c r="V9" s="294"/>
      <c r="W9" s="294"/>
      <c r="X9" s="294"/>
      <c r="Y9" s="294"/>
      <c r="Z9" s="294"/>
      <c r="AA9" s="294"/>
      <c r="AB9" s="294"/>
      <c r="AC9" s="294"/>
      <c r="AD9" s="294"/>
      <c r="AE9" s="294"/>
      <c r="AF9" s="294"/>
      <c r="AG9" s="294"/>
      <c r="AH9" s="294"/>
      <c r="AI9" s="294"/>
      <c r="AJ9" s="294"/>
      <c r="AK9" s="294"/>
      <c r="AL9" s="14"/>
    </row>
    <row r="10" spans="1:39" ht="30" customHeight="1">
      <c r="A10" s="17"/>
      <c r="B10" s="16"/>
      <c r="C10" s="16"/>
      <c r="D10" s="21"/>
      <c r="E10" s="299"/>
      <c r="F10" s="299"/>
      <c r="G10" s="299"/>
      <c r="H10" s="299"/>
      <c r="I10" s="299"/>
      <c r="J10" s="299"/>
      <c r="K10" s="299"/>
      <c r="L10" s="299"/>
      <c r="M10" s="295"/>
      <c r="N10" s="295"/>
      <c r="O10" s="295"/>
      <c r="P10" s="295"/>
      <c r="Q10" s="295"/>
      <c r="R10" s="295"/>
      <c r="S10" s="295"/>
      <c r="T10" s="294"/>
      <c r="U10" s="294"/>
      <c r="V10" s="294"/>
      <c r="W10" s="294"/>
      <c r="X10" s="294"/>
      <c r="Y10" s="294"/>
      <c r="Z10" s="294"/>
      <c r="AA10" s="294"/>
      <c r="AB10" s="294"/>
      <c r="AC10" s="294"/>
      <c r="AD10" s="294"/>
      <c r="AE10" s="294"/>
      <c r="AF10" s="294"/>
      <c r="AG10" s="294"/>
      <c r="AH10" s="294"/>
      <c r="AI10" s="294"/>
      <c r="AJ10" s="294"/>
      <c r="AK10" s="294"/>
      <c r="AL10" s="14"/>
    </row>
    <row r="11" spans="1:39" ht="30" customHeight="1">
      <c r="A11" s="17"/>
      <c r="B11" s="16"/>
      <c r="C11" s="16"/>
      <c r="D11" s="21"/>
      <c r="E11" s="299"/>
      <c r="F11" s="299"/>
      <c r="G11" s="299"/>
      <c r="H11" s="299"/>
      <c r="I11" s="299"/>
      <c r="J11" s="299"/>
      <c r="K11" s="299"/>
      <c r="L11" s="299"/>
      <c r="M11" s="295"/>
      <c r="N11" s="295"/>
      <c r="O11" s="295"/>
      <c r="P11" s="295"/>
      <c r="Q11" s="295"/>
      <c r="R11" s="295"/>
      <c r="S11" s="295"/>
      <c r="T11" s="294"/>
      <c r="U11" s="294"/>
      <c r="V11" s="294"/>
      <c r="W11" s="294"/>
      <c r="X11" s="294"/>
      <c r="Y11" s="294"/>
      <c r="Z11" s="294"/>
      <c r="AA11" s="294"/>
      <c r="AB11" s="294"/>
      <c r="AC11" s="294"/>
      <c r="AD11" s="294"/>
      <c r="AE11" s="294"/>
      <c r="AF11" s="294"/>
      <c r="AG11" s="294"/>
      <c r="AH11" s="294"/>
      <c r="AI11" s="294"/>
      <c r="AJ11" s="294"/>
      <c r="AK11" s="294"/>
      <c r="AL11" s="14"/>
    </row>
    <row r="12" spans="1:39" ht="6" customHeight="1">
      <c r="A12" s="17"/>
      <c r="B12" s="16"/>
      <c r="C12" s="16"/>
      <c r="D12" s="21"/>
      <c r="E12" s="21"/>
      <c r="F12" s="21"/>
      <c r="G12" s="21"/>
      <c r="H12" s="21"/>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21"/>
      <c r="AL12" s="14"/>
    </row>
    <row r="13" spans="1:39" ht="18.75" customHeight="1">
      <c r="A13" s="17"/>
      <c r="B13" s="16"/>
      <c r="C13" s="16"/>
      <c r="D13" s="21"/>
      <c r="E13" s="296" t="s">
        <v>46</v>
      </c>
      <c r="F13" s="296"/>
      <c r="G13" s="296"/>
      <c r="H13" s="296"/>
      <c r="I13" s="296"/>
      <c r="J13" s="296"/>
      <c r="K13" s="296"/>
      <c r="L13" s="296"/>
      <c r="M13" s="296"/>
      <c r="N13" s="296"/>
      <c r="O13" s="296"/>
      <c r="P13" s="296"/>
      <c r="Q13" s="296"/>
      <c r="R13" s="296"/>
      <c r="S13" s="296"/>
      <c r="T13" s="296"/>
      <c r="U13" s="296"/>
      <c r="V13" s="296"/>
      <c r="W13" s="296"/>
      <c r="X13" s="296"/>
      <c r="Y13" s="296"/>
      <c r="Z13" s="296"/>
      <c r="AA13" s="296"/>
      <c r="AB13" s="296"/>
      <c r="AC13" s="296"/>
      <c r="AD13" s="296"/>
      <c r="AE13" s="296"/>
      <c r="AF13" s="296"/>
      <c r="AG13" s="296"/>
      <c r="AH13" s="296"/>
      <c r="AI13" s="296"/>
      <c r="AJ13" s="296"/>
      <c r="AK13" s="296"/>
      <c r="AL13" s="14"/>
    </row>
    <row r="14" spans="1:39" ht="18.75" customHeight="1">
      <c r="A14" s="17"/>
      <c r="B14" s="16"/>
      <c r="C14" s="16"/>
      <c r="D14" s="21"/>
      <c r="E14" s="293" t="s">
        <v>47</v>
      </c>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293"/>
      <c r="AL14" s="14"/>
    </row>
    <row r="15" spans="1:39" ht="26.25" customHeight="1">
      <c r="A15" s="23"/>
      <c r="B15" s="22"/>
      <c r="C15" s="21"/>
      <c r="D15" s="21"/>
      <c r="E15" s="278"/>
      <c r="F15" s="278"/>
      <c r="G15" s="278"/>
      <c r="H15" s="278"/>
      <c r="I15" s="278"/>
      <c r="J15" s="278"/>
      <c r="K15" s="278"/>
      <c r="L15" s="278"/>
      <c r="M15" s="278"/>
      <c r="N15" s="278"/>
      <c r="O15" s="278"/>
      <c r="P15" s="278"/>
      <c r="Q15" s="278"/>
      <c r="R15" s="278"/>
      <c r="S15" s="278"/>
      <c r="T15" s="278"/>
      <c r="U15" s="278"/>
      <c r="V15" s="278"/>
      <c r="W15" s="278"/>
      <c r="X15" s="278"/>
      <c r="Y15" s="278"/>
      <c r="Z15" s="278"/>
      <c r="AA15" s="278"/>
      <c r="AB15" s="278"/>
      <c r="AC15" s="278"/>
      <c r="AD15" s="278"/>
      <c r="AE15" s="278"/>
      <c r="AF15" s="278"/>
      <c r="AG15" s="278"/>
      <c r="AH15" s="278"/>
      <c r="AI15" s="278"/>
      <c r="AJ15" s="278"/>
      <c r="AK15" s="278"/>
      <c r="AL15" s="24" t="s">
        <v>48</v>
      </c>
      <c r="AM15" s="1"/>
    </row>
    <row r="16" spans="1:3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39" ht="18.75" customHeight="1">
      <c r="A17" s="23"/>
      <c r="B17" s="22"/>
      <c r="C17" s="25"/>
      <c r="D17" s="281" t="s">
        <v>49</v>
      </c>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14"/>
    </row>
    <row r="18" spans="1:39" ht="18.75" customHeight="1">
      <c r="A18" s="23"/>
      <c r="B18" s="22"/>
      <c r="C18" s="40"/>
      <c r="D18" s="40"/>
      <c r="E18" s="40"/>
      <c r="F18" s="40"/>
      <c r="G18" s="40"/>
      <c r="H18" s="40"/>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14"/>
    </row>
    <row r="19" spans="1:39" ht="30" customHeight="1">
      <c r="A19" s="17"/>
      <c r="B19" s="16"/>
      <c r="C19" s="16"/>
      <c r="D19" s="21"/>
      <c r="E19" s="297" t="s">
        <v>50</v>
      </c>
      <c r="F19" s="297"/>
      <c r="G19" s="297"/>
      <c r="H19" s="297"/>
      <c r="I19" s="297"/>
      <c r="J19" s="297"/>
      <c r="K19" s="297" t="s">
        <v>51</v>
      </c>
      <c r="L19" s="297"/>
      <c r="M19" s="297"/>
      <c r="N19" s="297"/>
      <c r="O19" s="297"/>
      <c r="P19" s="297"/>
      <c r="Q19" s="297" t="s">
        <v>52</v>
      </c>
      <c r="R19" s="297"/>
      <c r="S19" s="297"/>
      <c r="T19" s="297"/>
      <c r="U19" s="297"/>
      <c r="V19" s="297" t="s">
        <v>53</v>
      </c>
      <c r="W19" s="297"/>
      <c r="X19" s="297"/>
      <c r="Y19" s="297"/>
      <c r="Z19" s="297"/>
      <c r="AA19" s="297"/>
      <c r="AB19" s="297"/>
      <c r="AC19" s="297"/>
      <c r="AD19" s="297"/>
      <c r="AE19" s="297"/>
      <c r="AF19" s="298" t="s">
        <v>54</v>
      </c>
      <c r="AG19" s="298"/>
      <c r="AH19" s="298"/>
      <c r="AI19" s="298"/>
      <c r="AJ19" s="298"/>
      <c r="AK19" s="298"/>
      <c r="AL19" s="14"/>
    </row>
    <row r="20" spans="1:39" ht="30" customHeight="1">
      <c r="A20" s="17"/>
      <c r="B20" s="16"/>
      <c r="C20" s="16"/>
      <c r="D20" s="21"/>
      <c r="E20" s="294" t="s">
        <v>1110</v>
      </c>
      <c r="F20" s="294"/>
      <c r="G20" s="294"/>
      <c r="H20" s="294"/>
      <c r="I20" s="294"/>
      <c r="J20" s="294"/>
      <c r="K20" s="294" t="s">
        <v>1087</v>
      </c>
      <c r="L20" s="294"/>
      <c r="M20" s="294"/>
      <c r="N20" s="294"/>
      <c r="O20" s="294"/>
      <c r="P20" s="294"/>
      <c r="Q20" s="295" t="s">
        <v>1111</v>
      </c>
      <c r="R20" s="295"/>
      <c r="S20" s="295"/>
      <c r="T20" s="295"/>
      <c r="U20" s="295"/>
      <c r="V20" s="294" t="s">
        <v>1112</v>
      </c>
      <c r="W20" s="294"/>
      <c r="X20" s="294"/>
      <c r="Y20" s="294"/>
      <c r="Z20" s="294"/>
      <c r="AA20" s="294"/>
      <c r="AB20" s="294"/>
      <c r="AC20" s="294"/>
      <c r="AD20" s="294"/>
      <c r="AE20" s="294"/>
      <c r="AF20" s="294" t="s">
        <v>1109</v>
      </c>
      <c r="AG20" s="294"/>
      <c r="AH20" s="294"/>
      <c r="AI20" s="294"/>
      <c r="AJ20" s="294"/>
      <c r="AK20" s="294"/>
      <c r="AL20" s="14"/>
    </row>
    <row r="21" spans="1:39" ht="30" customHeight="1">
      <c r="A21" s="17"/>
      <c r="B21" s="16"/>
      <c r="C21" s="16"/>
      <c r="D21" s="21"/>
      <c r="E21" s="294" t="s">
        <v>1113</v>
      </c>
      <c r="F21" s="294"/>
      <c r="G21" s="294"/>
      <c r="H21" s="294"/>
      <c r="I21" s="294"/>
      <c r="J21" s="294"/>
      <c r="K21" s="294" t="s">
        <v>1114</v>
      </c>
      <c r="L21" s="294"/>
      <c r="M21" s="294"/>
      <c r="N21" s="294"/>
      <c r="O21" s="294"/>
      <c r="P21" s="294"/>
      <c r="Q21" s="295" t="s">
        <v>1115</v>
      </c>
      <c r="R21" s="295"/>
      <c r="S21" s="295"/>
      <c r="T21" s="295"/>
      <c r="U21" s="295"/>
      <c r="V21" s="294" t="s">
        <v>1116</v>
      </c>
      <c r="W21" s="294"/>
      <c r="X21" s="294"/>
      <c r="Y21" s="294"/>
      <c r="Z21" s="294"/>
      <c r="AA21" s="294"/>
      <c r="AB21" s="294"/>
      <c r="AC21" s="294"/>
      <c r="AD21" s="294"/>
      <c r="AE21" s="294"/>
      <c r="AF21" s="294" t="s">
        <v>1109</v>
      </c>
      <c r="AG21" s="294"/>
      <c r="AH21" s="294"/>
      <c r="AI21" s="294"/>
      <c r="AJ21" s="294"/>
      <c r="AK21" s="294"/>
      <c r="AL21" s="14"/>
    </row>
    <row r="22" spans="1:39" ht="30" customHeight="1">
      <c r="A22" s="17"/>
      <c r="B22" s="16"/>
      <c r="C22" s="16"/>
      <c r="D22" s="21"/>
      <c r="E22" s="294" t="s">
        <v>1113</v>
      </c>
      <c r="F22" s="294"/>
      <c r="G22" s="294"/>
      <c r="H22" s="294"/>
      <c r="I22" s="294"/>
      <c r="J22" s="294"/>
      <c r="K22" s="294" t="s">
        <v>1117</v>
      </c>
      <c r="L22" s="294"/>
      <c r="M22" s="294"/>
      <c r="N22" s="294"/>
      <c r="O22" s="294"/>
      <c r="P22" s="294"/>
      <c r="Q22" s="295" t="s">
        <v>1118</v>
      </c>
      <c r="R22" s="295"/>
      <c r="S22" s="295"/>
      <c r="T22" s="295"/>
      <c r="U22" s="295"/>
      <c r="V22" s="294" t="s">
        <v>1116</v>
      </c>
      <c r="W22" s="294"/>
      <c r="X22" s="294"/>
      <c r="Y22" s="294"/>
      <c r="Z22" s="294"/>
      <c r="AA22" s="294"/>
      <c r="AB22" s="294"/>
      <c r="AC22" s="294"/>
      <c r="AD22" s="294"/>
      <c r="AE22" s="294"/>
      <c r="AF22" s="294" t="s">
        <v>1109</v>
      </c>
      <c r="AG22" s="294"/>
      <c r="AH22" s="294"/>
      <c r="AI22" s="294"/>
      <c r="AJ22" s="294"/>
      <c r="AK22" s="294"/>
      <c r="AL22" s="14"/>
    </row>
    <row r="23" spans="1:39" ht="30" customHeight="1">
      <c r="A23" s="17"/>
      <c r="B23" s="16"/>
      <c r="C23" s="16"/>
      <c r="D23" s="21"/>
      <c r="E23" s="294" t="s">
        <v>1119</v>
      </c>
      <c r="F23" s="294"/>
      <c r="G23" s="294"/>
      <c r="H23" s="294"/>
      <c r="I23" s="294"/>
      <c r="J23" s="294"/>
      <c r="K23" s="294" t="s">
        <v>1120</v>
      </c>
      <c r="L23" s="294"/>
      <c r="M23" s="294"/>
      <c r="N23" s="294"/>
      <c r="O23" s="294"/>
      <c r="P23" s="294"/>
      <c r="Q23" s="295" t="s">
        <v>1121</v>
      </c>
      <c r="R23" s="295"/>
      <c r="S23" s="295"/>
      <c r="T23" s="295"/>
      <c r="U23" s="295"/>
      <c r="V23" s="294" t="s">
        <v>1122</v>
      </c>
      <c r="W23" s="294"/>
      <c r="X23" s="294"/>
      <c r="Y23" s="294"/>
      <c r="Z23" s="294"/>
      <c r="AA23" s="294"/>
      <c r="AB23" s="294"/>
      <c r="AC23" s="294"/>
      <c r="AD23" s="294"/>
      <c r="AE23" s="294"/>
      <c r="AF23" s="294" t="s">
        <v>1109</v>
      </c>
      <c r="AG23" s="294"/>
      <c r="AH23" s="294"/>
      <c r="AI23" s="294"/>
      <c r="AJ23" s="294"/>
      <c r="AK23" s="294"/>
      <c r="AL23" s="14"/>
    </row>
    <row r="24" spans="1:39" ht="30" customHeight="1">
      <c r="A24" s="17"/>
      <c r="B24" s="16"/>
      <c r="C24" s="16"/>
      <c r="D24" s="21"/>
      <c r="E24" s="294"/>
      <c r="F24" s="294"/>
      <c r="G24" s="294"/>
      <c r="H24" s="294"/>
      <c r="I24" s="294"/>
      <c r="J24" s="294"/>
      <c r="K24" s="294"/>
      <c r="L24" s="294"/>
      <c r="M24" s="294"/>
      <c r="N24" s="294"/>
      <c r="O24" s="294"/>
      <c r="P24" s="294"/>
      <c r="Q24" s="295"/>
      <c r="R24" s="295"/>
      <c r="S24" s="295"/>
      <c r="T24" s="295"/>
      <c r="U24" s="295"/>
      <c r="V24" s="294"/>
      <c r="W24" s="294"/>
      <c r="X24" s="294"/>
      <c r="Y24" s="294"/>
      <c r="Z24" s="294"/>
      <c r="AA24" s="294"/>
      <c r="AB24" s="294"/>
      <c r="AC24" s="294"/>
      <c r="AD24" s="294"/>
      <c r="AE24" s="294"/>
      <c r="AF24" s="294"/>
      <c r="AG24" s="294"/>
      <c r="AH24" s="294"/>
      <c r="AI24" s="294"/>
      <c r="AJ24" s="294"/>
      <c r="AK24" s="294"/>
      <c r="AL24" s="14"/>
    </row>
    <row r="25" spans="1:39" ht="6" customHeight="1">
      <c r="A25" s="17"/>
      <c r="B25" s="16"/>
      <c r="C25" s="16"/>
      <c r="D25" s="21"/>
      <c r="E25" s="21"/>
      <c r="F25" s="21"/>
      <c r="G25" s="21"/>
      <c r="H25" s="21"/>
      <c r="I25" s="21"/>
      <c r="J25" s="21"/>
      <c r="K25" s="21"/>
      <c r="L25" s="21"/>
      <c r="M25" s="21"/>
      <c r="N25" s="21"/>
      <c r="O25" s="21"/>
      <c r="P25" s="21"/>
      <c r="Q25" s="21"/>
      <c r="R25" s="21"/>
      <c r="S25" s="21"/>
      <c r="T25" s="21"/>
      <c r="U25" s="21"/>
      <c r="V25" s="21"/>
      <c r="W25" s="21"/>
      <c r="X25" s="21"/>
      <c r="Y25" s="21"/>
      <c r="Z25" s="21"/>
      <c r="AA25" s="21"/>
      <c r="AB25" s="21"/>
      <c r="AC25" s="21"/>
      <c r="AD25" s="21"/>
      <c r="AE25" s="21"/>
      <c r="AF25" s="21"/>
      <c r="AG25" s="21"/>
      <c r="AH25" s="21"/>
      <c r="AI25" s="21"/>
      <c r="AJ25" s="21"/>
      <c r="AK25" s="21"/>
      <c r="AL25" s="14"/>
    </row>
    <row r="26" spans="1:39" ht="18.75" customHeight="1">
      <c r="A26" s="17"/>
      <c r="B26" s="16"/>
      <c r="C26" s="16"/>
      <c r="D26" s="21"/>
      <c r="E26" s="296" t="s">
        <v>55</v>
      </c>
      <c r="F26" s="296"/>
      <c r="G26" s="296"/>
      <c r="H26" s="296"/>
      <c r="I26" s="296"/>
      <c r="J26" s="296"/>
      <c r="K26" s="296"/>
      <c r="L26" s="296"/>
      <c r="M26" s="296"/>
      <c r="N26" s="296"/>
      <c r="O26" s="296"/>
      <c r="P26" s="296"/>
      <c r="Q26" s="296"/>
      <c r="R26" s="296"/>
      <c r="S26" s="296"/>
      <c r="T26" s="296"/>
      <c r="U26" s="296"/>
      <c r="V26" s="296"/>
      <c r="W26" s="296"/>
      <c r="X26" s="296"/>
      <c r="Y26" s="296"/>
      <c r="Z26" s="296"/>
      <c r="AA26" s="296"/>
      <c r="AB26" s="296"/>
      <c r="AC26" s="296"/>
      <c r="AD26" s="296"/>
      <c r="AE26" s="296"/>
      <c r="AF26" s="296"/>
      <c r="AG26" s="296"/>
      <c r="AH26" s="296"/>
      <c r="AI26" s="296"/>
      <c r="AJ26" s="296"/>
      <c r="AK26" s="296"/>
      <c r="AL26" s="14"/>
    </row>
    <row r="27" spans="1:39" ht="18.75" customHeight="1">
      <c r="A27" s="17"/>
      <c r="B27" s="16"/>
      <c r="C27" s="16"/>
      <c r="D27" s="21"/>
      <c r="E27" s="293" t="s">
        <v>47</v>
      </c>
      <c r="F27" s="293"/>
      <c r="G27" s="293"/>
      <c r="H27" s="293"/>
      <c r="I27" s="293"/>
      <c r="J27" s="293"/>
      <c r="K27" s="293"/>
      <c r="L27" s="293"/>
      <c r="M27" s="293"/>
      <c r="N27" s="293"/>
      <c r="O27" s="293"/>
      <c r="P27" s="293"/>
      <c r="Q27" s="293"/>
      <c r="R27" s="293"/>
      <c r="S27" s="293"/>
      <c r="T27" s="293"/>
      <c r="U27" s="293"/>
      <c r="V27" s="293"/>
      <c r="W27" s="293"/>
      <c r="X27" s="293"/>
      <c r="Y27" s="293"/>
      <c r="Z27" s="293"/>
      <c r="AA27" s="293"/>
      <c r="AB27" s="293"/>
      <c r="AC27" s="293"/>
      <c r="AD27" s="293"/>
      <c r="AE27" s="293"/>
      <c r="AF27" s="293"/>
      <c r="AG27" s="293"/>
      <c r="AH27" s="293"/>
      <c r="AI27" s="293"/>
      <c r="AJ27" s="293"/>
      <c r="AK27" s="293"/>
      <c r="AL27" s="14"/>
    </row>
    <row r="28" spans="1:39" ht="26.25" customHeight="1">
      <c r="A28" s="23"/>
      <c r="B28" s="22"/>
      <c r="C28" s="21"/>
      <c r="D28" s="21"/>
      <c r="E28" s="278"/>
      <c r="F28" s="278"/>
      <c r="G28" s="278"/>
      <c r="H28" s="278"/>
      <c r="I28" s="278"/>
      <c r="J28" s="278"/>
      <c r="K28" s="278"/>
      <c r="L28" s="278"/>
      <c r="M28" s="278"/>
      <c r="N28" s="278"/>
      <c r="O28" s="278"/>
      <c r="P28" s="278"/>
      <c r="Q28" s="278"/>
      <c r="R28" s="278"/>
      <c r="S28" s="278"/>
      <c r="T28" s="278"/>
      <c r="U28" s="278"/>
      <c r="V28" s="278"/>
      <c r="W28" s="278"/>
      <c r="X28" s="278"/>
      <c r="Y28" s="278"/>
      <c r="Z28" s="278"/>
      <c r="AA28" s="278"/>
      <c r="AB28" s="278"/>
      <c r="AC28" s="278"/>
      <c r="AD28" s="278"/>
      <c r="AE28" s="278"/>
      <c r="AF28" s="278"/>
      <c r="AG28" s="278"/>
      <c r="AH28" s="278"/>
      <c r="AI28" s="278"/>
      <c r="AJ28" s="278"/>
      <c r="AK28" s="278"/>
      <c r="AL28" s="24" t="s">
        <v>48</v>
      </c>
      <c r="AM28" s="1"/>
    </row>
    <row r="29" spans="1:39" ht="18.75" customHeight="1">
      <c r="A29" s="17"/>
      <c r="B29" s="16"/>
      <c r="C29" s="16"/>
      <c r="D29" s="21"/>
      <c r="E29" s="21"/>
      <c r="F29" s="21"/>
      <c r="G29" s="21"/>
      <c r="H29" s="21"/>
      <c r="I29" s="21"/>
      <c r="J29" s="21"/>
      <c r="K29" s="21"/>
      <c r="L29" s="21"/>
      <c r="M29" s="21"/>
      <c r="N29" s="21"/>
      <c r="O29" s="21"/>
      <c r="P29" s="21"/>
      <c r="Q29" s="21"/>
      <c r="R29" s="21"/>
      <c r="S29" s="21"/>
      <c r="T29" s="21"/>
      <c r="U29" s="21"/>
      <c r="V29" s="21"/>
      <c r="W29" s="21"/>
      <c r="X29" s="21"/>
      <c r="Y29" s="21"/>
      <c r="Z29" s="21"/>
      <c r="AA29" s="21"/>
      <c r="AB29" s="21"/>
      <c r="AC29" s="21"/>
      <c r="AD29" s="21"/>
      <c r="AE29" s="21"/>
      <c r="AF29" s="21"/>
      <c r="AG29" s="21"/>
      <c r="AH29" s="21"/>
      <c r="AI29" s="21"/>
      <c r="AJ29" s="21"/>
      <c r="AK29" s="21"/>
      <c r="AL29" s="14"/>
    </row>
    <row r="30" spans="1:39" ht="19.5">
      <c r="A30" s="17"/>
      <c r="B30" s="16"/>
      <c r="C30" s="16"/>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4"/>
    </row>
    <row r="31" spans="1:39" ht="85.5" customHeight="1">
      <c r="A31" s="236" t="s">
        <v>56</v>
      </c>
      <c r="B31" s="237"/>
      <c r="C31" s="237"/>
      <c r="D31" s="237"/>
      <c r="E31" s="237"/>
      <c r="F31" s="237"/>
      <c r="G31" s="237"/>
      <c r="H31" s="237"/>
      <c r="I31" s="237"/>
      <c r="J31" s="237"/>
      <c r="K31" s="237"/>
      <c r="L31" s="237"/>
      <c r="M31" s="237"/>
      <c r="N31" s="237"/>
      <c r="O31" s="237"/>
      <c r="P31" s="237"/>
      <c r="Q31" s="237"/>
      <c r="R31" s="237"/>
      <c r="S31" s="237"/>
      <c r="T31" s="237"/>
      <c r="U31" s="237"/>
      <c r="V31" s="237"/>
      <c r="W31" s="237"/>
      <c r="X31" s="237"/>
      <c r="Y31" s="237"/>
      <c r="Z31" s="237"/>
      <c r="AA31" s="237"/>
      <c r="AB31" s="237"/>
      <c r="AC31" s="237"/>
      <c r="AD31" s="237"/>
      <c r="AE31" s="237"/>
      <c r="AF31" s="237"/>
      <c r="AG31" s="237"/>
      <c r="AH31" s="237"/>
      <c r="AI31" s="237"/>
      <c r="AJ31" s="237"/>
      <c r="AK31" s="238"/>
    </row>
  </sheetData>
  <mergeCells count="64">
    <mergeCell ref="C2:AK2"/>
    <mergeCell ref="D4:AK4"/>
    <mergeCell ref="E6:L6"/>
    <mergeCell ref="M6:S6"/>
    <mergeCell ref="T6:AE6"/>
    <mergeCell ref="AF6:AK6"/>
    <mergeCell ref="E7:L7"/>
    <mergeCell ref="M7:S7"/>
    <mergeCell ref="T7:AE7"/>
    <mergeCell ref="AF7:AK7"/>
    <mergeCell ref="E8:L8"/>
    <mergeCell ref="M8:S8"/>
    <mergeCell ref="T8:AE8"/>
    <mergeCell ref="AF8:AK8"/>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15:AK15"/>
    <mergeCell ref="D17:AK17"/>
    <mergeCell ref="E19:J19"/>
    <mergeCell ref="K19:P19"/>
    <mergeCell ref="Q19:U19"/>
    <mergeCell ref="V19:AE19"/>
    <mergeCell ref="AF19:AK19"/>
    <mergeCell ref="E21:J21"/>
    <mergeCell ref="K21:P21"/>
    <mergeCell ref="Q21:U21"/>
    <mergeCell ref="V21:AE21"/>
    <mergeCell ref="AF21:AK21"/>
    <mergeCell ref="E20:J20"/>
    <mergeCell ref="K20:P20"/>
    <mergeCell ref="Q20:U20"/>
    <mergeCell ref="V20:AE20"/>
    <mergeCell ref="AF20:AK20"/>
    <mergeCell ref="E23:J23"/>
    <mergeCell ref="K23:P23"/>
    <mergeCell ref="Q23:U23"/>
    <mergeCell ref="V23:AE23"/>
    <mergeCell ref="AF23:AK23"/>
    <mergeCell ref="E22:J22"/>
    <mergeCell ref="K22:P22"/>
    <mergeCell ref="Q22:U22"/>
    <mergeCell ref="V22:AE22"/>
    <mergeCell ref="AF22:AK22"/>
    <mergeCell ref="E27:AK27"/>
    <mergeCell ref="E28:AK28"/>
    <mergeCell ref="A31:AK31"/>
    <mergeCell ref="E24:J24"/>
    <mergeCell ref="K24:P24"/>
    <mergeCell ref="Q24:U24"/>
    <mergeCell ref="V24:AE24"/>
    <mergeCell ref="AF24:AK24"/>
    <mergeCell ref="E26:AK2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L9" sqref="AL9"/>
    </sheetView>
  </sheetViews>
  <sheetFormatPr defaultRowHeight="16.5"/>
  <cols>
    <col min="1" max="4" width="1.125" style="1" customWidth="1"/>
    <col min="5" max="21" width="2.375" style="1" customWidth="1"/>
    <col min="22" max="31" width="2.625" style="1" customWidth="1"/>
    <col min="32" max="36" width="2.375" style="1" customWidth="1"/>
    <col min="37" max="37" width="3.5" style="1" customWidth="1"/>
    <col min="38" max="39" width="9" style="1"/>
  </cols>
  <sheetData>
    <row r="2" spans="1:39" ht="19.5">
      <c r="A2" s="17"/>
      <c r="B2" s="240" t="s">
        <v>57</v>
      </c>
      <c r="C2" s="240"/>
      <c r="D2" s="240"/>
      <c r="E2" s="240"/>
      <c r="F2" s="240"/>
      <c r="G2" s="240"/>
      <c r="H2" s="240"/>
      <c r="I2" s="240"/>
      <c r="J2" s="240"/>
      <c r="K2" s="240"/>
      <c r="L2" s="240"/>
      <c r="M2" s="240"/>
      <c r="N2" s="240"/>
      <c r="O2" s="240"/>
      <c r="P2" s="240"/>
      <c r="Q2" s="17"/>
      <c r="R2" s="17"/>
      <c r="S2" s="17"/>
      <c r="T2" s="17"/>
      <c r="U2" s="17"/>
      <c r="V2" s="17"/>
      <c r="W2" s="17"/>
      <c r="X2" s="17"/>
      <c r="Y2" s="17"/>
      <c r="Z2" s="17"/>
      <c r="AA2" s="17"/>
      <c r="AB2" s="17"/>
      <c r="AC2" s="17"/>
      <c r="AD2" s="17"/>
      <c r="AE2" s="17"/>
      <c r="AF2" s="17"/>
      <c r="AG2" s="17"/>
      <c r="AH2" s="17"/>
      <c r="AI2" s="17"/>
      <c r="AJ2" s="17"/>
      <c r="AK2" s="35"/>
    </row>
    <row r="3" spans="1:3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9" ht="17.25">
      <c r="C4" s="281" t="s">
        <v>58</v>
      </c>
      <c r="D4" s="281"/>
      <c r="E4" s="281"/>
      <c r="F4" s="281"/>
      <c r="G4" s="281"/>
      <c r="H4" s="281"/>
      <c r="I4" s="281"/>
      <c r="J4" s="281"/>
      <c r="K4" s="281"/>
      <c r="L4" s="281"/>
      <c r="M4" s="281"/>
      <c r="N4" s="281"/>
      <c r="O4" s="281"/>
      <c r="P4" s="281"/>
      <c r="W4" s="43"/>
    </row>
    <row r="5" spans="1:39" ht="17.25">
      <c r="C5" s="25"/>
      <c r="D5" s="25"/>
      <c r="E5" s="25"/>
      <c r="F5" s="25"/>
      <c r="G5" s="25"/>
      <c r="H5" s="25"/>
      <c r="I5" s="25"/>
      <c r="J5" s="25"/>
      <c r="K5" s="25"/>
      <c r="L5" s="25"/>
      <c r="M5" s="25"/>
      <c r="N5" s="25"/>
      <c r="O5" s="25"/>
      <c r="P5" s="25"/>
    </row>
    <row r="6" spans="1:39" ht="18.75" customHeight="1">
      <c r="A6" s="23"/>
      <c r="B6" s="22"/>
      <c r="C6" s="25"/>
      <c r="D6" s="281" t="s">
        <v>59</v>
      </c>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c r="AE6" s="281"/>
      <c r="AF6" s="281"/>
      <c r="AG6" s="281"/>
      <c r="AH6" s="281"/>
      <c r="AI6" s="281"/>
      <c r="AJ6" s="281"/>
      <c r="AK6" s="281"/>
      <c r="AL6" s="14"/>
      <c r="AM6"/>
    </row>
    <row r="7" spans="1:39">
      <c r="AD7" s="41" t="s">
        <v>60</v>
      </c>
      <c r="AE7" s="306" t="str">
        <f>표지!G6</f>
        <v>2021.03.31</v>
      </c>
      <c r="AF7" s="306"/>
      <c r="AG7" s="306"/>
      <c r="AH7" s="306"/>
      <c r="AI7" s="306"/>
      <c r="AJ7" s="307" t="s">
        <v>61</v>
      </c>
      <c r="AK7" s="307"/>
    </row>
    <row r="8" spans="1:39">
      <c r="D8" s="308"/>
      <c r="E8" s="308"/>
      <c r="F8" s="308"/>
      <c r="G8" s="308"/>
      <c r="H8" s="308"/>
      <c r="I8" s="308"/>
      <c r="J8" s="308"/>
      <c r="K8" s="309"/>
      <c r="L8" s="309"/>
      <c r="M8" s="309"/>
      <c r="N8" s="42"/>
      <c r="O8" s="7"/>
      <c r="P8" s="7"/>
      <c r="AF8" s="305" t="s">
        <v>62</v>
      </c>
      <c r="AG8" s="305"/>
      <c r="AH8" s="305"/>
      <c r="AI8" s="305"/>
      <c r="AJ8" s="305"/>
      <c r="AK8" s="305"/>
    </row>
    <row r="9" spans="1:39" ht="25.5" customHeight="1">
      <c r="C9" s="298" t="s">
        <v>63</v>
      </c>
      <c r="D9" s="298"/>
      <c r="E9" s="298"/>
      <c r="F9" s="298"/>
      <c r="G9" s="298"/>
      <c r="H9" s="298"/>
      <c r="I9" s="298" t="s">
        <v>64</v>
      </c>
      <c r="J9" s="298"/>
      <c r="K9" s="298"/>
      <c r="L9" s="298"/>
      <c r="M9" s="298"/>
      <c r="N9" s="298"/>
      <c r="O9" s="298" t="s">
        <v>65</v>
      </c>
      <c r="P9" s="298"/>
      <c r="Q9" s="298"/>
      <c r="R9" s="298"/>
      <c r="S9" s="298"/>
      <c r="T9" s="298"/>
      <c r="U9" s="298"/>
      <c r="V9" s="298" t="s">
        <v>66</v>
      </c>
      <c r="W9" s="298"/>
      <c r="X9" s="298"/>
      <c r="Y9" s="298"/>
      <c r="Z9" s="298"/>
      <c r="AA9" s="298" t="s">
        <v>67</v>
      </c>
      <c r="AB9" s="298"/>
      <c r="AC9" s="298"/>
      <c r="AD9" s="298"/>
      <c r="AE9" s="298"/>
      <c r="AF9" s="298" t="s">
        <v>68</v>
      </c>
      <c r="AG9" s="298"/>
      <c r="AH9" s="298"/>
      <c r="AI9" s="298"/>
      <c r="AJ9" s="298"/>
      <c r="AK9" s="298"/>
    </row>
    <row r="10" spans="1:39" ht="25.5" customHeight="1">
      <c r="C10" s="302" t="s">
        <v>1123</v>
      </c>
      <c r="D10" s="302"/>
      <c r="E10" s="302"/>
      <c r="F10" s="302"/>
      <c r="G10" s="302"/>
      <c r="H10" s="302"/>
      <c r="I10" s="302" t="s">
        <v>1124</v>
      </c>
      <c r="J10" s="302"/>
      <c r="K10" s="302"/>
      <c r="L10" s="302"/>
      <c r="M10" s="302"/>
      <c r="N10" s="302"/>
      <c r="O10" s="301">
        <v>2179000</v>
      </c>
      <c r="P10" s="301"/>
      <c r="Q10" s="301"/>
      <c r="R10" s="301"/>
      <c r="S10" s="301"/>
      <c r="T10" s="301"/>
      <c r="U10" s="301"/>
      <c r="V10" s="301">
        <v>20000</v>
      </c>
      <c r="W10" s="301"/>
      <c r="X10" s="301"/>
      <c r="Y10" s="301"/>
      <c r="Z10" s="301"/>
      <c r="AA10" s="301">
        <v>5000</v>
      </c>
      <c r="AB10" s="301"/>
      <c r="AC10" s="301"/>
      <c r="AD10" s="301"/>
      <c r="AE10" s="301"/>
      <c r="AF10" s="300"/>
      <c r="AG10" s="300"/>
      <c r="AH10" s="300"/>
      <c r="AI10" s="300"/>
      <c r="AJ10" s="300"/>
      <c r="AK10" s="300"/>
    </row>
    <row r="11" spans="1:39" ht="25.5" customHeight="1">
      <c r="C11" s="302" t="s">
        <v>1123</v>
      </c>
      <c r="D11" s="302"/>
      <c r="E11" s="302"/>
      <c r="F11" s="302"/>
      <c r="G11" s="302"/>
      <c r="H11" s="302"/>
      <c r="I11" s="302" t="s">
        <v>1125</v>
      </c>
      <c r="J11" s="302"/>
      <c r="K11" s="302"/>
      <c r="L11" s="302"/>
      <c r="M11" s="302"/>
      <c r="N11" s="302"/>
      <c r="O11" s="301">
        <v>3452500</v>
      </c>
      <c r="P11" s="301"/>
      <c r="Q11" s="301"/>
      <c r="R11" s="301"/>
      <c r="S11" s="301"/>
      <c r="T11" s="301"/>
      <c r="U11" s="301"/>
      <c r="V11" s="301">
        <v>20000</v>
      </c>
      <c r="W11" s="301"/>
      <c r="X11" s="301"/>
      <c r="Y11" s="301"/>
      <c r="Z11" s="301"/>
      <c r="AA11" s="301">
        <v>5000</v>
      </c>
      <c r="AB11" s="301"/>
      <c r="AC11" s="301"/>
      <c r="AD11" s="301"/>
      <c r="AE11" s="301"/>
      <c r="AF11" s="300"/>
      <c r="AG11" s="300"/>
      <c r="AH11" s="300"/>
      <c r="AI11" s="300"/>
      <c r="AJ11" s="300"/>
      <c r="AK11" s="300"/>
    </row>
    <row r="12" spans="1:39" ht="25.5" customHeight="1">
      <c r="C12" s="302"/>
      <c r="D12" s="302"/>
      <c r="E12" s="302"/>
      <c r="F12" s="302"/>
      <c r="G12" s="302"/>
      <c r="H12" s="302"/>
      <c r="I12" s="302"/>
      <c r="J12" s="302"/>
      <c r="K12" s="302"/>
      <c r="L12" s="302"/>
      <c r="M12" s="302"/>
      <c r="N12" s="302"/>
      <c r="O12" s="301"/>
      <c r="P12" s="301"/>
      <c r="Q12" s="301"/>
      <c r="R12" s="301"/>
      <c r="S12" s="301"/>
      <c r="T12" s="301"/>
      <c r="U12" s="301"/>
      <c r="V12" s="301"/>
      <c r="W12" s="301"/>
      <c r="X12" s="301"/>
      <c r="Y12" s="301"/>
      <c r="Z12" s="301"/>
      <c r="AA12" s="301"/>
      <c r="AB12" s="301"/>
      <c r="AC12" s="301"/>
      <c r="AD12" s="301"/>
      <c r="AE12" s="301"/>
      <c r="AF12" s="300"/>
      <c r="AG12" s="300"/>
      <c r="AH12" s="300"/>
      <c r="AI12" s="300"/>
      <c r="AJ12" s="300"/>
      <c r="AK12" s="300"/>
    </row>
    <row r="13" spans="1:39" ht="25.5" customHeight="1">
      <c r="C13" s="302"/>
      <c r="D13" s="302"/>
      <c r="E13" s="302"/>
      <c r="F13" s="302"/>
      <c r="G13" s="302"/>
      <c r="H13" s="302"/>
      <c r="I13" s="302"/>
      <c r="J13" s="302"/>
      <c r="K13" s="302"/>
      <c r="L13" s="302"/>
      <c r="M13" s="302"/>
      <c r="N13" s="302"/>
      <c r="O13" s="301"/>
      <c r="P13" s="301"/>
      <c r="Q13" s="301"/>
      <c r="R13" s="301"/>
      <c r="S13" s="301"/>
      <c r="T13" s="301"/>
      <c r="U13" s="301"/>
      <c r="V13" s="301"/>
      <c r="W13" s="301"/>
      <c r="X13" s="301"/>
      <c r="Y13" s="301"/>
      <c r="Z13" s="301"/>
      <c r="AA13" s="301"/>
      <c r="AB13" s="301"/>
      <c r="AC13" s="301"/>
      <c r="AD13" s="301"/>
      <c r="AE13" s="301"/>
      <c r="AF13" s="300"/>
      <c r="AG13" s="300"/>
      <c r="AH13" s="300"/>
      <c r="AI13" s="300"/>
      <c r="AJ13" s="300"/>
      <c r="AK13" s="300"/>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row>
    <row r="15" spans="1:39" ht="26.25" customHeight="1">
      <c r="A15" s="23"/>
      <c r="B15" s="22"/>
      <c r="C15" s="21"/>
      <c r="D15" s="44"/>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24" t="s">
        <v>36</v>
      </c>
    </row>
    <row r="17" spans="1:39" ht="18.75" customHeight="1">
      <c r="A17" s="23"/>
      <c r="B17" s="22"/>
      <c r="C17" s="25"/>
      <c r="D17" s="281" t="s">
        <v>69</v>
      </c>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14"/>
      <c r="AM17"/>
    </row>
    <row r="18" spans="1:39">
      <c r="AE18" s="45"/>
      <c r="AF18" s="305" t="s">
        <v>62</v>
      </c>
      <c r="AG18" s="305"/>
      <c r="AH18" s="305"/>
      <c r="AI18" s="305"/>
      <c r="AJ18" s="305"/>
      <c r="AK18" s="305"/>
    </row>
    <row r="19" spans="1:39" ht="25.5" customHeight="1">
      <c r="C19" s="298" t="s">
        <v>70</v>
      </c>
      <c r="D19" s="298"/>
      <c r="E19" s="298"/>
      <c r="F19" s="298"/>
      <c r="G19" s="298"/>
      <c r="H19" s="298"/>
      <c r="I19" s="298" t="s">
        <v>64</v>
      </c>
      <c r="J19" s="298"/>
      <c r="K19" s="298"/>
      <c r="L19" s="298"/>
      <c r="M19" s="298"/>
      <c r="N19" s="298"/>
      <c r="O19" s="298" t="s">
        <v>71</v>
      </c>
      <c r="P19" s="298"/>
      <c r="Q19" s="298"/>
      <c r="R19" s="298"/>
      <c r="S19" s="298"/>
      <c r="T19" s="298"/>
      <c r="U19" s="298"/>
      <c r="V19" s="298" t="s">
        <v>72</v>
      </c>
      <c r="W19" s="298"/>
      <c r="X19" s="298"/>
      <c r="Y19" s="298"/>
      <c r="Z19" s="298"/>
      <c r="AA19" s="298"/>
      <c r="AB19" s="298"/>
      <c r="AC19" s="298"/>
      <c r="AD19" s="298"/>
      <c r="AE19" s="298" t="s">
        <v>68</v>
      </c>
      <c r="AF19" s="298"/>
      <c r="AG19" s="298"/>
      <c r="AH19" s="298"/>
      <c r="AI19" s="298"/>
      <c r="AJ19" s="298"/>
      <c r="AK19" s="298"/>
    </row>
    <row r="20" spans="1:39" ht="25.5" customHeight="1">
      <c r="C20" s="300"/>
      <c r="D20" s="300"/>
      <c r="E20" s="300"/>
      <c r="F20" s="300"/>
      <c r="G20" s="300"/>
      <c r="H20" s="300"/>
      <c r="I20" s="300"/>
      <c r="J20" s="300"/>
      <c r="K20" s="300"/>
      <c r="L20" s="300"/>
      <c r="M20" s="300"/>
      <c r="N20" s="300"/>
      <c r="O20" s="301"/>
      <c r="P20" s="301"/>
      <c r="Q20" s="301"/>
      <c r="R20" s="301"/>
      <c r="S20" s="301"/>
      <c r="T20" s="301"/>
      <c r="U20" s="301"/>
      <c r="V20" s="301"/>
      <c r="W20" s="301"/>
      <c r="X20" s="301"/>
      <c r="Y20" s="301"/>
      <c r="Z20" s="301"/>
      <c r="AA20" s="301"/>
      <c r="AB20" s="301"/>
      <c r="AC20" s="301"/>
      <c r="AD20" s="301"/>
      <c r="AE20" s="302"/>
      <c r="AF20" s="302"/>
      <c r="AG20" s="302"/>
      <c r="AH20" s="302"/>
      <c r="AI20" s="302"/>
      <c r="AJ20" s="302"/>
      <c r="AK20" s="302"/>
    </row>
    <row r="21" spans="1:39" ht="25.5" customHeight="1">
      <c r="C21" s="300"/>
      <c r="D21" s="300"/>
      <c r="E21" s="300"/>
      <c r="F21" s="300"/>
      <c r="G21" s="300"/>
      <c r="H21" s="300"/>
      <c r="I21" s="300"/>
      <c r="J21" s="300"/>
      <c r="K21" s="300"/>
      <c r="L21" s="300"/>
      <c r="M21" s="300"/>
      <c r="N21" s="300"/>
      <c r="O21" s="301"/>
      <c r="P21" s="301"/>
      <c r="Q21" s="301"/>
      <c r="R21" s="301"/>
      <c r="S21" s="301"/>
      <c r="T21" s="301"/>
      <c r="U21" s="301"/>
      <c r="V21" s="301"/>
      <c r="W21" s="301"/>
      <c r="X21" s="301"/>
      <c r="Y21" s="301"/>
      <c r="Z21" s="301"/>
      <c r="AA21" s="301"/>
      <c r="AB21" s="301"/>
      <c r="AC21" s="301"/>
      <c r="AD21" s="301"/>
      <c r="AE21" s="302"/>
      <c r="AF21" s="302"/>
      <c r="AG21" s="302"/>
      <c r="AH21" s="302"/>
      <c r="AI21" s="302"/>
      <c r="AJ21" s="302"/>
      <c r="AK21" s="302"/>
    </row>
    <row r="22" spans="1:39"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row>
    <row r="23" spans="1:39" ht="26.25" customHeight="1">
      <c r="A23" s="23"/>
      <c r="B23" s="22"/>
      <c r="C23" s="21"/>
      <c r="D23" s="44"/>
      <c r="E23" s="303"/>
      <c r="F23" s="303"/>
      <c r="G23" s="303"/>
      <c r="H23" s="303"/>
      <c r="I23" s="303"/>
      <c r="J23" s="303"/>
      <c r="K23" s="303"/>
      <c r="L23" s="303"/>
      <c r="M23" s="303"/>
      <c r="N23" s="303"/>
      <c r="O23" s="303"/>
      <c r="P23" s="303"/>
      <c r="Q23" s="303"/>
      <c r="R23" s="303"/>
      <c r="S23" s="303"/>
      <c r="T23" s="303"/>
      <c r="U23" s="303"/>
      <c r="V23" s="303"/>
      <c r="W23" s="303"/>
      <c r="X23" s="303"/>
      <c r="Y23" s="303"/>
      <c r="Z23" s="303"/>
      <c r="AA23" s="303"/>
      <c r="AB23" s="303"/>
      <c r="AC23" s="303"/>
      <c r="AD23" s="303"/>
      <c r="AE23" s="303"/>
      <c r="AF23" s="303"/>
      <c r="AG23" s="303"/>
      <c r="AH23" s="303"/>
      <c r="AI23" s="303"/>
      <c r="AJ23" s="303"/>
      <c r="AK23" s="303"/>
      <c r="AL23" s="24" t="s">
        <v>36</v>
      </c>
    </row>
    <row r="25" spans="1:39" ht="18.75" customHeight="1">
      <c r="A25" s="23"/>
      <c r="B25" s="22"/>
      <c r="C25" s="25"/>
      <c r="D25" s="281" t="s">
        <v>73</v>
      </c>
      <c r="E25" s="281"/>
      <c r="F25" s="281"/>
      <c r="G25" s="281"/>
      <c r="H25" s="281"/>
      <c r="I25" s="281"/>
      <c r="J25" s="281"/>
      <c r="K25" s="281"/>
      <c r="L25" s="281"/>
      <c r="M25" s="281"/>
      <c r="N25" s="281"/>
      <c r="O25" s="281"/>
      <c r="P25" s="281"/>
      <c r="Q25" s="281"/>
      <c r="R25" s="281"/>
      <c r="S25" s="281"/>
      <c r="T25" s="281"/>
      <c r="U25" s="281"/>
      <c r="V25" s="281"/>
      <c r="W25" s="281"/>
      <c r="X25" s="281"/>
      <c r="Y25" s="281"/>
      <c r="Z25" s="281"/>
      <c r="AA25" s="281"/>
      <c r="AB25" s="281"/>
      <c r="AC25" s="281"/>
      <c r="AD25" s="281"/>
      <c r="AE25" s="281"/>
      <c r="AF25" s="281"/>
      <c r="AG25" s="281"/>
      <c r="AH25" s="281"/>
      <c r="AI25" s="281"/>
      <c r="AJ25" s="281"/>
      <c r="AK25" s="281"/>
      <c r="AL25" s="14"/>
      <c r="AM25"/>
    </row>
    <row r="26" spans="1:39">
      <c r="AL26" s="46"/>
      <c r="AM26"/>
    </row>
    <row r="27" spans="1:39" ht="52.5" customHeight="1">
      <c r="C27" s="304"/>
      <c r="D27" s="304"/>
      <c r="E27" s="304"/>
      <c r="F27" s="304"/>
      <c r="G27" s="304"/>
      <c r="H27" s="304"/>
      <c r="I27" s="304"/>
      <c r="J27" s="304"/>
      <c r="K27" s="304"/>
      <c r="L27" s="304"/>
      <c r="M27" s="304"/>
      <c r="N27" s="304"/>
      <c r="O27" s="304"/>
      <c r="P27" s="304"/>
      <c r="Q27" s="304"/>
      <c r="R27" s="304"/>
      <c r="S27" s="304"/>
      <c r="T27" s="304"/>
      <c r="U27" s="304"/>
      <c r="V27" s="304"/>
      <c r="W27" s="304"/>
      <c r="X27" s="304"/>
      <c r="Y27" s="304"/>
      <c r="Z27" s="304"/>
      <c r="AA27" s="304"/>
      <c r="AB27" s="304"/>
      <c r="AC27" s="304"/>
      <c r="AD27" s="304"/>
      <c r="AE27" s="304"/>
      <c r="AF27" s="304"/>
      <c r="AG27" s="304"/>
      <c r="AH27" s="304"/>
      <c r="AI27" s="304"/>
      <c r="AJ27" s="304"/>
      <c r="AK27" s="304"/>
      <c r="AL27"/>
      <c r="AM27"/>
    </row>
    <row r="29" spans="1:39" ht="18.75" customHeight="1">
      <c r="A29" s="23"/>
      <c r="B29" s="22"/>
      <c r="C29" s="25"/>
      <c r="D29" s="281" t="s">
        <v>74</v>
      </c>
      <c r="E29" s="281"/>
      <c r="F29" s="281"/>
      <c r="G29" s="281"/>
      <c r="H29" s="281"/>
      <c r="I29" s="281"/>
      <c r="J29" s="281"/>
      <c r="K29" s="281"/>
      <c r="L29" s="281"/>
      <c r="M29" s="281"/>
      <c r="N29" s="281"/>
      <c r="O29" s="281"/>
      <c r="P29" s="281"/>
      <c r="Q29" s="281"/>
      <c r="R29" s="281"/>
      <c r="S29" s="281"/>
      <c r="T29" s="281"/>
      <c r="U29" s="281"/>
      <c r="V29" s="281"/>
      <c r="W29" s="281"/>
      <c r="X29" s="281"/>
      <c r="Y29" s="281"/>
      <c r="Z29" s="281"/>
      <c r="AA29" s="281"/>
      <c r="AB29" s="281"/>
      <c r="AC29" s="281"/>
      <c r="AD29" s="281"/>
      <c r="AE29" s="281"/>
      <c r="AF29" s="281"/>
      <c r="AG29" s="281"/>
      <c r="AH29" s="281"/>
      <c r="AI29" s="281"/>
      <c r="AJ29" s="281"/>
      <c r="AK29" s="281"/>
      <c r="AL29" s="14"/>
      <c r="AM29"/>
    </row>
    <row r="30" spans="1:39">
      <c r="AL30" s="46"/>
      <c r="AM30"/>
    </row>
    <row r="31" spans="1:39" ht="52.5" customHeight="1">
      <c r="C31" s="304"/>
      <c r="D31" s="304"/>
      <c r="E31" s="304"/>
      <c r="F31" s="304"/>
      <c r="G31" s="304"/>
      <c r="H31" s="304"/>
      <c r="I31" s="304"/>
      <c r="J31" s="304"/>
      <c r="K31" s="304"/>
      <c r="L31" s="304"/>
      <c r="M31" s="304"/>
      <c r="N31" s="304"/>
      <c r="O31" s="304"/>
      <c r="P31" s="304"/>
      <c r="Q31" s="304"/>
      <c r="R31" s="304"/>
      <c r="S31" s="304"/>
      <c r="T31" s="304"/>
      <c r="U31" s="304"/>
      <c r="V31" s="304"/>
      <c r="W31" s="304"/>
      <c r="X31" s="304"/>
      <c r="Y31" s="304"/>
      <c r="Z31" s="304"/>
      <c r="AA31" s="304"/>
      <c r="AB31" s="304"/>
      <c r="AC31" s="304"/>
      <c r="AD31" s="304"/>
      <c r="AE31" s="304"/>
      <c r="AF31" s="304"/>
      <c r="AG31" s="304"/>
      <c r="AH31" s="304"/>
      <c r="AI31" s="304"/>
      <c r="AJ31" s="304"/>
      <c r="AK31" s="304"/>
      <c r="AL31"/>
      <c r="AM31"/>
    </row>
    <row r="35" spans="1:37" s="1" customFormat="1" ht="68.25" customHeight="1">
      <c r="A35" s="236" t="s">
        <v>75</v>
      </c>
      <c r="B35" s="237"/>
      <c r="C35" s="237"/>
      <c r="D35" s="237"/>
      <c r="E35" s="237"/>
      <c r="F35" s="237"/>
      <c r="G35" s="237"/>
      <c r="H35" s="237"/>
      <c r="I35" s="237"/>
      <c r="J35" s="237"/>
      <c r="K35" s="237"/>
      <c r="L35" s="237"/>
      <c r="M35" s="237"/>
      <c r="N35" s="237"/>
      <c r="O35" s="237"/>
      <c r="P35" s="237"/>
      <c r="Q35" s="237"/>
      <c r="R35" s="237"/>
      <c r="S35" s="237"/>
      <c r="T35" s="237"/>
      <c r="U35" s="237"/>
      <c r="V35" s="237"/>
      <c r="W35" s="237"/>
      <c r="X35" s="237"/>
      <c r="Y35" s="237"/>
      <c r="Z35" s="237"/>
      <c r="AA35" s="237"/>
      <c r="AB35" s="237"/>
      <c r="AC35" s="237"/>
      <c r="AD35" s="237"/>
      <c r="AE35" s="237"/>
      <c r="AF35" s="237"/>
      <c r="AG35" s="237"/>
      <c r="AH35" s="237"/>
      <c r="AI35" s="237"/>
      <c r="AJ35" s="237"/>
      <c r="AK35" s="238"/>
    </row>
  </sheetData>
  <mergeCells count="62">
    <mergeCell ref="AF9:AK9"/>
    <mergeCell ref="B2:P2"/>
    <mergeCell ref="C4:P4"/>
    <mergeCell ref="D6:AK6"/>
    <mergeCell ref="AE7:AI7"/>
    <mergeCell ref="AJ7:AK7"/>
    <mergeCell ref="D8:J8"/>
    <mergeCell ref="K8:M8"/>
    <mergeCell ref="AF8:AK8"/>
    <mergeCell ref="C9:H9"/>
    <mergeCell ref="I9:N9"/>
    <mergeCell ref="O9:U9"/>
    <mergeCell ref="V9:Z9"/>
    <mergeCell ref="AA9:AE9"/>
    <mergeCell ref="AF10:AK10"/>
    <mergeCell ref="C10:H10"/>
    <mergeCell ref="I10:N10"/>
    <mergeCell ref="O10:U10"/>
    <mergeCell ref="V10:Z10"/>
    <mergeCell ref="AA10:AE10"/>
    <mergeCell ref="AF12:AK12"/>
    <mergeCell ref="C11:H11"/>
    <mergeCell ref="I11:N11"/>
    <mergeCell ref="O11:U11"/>
    <mergeCell ref="V11:Z11"/>
    <mergeCell ref="AA11:AE11"/>
    <mergeCell ref="AF11:AK11"/>
    <mergeCell ref="C12:H12"/>
    <mergeCell ref="I12:N12"/>
    <mergeCell ref="O12:U12"/>
    <mergeCell ref="V12:Z12"/>
    <mergeCell ref="AA12:AE12"/>
    <mergeCell ref="E15:AK15"/>
    <mergeCell ref="C13:H13"/>
    <mergeCell ref="I13:N13"/>
    <mergeCell ref="O13:U13"/>
    <mergeCell ref="V13:Z13"/>
    <mergeCell ref="AA13:AE13"/>
    <mergeCell ref="AF13:AK13"/>
    <mergeCell ref="D17:AK17"/>
    <mergeCell ref="AF18:AK18"/>
    <mergeCell ref="C19:H19"/>
    <mergeCell ref="I19:N19"/>
    <mergeCell ref="O19:U19"/>
    <mergeCell ref="V19:AD19"/>
    <mergeCell ref="AE19:AK19"/>
    <mergeCell ref="C20:H20"/>
    <mergeCell ref="I20:N20"/>
    <mergeCell ref="O20:U20"/>
    <mergeCell ref="V20:AD20"/>
    <mergeCell ref="AE20:AK20"/>
    <mergeCell ref="A35:AK35"/>
    <mergeCell ref="C21:H21"/>
    <mergeCell ref="I21:N21"/>
    <mergeCell ref="O21:U21"/>
    <mergeCell ref="V21:AD21"/>
    <mergeCell ref="AE21:AK21"/>
    <mergeCell ref="E23:AK23"/>
    <mergeCell ref="D25:AK25"/>
    <mergeCell ref="C27:AK27"/>
    <mergeCell ref="D29:AK29"/>
    <mergeCell ref="C31:AK31"/>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5"/>
  <sheetViews>
    <sheetView view="pageBreakPreview" zoomScaleNormal="85" zoomScaleSheetLayoutView="100" workbookViewId="0">
      <selection activeCell="AM4" sqref="AM4"/>
    </sheetView>
  </sheetViews>
  <sheetFormatPr defaultRowHeight="16.5"/>
  <cols>
    <col min="1" max="4" width="1.125" style="1" customWidth="1"/>
    <col min="5" max="5" width="1.625" style="1" customWidth="1"/>
    <col min="6" max="6" width="1.875" style="1" customWidth="1"/>
    <col min="7" max="7" width="2.875" style="1" customWidth="1"/>
    <col min="8" max="38" width="2.375" style="1" customWidth="1"/>
    <col min="39" max="39" width="15" customWidth="1"/>
  </cols>
  <sheetData>
    <row r="1" spans="1:39" ht="19.5">
      <c r="A1" s="17"/>
      <c r="B1" s="16"/>
      <c r="C1" s="16"/>
      <c r="D1" s="16"/>
      <c r="E1" s="16"/>
      <c r="F1" s="16"/>
      <c r="G1" s="16"/>
      <c r="H1" s="16"/>
      <c r="I1" s="16"/>
      <c r="J1" s="16"/>
      <c r="K1" s="16"/>
      <c r="L1" s="16"/>
      <c r="M1" s="16"/>
      <c r="N1" s="16"/>
      <c r="O1" s="16"/>
      <c r="P1" s="16"/>
      <c r="Q1" s="17"/>
      <c r="R1" s="17"/>
      <c r="S1" s="17"/>
      <c r="T1" s="17"/>
      <c r="U1" s="17"/>
      <c r="V1" s="17"/>
      <c r="W1" s="17"/>
      <c r="X1" s="17"/>
      <c r="Y1" s="17"/>
      <c r="Z1" s="17"/>
      <c r="AA1" s="17"/>
      <c r="AB1" s="17"/>
      <c r="AC1" s="17"/>
      <c r="AD1" s="17"/>
      <c r="AE1" s="17"/>
      <c r="AF1" s="17"/>
      <c r="AG1" s="17"/>
      <c r="AH1" s="17"/>
      <c r="AI1" s="17"/>
      <c r="AJ1" s="17"/>
      <c r="AK1" s="17"/>
      <c r="AL1" s="35"/>
    </row>
    <row r="2" spans="1:39" ht="19.5">
      <c r="A2" s="17"/>
      <c r="B2" s="17"/>
      <c r="C2" s="314" t="s">
        <v>76</v>
      </c>
      <c r="D2" s="314"/>
      <c r="E2" s="314"/>
      <c r="F2" s="314"/>
      <c r="G2" s="314"/>
      <c r="H2" s="314"/>
      <c r="I2" s="314"/>
      <c r="J2" s="314"/>
      <c r="K2" s="314"/>
      <c r="L2" s="314"/>
      <c r="M2" s="314"/>
      <c r="N2" s="314"/>
      <c r="O2" s="314"/>
      <c r="P2" s="314"/>
      <c r="Q2" s="17"/>
      <c r="R2" s="17"/>
      <c r="S2" s="17"/>
      <c r="T2" s="17"/>
      <c r="U2" s="17"/>
      <c r="V2" s="17"/>
      <c r="W2" s="17"/>
      <c r="X2" s="17"/>
      <c r="Y2" s="17"/>
      <c r="Z2" s="17"/>
      <c r="AA2" s="17"/>
      <c r="AB2" s="17"/>
      <c r="AC2" s="17"/>
      <c r="AD2" s="17"/>
      <c r="AE2" s="17"/>
      <c r="AF2" s="17"/>
      <c r="AG2" s="17"/>
      <c r="AH2" s="17"/>
      <c r="AI2" s="17"/>
      <c r="AJ2" s="17"/>
      <c r="AK2" s="17"/>
      <c r="AL2" s="35"/>
    </row>
    <row r="3" spans="1:39" ht="17.25" customHeight="1">
      <c r="A3" s="47"/>
      <c r="B3" s="47"/>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19" t="s">
        <v>77</v>
      </c>
      <c r="AF3" s="319"/>
      <c r="AG3" s="319"/>
      <c r="AH3" s="319"/>
      <c r="AI3" s="319"/>
      <c r="AJ3" s="319"/>
      <c r="AK3" s="319"/>
      <c r="AL3" s="319"/>
    </row>
    <row r="4" spans="1:39" ht="16.5" customHeight="1">
      <c r="A4" s="47"/>
      <c r="B4" s="47"/>
      <c r="C4" s="320" t="s">
        <v>78</v>
      </c>
      <c r="D4" s="320"/>
      <c r="E4" s="320"/>
      <c r="F4" s="320"/>
      <c r="G4" s="320" t="s">
        <v>79</v>
      </c>
      <c r="H4" s="320"/>
      <c r="I4" s="320" t="s">
        <v>80</v>
      </c>
      <c r="J4" s="320"/>
      <c r="K4" s="320"/>
      <c r="L4" s="320"/>
      <c r="M4" s="320"/>
      <c r="N4" s="320"/>
      <c r="O4" s="320"/>
      <c r="P4" s="320"/>
      <c r="Q4" s="320"/>
      <c r="R4" s="320"/>
      <c r="S4" s="320"/>
      <c r="T4" s="320"/>
      <c r="U4" s="320"/>
      <c r="V4" s="320"/>
      <c r="W4" s="321" t="s">
        <v>81</v>
      </c>
      <c r="X4" s="321"/>
      <c r="Y4" s="321"/>
      <c r="Z4" s="321"/>
      <c r="AA4" s="321"/>
      <c r="AB4" s="321"/>
      <c r="AC4" s="320" t="s">
        <v>82</v>
      </c>
      <c r="AD4" s="320"/>
      <c r="AE4" s="320"/>
      <c r="AF4" s="320"/>
      <c r="AG4" s="320"/>
      <c r="AH4" s="320"/>
      <c r="AI4" s="320" t="s">
        <v>83</v>
      </c>
      <c r="AJ4" s="320"/>
      <c r="AK4" s="320"/>
      <c r="AL4" s="320"/>
    </row>
    <row r="5" spans="1:39" ht="29.25" customHeight="1">
      <c r="A5" s="47"/>
      <c r="B5" s="47"/>
      <c r="C5" s="320"/>
      <c r="D5" s="320"/>
      <c r="E5" s="320"/>
      <c r="F5" s="320"/>
      <c r="G5" s="320"/>
      <c r="H5" s="320"/>
      <c r="I5" s="320" t="s">
        <v>84</v>
      </c>
      <c r="J5" s="320"/>
      <c r="K5" s="320"/>
      <c r="L5" s="320" t="s">
        <v>85</v>
      </c>
      <c r="M5" s="320"/>
      <c r="N5" s="320"/>
      <c r="O5" s="320"/>
      <c r="P5" s="320"/>
      <c r="Q5" s="322" t="s">
        <v>86</v>
      </c>
      <c r="R5" s="322"/>
      <c r="S5" s="322"/>
      <c r="T5" s="322" t="s">
        <v>87</v>
      </c>
      <c r="U5" s="322"/>
      <c r="V5" s="322"/>
      <c r="W5" s="321"/>
      <c r="X5" s="321"/>
      <c r="Y5" s="321"/>
      <c r="Z5" s="321"/>
      <c r="AA5" s="321"/>
      <c r="AB5" s="321"/>
      <c r="AC5" s="320"/>
      <c r="AD5" s="320"/>
      <c r="AE5" s="320"/>
      <c r="AF5" s="320"/>
      <c r="AG5" s="320"/>
      <c r="AH5" s="320"/>
      <c r="AI5" s="320"/>
      <c r="AJ5" s="320"/>
      <c r="AK5" s="320"/>
      <c r="AL5" s="320"/>
    </row>
    <row r="6" spans="1:39" ht="29.25" customHeight="1">
      <c r="A6" s="47"/>
      <c r="B6" s="47"/>
      <c r="C6" s="316" t="s">
        <v>1094</v>
      </c>
      <c r="D6" s="316"/>
      <c r="E6" s="316"/>
      <c r="F6" s="316"/>
      <c r="G6" s="317" t="s">
        <v>1126</v>
      </c>
      <c r="H6" s="317"/>
      <c r="I6" s="317" t="s">
        <v>1124</v>
      </c>
      <c r="J6" s="317"/>
      <c r="K6" s="317"/>
      <c r="L6" s="318">
        <v>100000</v>
      </c>
      <c r="M6" s="318"/>
      <c r="N6" s="318"/>
      <c r="O6" s="318"/>
      <c r="P6" s="318"/>
      <c r="Q6" s="318">
        <v>5000</v>
      </c>
      <c r="R6" s="318"/>
      <c r="S6" s="318"/>
      <c r="T6" s="318">
        <v>5000</v>
      </c>
      <c r="U6" s="318"/>
      <c r="V6" s="318"/>
      <c r="W6" s="318">
        <v>500000000</v>
      </c>
      <c r="X6" s="318"/>
      <c r="Y6" s="318"/>
      <c r="Z6" s="318"/>
      <c r="AA6" s="318"/>
      <c r="AB6" s="318"/>
      <c r="AC6" s="318">
        <v>500000000</v>
      </c>
      <c r="AD6" s="318"/>
      <c r="AE6" s="318"/>
      <c r="AF6" s="318"/>
      <c r="AG6" s="318"/>
      <c r="AH6" s="318"/>
      <c r="AI6" s="315">
        <v>0</v>
      </c>
      <c r="AJ6" s="315"/>
      <c r="AK6" s="315"/>
      <c r="AL6" s="315"/>
    </row>
    <row r="7" spans="1:39" ht="29.25" customHeight="1">
      <c r="A7" s="47"/>
      <c r="B7" s="47"/>
      <c r="C7" s="316" t="s">
        <v>1127</v>
      </c>
      <c r="D7" s="316"/>
      <c r="E7" s="316"/>
      <c r="F7" s="316"/>
      <c r="G7" s="317" t="s">
        <v>1128</v>
      </c>
      <c r="H7" s="317"/>
      <c r="I7" s="317" t="s">
        <v>1124</v>
      </c>
      <c r="J7" s="317"/>
      <c r="K7" s="317"/>
      <c r="L7" s="318">
        <v>787500</v>
      </c>
      <c r="M7" s="318"/>
      <c r="N7" s="318"/>
      <c r="O7" s="318"/>
      <c r="P7" s="318"/>
      <c r="Q7" s="318">
        <v>20000</v>
      </c>
      <c r="R7" s="318"/>
      <c r="S7" s="318"/>
      <c r="T7" s="318">
        <v>5000</v>
      </c>
      <c r="U7" s="318"/>
      <c r="V7" s="318"/>
      <c r="W7" s="318">
        <v>3937500000</v>
      </c>
      <c r="X7" s="318"/>
      <c r="Y7" s="318"/>
      <c r="Z7" s="318"/>
      <c r="AA7" s="318"/>
      <c r="AB7" s="318"/>
      <c r="AC7" s="318">
        <f>AC6+W7</f>
        <v>4437500000</v>
      </c>
      <c r="AD7" s="318"/>
      <c r="AE7" s="318"/>
      <c r="AF7" s="318"/>
      <c r="AG7" s="318"/>
      <c r="AH7" s="318"/>
      <c r="AI7" s="315">
        <v>7.875</v>
      </c>
      <c r="AJ7" s="315"/>
      <c r="AK7" s="315"/>
      <c r="AL7" s="315"/>
    </row>
    <row r="8" spans="1:39" ht="29.25" customHeight="1">
      <c r="A8" s="47"/>
      <c r="B8" s="47"/>
      <c r="C8" s="316" t="s">
        <v>1127</v>
      </c>
      <c r="D8" s="316"/>
      <c r="E8" s="316"/>
      <c r="F8" s="316"/>
      <c r="G8" s="317" t="s">
        <v>1128</v>
      </c>
      <c r="H8" s="317"/>
      <c r="I8" s="317" t="s">
        <v>1145</v>
      </c>
      <c r="J8" s="317"/>
      <c r="K8" s="317"/>
      <c r="L8" s="318">
        <v>1287500</v>
      </c>
      <c r="M8" s="318"/>
      <c r="N8" s="318"/>
      <c r="O8" s="318"/>
      <c r="P8" s="318"/>
      <c r="Q8" s="318">
        <v>20000</v>
      </c>
      <c r="R8" s="318"/>
      <c r="S8" s="318"/>
      <c r="T8" s="318">
        <v>5000</v>
      </c>
      <c r="U8" s="318"/>
      <c r="V8" s="318"/>
      <c r="W8" s="318">
        <v>6437500000</v>
      </c>
      <c r="X8" s="318"/>
      <c r="Y8" s="318"/>
      <c r="Z8" s="318"/>
      <c r="AA8" s="318"/>
      <c r="AB8" s="318"/>
      <c r="AC8" s="318">
        <f t="shared" ref="AC8:AC13" si="0">AC7+W8</f>
        <v>10875000000</v>
      </c>
      <c r="AD8" s="318"/>
      <c r="AE8" s="318"/>
      <c r="AF8" s="318"/>
      <c r="AG8" s="318"/>
      <c r="AH8" s="318"/>
      <c r="AI8" s="315">
        <v>1.450704</v>
      </c>
      <c r="AJ8" s="315"/>
      <c r="AK8" s="315"/>
      <c r="AL8" s="315"/>
    </row>
    <row r="9" spans="1:39" ht="29.25" customHeight="1">
      <c r="A9" s="47"/>
      <c r="B9" s="47"/>
      <c r="C9" s="316" t="s">
        <v>1146</v>
      </c>
      <c r="D9" s="316"/>
      <c r="E9" s="316"/>
      <c r="F9" s="316"/>
      <c r="G9" s="317" t="s">
        <v>1147</v>
      </c>
      <c r="H9" s="317"/>
      <c r="I9" s="317" t="s">
        <v>1124</v>
      </c>
      <c r="J9" s="317"/>
      <c r="K9" s="317"/>
      <c r="L9" s="318">
        <v>-75000</v>
      </c>
      <c r="M9" s="318"/>
      <c r="N9" s="318"/>
      <c r="O9" s="318"/>
      <c r="P9" s="318"/>
      <c r="Q9" s="318">
        <v>5000</v>
      </c>
      <c r="R9" s="318"/>
      <c r="S9" s="318"/>
      <c r="T9" s="318">
        <v>5000</v>
      </c>
      <c r="U9" s="318"/>
      <c r="V9" s="318"/>
      <c r="W9" s="318">
        <f>L9*Q9</f>
        <v>-375000000</v>
      </c>
      <c r="X9" s="318"/>
      <c r="Y9" s="318"/>
      <c r="Z9" s="318"/>
      <c r="AA9" s="318"/>
      <c r="AB9" s="318"/>
      <c r="AC9" s="318">
        <f t="shared" si="0"/>
        <v>10500000000</v>
      </c>
      <c r="AD9" s="318"/>
      <c r="AE9" s="318"/>
      <c r="AF9" s="318"/>
      <c r="AG9" s="318"/>
      <c r="AH9" s="318"/>
      <c r="AI9" s="315">
        <v>-3.4000000000000002E-2</v>
      </c>
      <c r="AJ9" s="315"/>
      <c r="AK9" s="315"/>
      <c r="AL9" s="315"/>
    </row>
    <row r="10" spans="1:39" ht="29.25" customHeight="1">
      <c r="A10" s="47"/>
      <c r="B10" s="47"/>
      <c r="C10" s="316" t="s">
        <v>1129</v>
      </c>
      <c r="D10" s="316"/>
      <c r="E10" s="316"/>
      <c r="F10" s="316"/>
      <c r="G10" s="317" t="s">
        <v>1128</v>
      </c>
      <c r="H10" s="317"/>
      <c r="I10" s="317" t="s">
        <v>1124</v>
      </c>
      <c r="J10" s="317"/>
      <c r="K10" s="317"/>
      <c r="L10" s="318">
        <v>23200</v>
      </c>
      <c r="M10" s="318"/>
      <c r="N10" s="318"/>
      <c r="O10" s="318"/>
      <c r="P10" s="318"/>
      <c r="Q10" s="318">
        <v>20000</v>
      </c>
      <c r="R10" s="318"/>
      <c r="S10" s="318"/>
      <c r="T10" s="318">
        <v>5000</v>
      </c>
      <c r="U10" s="318"/>
      <c r="V10" s="318"/>
      <c r="W10" s="318">
        <f>L10*T10</f>
        <v>116000000</v>
      </c>
      <c r="X10" s="318"/>
      <c r="Y10" s="318"/>
      <c r="Z10" s="318"/>
      <c r="AA10" s="318"/>
      <c r="AB10" s="318"/>
      <c r="AC10" s="318">
        <f t="shared" si="0"/>
        <v>10616000000</v>
      </c>
      <c r="AD10" s="318"/>
      <c r="AE10" s="318"/>
      <c r="AF10" s="318"/>
      <c r="AG10" s="318"/>
      <c r="AH10" s="318"/>
      <c r="AI10" s="315">
        <v>1.0999999999999999E-2</v>
      </c>
      <c r="AJ10" s="315"/>
      <c r="AK10" s="315"/>
      <c r="AL10" s="315"/>
    </row>
    <row r="11" spans="1:39" ht="29.25" customHeight="1">
      <c r="A11" s="47"/>
      <c r="B11" s="47"/>
      <c r="C11" s="316" t="s">
        <v>1148</v>
      </c>
      <c r="D11" s="316"/>
      <c r="E11" s="316"/>
      <c r="F11" s="316"/>
      <c r="G11" s="317" t="s">
        <v>1149</v>
      </c>
      <c r="H11" s="317"/>
      <c r="I11" s="317" t="s">
        <v>1145</v>
      </c>
      <c r="J11" s="317"/>
      <c r="K11" s="317"/>
      <c r="L11" s="318">
        <v>36800</v>
      </c>
      <c r="M11" s="318"/>
      <c r="N11" s="318"/>
      <c r="O11" s="318"/>
      <c r="P11" s="318"/>
      <c r="Q11" s="318">
        <v>20000</v>
      </c>
      <c r="R11" s="318"/>
      <c r="S11" s="318"/>
      <c r="T11" s="318">
        <v>5000</v>
      </c>
      <c r="U11" s="318"/>
      <c r="V11" s="318"/>
      <c r="W11" s="318">
        <f t="shared" ref="W11:W13" si="1">L11*T11</f>
        <v>184000000</v>
      </c>
      <c r="X11" s="318"/>
      <c r="Y11" s="318"/>
      <c r="Z11" s="318"/>
      <c r="AA11" s="318"/>
      <c r="AB11" s="318"/>
      <c r="AC11" s="318">
        <f t="shared" si="0"/>
        <v>10800000000</v>
      </c>
      <c r="AD11" s="318"/>
      <c r="AE11" s="318"/>
      <c r="AF11" s="318"/>
      <c r="AG11" s="318"/>
      <c r="AH11" s="318"/>
      <c r="AI11" s="315">
        <v>1.7000000000000001E-2</v>
      </c>
      <c r="AJ11" s="315"/>
      <c r="AK11" s="315"/>
      <c r="AL11" s="315"/>
    </row>
    <row r="12" spans="1:39" ht="29.25" customHeight="1">
      <c r="A12" s="47"/>
      <c r="B12" s="47"/>
      <c r="C12" s="316" t="s">
        <v>1150</v>
      </c>
      <c r="D12" s="316"/>
      <c r="E12" s="316"/>
      <c r="F12" s="316"/>
      <c r="G12" s="317" t="s">
        <v>1149</v>
      </c>
      <c r="H12" s="317"/>
      <c r="I12" s="317" t="s">
        <v>1124</v>
      </c>
      <c r="J12" s="317"/>
      <c r="K12" s="317"/>
      <c r="L12" s="318">
        <v>1343300</v>
      </c>
      <c r="M12" s="318"/>
      <c r="N12" s="318"/>
      <c r="O12" s="318"/>
      <c r="P12" s="318"/>
      <c r="Q12" s="318">
        <v>20000</v>
      </c>
      <c r="R12" s="318"/>
      <c r="S12" s="318"/>
      <c r="T12" s="318">
        <v>5000</v>
      </c>
      <c r="U12" s="318"/>
      <c r="V12" s="318"/>
      <c r="W12" s="318">
        <f t="shared" si="1"/>
        <v>6716500000</v>
      </c>
      <c r="X12" s="318"/>
      <c r="Y12" s="318"/>
      <c r="Z12" s="318"/>
      <c r="AA12" s="318"/>
      <c r="AB12" s="318"/>
      <c r="AC12" s="318">
        <f t="shared" si="0"/>
        <v>17516500000</v>
      </c>
      <c r="AD12" s="318"/>
      <c r="AE12" s="318"/>
      <c r="AF12" s="318"/>
      <c r="AG12" s="318"/>
      <c r="AH12" s="318"/>
      <c r="AI12" s="315">
        <v>0.622</v>
      </c>
      <c r="AJ12" s="315"/>
      <c r="AK12" s="315"/>
      <c r="AL12" s="315"/>
    </row>
    <row r="13" spans="1:39" ht="29.25" customHeight="1">
      <c r="A13" s="47"/>
      <c r="B13" s="47"/>
      <c r="C13" s="316" t="s">
        <v>1151</v>
      </c>
      <c r="D13" s="316"/>
      <c r="E13" s="316"/>
      <c r="F13" s="316"/>
      <c r="G13" s="317" t="s">
        <v>1149</v>
      </c>
      <c r="H13" s="317"/>
      <c r="I13" s="317" t="s">
        <v>1145</v>
      </c>
      <c r="J13" s="317"/>
      <c r="K13" s="317"/>
      <c r="L13" s="318">
        <v>2128200</v>
      </c>
      <c r="M13" s="318"/>
      <c r="N13" s="318"/>
      <c r="O13" s="318"/>
      <c r="P13" s="318"/>
      <c r="Q13" s="318">
        <v>20000</v>
      </c>
      <c r="R13" s="318"/>
      <c r="S13" s="318"/>
      <c r="T13" s="318">
        <v>5000</v>
      </c>
      <c r="U13" s="318"/>
      <c r="V13" s="318"/>
      <c r="W13" s="318">
        <f t="shared" si="1"/>
        <v>10641000000</v>
      </c>
      <c r="X13" s="318"/>
      <c r="Y13" s="318"/>
      <c r="Z13" s="318"/>
      <c r="AA13" s="318"/>
      <c r="AB13" s="318"/>
      <c r="AC13" s="318">
        <f t="shared" si="0"/>
        <v>28157500000</v>
      </c>
      <c r="AD13" s="318"/>
      <c r="AE13" s="318"/>
      <c r="AF13" s="318"/>
      <c r="AG13" s="318"/>
      <c r="AH13" s="318"/>
      <c r="AI13" s="315">
        <v>0.627</v>
      </c>
      <c r="AJ13" s="315"/>
      <c r="AK13" s="315"/>
      <c r="AL13" s="315"/>
    </row>
    <row r="14" spans="1:39"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19"/>
      <c r="AA14" s="19"/>
      <c r="AB14" s="19"/>
      <c r="AC14" s="19"/>
      <c r="AD14" s="19"/>
      <c r="AE14" s="19"/>
      <c r="AF14" s="19"/>
      <c r="AG14" s="19"/>
      <c r="AH14" s="19"/>
      <c r="AI14" s="19"/>
      <c r="AJ14" s="19"/>
      <c r="AK14" s="19"/>
      <c r="AL14" s="18"/>
      <c r="AM14" s="1"/>
    </row>
    <row r="15" spans="1:39" ht="26.25" customHeight="1">
      <c r="A15" s="23"/>
      <c r="B15" s="22"/>
      <c r="C15" s="21"/>
      <c r="D15" s="44"/>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303"/>
      <c r="AM15" s="24" t="s">
        <v>89</v>
      </c>
    </row>
    <row r="16" spans="1:39" ht="17.25" customHeight="1">
      <c r="A16" s="47"/>
      <c r="B16" s="47"/>
      <c r="C16" s="313"/>
      <c r="D16" s="313"/>
      <c r="E16" s="313"/>
      <c r="F16" s="313"/>
      <c r="G16" s="313"/>
      <c r="H16" s="313"/>
      <c r="I16" s="313"/>
      <c r="J16" s="313"/>
      <c r="K16" s="313"/>
      <c r="L16" s="313"/>
      <c r="M16" s="313"/>
      <c r="N16" s="313"/>
      <c r="O16" s="313"/>
      <c r="P16" s="313"/>
      <c r="Q16" s="313"/>
      <c r="R16" s="49"/>
      <c r="S16" s="49"/>
      <c r="T16" s="49"/>
      <c r="U16" s="49"/>
      <c r="V16" s="49"/>
      <c r="W16" s="49"/>
      <c r="X16" s="49"/>
      <c r="Y16" s="49"/>
      <c r="Z16" s="49"/>
      <c r="AA16" s="49"/>
      <c r="AB16" s="49"/>
      <c r="AC16" s="49"/>
      <c r="AD16" s="19"/>
      <c r="AE16" s="19"/>
      <c r="AF16" s="19"/>
      <c r="AG16" s="19"/>
      <c r="AH16" s="19"/>
      <c r="AI16" s="19"/>
      <c r="AJ16" s="19"/>
      <c r="AK16" s="19"/>
      <c r="AL16" s="19"/>
    </row>
    <row r="17" spans="1:39" ht="18.75" customHeight="1">
      <c r="A17" s="47"/>
      <c r="B17" s="47"/>
      <c r="C17" s="314" t="s">
        <v>90</v>
      </c>
      <c r="D17" s="314"/>
      <c r="E17" s="314"/>
      <c r="F17" s="314"/>
      <c r="G17" s="314"/>
      <c r="H17" s="314"/>
      <c r="I17" s="314"/>
      <c r="J17" s="314"/>
      <c r="K17" s="314"/>
      <c r="L17" s="314"/>
      <c r="M17" s="314"/>
      <c r="N17" s="314"/>
      <c r="O17" s="314"/>
      <c r="P17" s="314"/>
      <c r="Q17" s="18"/>
      <c r="R17" s="49"/>
      <c r="S17" s="49"/>
      <c r="T17" s="49"/>
      <c r="U17" s="49"/>
      <c r="V17" s="49"/>
      <c r="W17" s="49"/>
      <c r="X17" s="49"/>
      <c r="Y17" s="49"/>
      <c r="Z17" s="49"/>
      <c r="AA17" s="49"/>
      <c r="AB17" s="49"/>
      <c r="AC17" s="49"/>
      <c r="AD17" s="19"/>
      <c r="AE17" s="19"/>
      <c r="AF17" s="19"/>
      <c r="AG17" s="19"/>
      <c r="AH17" s="19"/>
      <c r="AI17" s="19"/>
      <c r="AJ17" s="19"/>
      <c r="AK17" s="19"/>
      <c r="AL17" s="19"/>
    </row>
    <row r="18" spans="1:39" ht="17.25" customHeight="1">
      <c r="A18" s="47"/>
      <c r="B18" s="47"/>
      <c r="C18" s="19"/>
      <c r="D18" s="19"/>
      <c r="E18" s="19"/>
      <c r="F18" s="19"/>
      <c r="G18" s="19"/>
      <c r="H18" s="19"/>
      <c r="I18" s="19"/>
      <c r="J18" s="19"/>
      <c r="K18" s="19"/>
      <c r="L18" s="19"/>
      <c r="M18" s="19"/>
      <c r="N18" s="19"/>
      <c r="O18" s="19"/>
      <c r="P18" s="19"/>
      <c r="Q18" s="19"/>
      <c r="R18" s="19"/>
      <c r="S18" s="49"/>
      <c r="T18" s="49"/>
      <c r="U18" s="49"/>
      <c r="V18" s="49"/>
      <c r="W18" s="49"/>
      <c r="X18" s="49"/>
      <c r="Y18" s="49"/>
      <c r="Z18" s="49"/>
      <c r="AA18" s="49"/>
      <c r="AB18" s="49"/>
      <c r="AC18" s="49"/>
      <c r="AD18" s="49"/>
      <c r="AE18" s="49"/>
      <c r="AF18" s="49"/>
      <c r="AG18" s="49"/>
      <c r="AH18" s="49"/>
      <c r="AI18" s="49"/>
      <c r="AJ18" s="49"/>
      <c r="AK18" s="49"/>
      <c r="AL18" s="49"/>
      <c r="AM18" s="46"/>
    </row>
    <row r="19" spans="1:39" ht="51" customHeight="1">
      <c r="C19" s="310"/>
      <c r="D19" s="311"/>
      <c r="E19" s="311"/>
      <c r="F19" s="311"/>
      <c r="G19" s="311"/>
      <c r="H19" s="311"/>
      <c r="I19" s="311"/>
      <c r="J19" s="311"/>
      <c r="K19" s="311"/>
      <c r="L19" s="311"/>
      <c r="M19" s="311"/>
      <c r="N19" s="311"/>
      <c r="O19" s="311"/>
      <c r="P19" s="311"/>
      <c r="Q19" s="311"/>
      <c r="R19" s="311"/>
      <c r="S19" s="311"/>
      <c r="T19" s="311"/>
      <c r="U19" s="311"/>
      <c r="V19" s="311"/>
      <c r="W19" s="311"/>
      <c r="X19" s="311"/>
      <c r="Y19" s="311"/>
      <c r="Z19" s="311"/>
      <c r="AA19" s="311"/>
      <c r="AB19" s="311"/>
      <c r="AC19" s="311"/>
      <c r="AD19" s="311"/>
      <c r="AE19" s="311"/>
      <c r="AF19" s="311"/>
      <c r="AG19" s="311"/>
      <c r="AH19" s="311"/>
      <c r="AI19" s="311"/>
      <c r="AJ19" s="311"/>
      <c r="AK19" s="311"/>
      <c r="AL19" s="312"/>
    </row>
    <row r="25" spans="1:39" ht="138" customHeight="1">
      <c r="A25" s="236" t="s">
        <v>91</v>
      </c>
      <c r="B25" s="237"/>
      <c r="C25" s="237"/>
      <c r="D25" s="237"/>
      <c r="E25" s="237"/>
      <c r="F25" s="237"/>
      <c r="G25" s="237"/>
      <c r="H25" s="237"/>
      <c r="I25" s="237"/>
      <c r="J25" s="237"/>
      <c r="K25" s="237"/>
      <c r="L25" s="237"/>
      <c r="M25" s="237"/>
      <c r="N25" s="237"/>
      <c r="O25" s="237"/>
      <c r="P25" s="237"/>
      <c r="Q25" s="237"/>
      <c r="R25" s="237"/>
      <c r="S25" s="237"/>
      <c r="T25" s="237"/>
      <c r="U25" s="237"/>
      <c r="V25" s="237"/>
      <c r="W25" s="237"/>
      <c r="X25" s="237"/>
      <c r="Y25" s="237"/>
      <c r="Z25" s="237"/>
      <c r="AA25" s="237"/>
      <c r="AB25" s="237"/>
      <c r="AC25" s="237"/>
      <c r="AD25" s="237"/>
      <c r="AE25" s="237"/>
      <c r="AF25" s="237"/>
      <c r="AG25" s="237"/>
      <c r="AH25" s="237"/>
      <c r="AI25" s="237"/>
      <c r="AJ25" s="237"/>
      <c r="AK25" s="237"/>
      <c r="AL25" s="238"/>
    </row>
  </sheetData>
  <sheetProtection formatCells="0" formatColumns="0" formatRows="0" insertRows="0" deleteRows="0"/>
  <mergeCells count="89">
    <mergeCell ref="AI9:AL9"/>
    <mergeCell ref="C10:F10"/>
    <mergeCell ref="G10:H10"/>
    <mergeCell ref="I10:K10"/>
    <mergeCell ref="L10:P10"/>
    <mergeCell ref="Q10:S10"/>
    <mergeCell ref="T10:V10"/>
    <mergeCell ref="W10:AB10"/>
    <mergeCell ref="AC10:AH10"/>
    <mergeCell ref="AI10:AL10"/>
    <mergeCell ref="C9:F9"/>
    <mergeCell ref="G9:H9"/>
    <mergeCell ref="I9:K9"/>
    <mergeCell ref="L9:P9"/>
    <mergeCell ref="Q9:S9"/>
    <mergeCell ref="AI7:AL7"/>
    <mergeCell ref="C8:F8"/>
    <mergeCell ref="G8:H8"/>
    <mergeCell ref="I8:K8"/>
    <mergeCell ref="L8:P8"/>
    <mergeCell ref="Q8:S8"/>
    <mergeCell ref="T8:V8"/>
    <mergeCell ref="W8:AB8"/>
    <mergeCell ref="AC8:AH8"/>
    <mergeCell ref="AI8:AL8"/>
    <mergeCell ref="C7:F7"/>
    <mergeCell ref="G7:H7"/>
    <mergeCell ref="I7:K7"/>
    <mergeCell ref="L7:P7"/>
    <mergeCell ref="Q7:S7"/>
    <mergeCell ref="C2:P2"/>
    <mergeCell ref="AE3:AL3"/>
    <mergeCell ref="C4:F5"/>
    <mergeCell ref="G4:H5"/>
    <mergeCell ref="I4:V4"/>
    <mergeCell ref="W4:AB5"/>
    <mergeCell ref="AC4:AH5"/>
    <mergeCell ref="AI4:AL5"/>
    <mergeCell ref="I5:K5"/>
    <mergeCell ref="L5:P5"/>
    <mergeCell ref="Q5:S5"/>
    <mergeCell ref="T5:V5"/>
    <mergeCell ref="AI6:AL6"/>
    <mergeCell ref="C11:F11"/>
    <mergeCell ref="G11:H11"/>
    <mergeCell ref="I11:K11"/>
    <mergeCell ref="L11:P11"/>
    <mergeCell ref="Q11:S11"/>
    <mergeCell ref="T11:V11"/>
    <mergeCell ref="W11:AB11"/>
    <mergeCell ref="AC11:AH11"/>
    <mergeCell ref="AI11:AL11"/>
    <mergeCell ref="C6:F6"/>
    <mergeCell ref="G6:H6"/>
    <mergeCell ref="I6:K6"/>
    <mergeCell ref="L6:P6"/>
    <mergeCell ref="Q6:S6"/>
    <mergeCell ref="T6:V6"/>
    <mergeCell ref="W6:AB6"/>
    <mergeCell ref="AC6:AH6"/>
    <mergeCell ref="T12:V12"/>
    <mergeCell ref="W12:AB12"/>
    <mergeCell ref="AC12:AH12"/>
    <mergeCell ref="T7:V7"/>
    <mergeCell ref="W7:AB7"/>
    <mergeCell ref="AC7:AH7"/>
    <mergeCell ref="T9:V9"/>
    <mergeCell ref="W9:AB9"/>
    <mergeCell ref="AC9:AH9"/>
    <mergeCell ref="AI12:AL12"/>
    <mergeCell ref="C13:F13"/>
    <mergeCell ref="G13:H13"/>
    <mergeCell ref="I13:K13"/>
    <mergeCell ref="L13:P13"/>
    <mergeCell ref="Q13:S13"/>
    <mergeCell ref="T13:V13"/>
    <mergeCell ref="W13:AB13"/>
    <mergeCell ref="AC13:AH13"/>
    <mergeCell ref="AI13:AL13"/>
    <mergeCell ref="C12:F12"/>
    <mergeCell ref="G12:H12"/>
    <mergeCell ref="I12:K12"/>
    <mergeCell ref="L12:P12"/>
    <mergeCell ref="Q12:S12"/>
    <mergeCell ref="C19:AL19"/>
    <mergeCell ref="A25:AL25"/>
    <mergeCell ref="E15:AL15"/>
    <mergeCell ref="C16:Q16"/>
    <mergeCell ref="C17:P17"/>
  </mergeCells>
  <phoneticPr fontId="2" type="noConversion"/>
  <dataValidations count="1">
    <dataValidation type="list" allowBlank="1" showInputMessage="1" showErrorMessage="1" sqref="I6:K13">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V6" sqref="AV6"/>
    </sheetView>
  </sheetViews>
  <sheetFormatPr defaultRowHeight="16.5"/>
  <cols>
    <col min="1" max="4" width="1.125" style="1" customWidth="1"/>
    <col min="5" max="7" width="2.375" style="1" customWidth="1"/>
    <col min="8" max="10" width="2" style="1" customWidth="1"/>
    <col min="11" max="13" width="2.375" style="1" customWidth="1"/>
    <col min="14" max="16" width="2" style="1" customWidth="1"/>
    <col min="17" max="18" width="3" style="1" customWidth="1"/>
    <col min="19" max="21" width="3.375" style="1" customWidth="1"/>
    <col min="22" max="47" width="2.375" style="1" customWidth="1"/>
    <col min="48" max="50" width="9" style="1"/>
  </cols>
  <sheetData>
    <row r="2" spans="1:50" ht="19.5">
      <c r="A2" s="17"/>
      <c r="B2" s="240" t="s">
        <v>1072</v>
      </c>
      <c r="C2" s="240"/>
      <c r="D2" s="240"/>
      <c r="E2" s="240"/>
      <c r="F2" s="240"/>
      <c r="G2" s="240"/>
      <c r="H2" s="240"/>
      <c r="I2" s="240"/>
      <c r="J2" s="240"/>
      <c r="K2" s="240"/>
      <c r="L2" s="240"/>
      <c r="M2" s="240"/>
      <c r="N2" s="240"/>
      <c r="O2" s="240"/>
      <c r="P2" s="240"/>
      <c r="Q2" s="240"/>
      <c r="R2" s="240"/>
      <c r="S2" s="240"/>
      <c r="T2" s="240"/>
      <c r="U2" s="240"/>
      <c r="V2" s="240"/>
      <c r="W2" s="240"/>
      <c r="X2" s="240"/>
      <c r="Y2" s="240"/>
      <c r="Z2" s="240"/>
      <c r="AA2" s="17"/>
      <c r="AB2" s="17"/>
      <c r="AC2" s="17"/>
      <c r="AD2" s="17"/>
      <c r="AE2" s="17"/>
      <c r="AF2" s="17"/>
      <c r="AG2" s="17"/>
      <c r="AH2" s="17"/>
      <c r="AI2" s="17"/>
      <c r="AJ2" s="17"/>
      <c r="AK2" s="17"/>
      <c r="AL2" s="17"/>
      <c r="AM2" s="17"/>
      <c r="AN2" s="17"/>
      <c r="AO2" s="17"/>
      <c r="AP2" s="17"/>
      <c r="AQ2" s="17"/>
      <c r="AR2" s="17"/>
      <c r="AS2" s="17"/>
      <c r="AT2" s="17"/>
      <c r="AU2" s="35"/>
      <c r="AX2"/>
    </row>
    <row r="3" spans="1:50"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X3"/>
    </row>
    <row r="4" spans="1:50" ht="17.25" customHeight="1">
      <c r="C4" s="281" t="s">
        <v>92</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X4"/>
    </row>
    <row r="5" spans="1:50" ht="19.5" customHeight="1">
      <c r="A5" s="17"/>
      <c r="B5" s="16"/>
      <c r="C5" s="206"/>
      <c r="D5" s="206"/>
      <c r="E5" s="206"/>
      <c r="F5" s="206"/>
      <c r="G5" s="206"/>
      <c r="H5" s="206"/>
      <c r="I5" s="206"/>
      <c r="J5" s="206"/>
      <c r="K5" s="206"/>
      <c r="L5" s="206"/>
      <c r="M5" s="206"/>
      <c r="N5" s="206"/>
      <c r="O5" s="206"/>
      <c r="P5" s="206"/>
      <c r="Q5" s="206"/>
      <c r="R5" s="206"/>
      <c r="S5" s="206"/>
      <c r="T5" s="206"/>
      <c r="U5" s="206"/>
      <c r="V5" s="206"/>
      <c r="W5" s="206"/>
      <c r="X5" s="206"/>
      <c r="Y5" s="206"/>
      <c r="Z5" s="206"/>
      <c r="AA5" s="17"/>
      <c r="AB5" s="17"/>
      <c r="AC5" s="17"/>
      <c r="AD5" s="17"/>
      <c r="AE5" s="17"/>
      <c r="AF5" s="17"/>
      <c r="AG5" s="17"/>
      <c r="AH5" s="17"/>
      <c r="AI5" s="50"/>
      <c r="AJ5" s="50"/>
      <c r="AK5" s="50"/>
      <c r="AL5" s="50" t="s">
        <v>93</v>
      </c>
      <c r="AM5" s="332" t="str">
        <f>표지!G6</f>
        <v>2021.03.31</v>
      </c>
      <c r="AN5" s="332"/>
      <c r="AO5" s="332"/>
      <c r="AP5" s="332"/>
      <c r="AQ5" s="332"/>
      <c r="AR5" s="333" t="s">
        <v>94</v>
      </c>
      <c r="AS5" s="333"/>
      <c r="AT5" s="333"/>
      <c r="AU5" s="50" t="s">
        <v>95</v>
      </c>
    </row>
    <row r="6" spans="1:50" ht="30" customHeight="1">
      <c r="A6" s="47"/>
      <c r="B6" s="47"/>
      <c r="C6" s="297" t="s">
        <v>14</v>
      </c>
      <c r="D6" s="297"/>
      <c r="E6" s="297"/>
      <c r="F6" s="297"/>
      <c r="G6" s="297"/>
      <c r="H6" s="297" t="s">
        <v>96</v>
      </c>
      <c r="I6" s="297"/>
      <c r="J6" s="297"/>
      <c r="K6" s="297" t="s">
        <v>97</v>
      </c>
      <c r="L6" s="297"/>
      <c r="M6" s="297"/>
      <c r="N6" s="297" t="s">
        <v>98</v>
      </c>
      <c r="O6" s="297"/>
      <c r="P6" s="297"/>
      <c r="Q6" s="297" t="s">
        <v>99</v>
      </c>
      <c r="R6" s="297"/>
      <c r="S6" s="297" t="s">
        <v>100</v>
      </c>
      <c r="T6" s="297"/>
      <c r="U6" s="297"/>
      <c r="V6" s="297" t="s">
        <v>101</v>
      </c>
      <c r="W6" s="297"/>
      <c r="X6" s="297"/>
      <c r="Y6" s="297" t="s">
        <v>102</v>
      </c>
      <c r="Z6" s="297"/>
      <c r="AA6" s="297"/>
      <c r="AB6" s="297"/>
      <c r="AC6" s="297"/>
      <c r="AD6" s="297"/>
      <c r="AE6" s="297"/>
      <c r="AF6" s="297"/>
      <c r="AG6" s="297"/>
      <c r="AH6" s="297"/>
      <c r="AI6" s="297"/>
      <c r="AJ6" s="297"/>
      <c r="AK6" s="297"/>
      <c r="AL6" s="297"/>
      <c r="AM6" s="297"/>
      <c r="AN6" s="297"/>
      <c r="AO6" s="297"/>
      <c r="AP6" s="297"/>
      <c r="AQ6" s="297" t="s">
        <v>103</v>
      </c>
      <c r="AR6" s="297"/>
      <c r="AS6" s="297"/>
      <c r="AT6" s="297"/>
      <c r="AU6" s="297"/>
    </row>
    <row r="7" spans="1:50" ht="30" customHeight="1">
      <c r="A7" s="47"/>
      <c r="B7" s="47"/>
      <c r="C7" s="297"/>
      <c r="D7" s="297"/>
      <c r="E7" s="297"/>
      <c r="F7" s="297"/>
      <c r="G7" s="297"/>
      <c r="H7" s="297"/>
      <c r="I7" s="297"/>
      <c r="J7" s="297"/>
      <c r="K7" s="297"/>
      <c r="L7" s="297"/>
      <c r="M7" s="297"/>
      <c r="N7" s="297"/>
      <c r="O7" s="297"/>
      <c r="P7" s="297"/>
      <c r="Q7" s="297"/>
      <c r="R7" s="297"/>
      <c r="S7" s="297"/>
      <c r="T7" s="297"/>
      <c r="U7" s="297"/>
      <c r="V7" s="297"/>
      <c r="W7" s="297"/>
      <c r="X7" s="297"/>
      <c r="Y7" s="331" t="s">
        <v>104</v>
      </c>
      <c r="Z7" s="331"/>
      <c r="AA7" s="331"/>
      <c r="AB7" s="331"/>
      <c r="AC7" s="331"/>
      <c r="AD7" s="331" t="s">
        <v>105</v>
      </c>
      <c r="AE7" s="331"/>
      <c r="AF7" s="331"/>
      <c r="AG7" s="331"/>
      <c r="AH7" s="331" t="s">
        <v>106</v>
      </c>
      <c r="AI7" s="331"/>
      <c r="AJ7" s="331"/>
      <c r="AK7" s="331"/>
      <c r="AL7" s="331" t="s">
        <v>107</v>
      </c>
      <c r="AM7" s="331"/>
      <c r="AN7" s="331"/>
      <c r="AO7" s="331"/>
      <c r="AP7" s="331"/>
      <c r="AQ7" s="297"/>
      <c r="AR7" s="297"/>
      <c r="AS7" s="297"/>
      <c r="AT7" s="297"/>
      <c r="AU7" s="297"/>
    </row>
    <row r="8" spans="1:50" ht="49.5" customHeight="1">
      <c r="A8" s="47"/>
      <c r="B8" s="47"/>
      <c r="C8" s="330" t="s">
        <v>1130</v>
      </c>
      <c r="D8" s="330"/>
      <c r="E8" s="330"/>
      <c r="F8" s="330"/>
      <c r="G8" s="330"/>
      <c r="H8" s="316" t="s">
        <v>1100</v>
      </c>
      <c r="I8" s="316"/>
      <c r="J8" s="316"/>
      <c r="K8" s="316" t="s">
        <v>1131</v>
      </c>
      <c r="L8" s="316"/>
      <c r="M8" s="316"/>
      <c r="N8" s="316" t="s">
        <v>1132</v>
      </c>
      <c r="O8" s="316"/>
      <c r="P8" s="316"/>
      <c r="Q8" s="316" t="s">
        <v>1133</v>
      </c>
      <c r="R8" s="316"/>
      <c r="S8" s="316" t="s">
        <v>1152</v>
      </c>
      <c r="T8" s="316"/>
      <c r="U8" s="316"/>
      <c r="V8" s="316" t="s">
        <v>1153</v>
      </c>
      <c r="W8" s="316"/>
      <c r="X8" s="316"/>
      <c r="Y8" s="323">
        <v>3452500</v>
      </c>
      <c r="Z8" s="323"/>
      <c r="AA8" s="323"/>
      <c r="AB8" s="323"/>
      <c r="AC8" s="323"/>
      <c r="AD8" s="324">
        <v>0</v>
      </c>
      <c r="AE8" s="324"/>
      <c r="AF8" s="324"/>
      <c r="AG8" s="324"/>
      <c r="AH8" s="324">
        <v>0</v>
      </c>
      <c r="AI8" s="324"/>
      <c r="AJ8" s="324"/>
      <c r="AK8" s="324"/>
      <c r="AL8" s="325">
        <f>Y8+AD8-AH8</f>
        <v>3452500</v>
      </c>
      <c r="AM8" s="325"/>
      <c r="AN8" s="325"/>
      <c r="AO8" s="325"/>
      <c r="AP8" s="325"/>
      <c r="AQ8" s="326"/>
      <c r="AR8" s="326"/>
      <c r="AS8" s="326"/>
      <c r="AT8" s="326"/>
      <c r="AU8" s="326"/>
    </row>
    <row r="9" spans="1:50" ht="22.5" customHeight="1">
      <c r="A9" s="47"/>
      <c r="B9" s="47"/>
      <c r="C9" s="330"/>
      <c r="D9" s="330"/>
      <c r="E9" s="330"/>
      <c r="F9" s="330"/>
      <c r="G9" s="330"/>
      <c r="H9" s="316"/>
      <c r="I9" s="316"/>
      <c r="J9" s="316"/>
      <c r="K9" s="316"/>
      <c r="L9" s="316"/>
      <c r="M9" s="316"/>
      <c r="N9" s="316"/>
      <c r="O9" s="316"/>
      <c r="P9" s="316"/>
      <c r="Q9" s="316"/>
      <c r="R9" s="316"/>
      <c r="S9" s="316"/>
      <c r="T9" s="316"/>
      <c r="U9" s="316"/>
      <c r="V9" s="316"/>
      <c r="W9" s="316"/>
      <c r="X9" s="316"/>
      <c r="Y9" s="327">
        <v>0.61309999999999998</v>
      </c>
      <c r="Z9" s="327"/>
      <c r="AA9" s="327"/>
      <c r="AB9" s="327"/>
      <c r="AC9" s="327"/>
      <c r="AD9" s="327"/>
      <c r="AE9" s="327"/>
      <c r="AF9" s="327"/>
      <c r="AG9" s="327"/>
      <c r="AH9" s="327"/>
      <c r="AI9" s="327"/>
      <c r="AJ9" s="327"/>
      <c r="AK9" s="327"/>
      <c r="AL9" s="327">
        <v>0.61309999999999998</v>
      </c>
      <c r="AM9" s="327"/>
      <c r="AN9" s="327"/>
      <c r="AO9" s="327"/>
      <c r="AP9" s="327"/>
      <c r="AQ9" s="326"/>
      <c r="AR9" s="326"/>
      <c r="AS9" s="326"/>
      <c r="AT9" s="326"/>
      <c r="AU9" s="326"/>
    </row>
    <row r="10" spans="1:50" ht="49.5" customHeight="1">
      <c r="A10" s="47"/>
      <c r="B10" s="47"/>
      <c r="C10" s="329"/>
      <c r="D10" s="329"/>
      <c r="E10" s="329"/>
      <c r="F10" s="329"/>
      <c r="G10" s="329"/>
      <c r="H10" s="316"/>
      <c r="I10" s="316"/>
      <c r="J10" s="316"/>
      <c r="K10" s="316"/>
      <c r="L10" s="316"/>
      <c r="M10" s="316"/>
      <c r="N10" s="316"/>
      <c r="O10" s="316"/>
      <c r="P10" s="316"/>
      <c r="Q10" s="316"/>
      <c r="R10" s="316"/>
      <c r="S10" s="316"/>
      <c r="T10" s="316"/>
      <c r="U10" s="316"/>
      <c r="V10" s="316"/>
      <c r="W10" s="316"/>
      <c r="X10" s="316"/>
      <c r="Y10" s="323"/>
      <c r="Z10" s="323"/>
      <c r="AA10" s="323"/>
      <c r="AB10" s="323"/>
      <c r="AC10" s="323"/>
      <c r="AD10" s="324"/>
      <c r="AE10" s="324"/>
      <c r="AF10" s="324"/>
      <c r="AG10" s="324"/>
      <c r="AH10" s="324"/>
      <c r="AI10" s="324"/>
      <c r="AJ10" s="324"/>
      <c r="AK10" s="324"/>
      <c r="AL10" s="325">
        <f>Y10+AD10-AH10</f>
        <v>0</v>
      </c>
      <c r="AM10" s="325"/>
      <c r="AN10" s="325"/>
      <c r="AO10" s="325"/>
      <c r="AP10" s="325"/>
      <c r="AQ10" s="326"/>
      <c r="AR10" s="326"/>
      <c r="AS10" s="326"/>
      <c r="AT10" s="326"/>
      <c r="AU10" s="326"/>
    </row>
    <row r="11" spans="1:50" ht="22.5" customHeight="1">
      <c r="A11" s="47"/>
      <c r="B11" s="47"/>
      <c r="C11" s="329"/>
      <c r="D11" s="329"/>
      <c r="E11" s="329"/>
      <c r="F11" s="329"/>
      <c r="G11" s="329"/>
      <c r="H11" s="316"/>
      <c r="I11" s="316"/>
      <c r="J11" s="316"/>
      <c r="K11" s="316"/>
      <c r="L11" s="316"/>
      <c r="M11" s="316"/>
      <c r="N11" s="316"/>
      <c r="O11" s="316"/>
      <c r="P11" s="316"/>
      <c r="Q11" s="316"/>
      <c r="R11" s="316"/>
      <c r="S11" s="316"/>
      <c r="T11" s="316"/>
      <c r="U11" s="316"/>
      <c r="V11" s="316"/>
      <c r="W11" s="316"/>
      <c r="X11" s="316"/>
      <c r="Y11" s="327"/>
      <c r="Z11" s="327"/>
      <c r="AA11" s="327"/>
      <c r="AB11" s="327"/>
      <c r="AC11" s="327"/>
      <c r="AD11" s="327"/>
      <c r="AE11" s="327"/>
      <c r="AF11" s="327"/>
      <c r="AG11" s="327"/>
      <c r="AH11" s="327"/>
      <c r="AI11" s="327"/>
      <c r="AJ11" s="327"/>
      <c r="AK11" s="327"/>
      <c r="AL11" s="328"/>
      <c r="AM11" s="328"/>
      <c r="AN11" s="328"/>
      <c r="AO11" s="328"/>
      <c r="AP11" s="328"/>
      <c r="AQ11" s="326"/>
      <c r="AR11" s="326"/>
      <c r="AS11" s="326"/>
      <c r="AT11" s="326"/>
      <c r="AU11" s="326"/>
    </row>
    <row r="12" spans="1:50" ht="49.5" customHeight="1">
      <c r="A12" s="47"/>
      <c r="B12" s="47"/>
      <c r="C12" s="329"/>
      <c r="D12" s="329"/>
      <c r="E12" s="329"/>
      <c r="F12" s="329"/>
      <c r="G12" s="329"/>
      <c r="H12" s="316"/>
      <c r="I12" s="316"/>
      <c r="J12" s="316"/>
      <c r="K12" s="316"/>
      <c r="L12" s="316"/>
      <c r="M12" s="316"/>
      <c r="N12" s="316"/>
      <c r="O12" s="316"/>
      <c r="P12" s="316"/>
      <c r="Q12" s="316"/>
      <c r="R12" s="316"/>
      <c r="S12" s="316"/>
      <c r="T12" s="316"/>
      <c r="U12" s="316"/>
      <c r="V12" s="316"/>
      <c r="W12" s="316"/>
      <c r="X12" s="316"/>
      <c r="Y12" s="323"/>
      <c r="Z12" s="323"/>
      <c r="AA12" s="323"/>
      <c r="AB12" s="323"/>
      <c r="AC12" s="323"/>
      <c r="AD12" s="324"/>
      <c r="AE12" s="324"/>
      <c r="AF12" s="324"/>
      <c r="AG12" s="324"/>
      <c r="AH12" s="324"/>
      <c r="AI12" s="324"/>
      <c r="AJ12" s="324"/>
      <c r="AK12" s="324"/>
      <c r="AL12" s="325">
        <f>Y12+AD12-AH12</f>
        <v>0</v>
      </c>
      <c r="AM12" s="325"/>
      <c r="AN12" s="325"/>
      <c r="AO12" s="325"/>
      <c r="AP12" s="325"/>
      <c r="AQ12" s="326"/>
      <c r="AR12" s="326"/>
      <c r="AS12" s="326"/>
      <c r="AT12" s="326"/>
      <c r="AU12" s="326"/>
    </row>
    <row r="13" spans="1:50" ht="22.5" customHeight="1">
      <c r="A13" s="47"/>
      <c r="B13" s="47"/>
      <c r="C13" s="329"/>
      <c r="D13" s="329"/>
      <c r="E13" s="329"/>
      <c r="F13" s="329"/>
      <c r="G13" s="329"/>
      <c r="H13" s="316"/>
      <c r="I13" s="316"/>
      <c r="J13" s="316"/>
      <c r="K13" s="316"/>
      <c r="L13" s="316"/>
      <c r="M13" s="316"/>
      <c r="N13" s="316"/>
      <c r="O13" s="316"/>
      <c r="P13" s="316"/>
      <c r="Q13" s="316"/>
      <c r="R13" s="316"/>
      <c r="S13" s="316"/>
      <c r="T13" s="316"/>
      <c r="U13" s="316"/>
      <c r="V13" s="316"/>
      <c r="W13" s="316"/>
      <c r="X13" s="316"/>
      <c r="Y13" s="327"/>
      <c r="Z13" s="327"/>
      <c r="AA13" s="327"/>
      <c r="AB13" s="327"/>
      <c r="AC13" s="327"/>
      <c r="AD13" s="327"/>
      <c r="AE13" s="327"/>
      <c r="AF13" s="327"/>
      <c r="AG13" s="327"/>
      <c r="AH13" s="327"/>
      <c r="AI13" s="327"/>
      <c r="AJ13" s="327"/>
      <c r="AK13" s="327"/>
      <c r="AL13" s="328"/>
      <c r="AM13" s="328"/>
      <c r="AN13" s="328"/>
      <c r="AO13" s="328"/>
      <c r="AP13" s="328"/>
      <c r="AQ13" s="326"/>
      <c r="AR13" s="326"/>
      <c r="AS13" s="326"/>
      <c r="AT13" s="326"/>
      <c r="AU13" s="326"/>
    </row>
    <row r="14" spans="1:50" ht="49.5" customHeight="1">
      <c r="A14" s="47"/>
      <c r="B14" s="47"/>
      <c r="C14" s="329"/>
      <c r="D14" s="329"/>
      <c r="E14" s="329"/>
      <c r="F14" s="329"/>
      <c r="G14" s="329"/>
      <c r="H14" s="316"/>
      <c r="I14" s="316"/>
      <c r="J14" s="316"/>
      <c r="K14" s="316"/>
      <c r="L14" s="316"/>
      <c r="M14" s="316"/>
      <c r="N14" s="316"/>
      <c r="O14" s="316"/>
      <c r="P14" s="316"/>
      <c r="Q14" s="316"/>
      <c r="R14" s="316"/>
      <c r="S14" s="316"/>
      <c r="T14" s="316"/>
      <c r="U14" s="316"/>
      <c r="V14" s="316"/>
      <c r="W14" s="316"/>
      <c r="X14" s="316"/>
      <c r="Y14" s="323"/>
      <c r="Z14" s="323"/>
      <c r="AA14" s="323"/>
      <c r="AB14" s="323"/>
      <c r="AC14" s="323"/>
      <c r="AD14" s="324"/>
      <c r="AE14" s="324"/>
      <c r="AF14" s="324"/>
      <c r="AG14" s="324"/>
      <c r="AH14" s="324"/>
      <c r="AI14" s="324"/>
      <c r="AJ14" s="324"/>
      <c r="AK14" s="324"/>
      <c r="AL14" s="325">
        <f>Y14+AD14-AH14</f>
        <v>0</v>
      </c>
      <c r="AM14" s="325"/>
      <c r="AN14" s="325"/>
      <c r="AO14" s="325"/>
      <c r="AP14" s="325"/>
      <c r="AQ14" s="326"/>
      <c r="AR14" s="326"/>
      <c r="AS14" s="326"/>
      <c r="AT14" s="326"/>
      <c r="AU14" s="326"/>
    </row>
    <row r="15" spans="1:50" ht="22.5" customHeight="1">
      <c r="A15" s="47"/>
      <c r="B15" s="47"/>
      <c r="C15" s="329"/>
      <c r="D15" s="329"/>
      <c r="E15" s="329"/>
      <c r="F15" s="329"/>
      <c r="G15" s="329"/>
      <c r="H15" s="316"/>
      <c r="I15" s="316"/>
      <c r="J15" s="316"/>
      <c r="K15" s="316"/>
      <c r="L15" s="316"/>
      <c r="M15" s="316"/>
      <c r="N15" s="316"/>
      <c r="O15" s="316"/>
      <c r="P15" s="316"/>
      <c r="Q15" s="316"/>
      <c r="R15" s="316"/>
      <c r="S15" s="316"/>
      <c r="T15" s="316"/>
      <c r="U15" s="316"/>
      <c r="V15" s="316"/>
      <c r="W15" s="316"/>
      <c r="X15" s="316"/>
      <c r="Y15" s="327"/>
      <c r="Z15" s="327"/>
      <c r="AA15" s="327"/>
      <c r="AB15" s="327"/>
      <c r="AC15" s="327"/>
      <c r="AD15" s="327"/>
      <c r="AE15" s="327"/>
      <c r="AF15" s="327"/>
      <c r="AG15" s="327"/>
      <c r="AH15" s="327"/>
      <c r="AI15" s="327"/>
      <c r="AJ15" s="327"/>
      <c r="AK15" s="327"/>
      <c r="AL15" s="328"/>
      <c r="AM15" s="328"/>
      <c r="AN15" s="328"/>
      <c r="AO15" s="328"/>
      <c r="AP15" s="328"/>
      <c r="AQ15" s="326"/>
      <c r="AR15" s="326"/>
      <c r="AS15" s="326"/>
      <c r="AT15" s="326"/>
      <c r="AU15" s="326"/>
    </row>
    <row r="16" spans="1:50" ht="49.5" customHeight="1">
      <c r="A16" s="47"/>
      <c r="B16" s="47"/>
      <c r="C16" s="329"/>
      <c r="D16" s="329"/>
      <c r="E16" s="329"/>
      <c r="F16" s="329"/>
      <c r="G16" s="329"/>
      <c r="H16" s="316"/>
      <c r="I16" s="316"/>
      <c r="J16" s="316"/>
      <c r="K16" s="316"/>
      <c r="L16" s="316"/>
      <c r="M16" s="316"/>
      <c r="N16" s="316"/>
      <c r="O16" s="316"/>
      <c r="P16" s="316"/>
      <c r="Q16" s="316"/>
      <c r="R16" s="316"/>
      <c r="S16" s="316"/>
      <c r="T16" s="316"/>
      <c r="U16" s="316"/>
      <c r="V16" s="316"/>
      <c r="W16" s="316"/>
      <c r="X16" s="316"/>
      <c r="Y16" s="323"/>
      <c r="Z16" s="323"/>
      <c r="AA16" s="323"/>
      <c r="AB16" s="323"/>
      <c r="AC16" s="323"/>
      <c r="AD16" s="324"/>
      <c r="AE16" s="324"/>
      <c r="AF16" s="324"/>
      <c r="AG16" s="324"/>
      <c r="AH16" s="324"/>
      <c r="AI16" s="324"/>
      <c r="AJ16" s="324"/>
      <c r="AK16" s="324"/>
      <c r="AL16" s="325">
        <f>Y16+AD16-AH16</f>
        <v>0</v>
      </c>
      <c r="AM16" s="325"/>
      <c r="AN16" s="325"/>
      <c r="AO16" s="325"/>
      <c r="AP16" s="325"/>
      <c r="AQ16" s="326"/>
      <c r="AR16" s="326"/>
      <c r="AS16" s="326"/>
      <c r="AT16" s="326"/>
      <c r="AU16" s="326"/>
    </row>
    <row r="17" spans="1:50" ht="22.5" customHeight="1">
      <c r="A17" s="47"/>
      <c r="B17" s="47"/>
      <c r="C17" s="329"/>
      <c r="D17" s="329"/>
      <c r="E17" s="329"/>
      <c r="F17" s="329"/>
      <c r="G17" s="329"/>
      <c r="H17" s="316"/>
      <c r="I17" s="316"/>
      <c r="J17" s="316"/>
      <c r="K17" s="316"/>
      <c r="L17" s="316"/>
      <c r="M17" s="316"/>
      <c r="N17" s="316"/>
      <c r="O17" s="316"/>
      <c r="P17" s="316"/>
      <c r="Q17" s="316"/>
      <c r="R17" s="316"/>
      <c r="S17" s="316"/>
      <c r="T17" s="316"/>
      <c r="U17" s="316"/>
      <c r="V17" s="316"/>
      <c r="W17" s="316"/>
      <c r="X17" s="316"/>
      <c r="Y17" s="327"/>
      <c r="Z17" s="327"/>
      <c r="AA17" s="327"/>
      <c r="AB17" s="327"/>
      <c r="AC17" s="327"/>
      <c r="AD17" s="327"/>
      <c r="AE17" s="327"/>
      <c r="AF17" s="327"/>
      <c r="AG17" s="327"/>
      <c r="AH17" s="327"/>
      <c r="AI17" s="327"/>
      <c r="AJ17" s="327"/>
      <c r="AK17" s="327"/>
      <c r="AL17" s="328"/>
      <c r="AM17" s="328"/>
      <c r="AN17" s="328"/>
      <c r="AO17" s="328"/>
      <c r="AP17" s="328"/>
      <c r="AQ17" s="326"/>
      <c r="AR17" s="326"/>
      <c r="AS17" s="326"/>
      <c r="AT17" s="326"/>
      <c r="AU17" s="326"/>
    </row>
    <row r="18" spans="1:50" ht="6" customHeight="1">
      <c r="A18" s="17"/>
      <c r="B18" s="16"/>
      <c r="C18" s="16"/>
      <c r="D18" s="21"/>
      <c r="E18" s="21"/>
      <c r="F18" s="21"/>
      <c r="G18" s="21"/>
      <c r="H18" s="21"/>
      <c r="I18" s="21"/>
      <c r="J18" s="21"/>
      <c r="K18" s="21"/>
      <c r="L18" s="21"/>
      <c r="M18" s="21"/>
      <c r="N18" s="21"/>
      <c r="O18" s="21"/>
      <c r="P18" s="21"/>
      <c r="Q18" s="21"/>
      <c r="R18" s="21"/>
      <c r="S18" s="21"/>
      <c r="T18" s="21"/>
      <c r="U18" s="21"/>
      <c r="V18" s="21"/>
      <c r="W18" s="21"/>
      <c r="X18" s="21"/>
      <c r="Y18" s="21"/>
      <c r="Z18" s="21"/>
      <c r="AA18" s="21"/>
      <c r="AB18" s="21"/>
      <c r="AC18" s="21"/>
      <c r="AD18" s="21"/>
      <c r="AE18" s="21"/>
      <c r="AF18" s="21"/>
      <c r="AG18" s="21"/>
      <c r="AH18" s="21"/>
      <c r="AI18" s="21"/>
      <c r="AJ18" s="21"/>
      <c r="AK18" s="21"/>
      <c r="AL18" s="14"/>
      <c r="AM18"/>
      <c r="AN18"/>
      <c r="AO18"/>
      <c r="AP18"/>
      <c r="AQ18"/>
      <c r="AR18"/>
      <c r="AS18"/>
      <c r="AT18"/>
      <c r="AU18"/>
      <c r="AV18"/>
      <c r="AW18"/>
      <c r="AX18"/>
    </row>
    <row r="19" spans="1:50" ht="18.75" customHeight="1">
      <c r="A19" s="17"/>
      <c r="B19" s="16"/>
      <c r="C19" s="16"/>
      <c r="D19" s="21"/>
      <c r="E19" s="296" t="s">
        <v>108</v>
      </c>
      <c r="F19" s="296"/>
      <c r="G19" s="296"/>
      <c r="H19" s="296"/>
      <c r="I19" s="296"/>
      <c r="J19" s="296"/>
      <c r="K19" s="296"/>
      <c r="L19" s="296"/>
      <c r="M19" s="296"/>
      <c r="N19" s="296"/>
      <c r="O19" s="296"/>
      <c r="P19" s="296"/>
      <c r="Q19" s="296"/>
      <c r="R19" s="296"/>
      <c r="S19" s="296"/>
      <c r="T19" s="296"/>
      <c r="U19" s="296"/>
      <c r="V19" s="296"/>
      <c r="W19" s="296"/>
      <c r="X19" s="296"/>
      <c r="Y19" s="296"/>
      <c r="Z19" s="296"/>
      <c r="AA19" s="296"/>
      <c r="AB19" s="296"/>
      <c r="AC19" s="296"/>
      <c r="AD19" s="296"/>
      <c r="AE19" s="296"/>
      <c r="AF19" s="296"/>
      <c r="AG19" s="296"/>
      <c r="AH19" s="296"/>
      <c r="AI19" s="296"/>
      <c r="AJ19" s="296"/>
      <c r="AK19" s="296"/>
      <c r="AL19" s="14"/>
      <c r="AM19"/>
      <c r="AN19"/>
      <c r="AO19"/>
      <c r="AP19"/>
      <c r="AQ19"/>
      <c r="AR19"/>
      <c r="AS19"/>
      <c r="AT19"/>
      <c r="AU19"/>
      <c r="AV19"/>
      <c r="AW19"/>
      <c r="AX19"/>
    </row>
    <row r="20" spans="1:50" ht="18.75" customHeight="1">
      <c r="A20" s="17"/>
      <c r="B20" s="16"/>
      <c r="C20" s="16"/>
      <c r="D20" s="21"/>
      <c r="E20" s="293" t="s">
        <v>109</v>
      </c>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293"/>
      <c r="AL20" s="14"/>
      <c r="AM20"/>
      <c r="AN20"/>
      <c r="AO20"/>
      <c r="AP20"/>
      <c r="AQ20"/>
      <c r="AR20"/>
      <c r="AS20"/>
      <c r="AT20"/>
      <c r="AU20"/>
      <c r="AV20"/>
      <c r="AW20"/>
      <c r="AX20"/>
    </row>
    <row r="21" spans="1:50" ht="26.25" customHeight="1">
      <c r="A21" s="23"/>
      <c r="B21" s="22"/>
      <c r="C21" s="21"/>
      <c r="D21" s="21"/>
      <c r="E21" s="303"/>
      <c r="F21" s="303"/>
      <c r="G21" s="303"/>
      <c r="H21" s="303"/>
      <c r="I21" s="303"/>
      <c r="J21" s="303"/>
      <c r="K21" s="303"/>
      <c r="L21" s="303"/>
      <c r="M21" s="303"/>
      <c r="N21" s="303"/>
      <c r="O21" s="303"/>
      <c r="P21" s="303"/>
      <c r="Q21" s="303"/>
      <c r="R21" s="303"/>
      <c r="S21" s="303"/>
      <c r="T21" s="303"/>
      <c r="U21" s="303"/>
      <c r="V21" s="303"/>
      <c r="W21" s="303"/>
      <c r="X21" s="303"/>
      <c r="Y21" s="303"/>
      <c r="Z21" s="303"/>
      <c r="AA21" s="303"/>
      <c r="AB21" s="303"/>
      <c r="AC21" s="303"/>
      <c r="AD21" s="303"/>
      <c r="AE21" s="303"/>
      <c r="AF21" s="303"/>
      <c r="AG21" s="303"/>
      <c r="AH21" s="303"/>
      <c r="AI21" s="303"/>
      <c r="AJ21" s="303"/>
      <c r="AK21" s="303"/>
      <c r="AL21" s="303"/>
      <c r="AM21" s="303"/>
      <c r="AN21" s="303"/>
      <c r="AO21" s="303"/>
      <c r="AP21" s="303"/>
      <c r="AQ21" s="303"/>
      <c r="AR21" s="303"/>
      <c r="AS21" s="303"/>
      <c r="AT21" s="303"/>
      <c r="AU21" s="303"/>
      <c r="AV21" s="24" t="s">
        <v>36</v>
      </c>
      <c r="AW21"/>
      <c r="AX21"/>
    </row>
    <row r="22" spans="1:50" s="1" customFormat="1" ht="19.5">
      <c r="A22" s="17"/>
      <c r="B22" s="17"/>
      <c r="C22" s="51"/>
      <c r="D22" s="51"/>
      <c r="E22" s="51"/>
      <c r="F22" s="51"/>
      <c r="G22" s="51"/>
      <c r="H22" s="51"/>
      <c r="I22" s="52"/>
      <c r="J22" s="35"/>
      <c r="K22" s="35"/>
      <c r="L22" s="35"/>
      <c r="M22" s="35"/>
      <c r="N22" s="35"/>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row>
    <row r="24" spans="1:50" s="1" customFormat="1" ht="79.5" customHeight="1">
      <c r="A24" s="236" t="s">
        <v>368</v>
      </c>
      <c r="B24" s="237"/>
      <c r="C24" s="237"/>
      <c r="D24" s="237"/>
      <c r="E24" s="237"/>
      <c r="F24" s="237"/>
      <c r="G24" s="237"/>
      <c r="H24" s="237"/>
      <c r="I24" s="237"/>
      <c r="J24" s="237"/>
      <c r="K24" s="237"/>
      <c r="L24" s="237"/>
      <c r="M24" s="237"/>
      <c r="N24" s="237"/>
      <c r="O24" s="237"/>
      <c r="P24" s="237"/>
      <c r="Q24" s="237"/>
      <c r="R24" s="237"/>
      <c r="S24" s="237"/>
      <c r="T24" s="237"/>
      <c r="U24" s="237"/>
      <c r="V24" s="237"/>
      <c r="W24" s="237"/>
      <c r="X24" s="237"/>
      <c r="Y24" s="237"/>
      <c r="Z24" s="237"/>
      <c r="AA24" s="237"/>
      <c r="AB24" s="237"/>
      <c r="AC24" s="237"/>
      <c r="AD24" s="237"/>
      <c r="AE24" s="237"/>
      <c r="AF24" s="237"/>
      <c r="AG24" s="237"/>
      <c r="AH24" s="237"/>
      <c r="AI24" s="237"/>
      <c r="AJ24" s="237"/>
      <c r="AK24" s="237"/>
      <c r="AL24" s="237"/>
      <c r="AM24" s="237"/>
      <c r="AN24" s="237"/>
      <c r="AO24" s="237"/>
      <c r="AP24" s="237"/>
      <c r="AQ24" s="237"/>
      <c r="AR24" s="237"/>
      <c r="AS24" s="237"/>
      <c r="AT24" s="237"/>
      <c r="AU24" s="238"/>
    </row>
  </sheetData>
  <dataConsolidate link="1"/>
  <mergeCells count="101">
    <mergeCell ref="B2:Z2"/>
    <mergeCell ref="C4:AG4"/>
    <mergeCell ref="AM5:AQ5"/>
    <mergeCell ref="AR5:AT5"/>
    <mergeCell ref="C6:G7"/>
    <mergeCell ref="H6:J7"/>
    <mergeCell ref="K6:M7"/>
    <mergeCell ref="N6:P7"/>
    <mergeCell ref="Q6:R7"/>
    <mergeCell ref="S6:U7"/>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12:G13"/>
    <mergeCell ref="H12:J13"/>
    <mergeCell ref="K12:M13"/>
    <mergeCell ref="N12:P13"/>
    <mergeCell ref="Q12:R13"/>
    <mergeCell ref="S12:U13"/>
    <mergeCell ref="V10:X11"/>
    <mergeCell ref="Y10:AC10"/>
    <mergeCell ref="AD10:AG10"/>
    <mergeCell ref="V12:X13"/>
    <mergeCell ref="Y12:AC12"/>
    <mergeCell ref="AD12:AG12"/>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Y4" sqref="AY4"/>
    </sheetView>
  </sheetViews>
  <sheetFormatPr defaultRowHeight="16.5"/>
  <cols>
    <col min="1" max="4" width="1.125" style="1" customWidth="1"/>
    <col min="5" max="11" width="2.375" style="1" customWidth="1"/>
    <col min="12" max="19" width="2" style="1" customWidth="1"/>
    <col min="20" max="23" width="1.625" style="1" customWidth="1"/>
    <col min="24" max="50" width="2.375" style="1" customWidth="1"/>
    <col min="51" max="52" width="9" style="1"/>
  </cols>
  <sheetData>
    <row r="1" spans="1:62" ht="19.5">
      <c r="A1" s="17"/>
      <c r="B1" s="17"/>
      <c r="C1" s="51"/>
      <c r="D1" s="51"/>
      <c r="E1" s="51"/>
      <c r="F1" s="51"/>
      <c r="G1" s="51"/>
      <c r="H1" s="51"/>
      <c r="I1" s="52"/>
      <c r="J1" s="35"/>
      <c r="K1" s="35"/>
      <c r="L1" s="51"/>
      <c r="M1" s="51"/>
      <c r="N1" s="52"/>
      <c r="O1" s="35"/>
      <c r="P1" s="51"/>
      <c r="Q1" s="51"/>
      <c r="R1" s="52"/>
      <c r="S1" s="35"/>
      <c r="T1" s="51"/>
      <c r="U1" s="51"/>
      <c r="V1" s="52"/>
      <c r="W1" s="35"/>
      <c r="X1" s="51"/>
      <c r="Y1" s="51"/>
      <c r="Z1" s="52"/>
      <c r="AA1" s="35"/>
      <c r="AB1" s="35"/>
      <c r="AC1" s="35"/>
      <c r="AD1" s="35"/>
      <c r="AE1" s="35"/>
      <c r="AF1" s="35"/>
      <c r="AG1" s="35"/>
      <c r="AH1" s="35"/>
      <c r="AI1" s="35"/>
      <c r="AJ1" s="35"/>
      <c r="AK1" s="35"/>
      <c r="AL1" s="35"/>
      <c r="AM1" s="35"/>
      <c r="AN1" s="35"/>
      <c r="AO1" s="35"/>
      <c r="AP1" s="35"/>
      <c r="AQ1" s="35"/>
      <c r="AR1" s="35"/>
      <c r="AS1" s="35"/>
      <c r="AT1" s="35"/>
      <c r="AU1" s="35"/>
      <c r="AV1" s="35"/>
      <c r="AW1" s="35"/>
      <c r="AX1" s="35"/>
    </row>
    <row r="2" spans="1:62" ht="17.25" customHeight="1">
      <c r="C2" s="281" t="s">
        <v>110</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281"/>
      <c r="AM2" s="281"/>
      <c r="AN2" s="281"/>
      <c r="AO2" s="281"/>
      <c r="AP2" s="281"/>
      <c r="AQ2" s="281"/>
      <c r="AR2" s="281"/>
      <c r="AS2" s="281"/>
      <c r="AT2" s="281"/>
      <c r="BA2" s="1"/>
      <c r="BB2" s="1"/>
      <c r="BC2" s="1"/>
      <c r="BD2" s="1"/>
      <c r="BE2" s="1"/>
      <c r="BF2" s="1"/>
      <c r="BG2" s="1"/>
      <c r="BH2" s="1"/>
      <c r="BI2" s="1"/>
      <c r="BJ2" s="1"/>
    </row>
    <row r="3" spans="1:62" ht="19.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206"/>
      <c r="AC3" s="206"/>
      <c r="AD3" s="206"/>
      <c r="AE3" s="206"/>
      <c r="AF3" s="17"/>
      <c r="AG3" s="17"/>
      <c r="AH3" s="17"/>
      <c r="AI3" s="17"/>
      <c r="AJ3" s="17"/>
      <c r="AK3" s="17"/>
      <c r="AL3" s="50"/>
      <c r="AM3" s="50"/>
      <c r="AN3" s="50"/>
      <c r="AO3" s="50" t="s">
        <v>111</v>
      </c>
      <c r="AP3" s="332" t="str">
        <f>표지!G6</f>
        <v>2021.03.31</v>
      </c>
      <c r="AQ3" s="332"/>
      <c r="AR3" s="332"/>
      <c r="AS3" s="332"/>
      <c r="AT3" s="332"/>
      <c r="AU3" s="333" t="s">
        <v>94</v>
      </c>
      <c r="AV3" s="333"/>
      <c r="AW3" s="333"/>
      <c r="AX3" s="50" t="s">
        <v>112</v>
      </c>
    </row>
    <row r="4" spans="1:62" ht="30" customHeight="1">
      <c r="A4" s="47"/>
      <c r="B4" s="47"/>
      <c r="C4" s="297" t="s">
        <v>113</v>
      </c>
      <c r="D4" s="297"/>
      <c r="E4" s="297"/>
      <c r="F4" s="297"/>
      <c r="G4" s="297" t="s">
        <v>14</v>
      </c>
      <c r="H4" s="297"/>
      <c r="I4" s="297"/>
      <c r="J4" s="297"/>
      <c r="K4" s="297"/>
      <c r="L4" s="297" t="s">
        <v>97</v>
      </c>
      <c r="M4" s="297"/>
      <c r="N4" s="297"/>
      <c r="O4" s="297"/>
      <c r="P4" s="297" t="s">
        <v>98</v>
      </c>
      <c r="Q4" s="297"/>
      <c r="R4" s="297"/>
      <c r="S4" s="297"/>
      <c r="T4" s="297" t="s">
        <v>114</v>
      </c>
      <c r="U4" s="297"/>
      <c r="V4" s="297"/>
      <c r="W4" s="297"/>
      <c r="X4" s="297" t="s">
        <v>115</v>
      </c>
      <c r="Y4" s="297"/>
      <c r="Z4" s="297"/>
      <c r="AA4" s="297"/>
      <c r="AB4" s="297" t="s">
        <v>116</v>
      </c>
      <c r="AC4" s="297"/>
      <c r="AD4" s="297"/>
      <c r="AE4" s="297"/>
      <c r="AF4" s="297" t="s">
        <v>117</v>
      </c>
      <c r="AG4" s="297"/>
      <c r="AH4" s="297"/>
      <c r="AI4" s="297"/>
      <c r="AJ4" s="297"/>
      <c r="AK4" s="297"/>
      <c r="AL4" s="297"/>
      <c r="AM4" s="297"/>
      <c r="AN4" s="297" t="s">
        <v>118</v>
      </c>
      <c r="AO4" s="297"/>
      <c r="AP4" s="297"/>
      <c r="AQ4" s="297"/>
      <c r="AR4" s="297"/>
      <c r="AS4" s="297"/>
      <c r="AT4" s="297" t="s">
        <v>119</v>
      </c>
      <c r="AU4" s="297"/>
      <c r="AV4" s="297"/>
      <c r="AW4" s="297"/>
      <c r="AX4" s="297"/>
    </row>
    <row r="5" spans="1:62" ht="30" customHeight="1">
      <c r="A5" s="47"/>
      <c r="B5" s="47"/>
      <c r="C5" s="338">
        <v>1</v>
      </c>
      <c r="D5" s="338"/>
      <c r="E5" s="338"/>
      <c r="F5" s="338"/>
      <c r="G5" s="329" t="s">
        <v>1134</v>
      </c>
      <c r="H5" s="329"/>
      <c r="I5" s="329"/>
      <c r="J5" s="329"/>
      <c r="K5" s="329"/>
      <c r="L5" s="329" t="s">
        <v>1131</v>
      </c>
      <c r="M5" s="329"/>
      <c r="N5" s="329"/>
      <c r="O5" s="329"/>
      <c r="P5" s="329" t="s">
        <v>1132</v>
      </c>
      <c r="Q5" s="329"/>
      <c r="R5" s="329"/>
      <c r="S5" s="329"/>
      <c r="T5" s="329" t="s">
        <v>1133</v>
      </c>
      <c r="U5" s="329"/>
      <c r="V5" s="329"/>
      <c r="W5" s="329"/>
      <c r="X5" s="329" t="s">
        <v>1109</v>
      </c>
      <c r="Y5" s="329"/>
      <c r="Z5" s="329"/>
      <c r="AA5" s="329"/>
      <c r="AB5" s="336" t="s">
        <v>1124</v>
      </c>
      <c r="AC5" s="336"/>
      <c r="AD5" s="336"/>
      <c r="AE5" s="336"/>
      <c r="AF5" s="337">
        <v>2179000</v>
      </c>
      <c r="AG5" s="337"/>
      <c r="AH5" s="337"/>
      <c r="AI5" s="337"/>
      <c r="AJ5" s="337"/>
      <c r="AK5" s="337"/>
      <c r="AL5" s="337"/>
      <c r="AM5" s="337"/>
      <c r="AN5" s="334">
        <v>0.38690000000000002</v>
      </c>
      <c r="AO5" s="334"/>
      <c r="AP5" s="334"/>
      <c r="AQ5" s="334"/>
      <c r="AR5" s="334"/>
      <c r="AS5" s="334"/>
      <c r="AT5" s="335"/>
      <c r="AU5" s="335"/>
      <c r="AV5" s="335"/>
      <c r="AW5" s="335"/>
      <c r="AX5" s="335"/>
    </row>
    <row r="6" spans="1:62" ht="30" customHeight="1">
      <c r="A6" s="47"/>
      <c r="B6" s="47"/>
      <c r="C6" s="338"/>
      <c r="D6" s="338"/>
      <c r="E6" s="338"/>
      <c r="F6" s="338"/>
      <c r="G6" s="329"/>
      <c r="H6" s="329"/>
      <c r="I6" s="329"/>
      <c r="J6" s="329"/>
      <c r="K6" s="329"/>
      <c r="L6" s="329"/>
      <c r="M6" s="329"/>
      <c r="N6" s="329"/>
      <c r="O6" s="329"/>
      <c r="P6" s="329"/>
      <c r="Q6" s="329"/>
      <c r="R6" s="329"/>
      <c r="S6" s="329"/>
      <c r="T6" s="329"/>
      <c r="U6" s="329"/>
      <c r="V6" s="329"/>
      <c r="W6" s="329"/>
      <c r="X6" s="329"/>
      <c r="Y6" s="329"/>
      <c r="Z6" s="329"/>
      <c r="AA6" s="329"/>
      <c r="AB6" s="336"/>
      <c r="AC6" s="336"/>
      <c r="AD6" s="336"/>
      <c r="AE6" s="336"/>
      <c r="AF6" s="337"/>
      <c r="AG6" s="337"/>
      <c r="AH6" s="337"/>
      <c r="AI6" s="337"/>
      <c r="AJ6" s="337"/>
      <c r="AK6" s="337"/>
      <c r="AL6" s="337"/>
      <c r="AM6" s="337"/>
      <c r="AN6" s="334"/>
      <c r="AO6" s="334"/>
      <c r="AP6" s="334"/>
      <c r="AQ6" s="334"/>
      <c r="AR6" s="334"/>
      <c r="AS6" s="334"/>
      <c r="AT6" s="335"/>
      <c r="AU6" s="335"/>
      <c r="AV6" s="335"/>
      <c r="AW6" s="335"/>
      <c r="AX6" s="335"/>
    </row>
    <row r="7" spans="1:62" ht="30" customHeight="1">
      <c r="A7" s="47"/>
      <c r="B7" s="47"/>
      <c r="C7" s="338"/>
      <c r="D7" s="338"/>
      <c r="E7" s="338"/>
      <c r="F7" s="338"/>
      <c r="G7" s="329"/>
      <c r="H7" s="329"/>
      <c r="I7" s="329"/>
      <c r="J7" s="329"/>
      <c r="K7" s="329"/>
      <c r="L7" s="329"/>
      <c r="M7" s="329"/>
      <c r="N7" s="329"/>
      <c r="O7" s="329"/>
      <c r="P7" s="329"/>
      <c r="Q7" s="329"/>
      <c r="R7" s="329"/>
      <c r="S7" s="329"/>
      <c r="T7" s="329"/>
      <c r="U7" s="329"/>
      <c r="V7" s="329"/>
      <c r="W7" s="329"/>
      <c r="X7" s="329"/>
      <c r="Y7" s="329"/>
      <c r="Z7" s="329"/>
      <c r="AA7" s="329"/>
      <c r="AB7" s="336"/>
      <c r="AC7" s="336"/>
      <c r="AD7" s="336"/>
      <c r="AE7" s="336"/>
      <c r="AF7" s="337"/>
      <c r="AG7" s="337"/>
      <c r="AH7" s="337"/>
      <c r="AI7" s="337"/>
      <c r="AJ7" s="337"/>
      <c r="AK7" s="337"/>
      <c r="AL7" s="337"/>
      <c r="AM7" s="337"/>
      <c r="AN7" s="334"/>
      <c r="AO7" s="334"/>
      <c r="AP7" s="334"/>
      <c r="AQ7" s="334"/>
      <c r="AR7" s="334"/>
      <c r="AS7" s="334"/>
      <c r="AT7" s="335"/>
      <c r="AU7" s="335"/>
      <c r="AV7" s="335"/>
      <c r="AW7" s="335"/>
      <c r="AX7" s="335"/>
    </row>
    <row r="8" spans="1:62" ht="30" customHeight="1">
      <c r="A8" s="47"/>
      <c r="B8" s="47"/>
      <c r="C8" s="338"/>
      <c r="D8" s="338"/>
      <c r="E8" s="338"/>
      <c r="F8" s="338"/>
      <c r="G8" s="329"/>
      <c r="H8" s="329"/>
      <c r="I8" s="329"/>
      <c r="J8" s="329"/>
      <c r="K8" s="329"/>
      <c r="L8" s="329"/>
      <c r="M8" s="329"/>
      <c r="N8" s="329"/>
      <c r="O8" s="329"/>
      <c r="P8" s="329"/>
      <c r="Q8" s="329"/>
      <c r="R8" s="329"/>
      <c r="S8" s="329"/>
      <c r="T8" s="329"/>
      <c r="U8" s="329"/>
      <c r="V8" s="329"/>
      <c r="W8" s="329"/>
      <c r="X8" s="329"/>
      <c r="Y8" s="329"/>
      <c r="Z8" s="329"/>
      <c r="AA8" s="329"/>
      <c r="AB8" s="336"/>
      <c r="AC8" s="336"/>
      <c r="AD8" s="336"/>
      <c r="AE8" s="336"/>
      <c r="AF8" s="337"/>
      <c r="AG8" s="337"/>
      <c r="AH8" s="337"/>
      <c r="AI8" s="337"/>
      <c r="AJ8" s="337"/>
      <c r="AK8" s="337"/>
      <c r="AL8" s="337"/>
      <c r="AM8" s="337"/>
      <c r="AN8" s="334"/>
      <c r="AO8" s="334"/>
      <c r="AP8" s="334"/>
      <c r="AQ8" s="334"/>
      <c r="AR8" s="334"/>
      <c r="AS8" s="334"/>
      <c r="AT8" s="335"/>
      <c r="AU8" s="335"/>
      <c r="AV8" s="335"/>
      <c r="AW8" s="335"/>
      <c r="AX8" s="335"/>
    </row>
    <row r="9" spans="1:62" ht="30" customHeight="1">
      <c r="A9" s="47"/>
      <c r="B9" s="47"/>
      <c r="C9" s="338"/>
      <c r="D9" s="338"/>
      <c r="E9" s="338"/>
      <c r="F9" s="338"/>
      <c r="G9" s="329"/>
      <c r="H9" s="329"/>
      <c r="I9" s="329"/>
      <c r="J9" s="329"/>
      <c r="K9" s="329"/>
      <c r="L9" s="329"/>
      <c r="M9" s="329"/>
      <c r="N9" s="329"/>
      <c r="O9" s="329"/>
      <c r="P9" s="329"/>
      <c r="Q9" s="329"/>
      <c r="R9" s="329"/>
      <c r="S9" s="329"/>
      <c r="T9" s="329"/>
      <c r="U9" s="329"/>
      <c r="V9" s="329"/>
      <c r="W9" s="329"/>
      <c r="X9" s="329"/>
      <c r="Y9" s="329"/>
      <c r="Z9" s="329"/>
      <c r="AA9" s="329"/>
      <c r="AB9" s="336"/>
      <c r="AC9" s="336"/>
      <c r="AD9" s="336"/>
      <c r="AE9" s="336"/>
      <c r="AF9" s="337"/>
      <c r="AG9" s="337"/>
      <c r="AH9" s="337"/>
      <c r="AI9" s="337"/>
      <c r="AJ9" s="337"/>
      <c r="AK9" s="337"/>
      <c r="AL9" s="337"/>
      <c r="AM9" s="337"/>
      <c r="AN9" s="334"/>
      <c r="AO9" s="334"/>
      <c r="AP9" s="334"/>
      <c r="AQ9" s="334"/>
      <c r="AR9" s="334"/>
      <c r="AS9" s="334"/>
      <c r="AT9" s="335"/>
      <c r="AU9" s="335"/>
      <c r="AV9" s="335"/>
      <c r="AW9" s="335"/>
      <c r="AX9" s="335"/>
    </row>
    <row r="10" spans="1:62"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c r="AO10"/>
      <c r="AP10"/>
      <c r="AQ10"/>
      <c r="AR10"/>
      <c r="AS10"/>
      <c r="AT10"/>
      <c r="AU10"/>
      <c r="AV10"/>
      <c r="AW10"/>
      <c r="AX10"/>
      <c r="AY10"/>
      <c r="AZ10"/>
    </row>
    <row r="11" spans="1:62"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303"/>
      <c r="AM11" s="303"/>
      <c r="AN11" s="303"/>
      <c r="AO11" s="303"/>
      <c r="AP11" s="303"/>
      <c r="AQ11" s="303"/>
      <c r="AR11" s="303"/>
      <c r="AS11" s="303"/>
      <c r="AT11" s="303"/>
      <c r="AU11" s="303"/>
      <c r="AV11" s="303"/>
      <c r="AW11" s="303"/>
      <c r="AX11" s="303"/>
      <c r="AY11" s="24" t="s">
        <v>120</v>
      </c>
      <c r="AZ11"/>
    </row>
    <row r="12" spans="1:62" ht="19.5">
      <c r="A12" s="17"/>
      <c r="B12" s="17"/>
      <c r="C12" s="51"/>
      <c r="D12" s="51"/>
      <c r="E12" s="51"/>
      <c r="F12" s="51"/>
      <c r="G12" s="51"/>
      <c r="H12" s="51"/>
      <c r="I12" s="52"/>
      <c r="J12" s="35"/>
      <c r="K12" s="35"/>
      <c r="L12" s="51"/>
      <c r="M12" s="51"/>
      <c r="N12" s="52"/>
      <c r="O12" s="35"/>
      <c r="P12" s="51"/>
      <c r="Q12" s="51"/>
      <c r="R12" s="52"/>
      <c r="S12" s="35"/>
      <c r="T12" s="51"/>
      <c r="U12" s="51"/>
      <c r="V12" s="52"/>
      <c r="W12" s="35"/>
      <c r="X12" s="51"/>
      <c r="Y12" s="51"/>
      <c r="Z12" s="52"/>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row>
    <row r="16" spans="1:62" ht="67.5" customHeight="1">
      <c r="A16" s="236" t="s">
        <v>245</v>
      </c>
      <c r="B16" s="237"/>
      <c r="C16" s="237"/>
      <c r="D16" s="237"/>
      <c r="E16" s="237"/>
      <c r="F16" s="237"/>
      <c r="G16" s="237"/>
      <c r="H16" s="237"/>
      <c r="I16" s="237"/>
      <c r="J16" s="237"/>
      <c r="K16" s="237"/>
      <c r="L16" s="237"/>
      <c r="M16" s="237"/>
      <c r="N16" s="237"/>
      <c r="O16" s="237"/>
      <c r="P16" s="237"/>
      <c r="Q16" s="237"/>
      <c r="R16" s="237"/>
      <c r="S16" s="237"/>
      <c r="T16" s="237"/>
      <c r="U16" s="237"/>
      <c r="V16" s="237"/>
      <c r="W16" s="237"/>
      <c r="X16" s="237"/>
      <c r="Y16" s="237"/>
      <c r="Z16" s="237"/>
      <c r="AA16" s="237"/>
      <c r="AB16" s="237"/>
      <c r="AC16" s="237"/>
      <c r="AD16" s="237"/>
      <c r="AE16" s="237"/>
      <c r="AF16" s="237"/>
      <c r="AG16" s="237"/>
      <c r="AH16" s="237"/>
      <c r="AI16" s="237"/>
      <c r="AJ16" s="237"/>
      <c r="AK16" s="237"/>
      <c r="AL16" s="237"/>
      <c r="AM16" s="237"/>
      <c r="AN16" s="237"/>
      <c r="AO16" s="237"/>
      <c r="AP16" s="237"/>
      <c r="AQ16" s="237"/>
      <c r="AR16" s="237"/>
      <c r="AS16" s="237"/>
      <c r="AT16" s="237"/>
      <c r="AU16" s="237"/>
      <c r="AV16" s="237"/>
      <c r="AW16" s="237"/>
      <c r="AX16" s="238"/>
      <c r="AY16"/>
      <c r="AZ16"/>
    </row>
  </sheetData>
  <mergeCells count="65">
    <mergeCell ref="C2:AT2"/>
    <mergeCell ref="AP3:AT3"/>
    <mergeCell ref="AU3:AW3"/>
    <mergeCell ref="C4:F4"/>
    <mergeCell ref="G4:K4"/>
    <mergeCell ref="L4:O4"/>
    <mergeCell ref="P4:S4"/>
    <mergeCell ref="T4:W4"/>
    <mergeCell ref="X4:AA4"/>
    <mergeCell ref="AB4:AE4"/>
    <mergeCell ref="AF4:AM4"/>
    <mergeCell ref="AN4:AS4"/>
    <mergeCell ref="AT4:AX4"/>
    <mergeCell ref="AN6:AS6"/>
    <mergeCell ref="AT6:AX6"/>
    <mergeCell ref="X6:AA6"/>
    <mergeCell ref="AF5:AM5"/>
    <mergeCell ref="AN5:AS5"/>
    <mergeCell ref="AT5:AX5"/>
    <mergeCell ref="X5:AA5"/>
    <mergeCell ref="AB5:AE5"/>
    <mergeCell ref="AB6:AE6"/>
    <mergeCell ref="C5:F5"/>
    <mergeCell ref="G5:K5"/>
    <mergeCell ref="L5:O5"/>
    <mergeCell ref="P5:S5"/>
    <mergeCell ref="T5:W5"/>
    <mergeCell ref="AN7:AS7"/>
    <mergeCell ref="AT7:AX7"/>
    <mergeCell ref="C7:F7"/>
    <mergeCell ref="G7:K7"/>
    <mergeCell ref="L7:O7"/>
    <mergeCell ref="P7:S7"/>
    <mergeCell ref="T7:W7"/>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AL4" sqref="AL4"/>
    </sheetView>
  </sheetViews>
  <sheetFormatPr defaultRowHeight="16.5"/>
  <cols>
    <col min="1" max="4" width="1.125" style="1" customWidth="1"/>
    <col min="5" max="37" width="2.375" style="1" customWidth="1"/>
    <col min="38" max="40" width="9" style="1"/>
  </cols>
  <sheetData>
    <row r="1" spans="1:51" ht="19.5">
      <c r="A1" s="17"/>
      <c r="B1" s="17"/>
      <c r="C1" s="51"/>
      <c r="D1" s="51"/>
      <c r="E1" s="51"/>
      <c r="F1" s="51"/>
      <c r="G1" s="51"/>
      <c r="H1" s="51"/>
      <c r="I1" s="52"/>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row>
    <row r="2" spans="1:51" ht="18.75" customHeight="1">
      <c r="C2" s="281" t="s">
        <v>121</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F2" s="281"/>
      <c r="AG2" s="281"/>
      <c r="AH2" s="281"/>
      <c r="AI2" s="281"/>
      <c r="AJ2" s="281"/>
      <c r="AK2" s="281"/>
      <c r="AL2" s="53"/>
      <c r="AM2" s="53"/>
      <c r="AN2" s="53"/>
      <c r="AO2" s="53"/>
      <c r="AP2" s="53"/>
      <c r="AQ2" s="53"/>
      <c r="AR2" s="53"/>
      <c r="AS2" s="53"/>
      <c r="AT2" s="53"/>
      <c r="AU2" s="1"/>
      <c r="AV2" s="1"/>
      <c r="AW2" s="1"/>
      <c r="AX2" s="1"/>
      <c r="AY2" s="1"/>
    </row>
    <row r="3" spans="1:51" ht="19.5" customHeight="1">
      <c r="A3" s="17"/>
      <c r="B3" s="16"/>
      <c r="C3" s="206"/>
      <c r="D3" s="206"/>
      <c r="E3" s="206"/>
      <c r="F3" s="206"/>
      <c r="G3" s="206"/>
      <c r="H3" s="206"/>
      <c r="I3" s="206"/>
      <c r="J3" s="206"/>
      <c r="K3" s="206"/>
      <c r="L3" s="206"/>
      <c r="M3" s="206"/>
      <c r="N3" s="206"/>
      <c r="O3" s="206"/>
      <c r="P3" s="206"/>
      <c r="Q3" s="17"/>
      <c r="R3" s="17"/>
      <c r="S3" s="17"/>
      <c r="T3" s="17"/>
      <c r="U3" s="17"/>
      <c r="V3" s="17"/>
      <c r="W3" s="17"/>
      <c r="X3" s="17"/>
      <c r="Y3" s="50"/>
      <c r="Z3" s="50"/>
      <c r="AA3" s="50"/>
      <c r="AB3" s="50" t="s">
        <v>122</v>
      </c>
      <c r="AC3" s="332" t="str">
        <f>표지!G6</f>
        <v>2021.03.31</v>
      </c>
      <c r="AD3" s="332"/>
      <c r="AE3" s="332"/>
      <c r="AF3" s="332"/>
      <c r="AG3" s="332"/>
      <c r="AH3" s="333" t="s">
        <v>94</v>
      </c>
      <c r="AI3" s="333"/>
      <c r="AJ3" s="333"/>
      <c r="AK3" s="50" t="s">
        <v>95</v>
      </c>
    </row>
    <row r="4" spans="1:51" ht="34.5" customHeight="1">
      <c r="A4" s="47"/>
      <c r="B4" s="47"/>
      <c r="C4" s="297" t="s">
        <v>123</v>
      </c>
      <c r="D4" s="297"/>
      <c r="E4" s="297"/>
      <c r="F4" s="297"/>
      <c r="G4" s="297"/>
      <c r="H4" s="297"/>
      <c r="I4" s="297"/>
      <c r="J4" s="297" t="s">
        <v>124</v>
      </c>
      <c r="K4" s="297"/>
      <c r="L4" s="297"/>
      <c r="M4" s="297"/>
      <c r="N4" s="297" t="s">
        <v>125</v>
      </c>
      <c r="O4" s="297"/>
      <c r="P4" s="297"/>
      <c r="Q4" s="297"/>
      <c r="R4" s="297"/>
      <c r="S4" s="297"/>
      <c r="T4" s="297" t="s">
        <v>126</v>
      </c>
      <c r="U4" s="297"/>
      <c r="V4" s="297"/>
      <c r="W4" s="297"/>
      <c r="X4" s="297"/>
      <c r="Y4" s="297"/>
      <c r="Z4" s="297"/>
      <c r="AA4" s="297" t="s">
        <v>127</v>
      </c>
      <c r="AB4" s="297"/>
      <c r="AC4" s="297"/>
      <c r="AD4" s="297"/>
      <c r="AE4" s="297"/>
      <c r="AF4" s="297"/>
      <c r="AG4" s="297" t="s">
        <v>119</v>
      </c>
      <c r="AH4" s="297"/>
      <c r="AI4" s="297"/>
      <c r="AJ4" s="297"/>
      <c r="AK4" s="297"/>
    </row>
    <row r="5" spans="1:51" ht="30" customHeight="1">
      <c r="A5" s="47"/>
      <c r="B5" s="47"/>
      <c r="C5" s="297" t="s">
        <v>1101</v>
      </c>
      <c r="D5" s="297"/>
      <c r="E5" s="297"/>
      <c r="F5" s="297"/>
      <c r="G5" s="297"/>
      <c r="H5" s="297"/>
      <c r="I5" s="297"/>
      <c r="J5" s="346">
        <v>1</v>
      </c>
      <c r="K5" s="346"/>
      <c r="L5" s="346"/>
      <c r="M5" s="346"/>
      <c r="N5" s="347">
        <f>IFERROR(J5/SUM($J$5:$M$8),"")</f>
        <v>0.5</v>
      </c>
      <c r="O5" s="347"/>
      <c r="P5" s="347"/>
      <c r="Q5" s="347"/>
      <c r="R5" s="347"/>
      <c r="S5" s="347"/>
      <c r="T5" s="352">
        <v>3452500</v>
      </c>
      <c r="U5" s="352"/>
      <c r="V5" s="352"/>
      <c r="W5" s="352"/>
      <c r="X5" s="352"/>
      <c r="Y5" s="352"/>
      <c r="Z5" s="352"/>
      <c r="AA5" s="347">
        <f>IFERROR(T5/SUM($T$5:$Z$8),"")</f>
        <v>0.61306934209358077</v>
      </c>
      <c r="AB5" s="347"/>
      <c r="AC5" s="347"/>
      <c r="AD5" s="347"/>
      <c r="AE5" s="347"/>
      <c r="AF5" s="347"/>
      <c r="AG5" s="349"/>
      <c r="AH5" s="349"/>
      <c r="AI5" s="349"/>
      <c r="AJ5" s="349"/>
      <c r="AK5" s="349"/>
    </row>
    <row r="6" spans="1:51" ht="30" customHeight="1">
      <c r="A6" s="47"/>
      <c r="B6" s="47"/>
      <c r="C6" s="297" t="s">
        <v>1102</v>
      </c>
      <c r="D6" s="297"/>
      <c r="E6" s="297"/>
      <c r="F6" s="297"/>
      <c r="G6" s="297"/>
      <c r="H6" s="297"/>
      <c r="I6" s="297"/>
      <c r="J6" s="346">
        <v>1</v>
      </c>
      <c r="K6" s="346"/>
      <c r="L6" s="346"/>
      <c r="M6" s="346"/>
      <c r="N6" s="347">
        <f>IFERROR(J6/SUM($J$5:$M$8),"")</f>
        <v>0.5</v>
      </c>
      <c r="O6" s="347"/>
      <c r="P6" s="347"/>
      <c r="Q6" s="347"/>
      <c r="R6" s="347"/>
      <c r="S6" s="347"/>
      <c r="T6" s="352">
        <v>2179000</v>
      </c>
      <c r="U6" s="352"/>
      <c r="V6" s="352"/>
      <c r="W6" s="352"/>
      <c r="X6" s="352"/>
      <c r="Y6" s="352"/>
      <c r="Z6" s="352"/>
      <c r="AA6" s="347">
        <f>IFERROR(T6/SUM($T$5:$Z$8),"")</f>
        <v>0.38693065790641923</v>
      </c>
      <c r="AB6" s="347"/>
      <c r="AC6" s="347"/>
      <c r="AD6" s="347"/>
      <c r="AE6" s="347"/>
      <c r="AF6" s="347"/>
      <c r="AG6" s="349"/>
      <c r="AH6" s="349"/>
      <c r="AI6" s="349"/>
      <c r="AJ6" s="349"/>
      <c r="AK6" s="349"/>
    </row>
    <row r="7" spans="1:51" ht="45" customHeight="1">
      <c r="A7" s="47"/>
      <c r="B7" s="47"/>
      <c r="C7" s="297" t="s">
        <v>1103</v>
      </c>
      <c r="D7" s="297"/>
      <c r="E7" s="297"/>
      <c r="F7" s="297"/>
      <c r="G7" s="297"/>
      <c r="H7" s="297"/>
      <c r="I7" s="297"/>
      <c r="J7" s="346"/>
      <c r="K7" s="346"/>
      <c r="L7" s="346"/>
      <c r="M7" s="346"/>
      <c r="N7" s="347">
        <f>IFERROR(J7/SUM($J$5:$M$8),"")</f>
        <v>0</v>
      </c>
      <c r="O7" s="347"/>
      <c r="P7" s="347"/>
      <c r="Q7" s="347"/>
      <c r="R7" s="347"/>
      <c r="S7" s="347"/>
      <c r="T7" s="348"/>
      <c r="U7" s="348"/>
      <c r="V7" s="348"/>
      <c r="W7" s="348"/>
      <c r="X7" s="348"/>
      <c r="Y7" s="348"/>
      <c r="Z7" s="348"/>
      <c r="AA7" s="347">
        <f>IFERROR(T7/SUM($T$5:$Z$8),"")</f>
        <v>0</v>
      </c>
      <c r="AB7" s="347"/>
      <c r="AC7" s="347"/>
      <c r="AD7" s="347"/>
      <c r="AE7" s="347"/>
      <c r="AF7" s="347"/>
      <c r="AG7" s="349"/>
      <c r="AH7" s="349"/>
      <c r="AI7" s="349"/>
      <c r="AJ7" s="349"/>
      <c r="AK7" s="349"/>
    </row>
    <row r="8" spans="1:51" ht="45" customHeight="1">
      <c r="A8" s="47"/>
      <c r="B8" s="47"/>
      <c r="C8" s="297" t="s">
        <v>1104</v>
      </c>
      <c r="D8" s="297"/>
      <c r="E8" s="297"/>
      <c r="F8" s="297"/>
      <c r="G8" s="297"/>
      <c r="H8" s="297"/>
      <c r="I8" s="297"/>
      <c r="J8" s="346"/>
      <c r="K8" s="346"/>
      <c r="L8" s="346"/>
      <c r="M8" s="346"/>
      <c r="N8" s="347">
        <f>IFERROR(J8/SUM($J$5:$M$8),"")</f>
        <v>0</v>
      </c>
      <c r="O8" s="347"/>
      <c r="P8" s="347"/>
      <c r="Q8" s="347"/>
      <c r="R8" s="347"/>
      <c r="S8" s="347"/>
      <c r="T8" s="348"/>
      <c r="U8" s="348"/>
      <c r="V8" s="348"/>
      <c r="W8" s="348"/>
      <c r="X8" s="348"/>
      <c r="Y8" s="348"/>
      <c r="Z8" s="348"/>
      <c r="AA8" s="347">
        <f>IFERROR(T8/SUM($T$5:$Z$8),"")</f>
        <v>0</v>
      </c>
      <c r="AB8" s="347"/>
      <c r="AC8" s="347"/>
      <c r="AD8" s="347"/>
      <c r="AE8" s="347"/>
      <c r="AF8" s="347"/>
      <c r="AG8" s="349"/>
      <c r="AH8" s="349"/>
      <c r="AI8" s="349"/>
      <c r="AJ8" s="349"/>
      <c r="AK8" s="349"/>
    </row>
    <row r="9" spans="1:51" ht="30" customHeight="1">
      <c r="A9" s="47"/>
      <c r="B9" s="47"/>
      <c r="C9" s="297" t="s">
        <v>128</v>
      </c>
      <c r="D9" s="297"/>
      <c r="E9" s="297"/>
      <c r="F9" s="297"/>
      <c r="G9" s="297"/>
      <c r="H9" s="297"/>
      <c r="I9" s="297"/>
      <c r="J9" s="350">
        <f>SUM(J5:M8)</f>
        <v>2</v>
      </c>
      <c r="K9" s="350"/>
      <c r="L9" s="350"/>
      <c r="M9" s="350"/>
      <c r="N9" s="347">
        <f>SUM(N5:S8)</f>
        <v>1</v>
      </c>
      <c r="O9" s="347"/>
      <c r="P9" s="347"/>
      <c r="Q9" s="347"/>
      <c r="R9" s="347"/>
      <c r="S9" s="347"/>
      <c r="T9" s="351">
        <f>SUM(T5:Z8)</f>
        <v>5631500</v>
      </c>
      <c r="U9" s="351"/>
      <c r="V9" s="351"/>
      <c r="W9" s="351"/>
      <c r="X9" s="351"/>
      <c r="Y9" s="351"/>
      <c r="Z9" s="351"/>
      <c r="AA9" s="347">
        <f>SUM(AA5:AF8)</f>
        <v>1</v>
      </c>
      <c r="AB9" s="347"/>
      <c r="AC9" s="347"/>
      <c r="AD9" s="347"/>
      <c r="AE9" s="347"/>
      <c r="AF9" s="347"/>
      <c r="AG9" s="331"/>
      <c r="AH9" s="331"/>
      <c r="AI9" s="331"/>
      <c r="AJ9" s="331"/>
      <c r="AK9" s="331"/>
    </row>
    <row r="10" spans="1:51" ht="7.5" customHeight="1">
      <c r="A10" s="23"/>
      <c r="B10" s="22"/>
      <c r="C10" s="21"/>
      <c r="D10" s="21"/>
      <c r="E10" s="25"/>
      <c r="F10" s="25"/>
      <c r="G10" s="25"/>
      <c r="H10" s="25"/>
      <c r="I10" s="25"/>
      <c r="J10" s="25"/>
      <c r="K10" s="25"/>
      <c r="L10" s="25"/>
      <c r="M10" s="25"/>
      <c r="N10" s="25"/>
      <c r="O10" s="25"/>
      <c r="P10" s="19"/>
      <c r="Q10" s="19"/>
      <c r="R10" s="19"/>
      <c r="S10" s="19"/>
      <c r="T10" s="19"/>
      <c r="U10" s="19"/>
      <c r="V10" s="19"/>
      <c r="W10" s="19"/>
      <c r="X10" s="19"/>
      <c r="Y10" s="19"/>
      <c r="Z10" s="19"/>
      <c r="AA10" s="19"/>
      <c r="AB10" s="19"/>
      <c r="AC10" s="19"/>
      <c r="AD10" s="19"/>
      <c r="AE10" s="19"/>
      <c r="AF10" s="19"/>
      <c r="AG10" s="19"/>
      <c r="AH10" s="19"/>
      <c r="AI10" s="19"/>
      <c r="AJ10" s="19"/>
      <c r="AK10" s="19"/>
      <c r="AL10" s="18"/>
      <c r="AN10"/>
    </row>
    <row r="11" spans="1:51"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24" t="s">
        <v>129</v>
      </c>
      <c r="AM11" s="44"/>
      <c r="AN11" s="44"/>
      <c r="AO11" s="44"/>
      <c r="AP11" s="44"/>
      <c r="AQ11" s="44"/>
      <c r="AR11" s="44"/>
      <c r="AS11" s="44"/>
      <c r="AT11" s="44"/>
      <c r="AU11" s="44"/>
      <c r="AV11" s="44"/>
      <c r="AW11" s="44"/>
      <c r="AX11" s="44"/>
      <c r="AY11" s="24"/>
    </row>
    <row r="14" spans="1:51" ht="20.25" customHeight="1">
      <c r="C14" s="281" t="s">
        <v>130</v>
      </c>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14"/>
      <c r="AM14" s="27"/>
    </row>
    <row r="15" spans="1:51" ht="19.5">
      <c r="A15" s="17"/>
      <c r="B15" s="17"/>
      <c r="C15" s="17"/>
      <c r="D15" s="17"/>
      <c r="E15" s="17"/>
      <c r="F15" s="17"/>
      <c r="G15" s="17"/>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35"/>
    </row>
    <row r="16" spans="1:51" ht="30" customHeight="1">
      <c r="A16" s="47"/>
      <c r="B16" s="47"/>
      <c r="C16" s="339" t="s">
        <v>131</v>
      </c>
      <c r="D16" s="339"/>
      <c r="E16" s="339"/>
      <c r="F16" s="339"/>
      <c r="G16" s="339"/>
      <c r="H16" s="339"/>
      <c r="I16" s="339"/>
      <c r="J16" s="339"/>
      <c r="K16" s="343"/>
      <c r="L16" s="344"/>
      <c r="M16" s="345"/>
      <c r="N16" s="54" t="s">
        <v>132</v>
      </c>
      <c r="O16" s="345"/>
      <c r="P16" s="345"/>
      <c r="Q16" s="54" t="s">
        <v>133</v>
      </c>
      <c r="R16" s="55"/>
      <c r="S16" s="344"/>
      <c r="T16" s="345"/>
      <c r="U16" s="54" t="s">
        <v>132</v>
      </c>
      <c r="V16" s="345"/>
      <c r="W16" s="345"/>
      <c r="X16" s="54" t="s">
        <v>133</v>
      </c>
      <c r="Y16" s="55"/>
      <c r="Z16" s="344"/>
      <c r="AA16" s="345"/>
      <c r="AB16" s="54" t="s">
        <v>134</v>
      </c>
      <c r="AC16" s="345"/>
      <c r="AD16" s="345"/>
      <c r="AE16" s="54" t="s">
        <v>135</v>
      </c>
      <c r="AF16" s="55"/>
      <c r="AG16" s="339" t="s">
        <v>136</v>
      </c>
      <c r="AH16" s="339"/>
      <c r="AI16" s="339"/>
      <c r="AJ16" s="339"/>
      <c r="AK16" s="339"/>
    </row>
    <row r="17" spans="1:40" ht="30" customHeight="1">
      <c r="A17" s="47"/>
      <c r="B17" s="47"/>
      <c r="C17" s="339" t="s">
        <v>137</v>
      </c>
      <c r="D17" s="339"/>
      <c r="E17" s="339"/>
      <c r="F17" s="339"/>
      <c r="G17" s="339"/>
      <c r="H17" s="339"/>
      <c r="I17" s="339"/>
      <c r="J17" s="339"/>
      <c r="K17" s="339"/>
      <c r="L17" s="342"/>
      <c r="M17" s="342"/>
      <c r="N17" s="342"/>
      <c r="O17" s="342"/>
      <c r="P17" s="342"/>
      <c r="Q17" s="342"/>
      <c r="R17" s="342"/>
      <c r="S17" s="340"/>
      <c r="T17" s="340"/>
      <c r="U17" s="340"/>
      <c r="V17" s="340"/>
      <c r="W17" s="340"/>
      <c r="X17" s="340"/>
      <c r="Y17" s="340"/>
      <c r="Z17" s="340"/>
      <c r="AA17" s="340"/>
      <c r="AB17" s="340"/>
      <c r="AC17" s="340"/>
      <c r="AD17" s="340"/>
      <c r="AE17" s="340"/>
      <c r="AF17" s="340"/>
      <c r="AG17" s="341"/>
      <c r="AH17" s="341"/>
      <c r="AI17" s="341"/>
      <c r="AJ17" s="341"/>
      <c r="AK17" s="341"/>
    </row>
    <row r="18" spans="1:40" ht="30" customHeight="1">
      <c r="A18" s="47"/>
      <c r="B18" s="47"/>
      <c r="C18" s="339" t="s">
        <v>138</v>
      </c>
      <c r="D18" s="339"/>
      <c r="E18" s="339"/>
      <c r="F18" s="339"/>
      <c r="G18" s="339"/>
      <c r="H18" s="339"/>
      <c r="I18" s="339"/>
      <c r="J18" s="339"/>
      <c r="K18" s="339"/>
      <c r="L18" s="340"/>
      <c r="M18" s="340"/>
      <c r="N18" s="340"/>
      <c r="O18" s="340"/>
      <c r="P18" s="340"/>
      <c r="Q18" s="340"/>
      <c r="R18" s="340"/>
      <c r="S18" s="340"/>
      <c r="T18" s="340"/>
      <c r="U18" s="340"/>
      <c r="V18" s="340"/>
      <c r="W18" s="340"/>
      <c r="X18" s="340"/>
      <c r="Y18" s="340"/>
      <c r="Z18" s="340"/>
      <c r="AA18" s="340"/>
      <c r="AB18" s="340"/>
      <c r="AC18" s="340"/>
      <c r="AD18" s="340"/>
      <c r="AE18" s="340"/>
      <c r="AF18" s="340"/>
      <c r="AG18" s="341"/>
      <c r="AH18" s="341"/>
      <c r="AI18" s="341"/>
      <c r="AJ18" s="341"/>
      <c r="AK18" s="341"/>
    </row>
    <row r="19" spans="1:40" ht="30" customHeight="1">
      <c r="A19" s="47"/>
      <c r="B19" s="47"/>
      <c r="C19" s="339" t="s">
        <v>139</v>
      </c>
      <c r="D19" s="339"/>
      <c r="E19" s="339"/>
      <c r="F19" s="339"/>
      <c r="G19" s="339"/>
      <c r="H19" s="339"/>
      <c r="I19" s="339"/>
      <c r="J19" s="339"/>
      <c r="K19" s="339"/>
      <c r="L19" s="340"/>
      <c r="M19" s="340"/>
      <c r="N19" s="340"/>
      <c r="O19" s="340"/>
      <c r="P19" s="340"/>
      <c r="Q19" s="340"/>
      <c r="R19" s="340"/>
      <c r="S19" s="340"/>
      <c r="T19" s="340"/>
      <c r="U19" s="340"/>
      <c r="V19" s="340"/>
      <c r="W19" s="340"/>
      <c r="X19" s="340"/>
      <c r="Y19" s="340"/>
      <c r="Z19" s="340"/>
      <c r="AA19" s="340"/>
      <c r="AB19" s="340"/>
      <c r="AC19" s="340"/>
      <c r="AD19" s="340"/>
      <c r="AE19" s="340"/>
      <c r="AF19" s="340"/>
      <c r="AG19" s="341"/>
      <c r="AH19" s="341"/>
      <c r="AI19" s="341"/>
      <c r="AJ19" s="341"/>
      <c r="AK19" s="341"/>
    </row>
    <row r="20" spans="1:40" ht="30" customHeight="1">
      <c r="A20" s="47"/>
      <c r="B20" s="47"/>
      <c r="C20" s="339" t="s">
        <v>140</v>
      </c>
      <c r="D20" s="339"/>
      <c r="E20" s="339"/>
      <c r="F20" s="339"/>
      <c r="G20" s="339"/>
      <c r="H20" s="339"/>
      <c r="I20" s="339"/>
      <c r="J20" s="339"/>
      <c r="K20" s="339"/>
      <c r="L20" s="340"/>
      <c r="M20" s="340"/>
      <c r="N20" s="340"/>
      <c r="O20" s="340"/>
      <c r="P20" s="340"/>
      <c r="Q20" s="340"/>
      <c r="R20" s="340"/>
      <c r="S20" s="340"/>
      <c r="T20" s="340"/>
      <c r="U20" s="340"/>
      <c r="V20" s="340"/>
      <c r="W20" s="340"/>
      <c r="X20" s="340"/>
      <c r="Y20" s="340"/>
      <c r="Z20" s="340"/>
      <c r="AA20" s="340"/>
      <c r="AB20" s="340"/>
      <c r="AC20" s="340"/>
      <c r="AD20" s="340"/>
      <c r="AE20" s="340"/>
      <c r="AF20" s="340"/>
      <c r="AG20" s="341"/>
      <c r="AH20" s="341"/>
      <c r="AI20" s="341"/>
      <c r="AJ20" s="341"/>
      <c r="AK20" s="341"/>
    </row>
    <row r="21" spans="1:40" ht="18.75" customHeight="1">
      <c r="A21" s="17"/>
      <c r="B21" s="16"/>
      <c r="C21" s="16"/>
      <c r="D21" s="21"/>
      <c r="E21" s="293" t="s">
        <v>141</v>
      </c>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c r="AG21" s="293"/>
      <c r="AH21" s="293"/>
      <c r="AI21" s="293"/>
      <c r="AJ21" s="293"/>
      <c r="AK21" s="293"/>
      <c r="AL21" s="14"/>
      <c r="AM21"/>
      <c r="AN21"/>
    </row>
    <row r="22" spans="1:40" ht="26.25" customHeight="1">
      <c r="A22" s="23"/>
      <c r="B22" s="22"/>
      <c r="C22" s="21"/>
      <c r="D22" s="21"/>
      <c r="E22" s="278"/>
      <c r="F22" s="278"/>
      <c r="G22" s="278"/>
      <c r="H22" s="278"/>
      <c r="I22" s="278"/>
      <c r="J22" s="278"/>
      <c r="K22" s="278"/>
      <c r="L22" s="278"/>
      <c r="M22" s="278"/>
      <c r="N22" s="278"/>
      <c r="O22" s="278"/>
      <c r="P22" s="278"/>
      <c r="Q22" s="278"/>
      <c r="R22" s="278"/>
      <c r="S22" s="278"/>
      <c r="T22" s="278"/>
      <c r="U22" s="278"/>
      <c r="V22" s="278"/>
      <c r="W22" s="278"/>
      <c r="X22" s="278"/>
      <c r="Y22" s="278"/>
      <c r="Z22" s="278"/>
      <c r="AA22" s="278"/>
      <c r="AB22" s="278"/>
      <c r="AC22" s="278"/>
      <c r="AD22" s="278"/>
      <c r="AE22" s="278"/>
      <c r="AF22" s="278"/>
      <c r="AG22" s="278"/>
      <c r="AH22" s="278"/>
      <c r="AI22" s="278"/>
      <c r="AJ22" s="278"/>
      <c r="AK22" s="278"/>
      <c r="AL22" s="24" t="s">
        <v>36</v>
      </c>
      <c r="AN22"/>
    </row>
    <row r="25" spans="1:40" ht="82.5" customHeight="1">
      <c r="A25" s="236" t="s">
        <v>142</v>
      </c>
      <c r="B25" s="237"/>
      <c r="C25" s="237"/>
      <c r="D25" s="237"/>
      <c r="E25" s="237"/>
      <c r="F25" s="237"/>
      <c r="G25" s="237"/>
      <c r="H25" s="237"/>
      <c r="I25" s="237"/>
      <c r="J25" s="237"/>
      <c r="K25" s="237"/>
      <c r="L25" s="237"/>
      <c r="M25" s="237"/>
      <c r="N25" s="237"/>
      <c r="O25" s="237"/>
      <c r="P25" s="237"/>
      <c r="Q25" s="237"/>
      <c r="R25" s="237"/>
      <c r="S25" s="237"/>
      <c r="T25" s="237"/>
      <c r="U25" s="237"/>
      <c r="V25" s="237"/>
      <c r="W25" s="237"/>
      <c r="X25" s="237"/>
      <c r="Y25" s="237"/>
      <c r="Z25" s="237"/>
      <c r="AA25" s="237"/>
      <c r="AB25" s="237"/>
      <c r="AC25" s="237"/>
      <c r="AD25" s="237"/>
      <c r="AE25" s="237"/>
      <c r="AF25" s="237"/>
      <c r="AG25" s="237"/>
      <c r="AH25" s="237"/>
      <c r="AI25" s="237"/>
      <c r="AJ25" s="237"/>
      <c r="AK25" s="238"/>
    </row>
  </sheetData>
  <sheetProtection formatCells="0" formatRows="0"/>
  <protectedRanges>
    <protectedRange sqref="J5:M8 T7:Z8 AG5:AK8 AC3" name="범위1"/>
  </protectedRanges>
  <mergeCells count="72">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 ref="AG7:AK7"/>
    <mergeCell ref="C6:I6"/>
    <mergeCell ref="J6:M6"/>
    <mergeCell ref="N6:S6"/>
    <mergeCell ref="T6:Z6"/>
    <mergeCell ref="AA6:AF6"/>
    <mergeCell ref="AG6:AK6"/>
    <mergeCell ref="C7:I7"/>
    <mergeCell ref="J7:M7"/>
    <mergeCell ref="N7:S7"/>
    <mergeCell ref="T7:Z7"/>
    <mergeCell ref="AA7:AF7"/>
    <mergeCell ref="AG9:AK9"/>
    <mergeCell ref="C8:I8"/>
    <mergeCell ref="J8:M8"/>
    <mergeCell ref="N8:S8"/>
    <mergeCell ref="T8:Z8"/>
    <mergeCell ref="AA8:AF8"/>
    <mergeCell ref="AG8:AK8"/>
    <mergeCell ref="C9:I9"/>
    <mergeCell ref="J9:M9"/>
    <mergeCell ref="N9:S9"/>
    <mergeCell ref="T9:Z9"/>
    <mergeCell ref="AA9:AF9"/>
    <mergeCell ref="E11:AK11"/>
    <mergeCell ref="C14:AK14"/>
    <mergeCell ref="C16:K16"/>
    <mergeCell ref="L16:M16"/>
    <mergeCell ref="O16:P16"/>
    <mergeCell ref="S16:T16"/>
    <mergeCell ref="V16:W16"/>
    <mergeCell ref="Z16:AA16"/>
    <mergeCell ref="AC16:AD16"/>
    <mergeCell ref="AG16:AK16"/>
    <mergeCell ref="C18:K18"/>
    <mergeCell ref="L18:R18"/>
    <mergeCell ref="S18:Y18"/>
    <mergeCell ref="Z18:AF18"/>
    <mergeCell ref="AG18:AK18"/>
    <mergeCell ref="C17:K17"/>
    <mergeCell ref="L17:R17"/>
    <mergeCell ref="S17:Y17"/>
    <mergeCell ref="Z17:AF17"/>
    <mergeCell ref="AG17:AK17"/>
    <mergeCell ref="E21:AK21"/>
    <mergeCell ref="E22:AK22"/>
    <mergeCell ref="A25:AK25"/>
    <mergeCell ref="C19:K19"/>
    <mergeCell ref="L19:R19"/>
    <mergeCell ref="S19:Y19"/>
    <mergeCell ref="Z19:AF19"/>
    <mergeCell ref="AG19:AK19"/>
    <mergeCell ref="C20:K20"/>
    <mergeCell ref="L20:R20"/>
    <mergeCell ref="S20:Y20"/>
    <mergeCell ref="Z20:AF20"/>
    <mergeCell ref="AG20:AK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2:AM57"/>
  <sheetViews>
    <sheetView view="pageBreakPreview" zoomScale="85" zoomScaleNormal="85" zoomScaleSheetLayoutView="85" workbookViewId="0">
      <selection activeCell="AG6" sqref="AG6"/>
    </sheetView>
  </sheetViews>
  <sheetFormatPr defaultRowHeight="16.5"/>
  <cols>
    <col min="1" max="4" width="1.125" style="58" customWidth="1"/>
    <col min="5" max="7" width="2.375" style="58" customWidth="1"/>
    <col min="8" max="8" width="5.25" style="58" customWidth="1"/>
    <col min="9" max="9" width="1.5" style="58" customWidth="1"/>
    <col min="10" max="32" width="3.125" style="58" customWidth="1"/>
    <col min="33" max="33" width="13.625" style="58" bestFit="1" customWidth="1"/>
    <col min="34" max="34" width="14.625" style="58" bestFit="1" customWidth="1"/>
    <col min="35" max="35" width="9" style="58"/>
    <col min="36" max="16384" width="9" style="72"/>
  </cols>
  <sheetData>
    <row r="2" spans="1:39" s="58" customFormat="1" ht="19.5">
      <c r="A2" s="56"/>
      <c r="B2" s="240" t="s">
        <v>143</v>
      </c>
      <c r="C2" s="240"/>
      <c r="D2" s="240"/>
      <c r="E2" s="240"/>
      <c r="F2" s="240"/>
      <c r="G2" s="240"/>
      <c r="H2" s="240"/>
      <c r="I2" s="240"/>
      <c r="J2" s="240"/>
      <c r="K2" s="240"/>
      <c r="L2" s="240"/>
      <c r="M2" s="240"/>
      <c r="N2" s="240"/>
      <c r="O2" s="240"/>
      <c r="P2" s="240"/>
      <c r="Q2" s="56"/>
      <c r="R2" s="56"/>
      <c r="S2" s="56"/>
      <c r="T2" s="56"/>
      <c r="U2" s="56"/>
      <c r="V2" s="56"/>
      <c r="W2" s="56"/>
      <c r="X2" s="56"/>
      <c r="Y2" s="56"/>
      <c r="Z2" s="56"/>
      <c r="AA2" s="56"/>
      <c r="AB2" s="56"/>
      <c r="AC2" s="56"/>
      <c r="AD2" s="56"/>
      <c r="AE2" s="56"/>
      <c r="AF2" s="56"/>
      <c r="AG2" s="57"/>
      <c r="AJ2" s="72"/>
      <c r="AK2" s="72"/>
      <c r="AL2" s="72"/>
      <c r="AM2" s="72"/>
    </row>
    <row r="3" spans="1:39" s="58" customFormat="1" ht="19.5">
      <c r="A3" s="56"/>
      <c r="B3" s="59"/>
      <c r="C3" s="59"/>
      <c r="D3" s="59"/>
      <c r="E3" s="59"/>
      <c r="F3" s="59"/>
      <c r="G3" s="59"/>
      <c r="H3" s="59"/>
      <c r="I3" s="59"/>
      <c r="J3" s="59"/>
      <c r="K3" s="59"/>
      <c r="L3" s="59"/>
      <c r="M3" s="59"/>
      <c r="N3" s="59"/>
      <c r="O3" s="59"/>
      <c r="P3" s="59"/>
      <c r="Q3" s="56"/>
      <c r="R3" s="56"/>
      <c r="S3" s="56"/>
      <c r="T3" s="56"/>
      <c r="U3" s="56"/>
      <c r="V3" s="56"/>
      <c r="W3" s="56"/>
      <c r="X3" s="56"/>
      <c r="Y3" s="56"/>
      <c r="Z3" s="56"/>
      <c r="AA3" s="56"/>
      <c r="AB3" s="56"/>
      <c r="AC3" s="56"/>
      <c r="AD3" s="56"/>
      <c r="AE3" s="56"/>
      <c r="AF3" s="56"/>
      <c r="AG3" s="57"/>
      <c r="AJ3" s="72"/>
      <c r="AK3" s="72"/>
      <c r="AL3" s="72"/>
      <c r="AM3" s="72"/>
    </row>
    <row r="4" spans="1:39" s="58" customFormat="1" ht="19.5">
      <c r="A4" s="56"/>
      <c r="B4" s="59"/>
      <c r="C4" s="392" t="s">
        <v>144</v>
      </c>
      <c r="D4" s="392"/>
      <c r="E4" s="392"/>
      <c r="F4" s="392"/>
      <c r="G4" s="392"/>
      <c r="H4" s="392"/>
      <c r="I4" s="392"/>
      <c r="J4" s="392"/>
      <c r="K4" s="392"/>
      <c r="L4" s="392"/>
      <c r="M4" s="392"/>
      <c r="N4" s="392"/>
      <c r="O4" s="392"/>
      <c r="P4" s="392"/>
      <c r="Q4" s="56"/>
      <c r="R4" s="56"/>
      <c r="S4" s="56"/>
      <c r="T4" s="56"/>
      <c r="U4" s="56"/>
      <c r="V4" s="56"/>
      <c r="W4" s="56"/>
      <c r="X4" s="56"/>
      <c r="Y4" s="56"/>
      <c r="Z4" s="56"/>
      <c r="AA4" s="56"/>
      <c r="AB4" s="56"/>
      <c r="AC4" s="56"/>
      <c r="AD4" s="56"/>
      <c r="AE4" s="56"/>
      <c r="AF4" s="56"/>
      <c r="AG4" s="57"/>
      <c r="AJ4" s="72"/>
      <c r="AK4" s="72"/>
      <c r="AL4" s="72"/>
      <c r="AM4" s="72"/>
    </row>
    <row r="5" spans="1:39" s="58" customFormat="1" ht="19.5">
      <c r="A5" s="56"/>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7"/>
      <c r="AJ5" s="72"/>
      <c r="AK5" s="72"/>
      <c r="AL5" s="72"/>
      <c r="AM5" s="72"/>
    </row>
    <row r="6" spans="1:39" s="58" customFormat="1" ht="251.25" customHeight="1">
      <c r="A6" s="56"/>
      <c r="B6" s="56"/>
      <c r="C6" s="393" t="s">
        <v>1135</v>
      </c>
      <c r="D6" s="394"/>
      <c r="E6" s="394"/>
      <c r="F6" s="394"/>
      <c r="G6" s="394"/>
      <c r="H6" s="394"/>
      <c r="I6" s="394"/>
      <c r="J6" s="394"/>
      <c r="K6" s="394"/>
      <c r="L6" s="394"/>
      <c r="M6" s="394"/>
      <c r="N6" s="394"/>
      <c r="O6" s="394"/>
      <c r="P6" s="394"/>
      <c r="Q6" s="394"/>
      <c r="R6" s="394"/>
      <c r="S6" s="394"/>
      <c r="T6" s="394"/>
      <c r="U6" s="394"/>
      <c r="V6" s="394"/>
      <c r="W6" s="394"/>
      <c r="X6" s="394"/>
      <c r="Y6" s="394"/>
      <c r="Z6" s="394"/>
      <c r="AA6" s="394"/>
      <c r="AB6" s="394"/>
      <c r="AC6" s="394"/>
      <c r="AD6" s="394"/>
      <c r="AE6" s="394"/>
      <c r="AF6" s="394"/>
      <c r="AG6" s="57"/>
      <c r="AJ6" s="72"/>
      <c r="AK6" s="72"/>
      <c r="AL6" s="72"/>
      <c r="AM6" s="72"/>
    </row>
    <row r="7" spans="1:39" s="58" customFormat="1" ht="25.5" customHeight="1">
      <c r="A7" s="56"/>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7"/>
      <c r="AJ7" s="72"/>
      <c r="AK7" s="72"/>
      <c r="AL7" s="72"/>
      <c r="AM7" s="72"/>
    </row>
    <row r="8" spans="1:39" s="58" customFormat="1" ht="18.75" customHeight="1">
      <c r="A8" s="56"/>
      <c r="B8" s="56"/>
      <c r="C8" s="392" t="s">
        <v>145</v>
      </c>
      <c r="D8" s="392"/>
      <c r="E8" s="392"/>
      <c r="F8" s="392"/>
      <c r="G8" s="392"/>
      <c r="H8" s="392"/>
      <c r="I8" s="392"/>
      <c r="J8" s="392"/>
      <c r="K8" s="392"/>
      <c r="L8" s="392"/>
      <c r="M8" s="392"/>
      <c r="N8" s="392"/>
      <c r="O8" s="392"/>
      <c r="P8" s="392"/>
      <c r="Q8" s="392"/>
      <c r="R8" s="392"/>
      <c r="S8" s="392"/>
      <c r="T8" s="392"/>
      <c r="U8" s="392"/>
      <c r="V8" s="392"/>
      <c r="W8" s="392"/>
      <c r="X8" s="56"/>
      <c r="Y8" s="56"/>
      <c r="Z8" s="56"/>
      <c r="AA8" s="56"/>
      <c r="AB8" s="56"/>
      <c r="AC8" s="56"/>
      <c r="AD8" s="56"/>
      <c r="AE8" s="56"/>
      <c r="AF8" s="56"/>
      <c r="AG8" s="57"/>
      <c r="AJ8" s="72"/>
      <c r="AK8" s="72"/>
      <c r="AL8" s="72"/>
      <c r="AM8" s="72"/>
    </row>
    <row r="9" spans="1:39" s="58" customFormat="1" ht="18.75" customHeight="1">
      <c r="A9" s="56"/>
      <c r="B9" s="56"/>
      <c r="D9" s="395" t="s">
        <v>146</v>
      </c>
      <c r="E9" s="395"/>
      <c r="F9" s="395"/>
      <c r="G9" s="395"/>
      <c r="H9" s="395"/>
      <c r="I9" s="395"/>
      <c r="J9" s="395"/>
      <c r="K9" s="396">
        <v>5000</v>
      </c>
      <c r="L9" s="396"/>
      <c r="M9" s="396"/>
      <c r="N9" s="60" t="s">
        <v>147</v>
      </c>
      <c r="O9" s="61" t="s">
        <v>148</v>
      </c>
      <c r="P9" s="61"/>
      <c r="AA9" s="366" t="s">
        <v>149</v>
      </c>
      <c r="AB9" s="366"/>
      <c r="AC9" s="366"/>
      <c r="AD9" s="366"/>
      <c r="AE9" s="366"/>
      <c r="AF9" s="366"/>
      <c r="AG9" s="57"/>
      <c r="AJ9" s="72"/>
      <c r="AK9" s="72"/>
      <c r="AL9" s="72"/>
      <c r="AM9" s="72"/>
    </row>
    <row r="10" spans="1:39" s="58" customFormat="1" ht="25.5" customHeight="1">
      <c r="A10" s="62"/>
      <c r="B10" s="62"/>
      <c r="C10" s="380" t="s">
        <v>150</v>
      </c>
      <c r="D10" s="380"/>
      <c r="E10" s="380"/>
      <c r="F10" s="380"/>
      <c r="G10" s="380"/>
      <c r="H10" s="391"/>
      <c r="I10" s="63"/>
      <c r="J10" s="64"/>
      <c r="K10" s="65" t="s">
        <v>151</v>
      </c>
      <c r="L10" s="81">
        <v>5</v>
      </c>
      <c r="M10" s="67" t="s">
        <v>152</v>
      </c>
      <c r="N10" s="64"/>
      <c r="O10" s="68"/>
      <c r="P10" s="69"/>
      <c r="Q10" s="70" t="s">
        <v>151</v>
      </c>
      <c r="R10" s="81">
        <v>4</v>
      </c>
      <c r="S10" s="69" t="s">
        <v>152</v>
      </c>
      <c r="T10" s="69"/>
      <c r="U10" s="68"/>
      <c r="V10" s="69"/>
      <c r="W10" s="70" t="s">
        <v>151</v>
      </c>
      <c r="X10" s="81">
        <v>3</v>
      </c>
      <c r="Y10" s="70" t="s">
        <v>152</v>
      </c>
      <c r="Z10" s="69"/>
      <c r="AA10" s="68"/>
      <c r="AB10" s="69"/>
      <c r="AC10" s="70" t="s">
        <v>151</v>
      </c>
      <c r="AD10" s="81">
        <v>2</v>
      </c>
      <c r="AE10" s="70" t="s">
        <v>152</v>
      </c>
      <c r="AF10" s="71"/>
      <c r="AG10" s="57"/>
      <c r="AJ10" s="72"/>
      <c r="AK10" s="72"/>
      <c r="AL10" s="72"/>
      <c r="AM10" s="72"/>
    </row>
    <row r="11" spans="1:39" s="58" customFormat="1" ht="25.5" customHeight="1">
      <c r="A11" s="62"/>
      <c r="B11" s="62"/>
      <c r="C11" s="362" t="s">
        <v>153</v>
      </c>
      <c r="D11" s="362"/>
      <c r="E11" s="362"/>
      <c r="F11" s="362"/>
      <c r="G11" s="362"/>
      <c r="H11" s="362"/>
      <c r="I11" s="361">
        <v>-6278403822</v>
      </c>
      <c r="J11" s="361"/>
      <c r="K11" s="361"/>
      <c r="L11" s="361"/>
      <c r="M11" s="361"/>
      <c r="N11" s="361"/>
      <c r="O11" s="361">
        <v>-13826745117</v>
      </c>
      <c r="P11" s="361"/>
      <c r="Q11" s="361"/>
      <c r="R11" s="361"/>
      <c r="S11" s="361"/>
      <c r="T11" s="361"/>
      <c r="U11" s="361">
        <v>-231248935</v>
      </c>
      <c r="V11" s="361"/>
      <c r="W11" s="361"/>
      <c r="X11" s="361"/>
      <c r="Y11" s="361"/>
      <c r="Z11" s="361"/>
      <c r="AA11" s="361">
        <v>-1581520720</v>
      </c>
      <c r="AB11" s="361"/>
      <c r="AC11" s="361"/>
      <c r="AD11" s="361"/>
      <c r="AE11" s="361"/>
      <c r="AF11" s="361"/>
      <c r="AG11" s="57"/>
      <c r="AJ11" s="72"/>
      <c r="AK11" s="72"/>
      <c r="AL11" s="72"/>
      <c r="AM11" s="72"/>
    </row>
    <row r="12" spans="1:39" s="58" customFormat="1" ht="25.5" customHeight="1">
      <c r="C12" s="374" t="s">
        <v>154</v>
      </c>
      <c r="D12" s="369"/>
      <c r="E12" s="369"/>
      <c r="F12" s="369"/>
      <c r="G12" s="369"/>
      <c r="H12" s="370"/>
      <c r="I12" s="384">
        <v>0</v>
      </c>
      <c r="J12" s="385"/>
      <c r="K12" s="385"/>
      <c r="L12" s="385"/>
      <c r="M12" s="385"/>
      <c r="N12" s="386"/>
      <c r="O12" s="387">
        <v>0</v>
      </c>
      <c r="P12" s="387"/>
      <c r="Q12" s="387"/>
      <c r="R12" s="387"/>
      <c r="S12" s="387"/>
      <c r="T12" s="387"/>
      <c r="U12" s="387">
        <v>0</v>
      </c>
      <c r="V12" s="387"/>
      <c r="W12" s="387"/>
      <c r="X12" s="387"/>
      <c r="Y12" s="387"/>
      <c r="Z12" s="387"/>
      <c r="AA12" s="387">
        <v>0</v>
      </c>
      <c r="AB12" s="387"/>
      <c r="AC12" s="387"/>
      <c r="AD12" s="387"/>
      <c r="AE12" s="387"/>
      <c r="AF12" s="387"/>
      <c r="AJ12" s="72"/>
      <c r="AK12" s="72"/>
      <c r="AL12" s="72"/>
      <c r="AM12" s="72"/>
    </row>
    <row r="13" spans="1:39" s="58" customFormat="1" ht="25.5" customHeight="1">
      <c r="C13" s="368" t="s">
        <v>155</v>
      </c>
      <c r="D13" s="369"/>
      <c r="E13" s="369"/>
      <c r="F13" s="369"/>
      <c r="G13" s="369"/>
      <c r="H13" s="370"/>
      <c r="I13" s="388">
        <f>I32+I33</f>
        <v>4272676225</v>
      </c>
      <c r="J13" s="389"/>
      <c r="K13" s="389"/>
      <c r="L13" s="389"/>
      <c r="M13" s="389"/>
      <c r="N13" s="390"/>
      <c r="O13" s="388">
        <f>O32+O33</f>
        <v>4269583572</v>
      </c>
      <c r="P13" s="389"/>
      <c r="Q13" s="389"/>
      <c r="R13" s="389"/>
      <c r="S13" s="389"/>
      <c r="T13" s="390"/>
      <c r="U13" s="388">
        <f>U32+U33</f>
        <v>0</v>
      </c>
      <c r="V13" s="389"/>
      <c r="W13" s="389"/>
      <c r="X13" s="389"/>
      <c r="Y13" s="389"/>
      <c r="Z13" s="390"/>
      <c r="AA13" s="388">
        <f>AA32+AA33</f>
        <v>0</v>
      </c>
      <c r="AB13" s="389"/>
      <c r="AC13" s="389"/>
      <c r="AD13" s="389"/>
      <c r="AE13" s="389"/>
      <c r="AF13" s="390"/>
      <c r="AJ13" s="72"/>
      <c r="AK13" s="72"/>
      <c r="AL13" s="72"/>
      <c r="AM13" s="72"/>
    </row>
    <row r="14" spans="1:39" s="58" customFormat="1" ht="25.5" customHeight="1">
      <c r="A14" s="62"/>
      <c r="B14" s="62"/>
      <c r="C14" s="362" t="s">
        <v>156</v>
      </c>
      <c r="D14" s="362"/>
      <c r="E14" s="362"/>
      <c r="F14" s="362"/>
      <c r="G14" s="362"/>
      <c r="H14" s="362"/>
      <c r="I14" s="383">
        <f>I12+I13</f>
        <v>4272676225</v>
      </c>
      <c r="J14" s="383"/>
      <c r="K14" s="383"/>
      <c r="L14" s="383"/>
      <c r="M14" s="383"/>
      <c r="N14" s="383"/>
      <c r="O14" s="383">
        <f>O12+O13</f>
        <v>4269583572</v>
      </c>
      <c r="P14" s="383"/>
      <c r="Q14" s="383"/>
      <c r="R14" s="383"/>
      <c r="S14" s="383"/>
      <c r="T14" s="383"/>
      <c r="U14" s="383">
        <f>U12+U13</f>
        <v>0</v>
      </c>
      <c r="V14" s="383"/>
      <c r="W14" s="383"/>
      <c r="X14" s="383"/>
      <c r="Y14" s="383"/>
      <c r="Z14" s="383"/>
      <c r="AA14" s="383">
        <f>AA12+AA13</f>
        <v>0</v>
      </c>
      <c r="AB14" s="383"/>
      <c r="AC14" s="383"/>
      <c r="AD14" s="383"/>
      <c r="AE14" s="383"/>
      <c r="AF14" s="383"/>
      <c r="AG14" s="57"/>
      <c r="AJ14" s="72"/>
      <c r="AK14" s="72"/>
      <c r="AL14" s="72"/>
      <c r="AM14" s="72"/>
    </row>
    <row r="15" spans="1:39" s="58" customFormat="1" ht="25.5" customHeight="1">
      <c r="A15" s="62"/>
      <c r="B15" s="62"/>
      <c r="C15" s="362" t="s">
        <v>157</v>
      </c>
      <c r="D15" s="362"/>
      <c r="E15" s="362"/>
      <c r="F15" s="362"/>
      <c r="G15" s="362"/>
      <c r="H15" s="362"/>
      <c r="I15" s="361">
        <v>0</v>
      </c>
      <c r="J15" s="361"/>
      <c r="K15" s="361"/>
      <c r="L15" s="361"/>
      <c r="M15" s="361"/>
      <c r="N15" s="361"/>
      <c r="O15" s="371">
        <v>0</v>
      </c>
      <c r="P15" s="372"/>
      <c r="Q15" s="372"/>
      <c r="R15" s="372"/>
      <c r="S15" s="372"/>
      <c r="T15" s="373"/>
      <c r="U15" s="357">
        <v>0</v>
      </c>
      <c r="V15" s="357"/>
      <c r="W15" s="357"/>
      <c r="X15" s="357"/>
      <c r="Y15" s="357"/>
      <c r="Z15" s="357"/>
      <c r="AA15" s="357">
        <v>0</v>
      </c>
      <c r="AB15" s="357"/>
      <c r="AC15" s="357"/>
      <c r="AD15" s="357"/>
      <c r="AE15" s="357"/>
      <c r="AF15" s="357"/>
      <c r="AG15" s="57"/>
      <c r="AJ15" s="72"/>
      <c r="AK15" s="72"/>
      <c r="AL15" s="72"/>
      <c r="AM15" s="72"/>
    </row>
    <row r="16" spans="1:39" s="58" customFormat="1" ht="25.5" customHeight="1">
      <c r="A16" s="62"/>
      <c r="B16" s="62"/>
      <c r="C16" s="362" t="s">
        <v>158</v>
      </c>
      <c r="D16" s="362"/>
      <c r="E16" s="362"/>
      <c r="F16" s="362"/>
      <c r="G16" s="362"/>
      <c r="H16" s="362"/>
      <c r="I16" s="371">
        <v>0</v>
      </c>
      <c r="J16" s="372"/>
      <c r="K16" s="372"/>
      <c r="L16" s="372"/>
      <c r="M16" s="372"/>
      <c r="N16" s="373"/>
      <c r="O16" s="357">
        <v>0</v>
      </c>
      <c r="P16" s="357"/>
      <c r="Q16" s="357"/>
      <c r="R16" s="357"/>
      <c r="S16" s="357"/>
      <c r="T16" s="357"/>
      <c r="U16" s="357">
        <v>0</v>
      </c>
      <c r="V16" s="357"/>
      <c r="W16" s="357"/>
      <c r="X16" s="357"/>
      <c r="Y16" s="357"/>
      <c r="Z16" s="357"/>
      <c r="AA16" s="357">
        <v>0</v>
      </c>
      <c r="AB16" s="357"/>
      <c r="AC16" s="357"/>
      <c r="AD16" s="357"/>
      <c r="AE16" s="357"/>
      <c r="AF16" s="357"/>
      <c r="AG16" s="57"/>
      <c r="AJ16" s="72"/>
      <c r="AK16" s="72"/>
      <c r="AL16" s="72"/>
      <c r="AM16" s="72"/>
    </row>
    <row r="17" spans="1:39" s="58" customFormat="1" ht="25.5" customHeight="1">
      <c r="A17" s="62"/>
      <c r="B17" s="62"/>
      <c r="C17" s="362" t="s">
        <v>159</v>
      </c>
      <c r="D17" s="362"/>
      <c r="E17" s="362"/>
      <c r="F17" s="362"/>
      <c r="G17" s="362"/>
      <c r="H17" s="362"/>
      <c r="I17" s="363">
        <f>IF(ISERROR(I15/((I34+I35)/2)*100),"-",I15/((I34+I35)/2))</f>
        <v>0</v>
      </c>
      <c r="J17" s="363"/>
      <c r="K17" s="363"/>
      <c r="L17" s="363"/>
      <c r="M17" s="363"/>
      <c r="N17" s="363"/>
      <c r="O17" s="363">
        <f>IF(ISERROR(O15/((O34+O35)/2)*100),"-",O15/((O34+O35)/2))</f>
        <v>0</v>
      </c>
      <c r="P17" s="363"/>
      <c r="Q17" s="363"/>
      <c r="R17" s="363"/>
      <c r="S17" s="363"/>
      <c r="T17" s="363"/>
      <c r="U17" s="363">
        <f>IF(ISERROR(U15/((U34+U35)/2)*100),"-",U15/((U34+U35)/2))</f>
        <v>0</v>
      </c>
      <c r="V17" s="363"/>
      <c r="W17" s="363"/>
      <c r="X17" s="363"/>
      <c r="Y17" s="363"/>
      <c r="Z17" s="363"/>
      <c r="AA17" s="363">
        <f>IF(ISERROR(AA15/((AA34+AA35)/2)*100),"-",AA15/((AA34+AA35)/2))</f>
        <v>0</v>
      </c>
      <c r="AB17" s="363"/>
      <c r="AC17" s="363"/>
      <c r="AD17" s="363"/>
      <c r="AE17" s="363"/>
      <c r="AF17" s="363"/>
      <c r="AG17" s="57"/>
      <c r="AJ17" s="72"/>
      <c r="AK17" s="72"/>
      <c r="AL17" s="72"/>
      <c r="AM17" s="72"/>
    </row>
    <row r="18" spans="1:39" ht="25.5" customHeight="1">
      <c r="A18" s="62"/>
      <c r="B18" s="62"/>
      <c r="C18" s="362" t="s">
        <v>160</v>
      </c>
      <c r="D18" s="362"/>
      <c r="E18" s="362"/>
      <c r="F18" s="362"/>
      <c r="G18" s="362"/>
      <c r="H18" s="362"/>
      <c r="I18" s="363">
        <f>IF(ISERROR(I17*365/I31),"-",I17*365/I31)</f>
        <v>0</v>
      </c>
      <c r="J18" s="363"/>
      <c r="K18" s="363"/>
      <c r="L18" s="363"/>
      <c r="M18" s="363"/>
      <c r="N18" s="363"/>
      <c r="O18" s="363">
        <f>IF(ISERROR(O17*365/O31),"-",O17*365/O31)</f>
        <v>0</v>
      </c>
      <c r="P18" s="363"/>
      <c r="Q18" s="363"/>
      <c r="R18" s="363"/>
      <c r="S18" s="363"/>
      <c r="T18" s="363"/>
      <c r="U18" s="363">
        <f>IF(ISERROR(U17*365/U31),"-",U17*365/U31)</f>
        <v>0</v>
      </c>
      <c r="V18" s="363"/>
      <c r="W18" s="363"/>
      <c r="X18" s="363"/>
      <c r="Y18" s="363"/>
      <c r="Z18" s="363"/>
      <c r="AA18" s="363">
        <f>IF(ISERROR(AA17*365/AA31),"-",AA17*365/AA31)</f>
        <v>0</v>
      </c>
      <c r="AB18" s="363"/>
      <c r="AC18" s="363"/>
      <c r="AD18" s="363"/>
      <c r="AE18" s="363"/>
      <c r="AF18" s="363"/>
      <c r="AG18" s="57"/>
    </row>
    <row r="19" spans="1:39" ht="30.75" customHeight="1">
      <c r="E19" s="382" t="s">
        <v>161</v>
      </c>
      <c r="F19" s="382"/>
      <c r="G19" s="382"/>
      <c r="H19" s="382"/>
      <c r="I19" s="382"/>
      <c r="J19" s="382"/>
      <c r="K19" s="382"/>
      <c r="L19" s="382"/>
      <c r="M19" s="382"/>
      <c r="N19" s="382"/>
      <c r="O19" s="382"/>
      <c r="P19" s="382"/>
      <c r="Q19" s="382"/>
      <c r="R19" s="382"/>
      <c r="S19" s="382"/>
      <c r="T19" s="382"/>
      <c r="U19" s="382"/>
      <c r="V19" s="382"/>
      <c r="W19" s="382"/>
      <c r="X19" s="382"/>
      <c r="Y19" s="382"/>
      <c r="Z19" s="382"/>
      <c r="AA19" s="382"/>
      <c r="AB19" s="382"/>
      <c r="AC19" s="382"/>
      <c r="AD19" s="382"/>
      <c r="AE19" s="382"/>
      <c r="AF19" s="382"/>
    </row>
    <row r="20" spans="1:39">
      <c r="E20" s="296" t="s">
        <v>162</v>
      </c>
      <c r="F20" s="296"/>
      <c r="G20" s="296"/>
      <c r="H20" s="296"/>
      <c r="I20" s="296"/>
      <c r="J20" s="296"/>
      <c r="K20" s="296"/>
      <c r="L20" s="296"/>
      <c r="M20" s="296"/>
      <c r="N20" s="296"/>
      <c r="O20" s="296"/>
      <c r="P20" s="296"/>
      <c r="Q20" s="296"/>
      <c r="R20" s="296"/>
      <c r="S20" s="296"/>
      <c r="T20" s="296"/>
      <c r="U20" s="296"/>
      <c r="V20" s="296"/>
      <c r="W20" s="296"/>
      <c r="X20" s="296"/>
      <c r="Y20" s="296"/>
      <c r="Z20" s="296"/>
      <c r="AA20" s="296"/>
      <c r="AB20" s="296"/>
      <c r="AC20" s="296"/>
      <c r="AD20" s="296"/>
      <c r="AE20" s="296"/>
      <c r="AF20" s="296"/>
    </row>
    <row r="21" spans="1:39">
      <c r="E21" s="293" t="s">
        <v>163</v>
      </c>
      <c r="F21" s="293"/>
      <c r="G21" s="293"/>
      <c r="H21" s="293"/>
      <c r="I21" s="293"/>
      <c r="J21" s="293"/>
      <c r="K21" s="293"/>
      <c r="L21" s="293"/>
      <c r="M21" s="293"/>
      <c r="N21" s="293"/>
      <c r="O21" s="293"/>
      <c r="P21" s="293"/>
      <c r="Q21" s="293"/>
      <c r="R21" s="293"/>
      <c r="S21" s="293"/>
      <c r="T21" s="293"/>
      <c r="U21" s="293"/>
      <c r="V21" s="293"/>
      <c r="W21" s="293"/>
      <c r="X21" s="293"/>
      <c r="Y21" s="293"/>
      <c r="Z21" s="293"/>
      <c r="AA21" s="293"/>
      <c r="AB21" s="293"/>
      <c r="AC21" s="293"/>
      <c r="AD21" s="293"/>
      <c r="AE21" s="293"/>
      <c r="AF21" s="293"/>
    </row>
    <row r="22" spans="1:39">
      <c r="E22" s="293" t="s">
        <v>164</v>
      </c>
      <c r="F22" s="293"/>
      <c r="G22" s="293"/>
      <c r="H22" s="293"/>
      <c r="I22" s="293"/>
      <c r="J22" s="293"/>
      <c r="K22" s="293"/>
      <c r="L22" s="293"/>
      <c r="M22" s="293"/>
      <c r="N22" s="293"/>
      <c r="O22" s="293"/>
      <c r="P22" s="293"/>
      <c r="Q22" s="293"/>
      <c r="R22" s="293"/>
      <c r="S22" s="293"/>
      <c r="T22" s="293"/>
      <c r="U22" s="293"/>
      <c r="V22" s="293"/>
      <c r="W22" s="293"/>
      <c r="X22" s="293"/>
      <c r="Y22" s="293"/>
      <c r="Z22" s="293"/>
      <c r="AA22" s="293"/>
      <c r="AB22" s="293"/>
      <c r="AC22" s="293"/>
      <c r="AD22" s="293"/>
      <c r="AE22" s="293"/>
      <c r="AF22" s="293"/>
    </row>
    <row r="23" spans="1:39">
      <c r="E23" s="296" t="s">
        <v>165</v>
      </c>
      <c r="F23" s="296"/>
      <c r="G23" s="296"/>
      <c r="H23" s="296"/>
      <c r="I23" s="296"/>
      <c r="J23" s="296"/>
      <c r="K23" s="296"/>
      <c r="L23" s="296"/>
      <c r="M23" s="296"/>
      <c r="N23" s="296"/>
      <c r="O23" s="296"/>
      <c r="P23" s="296"/>
      <c r="Q23" s="296"/>
      <c r="R23" s="296"/>
      <c r="S23" s="296"/>
      <c r="T23" s="296"/>
      <c r="U23" s="296"/>
      <c r="V23" s="296"/>
      <c r="W23" s="296"/>
      <c r="X23" s="296"/>
      <c r="Y23" s="296"/>
      <c r="Z23" s="296"/>
      <c r="AA23" s="296"/>
      <c r="AB23" s="296"/>
      <c r="AC23" s="296"/>
      <c r="AD23" s="296"/>
      <c r="AE23" s="296"/>
      <c r="AF23" s="296"/>
    </row>
    <row r="24" spans="1:39" ht="33.75" customHeight="1">
      <c r="E24" s="381" t="s">
        <v>166</v>
      </c>
      <c r="F24" s="381"/>
      <c r="G24" s="381"/>
      <c r="H24" s="381"/>
      <c r="I24" s="381"/>
      <c r="J24" s="381"/>
      <c r="K24" s="381"/>
      <c r="L24" s="381"/>
      <c r="M24" s="381"/>
      <c r="N24" s="381"/>
      <c r="O24" s="381"/>
      <c r="P24" s="381"/>
      <c r="Q24" s="381"/>
      <c r="R24" s="381"/>
      <c r="S24" s="381"/>
      <c r="T24" s="381"/>
      <c r="U24" s="381"/>
      <c r="V24" s="381"/>
      <c r="W24" s="381"/>
      <c r="X24" s="381"/>
      <c r="Y24" s="381"/>
      <c r="Z24" s="381"/>
      <c r="AA24" s="381"/>
      <c r="AB24" s="381"/>
      <c r="AC24" s="381"/>
      <c r="AD24" s="381"/>
      <c r="AE24" s="381"/>
      <c r="AF24" s="381"/>
    </row>
    <row r="25" spans="1:39" customFormat="1" ht="26.25" customHeight="1">
      <c r="A25" s="23"/>
      <c r="B25" s="22"/>
      <c r="C25" s="21"/>
      <c r="D25" s="21"/>
      <c r="E25" s="303"/>
      <c r="F25" s="303"/>
      <c r="G25" s="303"/>
      <c r="H25" s="303"/>
      <c r="I25" s="303"/>
      <c r="J25" s="303"/>
      <c r="K25" s="303"/>
      <c r="L25" s="303"/>
      <c r="M25" s="303"/>
      <c r="N25" s="303"/>
      <c r="O25" s="303"/>
      <c r="P25" s="303"/>
      <c r="Q25" s="303"/>
      <c r="R25" s="303"/>
      <c r="S25" s="303"/>
      <c r="T25" s="303"/>
      <c r="U25" s="303"/>
      <c r="V25" s="303"/>
      <c r="W25" s="303"/>
      <c r="X25" s="303"/>
      <c r="Y25" s="303"/>
      <c r="Z25" s="303"/>
      <c r="AA25" s="303"/>
      <c r="AB25" s="303"/>
      <c r="AC25" s="303"/>
      <c r="AD25" s="303"/>
      <c r="AE25" s="303"/>
      <c r="AF25" s="303"/>
      <c r="AG25" s="73" t="s">
        <v>36</v>
      </c>
      <c r="AH25" s="44"/>
      <c r="AI25" s="44"/>
      <c r="AJ25" s="44"/>
      <c r="AK25" s="44"/>
      <c r="AL25" s="73"/>
      <c r="AM25" s="1"/>
    </row>
    <row r="26" spans="1:39" ht="15" customHeight="1">
      <c r="D26" s="74"/>
      <c r="E26" s="61"/>
      <c r="F26" s="61"/>
      <c r="G26" s="61"/>
      <c r="H26" s="61"/>
      <c r="I26" s="61"/>
      <c r="J26" s="61"/>
      <c r="K26" s="61"/>
      <c r="L26" s="61"/>
      <c r="M26" s="61"/>
      <c r="N26" s="61"/>
      <c r="O26" s="61"/>
      <c r="P26" s="61"/>
      <c r="Q26" s="61"/>
      <c r="R26" s="61"/>
      <c r="S26" s="61"/>
      <c r="T26" s="61"/>
      <c r="U26" s="61"/>
      <c r="V26" s="61"/>
      <c r="W26" s="61"/>
      <c r="X26" s="61"/>
      <c r="Y26" s="61"/>
      <c r="Z26" s="61"/>
      <c r="AA26" s="61"/>
      <c r="AB26" s="61"/>
      <c r="AC26" s="61"/>
      <c r="AD26" s="61"/>
      <c r="AE26" s="61"/>
      <c r="AF26" s="61"/>
    </row>
    <row r="27" spans="1:39">
      <c r="D27" s="296" t="s">
        <v>167</v>
      </c>
      <c r="E27" s="296"/>
      <c r="F27" s="296"/>
      <c r="G27" s="296"/>
      <c r="H27" s="296"/>
      <c r="I27" s="296"/>
      <c r="J27" s="296"/>
      <c r="K27" s="296"/>
      <c r="L27" s="296"/>
      <c r="M27" s="296"/>
      <c r="N27" s="296"/>
      <c r="AA27" s="366" t="s">
        <v>168</v>
      </c>
      <c r="AB27" s="366"/>
      <c r="AC27" s="366"/>
      <c r="AD27" s="366"/>
      <c r="AE27" s="366"/>
      <c r="AF27" s="366"/>
    </row>
    <row r="28" spans="1:39" ht="16.5" customHeight="1">
      <c r="C28" s="380" t="s">
        <v>150</v>
      </c>
      <c r="D28" s="380"/>
      <c r="E28" s="380"/>
      <c r="F28" s="380"/>
      <c r="G28" s="380"/>
      <c r="H28" s="380"/>
      <c r="I28" s="63"/>
      <c r="J28" s="64"/>
      <c r="K28" s="65" t="s">
        <v>151</v>
      </c>
      <c r="L28" s="66">
        <f>L10</f>
        <v>5</v>
      </c>
      <c r="M28" s="67" t="s">
        <v>152</v>
      </c>
      <c r="N28" s="64"/>
      <c r="O28" s="68"/>
      <c r="P28" s="69"/>
      <c r="Q28" s="70" t="s">
        <v>151</v>
      </c>
      <c r="R28" s="70">
        <f>R10</f>
        <v>4</v>
      </c>
      <c r="S28" s="69" t="s">
        <v>152</v>
      </c>
      <c r="T28" s="69"/>
      <c r="U28" s="68"/>
      <c r="V28" s="69"/>
      <c r="W28" s="70" t="s">
        <v>151</v>
      </c>
      <c r="X28" s="70">
        <f>X10</f>
        <v>3</v>
      </c>
      <c r="Y28" s="70" t="s">
        <v>152</v>
      </c>
      <c r="Z28" s="69"/>
      <c r="AA28" s="68"/>
      <c r="AB28" s="69"/>
      <c r="AC28" s="70" t="s">
        <v>151</v>
      </c>
      <c r="AD28" s="70">
        <f>AD10</f>
        <v>2</v>
      </c>
      <c r="AE28" s="70" t="s">
        <v>152</v>
      </c>
      <c r="AF28" s="71"/>
    </row>
    <row r="29" spans="1:39" ht="16.5" customHeight="1">
      <c r="C29" s="362" t="s">
        <v>169</v>
      </c>
      <c r="D29" s="362"/>
      <c r="E29" s="362"/>
      <c r="F29" s="362"/>
      <c r="G29" s="362"/>
      <c r="H29" s="362"/>
      <c r="I29" s="375">
        <v>43831</v>
      </c>
      <c r="J29" s="376"/>
      <c r="K29" s="376"/>
      <c r="L29" s="376"/>
      <c r="M29" s="376"/>
      <c r="N29" s="377"/>
      <c r="O29" s="378">
        <v>43466</v>
      </c>
      <c r="P29" s="378"/>
      <c r="Q29" s="378"/>
      <c r="R29" s="378"/>
      <c r="S29" s="378"/>
      <c r="T29" s="378"/>
      <c r="U29" s="378">
        <v>43101</v>
      </c>
      <c r="V29" s="378"/>
      <c r="W29" s="378"/>
      <c r="X29" s="378"/>
      <c r="Y29" s="378"/>
      <c r="Z29" s="378"/>
      <c r="AA29" s="378">
        <v>42736</v>
      </c>
      <c r="AB29" s="378"/>
      <c r="AC29" s="378"/>
      <c r="AD29" s="378"/>
      <c r="AE29" s="378"/>
      <c r="AF29" s="378"/>
    </row>
    <row r="30" spans="1:39" ht="16.5" customHeight="1">
      <c r="C30" s="362" t="s">
        <v>170</v>
      </c>
      <c r="D30" s="362"/>
      <c r="E30" s="362"/>
      <c r="F30" s="362"/>
      <c r="G30" s="362"/>
      <c r="H30" s="362"/>
      <c r="I30" s="375">
        <v>44196</v>
      </c>
      <c r="J30" s="376"/>
      <c r="K30" s="376"/>
      <c r="L30" s="376"/>
      <c r="M30" s="376"/>
      <c r="N30" s="377"/>
      <c r="O30" s="378">
        <v>43830</v>
      </c>
      <c r="P30" s="378"/>
      <c r="Q30" s="378"/>
      <c r="R30" s="378"/>
      <c r="S30" s="378"/>
      <c r="T30" s="378"/>
      <c r="U30" s="378">
        <v>43465</v>
      </c>
      <c r="V30" s="378"/>
      <c r="W30" s="378"/>
      <c r="X30" s="378"/>
      <c r="Y30" s="378"/>
      <c r="Z30" s="378"/>
      <c r="AA30" s="378">
        <v>43100</v>
      </c>
      <c r="AB30" s="378"/>
      <c r="AC30" s="378"/>
      <c r="AD30" s="378"/>
      <c r="AE30" s="378"/>
      <c r="AF30" s="378"/>
    </row>
    <row r="31" spans="1:39" ht="16.5" customHeight="1">
      <c r="C31" s="362" t="s">
        <v>171</v>
      </c>
      <c r="D31" s="362"/>
      <c r="E31" s="362"/>
      <c r="F31" s="362"/>
      <c r="G31" s="362"/>
      <c r="H31" s="362"/>
      <c r="I31" s="379">
        <f>IFERROR(IF(I29&gt;0, I30-I29+1, " "),"")</f>
        <v>366</v>
      </c>
      <c r="J31" s="379"/>
      <c r="K31" s="379"/>
      <c r="L31" s="379"/>
      <c r="M31" s="379"/>
      <c r="N31" s="379"/>
      <c r="O31" s="379">
        <f>IFERROR(IF(O29&gt;0, O30-O29+1, " "),"")</f>
        <v>365</v>
      </c>
      <c r="P31" s="379"/>
      <c r="Q31" s="379"/>
      <c r="R31" s="379"/>
      <c r="S31" s="379"/>
      <c r="T31" s="379"/>
      <c r="U31" s="379">
        <f>IFERROR(IF(U29&gt;0, U30-U29+1, " "),"")</f>
        <v>365</v>
      </c>
      <c r="V31" s="379"/>
      <c r="W31" s="379"/>
      <c r="X31" s="379"/>
      <c r="Y31" s="379"/>
      <c r="Z31" s="379"/>
      <c r="AA31" s="379">
        <f>IFERROR(IF(AA29&gt;0, AA30-AA29+1, " "),"")</f>
        <v>365</v>
      </c>
      <c r="AB31" s="379"/>
      <c r="AC31" s="379"/>
      <c r="AD31" s="379"/>
      <c r="AE31" s="379"/>
      <c r="AF31" s="379"/>
    </row>
    <row r="32" spans="1:39" ht="16.5" customHeight="1">
      <c r="C32" s="368" t="s">
        <v>172</v>
      </c>
      <c r="D32" s="369"/>
      <c r="E32" s="369"/>
      <c r="F32" s="369"/>
      <c r="G32" s="369"/>
      <c r="H32" s="370"/>
      <c r="I32" s="371">
        <v>4272676225</v>
      </c>
      <c r="J32" s="372"/>
      <c r="K32" s="372"/>
      <c r="L32" s="372"/>
      <c r="M32" s="372"/>
      <c r="N32" s="373"/>
      <c r="O32" s="357">
        <v>4269583572</v>
      </c>
      <c r="P32" s="357"/>
      <c r="Q32" s="357"/>
      <c r="R32" s="357"/>
      <c r="S32" s="357"/>
      <c r="T32" s="357"/>
      <c r="U32" s="357">
        <v>0</v>
      </c>
      <c r="V32" s="357"/>
      <c r="W32" s="357"/>
      <c r="X32" s="357"/>
      <c r="Y32" s="357"/>
      <c r="Z32" s="357"/>
      <c r="AA32" s="357">
        <v>0</v>
      </c>
      <c r="AB32" s="357"/>
      <c r="AC32" s="357"/>
      <c r="AD32" s="357"/>
      <c r="AE32" s="357"/>
      <c r="AF32" s="357"/>
    </row>
    <row r="33" spans="1:35" ht="45" customHeight="1">
      <c r="C33" s="374" t="s">
        <v>173</v>
      </c>
      <c r="D33" s="369"/>
      <c r="E33" s="369"/>
      <c r="F33" s="369"/>
      <c r="G33" s="369"/>
      <c r="H33" s="370"/>
      <c r="I33" s="371">
        <v>0</v>
      </c>
      <c r="J33" s="372"/>
      <c r="K33" s="372"/>
      <c r="L33" s="372"/>
      <c r="M33" s="372"/>
      <c r="N33" s="373"/>
      <c r="O33" s="357">
        <v>0</v>
      </c>
      <c r="P33" s="357"/>
      <c r="Q33" s="357"/>
      <c r="R33" s="357"/>
      <c r="S33" s="357"/>
      <c r="T33" s="357"/>
      <c r="U33" s="357">
        <v>0</v>
      </c>
      <c r="V33" s="357"/>
      <c r="W33" s="357"/>
      <c r="X33" s="357"/>
      <c r="Y33" s="357"/>
      <c r="Z33" s="357"/>
      <c r="AA33" s="357">
        <v>0</v>
      </c>
      <c r="AB33" s="357"/>
      <c r="AC33" s="357"/>
      <c r="AD33" s="357"/>
      <c r="AE33" s="357"/>
      <c r="AF33" s="357"/>
    </row>
    <row r="34" spans="1:35">
      <c r="C34" s="368" t="s">
        <v>174</v>
      </c>
      <c r="D34" s="369"/>
      <c r="E34" s="369"/>
      <c r="F34" s="369"/>
      <c r="G34" s="369"/>
      <c r="H34" s="370"/>
      <c r="I34" s="361">
        <v>112461585938</v>
      </c>
      <c r="J34" s="361"/>
      <c r="K34" s="361"/>
      <c r="L34" s="361"/>
      <c r="M34" s="361"/>
      <c r="N34" s="361"/>
      <c r="O34" s="357">
        <v>43128930178</v>
      </c>
      <c r="P34" s="357"/>
      <c r="Q34" s="357"/>
      <c r="R34" s="357"/>
      <c r="S34" s="357"/>
      <c r="T34" s="357"/>
      <c r="U34" s="357">
        <v>43128930178</v>
      </c>
      <c r="V34" s="357"/>
      <c r="W34" s="357"/>
      <c r="X34" s="357"/>
      <c r="Y34" s="357"/>
      <c r="Z34" s="357"/>
      <c r="AA34" s="357">
        <v>41931058530</v>
      </c>
      <c r="AB34" s="357"/>
      <c r="AC34" s="357"/>
      <c r="AD34" s="357"/>
      <c r="AE34" s="357"/>
      <c r="AF34" s="357"/>
      <c r="AH34" s="75"/>
    </row>
    <row r="35" spans="1:35">
      <c r="C35" s="368" t="s">
        <v>175</v>
      </c>
      <c r="D35" s="369"/>
      <c r="E35" s="369"/>
      <c r="F35" s="369"/>
      <c r="G35" s="369"/>
      <c r="H35" s="370"/>
      <c r="I35" s="361">
        <v>112461585938</v>
      </c>
      <c r="J35" s="361"/>
      <c r="K35" s="361"/>
      <c r="L35" s="361"/>
      <c r="M35" s="361"/>
      <c r="N35" s="361"/>
      <c r="O35" s="357">
        <v>112461585938</v>
      </c>
      <c r="P35" s="357"/>
      <c r="Q35" s="357"/>
      <c r="R35" s="357"/>
      <c r="S35" s="357"/>
      <c r="T35" s="357"/>
      <c r="U35" s="357">
        <v>43128930178</v>
      </c>
      <c r="V35" s="357"/>
      <c r="W35" s="357"/>
      <c r="X35" s="357"/>
      <c r="Y35" s="357"/>
      <c r="Z35" s="357"/>
      <c r="AA35" s="357">
        <v>43128930178</v>
      </c>
      <c r="AB35" s="357"/>
      <c r="AC35" s="357"/>
      <c r="AD35" s="357"/>
      <c r="AE35" s="357"/>
      <c r="AF35" s="357"/>
      <c r="AH35" s="76"/>
    </row>
    <row r="36" spans="1:35" ht="5.25" customHeight="1">
      <c r="AH36" s="76"/>
    </row>
    <row r="37" spans="1:35">
      <c r="D37" s="293" t="s">
        <v>176</v>
      </c>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row>
    <row r="39" spans="1:35">
      <c r="D39" s="77" t="s">
        <v>177</v>
      </c>
      <c r="AA39" s="366" t="s">
        <v>149</v>
      </c>
      <c r="AB39" s="366"/>
      <c r="AC39" s="366"/>
      <c r="AD39" s="366"/>
      <c r="AE39" s="366"/>
      <c r="AF39" s="366"/>
    </row>
    <row r="40" spans="1:35" ht="25.5" customHeight="1">
      <c r="A40" s="62"/>
      <c r="B40" s="62"/>
      <c r="C40" s="367" t="s">
        <v>150</v>
      </c>
      <c r="D40" s="367"/>
      <c r="E40" s="367"/>
      <c r="F40" s="367"/>
      <c r="G40" s="367"/>
      <c r="H40" s="367"/>
      <c r="I40" s="63"/>
      <c r="J40" s="64"/>
      <c r="K40" s="65" t="s">
        <v>151</v>
      </c>
      <c r="L40" s="66">
        <f>L10</f>
        <v>5</v>
      </c>
      <c r="M40" s="67" t="s">
        <v>152</v>
      </c>
      <c r="N40" s="64"/>
      <c r="O40" s="68"/>
      <c r="P40" s="69"/>
      <c r="Q40" s="70" t="s">
        <v>151</v>
      </c>
      <c r="R40" s="70">
        <f>R10</f>
        <v>4</v>
      </c>
      <c r="S40" s="69" t="s">
        <v>152</v>
      </c>
      <c r="T40" s="69"/>
      <c r="U40" s="68"/>
      <c r="V40" s="69"/>
      <c r="W40" s="70" t="s">
        <v>151</v>
      </c>
      <c r="X40" s="70">
        <f>X10</f>
        <v>3</v>
      </c>
      <c r="Y40" s="70" t="s">
        <v>152</v>
      </c>
      <c r="Z40" s="69"/>
      <c r="AA40" s="68"/>
      <c r="AB40" s="69"/>
      <c r="AC40" s="70" t="s">
        <v>151</v>
      </c>
      <c r="AD40" s="70">
        <f>AD10</f>
        <v>2</v>
      </c>
      <c r="AE40" s="70" t="s">
        <v>152</v>
      </c>
      <c r="AF40" s="71"/>
      <c r="AG40" s="57"/>
    </row>
    <row r="41" spans="1:35" ht="25.5" customHeight="1">
      <c r="A41" s="62"/>
      <c r="B41" s="62"/>
      <c r="C41" s="362" t="s">
        <v>178</v>
      </c>
      <c r="D41" s="362"/>
      <c r="E41" s="362"/>
      <c r="F41" s="362"/>
      <c r="G41" s="362"/>
      <c r="H41" s="362"/>
      <c r="I41" s="361">
        <v>0</v>
      </c>
      <c r="J41" s="361"/>
      <c r="K41" s="361"/>
      <c r="L41" s="361"/>
      <c r="M41" s="361"/>
      <c r="N41" s="361"/>
      <c r="O41" s="357">
        <v>0</v>
      </c>
      <c r="P41" s="357"/>
      <c r="Q41" s="357"/>
      <c r="R41" s="357"/>
      <c r="S41" s="357"/>
      <c r="T41" s="357"/>
      <c r="U41" s="357">
        <v>0</v>
      </c>
      <c r="V41" s="357"/>
      <c r="W41" s="357"/>
      <c r="X41" s="357"/>
      <c r="Y41" s="357"/>
      <c r="Z41" s="357"/>
      <c r="AA41" s="357">
        <v>0</v>
      </c>
      <c r="AB41" s="357"/>
      <c r="AC41" s="357"/>
      <c r="AD41" s="357"/>
      <c r="AE41" s="357"/>
      <c r="AF41" s="357"/>
      <c r="AG41" s="57"/>
    </row>
    <row r="42" spans="1:35" s="80" customFormat="1" ht="25.5" customHeight="1">
      <c r="A42" s="78"/>
      <c r="B42" s="78"/>
      <c r="C42" s="364" t="s">
        <v>179</v>
      </c>
      <c r="D42" s="364"/>
      <c r="E42" s="364"/>
      <c r="F42" s="364"/>
      <c r="G42" s="364"/>
      <c r="H42" s="364"/>
      <c r="I42" s="365">
        <f>IF(ISERROR(I41/((I47+I48)/2)*100),"-",I41/((I47+I48)/2))</f>
        <v>0</v>
      </c>
      <c r="J42" s="365"/>
      <c r="K42" s="365"/>
      <c r="L42" s="365"/>
      <c r="M42" s="365"/>
      <c r="N42" s="365"/>
      <c r="O42" s="365">
        <f>IF(ISERROR(O41/((O47+O48)/2)*100),"-",O41/((O47+O48)/2))</f>
        <v>0</v>
      </c>
      <c r="P42" s="365"/>
      <c r="Q42" s="365"/>
      <c r="R42" s="365"/>
      <c r="S42" s="365"/>
      <c r="T42" s="365"/>
      <c r="U42" s="365">
        <f>IF(ISERROR(U41/((U47+U48)/2)*100),"-",U41/((U47+U48)/2))</f>
        <v>0</v>
      </c>
      <c r="V42" s="365"/>
      <c r="W42" s="365"/>
      <c r="X42" s="365"/>
      <c r="Y42" s="365"/>
      <c r="Z42" s="365"/>
      <c r="AA42" s="365">
        <f>IF(ISERROR(AA41/((AA47+AA48)/2)*100),"-",AA41/((AA47+AA48)/2))</f>
        <v>0</v>
      </c>
      <c r="AB42" s="365"/>
      <c r="AC42" s="365"/>
      <c r="AD42" s="365"/>
      <c r="AE42" s="365"/>
      <c r="AF42" s="365"/>
      <c r="AG42" s="57"/>
      <c r="AH42" s="79"/>
      <c r="AI42" s="79"/>
    </row>
    <row r="43" spans="1:35" s="80" customFormat="1" ht="25.5" customHeight="1">
      <c r="A43" s="78"/>
      <c r="B43" s="78"/>
      <c r="C43" s="362" t="s">
        <v>180</v>
      </c>
      <c r="D43" s="362"/>
      <c r="E43" s="362"/>
      <c r="F43" s="362"/>
      <c r="G43" s="362"/>
      <c r="H43" s="362"/>
      <c r="I43" s="363">
        <f>IF(ISERROR(I42*365/I31),"-",I42*365/I31)</f>
        <v>0</v>
      </c>
      <c r="J43" s="363"/>
      <c r="K43" s="363"/>
      <c r="L43" s="363"/>
      <c r="M43" s="363"/>
      <c r="N43" s="363"/>
      <c r="O43" s="363">
        <f>IF(ISERROR(O42*365/O31),"-",O42*365/O31)</f>
        <v>0</v>
      </c>
      <c r="P43" s="363"/>
      <c r="Q43" s="363"/>
      <c r="R43" s="363"/>
      <c r="S43" s="363"/>
      <c r="T43" s="363"/>
      <c r="U43" s="363">
        <f>IF(ISERROR(U42*365/U31),"-",U42*365/U31)</f>
        <v>0</v>
      </c>
      <c r="V43" s="363"/>
      <c r="W43" s="363"/>
      <c r="X43" s="363"/>
      <c r="Y43" s="363"/>
      <c r="Z43" s="363"/>
      <c r="AA43" s="363">
        <f>IF(ISERROR(AA42*365/AA31),"-",AA42*365/AA31)</f>
        <v>0</v>
      </c>
      <c r="AB43" s="363"/>
      <c r="AC43" s="363"/>
      <c r="AD43" s="363"/>
      <c r="AE43" s="363"/>
      <c r="AF43" s="363"/>
      <c r="AG43" s="57"/>
      <c r="AH43" s="79"/>
      <c r="AI43" s="79"/>
    </row>
    <row r="44" spans="1:35" ht="25.5" customHeight="1">
      <c r="A44" s="62"/>
      <c r="B44" s="62"/>
      <c r="C44" s="362" t="s">
        <v>181</v>
      </c>
      <c r="D44" s="362"/>
      <c r="E44" s="362"/>
      <c r="F44" s="362"/>
      <c r="G44" s="362"/>
      <c r="H44" s="362"/>
      <c r="I44" s="361">
        <v>0</v>
      </c>
      <c r="J44" s="361"/>
      <c r="K44" s="361"/>
      <c r="L44" s="361"/>
      <c r="M44" s="361"/>
      <c r="N44" s="361"/>
      <c r="O44" s="357">
        <v>0</v>
      </c>
      <c r="P44" s="357"/>
      <c r="Q44" s="357"/>
      <c r="R44" s="357"/>
      <c r="S44" s="357"/>
      <c r="T44" s="357"/>
      <c r="U44" s="357">
        <v>0</v>
      </c>
      <c r="V44" s="357"/>
      <c r="W44" s="357"/>
      <c r="X44" s="357"/>
      <c r="Y44" s="357"/>
      <c r="Z44" s="357"/>
      <c r="AA44" s="357">
        <v>0</v>
      </c>
      <c r="AB44" s="357"/>
      <c r="AC44" s="357"/>
      <c r="AD44" s="357"/>
      <c r="AE44" s="357"/>
      <c r="AF44" s="357"/>
      <c r="AG44" s="57"/>
    </row>
    <row r="45" spans="1:35" s="80" customFormat="1" ht="25.5" customHeight="1">
      <c r="A45" s="78"/>
      <c r="B45" s="78"/>
      <c r="C45" s="362" t="s">
        <v>182</v>
      </c>
      <c r="D45" s="362"/>
      <c r="E45" s="362"/>
      <c r="F45" s="362"/>
      <c r="G45" s="362"/>
      <c r="H45" s="362"/>
      <c r="I45" s="363">
        <f>IF(ISERROR(I44/((I49+I50)/2)*100),"-",I44/((I49+I50)/2))</f>
        <v>0</v>
      </c>
      <c r="J45" s="363"/>
      <c r="K45" s="363"/>
      <c r="L45" s="363"/>
      <c r="M45" s="363"/>
      <c r="N45" s="363"/>
      <c r="O45" s="363">
        <f>IF(ISERROR(O44/((O49+O50)/2)*100),"-",O44/((O49+O50)/2))</f>
        <v>0</v>
      </c>
      <c r="P45" s="363"/>
      <c r="Q45" s="363"/>
      <c r="R45" s="363"/>
      <c r="S45" s="363"/>
      <c r="T45" s="363"/>
      <c r="U45" s="363">
        <f>IF(ISERROR(U44/((U49+U50)/2)*100),"-",U44/((U49+U50)/2))</f>
        <v>0</v>
      </c>
      <c r="V45" s="363"/>
      <c r="W45" s="363"/>
      <c r="X45" s="363"/>
      <c r="Y45" s="363"/>
      <c r="Z45" s="363"/>
      <c r="AA45" s="363">
        <f>IF(ISERROR(AA44/((AA49+AA50)/2)*100),"-",AA44/((AA49+AA50)/2))</f>
        <v>0</v>
      </c>
      <c r="AB45" s="363"/>
      <c r="AC45" s="363"/>
      <c r="AD45" s="363"/>
      <c r="AE45" s="363"/>
      <c r="AF45" s="363"/>
      <c r="AG45" s="57"/>
      <c r="AH45" s="79"/>
      <c r="AI45" s="79"/>
    </row>
    <row r="46" spans="1:35" s="80" customFormat="1" ht="25.5" customHeight="1" thickBot="1">
      <c r="A46" s="78"/>
      <c r="B46" s="78"/>
      <c r="C46" s="358" t="s">
        <v>183</v>
      </c>
      <c r="D46" s="358"/>
      <c r="E46" s="358"/>
      <c r="F46" s="358"/>
      <c r="G46" s="358"/>
      <c r="H46" s="358"/>
      <c r="I46" s="359">
        <f>IF(ISERROR(I45*365/I31),"-",I45*365/I31)</f>
        <v>0</v>
      </c>
      <c r="J46" s="359"/>
      <c r="K46" s="359"/>
      <c r="L46" s="359"/>
      <c r="M46" s="359"/>
      <c r="N46" s="359"/>
      <c r="O46" s="359">
        <f>IF(ISERROR(O45*365/O31),"-",O45*365/O31)</f>
        <v>0</v>
      </c>
      <c r="P46" s="359"/>
      <c r="Q46" s="359"/>
      <c r="R46" s="359"/>
      <c r="S46" s="359"/>
      <c r="T46" s="359"/>
      <c r="U46" s="359">
        <f>IF(ISERROR(U45*365/U31),"-",U45*365/U31)</f>
        <v>0</v>
      </c>
      <c r="V46" s="359"/>
      <c r="W46" s="359"/>
      <c r="X46" s="359"/>
      <c r="Y46" s="359"/>
      <c r="Z46" s="359"/>
      <c r="AA46" s="359">
        <f>IF(ISERROR(AA45*365/AA31),"-",AA45*365/AA31)</f>
        <v>0</v>
      </c>
      <c r="AB46" s="359"/>
      <c r="AC46" s="359"/>
      <c r="AD46" s="359"/>
      <c r="AE46" s="359"/>
      <c r="AF46" s="359"/>
      <c r="AG46" s="57"/>
      <c r="AH46" s="79"/>
      <c r="AI46" s="79"/>
    </row>
    <row r="47" spans="1:35" ht="23.25" customHeight="1">
      <c r="C47" s="360" t="s">
        <v>184</v>
      </c>
      <c r="D47" s="360"/>
      <c r="E47" s="360"/>
      <c r="F47" s="360"/>
      <c r="G47" s="360"/>
      <c r="H47" s="360"/>
      <c r="I47" s="361">
        <v>17262500000</v>
      </c>
      <c r="J47" s="361"/>
      <c r="K47" s="361"/>
      <c r="L47" s="361"/>
      <c r="M47" s="361"/>
      <c r="N47" s="361"/>
      <c r="O47" s="361">
        <v>6621500000</v>
      </c>
      <c r="P47" s="361"/>
      <c r="Q47" s="361"/>
      <c r="R47" s="361"/>
      <c r="S47" s="361"/>
      <c r="T47" s="361"/>
      <c r="U47" s="361">
        <v>6621500000</v>
      </c>
      <c r="V47" s="361"/>
      <c r="W47" s="361"/>
      <c r="X47" s="361"/>
      <c r="Y47" s="361"/>
      <c r="Z47" s="361"/>
      <c r="AA47" s="361">
        <v>6437500000</v>
      </c>
      <c r="AB47" s="361"/>
      <c r="AC47" s="361"/>
      <c r="AD47" s="361"/>
      <c r="AE47" s="361"/>
      <c r="AF47" s="361"/>
      <c r="AH47" s="75"/>
    </row>
    <row r="48" spans="1:35" ht="23.25" customHeight="1">
      <c r="C48" s="356" t="s">
        <v>185</v>
      </c>
      <c r="D48" s="356"/>
      <c r="E48" s="356"/>
      <c r="F48" s="356"/>
      <c r="G48" s="356"/>
      <c r="H48" s="356"/>
      <c r="I48" s="357">
        <v>17262500000</v>
      </c>
      <c r="J48" s="357"/>
      <c r="K48" s="357"/>
      <c r="L48" s="357"/>
      <c r="M48" s="357"/>
      <c r="N48" s="357"/>
      <c r="O48" s="357">
        <v>17262500000</v>
      </c>
      <c r="P48" s="357"/>
      <c r="Q48" s="357"/>
      <c r="R48" s="357"/>
      <c r="S48" s="357"/>
      <c r="T48" s="357"/>
      <c r="U48" s="357">
        <v>6621500000</v>
      </c>
      <c r="V48" s="357"/>
      <c r="W48" s="357"/>
      <c r="X48" s="357"/>
      <c r="Y48" s="357"/>
      <c r="Z48" s="357"/>
      <c r="AA48" s="357">
        <v>6621500000</v>
      </c>
      <c r="AB48" s="357"/>
      <c r="AC48" s="357"/>
      <c r="AD48" s="357"/>
      <c r="AE48" s="357"/>
      <c r="AF48" s="357"/>
      <c r="AH48" s="76"/>
    </row>
    <row r="49" spans="1:39" ht="23.25" customHeight="1">
      <c r="C49" s="356" t="s">
        <v>186</v>
      </c>
      <c r="D49" s="356"/>
      <c r="E49" s="356"/>
      <c r="F49" s="356"/>
      <c r="G49" s="356"/>
      <c r="H49" s="356"/>
      <c r="I49" s="357">
        <v>11270000000</v>
      </c>
      <c r="J49" s="357"/>
      <c r="K49" s="357"/>
      <c r="L49" s="357"/>
      <c r="M49" s="357"/>
      <c r="N49" s="357"/>
      <c r="O49" s="357">
        <v>4553500000</v>
      </c>
      <c r="P49" s="357"/>
      <c r="Q49" s="357"/>
      <c r="R49" s="357"/>
      <c r="S49" s="357"/>
      <c r="T49" s="357"/>
      <c r="U49" s="357">
        <v>4553500000</v>
      </c>
      <c r="V49" s="357"/>
      <c r="W49" s="357"/>
      <c r="X49" s="357"/>
      <c r="Y49" s="357"/>
      <c r="Z49" s="357"/>
      <c r="AA49" s="357">
        <v>4437500000</v>
      </c>
      <c r="AB49" s="357"/>
      <c r="AC49" s="357"/>
      <c r="AD49" s="357"/>
      <c r="AE49" s="357"/>
      <c r="AF49" s="357"/>
      <c r="AH49" s="75"/>
    </row>
    <row r="50" spans="1:39" s="58" customFormat="1" ht="23.25" customHeight="1">
      <c r="C50" s="356" t="s">
        <v>187</v>
      </c>
      <c r="D50" s="356"/>
      <c r="E50" s="356"/>
      <c r="F50" s="356"/>
      <c r="G50" s="356"/>
      <c r="H50" s="356"/>
      <c r="I50" s="357">
        <v>11270000000</v>
      </c>
      <c r="J50" s="357"/>
      <c r="K50" s="357"/>
      <c r="L50" s="357"/>
      <c r="M50" s="357"/>
      <c r="N50" s="357"/>
      <c r="O50" s="357">
        <v>11270000000</v>
      </c>
      <c r="P50" s="357"/>
      <c r="Q50" s="357"/>
      <c r="R50" s="357"/>
      <c r="S50" s="357"/>
      <c r="T50" s="357"/>
      <c r="U50" s="357">
        <v>4553500000</v>
      </c>
      <c r="V50" s="357"/>
      <c r="W50" s="357"/>
      <c r="X50" s="357"/>
      <c r="Y50" s="357"/>
      <c r="Z50" s="357"/>
      <c r="AA50" s="357">
        <v>4553500000</v>
      </c>
      <c r="AB50" s="357"/>
      <c r="AC50" s="357"/>
      <c r="AD50" s="357"/>
      <c r="AE50" s="357"/>
      <c r="AF50" s="357"/>
      <c r="AH50" s="76"/>
      <c r="AJ50" s="72"/>
      <c r="AK50" s="72"/>
      <c r="AL50" s="72"/>
      <c r="AM50" s="72"/>
    </row>
    <row r="51" spans="1:39" s="58" customFormat="1" ht="5.25" customHeight="1">
      <c r="AH51" s="76"/>
      <c r="AJ51" s="72"/>
      <c r="AK51" s="72"/>
      <c r="AL51" s="72"/>
      <c r="AM51" s="72"/>
    </row>
    <row r="52" spans="1:39" s="58" customFormat="1">
      <c r="D52" s="293" t="s">
        <v>176</v>
      </c>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J52" s="72"/>
      <c r="AK52" s="72"/>
      <c r="AL52" s="72"/>
      <c r="AM52" s="72"/>
    </row>
    <row r="57" spans="1:39" s="58" customFormat="1" ht="103.5" customHeight="1">
      <c r="A57" s="353" t="s">
        <v>188</v>
      </c>
      <c r="B57" s="354"/>
      <c r="C57" s="354"/>
      <c r="D57" s="354"/>
      <c r="E57" s="354"/>
      <c r="F57" s="354"/>
      <c r="G57" s="354"/>
      <c r="H57" s="354"/>
      <c r="I57" s="354"/>
      <c r="J57" s="354"/>
      <c r="K57" s="354"/>
      <c r="L57" s="354"/>
      <c r="M57" s="354"/>
      <c r="N57" s="354"/>
      <c r="O57" s="354"/>
      <c r="P57" s="354"/>
      <c r="Q57" s="354"/>
      <c r="R57" s="354"/>
      <c r="S57" s="354"/>
      <c r="T57" s="354"/>
      <c r="U57" s="354"/>
      <c r="V57" s="354"/>
      <c r="W57" s="354"/>
      <c r="X57" s="354"/>
      <c r="Y57" s="354"/>
      <c r="Z57" s="354"/>
      <c r="AA57" s="354"/>
      <c r="AB57" s="354"/>
      <c r="AC57" s="354"/>
      <c r="AD57" s="354"/>
      <c r="AE57" s="354"/>
      <c r="AF57" s="355"/>
      <c r="AJ57" s="72"/>
      <c r="AK57" s="72"/>
      <c r="AL57" s="72"/>
      <c r="AM57" s="72"/>
    </row>
  </sheetData>
  <sheetProtection formatCells="0" formatColumns="0" formatRows="0"/>
  <protectedRanges>
    <protectedRange sqref="O44:AF44 I47:AF50 O41:AF41" name="범위8_2"/>
    <protectedRange sqref="C6 I29:AF30 O10:AF11 O15:AF16 O32:AF35 I12:AF13 L10 I11:N11 I15:N15 I34:N35 I41:N41 I44:N44" name="범위8"/>
  </protectedRanges>
  <mergeCells count="148">
    <mergeCell ref="C10:H10"/>
    <mergeCell ref="C11:H11"/>
    <mergeCell ref="I11:N11"/>
    <mergeCell ref="O11:T11"/>
    <mergeCell ref="U11:Z11"/>
    <mergeCell ref="AA11:AF11"/>
    <mergeCell ref="B2:P2"/>
    <mergeCell ref="C4:P4"/>
    <mergeCell ref="C6:AF6"/>
    <mergeCell ref="C8:W8"/>
    <mergeCell ref="D9:J9"/>
    <mergeCell ref="K9:M9"/>
    <mergeCell ref="AA9:AF9"/>
    <mergeCell ref="C12:H12"/>
    <mergeCell ref="I12:N12"/>
    <mergeCell ref="O12:T12"/>
    <mergeCell ref="U12:Z12"/>
    <mergeCell ref="AA12:AF12"/>
    <mergeCell ref="C13:H13"/>
    <mergeCell ref="I13:N13"/>
    <mergeCell ref="O13:T13"/>
    <mergeCell ref="U13:Z13"/>
    <mergeCell ref="AA13:AF13"/>
    <mergeCell ref="C14:H14"/>
    <mergeCell ref="I14:N14"/>
    <mergeCell ref="O14:T14"/>
    <mergeCell ref="U14:Z14"/>
    <mergeCell ref="AA14:AF14"/>
    <mergeCell ref="C15:H15"/>
    <mergeCell ref="I15:N15"/>
    <mergeCell ref="O15:T15"/>
    <mergeCell ref="U15:Z15"/>
    <mergeCell ref="AA15:AF1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30:H30"/>
    <mergeCell ref="I30:N30"/>
    <mergeCell ref="O30:T30"/>
    <mergeCell ref="U30:Z30"/>
    <mergeCell ref="AA30:AF30"/>
    <mergeCell ref="C31:H31"/>
    <mergeCell ref="I31:N31"/>
    <mergeCell ref="O31:T31"/>
    <mergeCell ref="U31:Z31"/>
    <mergeCell ref="AA31:AF31"/>
    <mergeCell ref="C32:H32"/>
    <mergeCell ref="I32:N32"/>
    <mergeCell ref="O32:T32"/>
    <mergeCell ref="U32:Z32"/>
    <mergeCell ref="AA32:AF32"/>
    <mergeCell ref="C33:H33"/>
    <mergeCell ref="I33:N33"/>
    <mergeCell ref="O33:T33"/>
    <mergeCell ref="U33:Z33"/>
    <mergeCell ref="AA33:AF3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42:H42"/>
    <mergeCell ref="I42:N42"/>
    <mergeCell ref="O42:T42"/>
    <mergeCell ref="U42:Z42"/>
    <mergeCell ref="AA42:AF42"/>
    <mergeCell ref="C43:H43"/>
    <mergeCell ref="I43:N43"/>
    <mergeCell ref="O43:T43"/>
    <mergeCell ref="U43:Z43"/>
    <mergeCell ref="AA43:AF43"/>
    <mergeCell ref="C44:H44"/>
    <mergeCell ref="I44:N44"/>
    <mergeCell ref="O44:T44"/>
    <mergeCell ref="U44:Z44"/>
    <mergeCell ref="AA44:AF44"/>
    <mergeCell ref="C45:H45"/>
    <mergeCell ref="I45:N45"/>
    <mergeCell ref="O45:T45"/>
    <mergeCell ref="U45:Z45"/>
    <mergeCell ref="AA45:AF45"/>
    <mergeCell ref="C46:H46"/>
    <mergeCell ref="I46:N46"/>
    <mergeCell ref="O46:T46"/>
    <mergeCell ref="U46:Z46"/>
    <mergeCell ref="AA46:AF46"/>
    <mergeCell ref="C47:H47"/>
    <mergeCell ref="I47:N47"/>
    <mergeCell ref="O47:T47"/>
    <mergeCell ref="U47:Z47"/>
    <mergeCell ref="AA47:AF47"/>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L8" sqref="AL8"/>
    </sheetView>
  </sheetViews>
  <sheetFormatPr defaultRowHeight="16.5"/>
  <cols>
    <col min="1" max="3" width="1.125" style="1" customWidth="1"/>
    <col min="4" max="4" width="2.625" style="1" customWidth="1"/>
    <col min="5" max="13" width="2.375" style="1" customWidth="1"/>
    <col min="14" max="18" width="2.5" style="1" customWidth="1"/>
    <col min="19" max="21" width="2.375" style="1" customWidth="1"/>
    <col min="22" max="26" width="2.5" style="1" customWidth="1"/>
    <col min="27" max="36" width="2.375" style="1" customWidth="1"/>
    <col min="37" max="37" width="4.25" style="1" customWidth="1"/>
    <col min="38" max="42" width="9" style="1"/>
  </cols>
  <sheetData>
    <row r="2" spans="1:46" s="1" customFormat="1" ht="19.5">
      <c r="A2" s="239" t="s">
        <v>189</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c r="AQ2"/>
      <c r="AR2"/>
      <c r="AS2"/>
      <c r="AT2"/>
    </row>
    <row r="3" spans="1:46" s="1" customFormat="1" ht="19.5">
      <c r="A3" s="82"/>
      <c r="B3" s="82"/>
      <c r="C3" s="82"/>
      <c r="D3" s="82"/>
      <c r="E3" s="82"/>
      <c r="F3" s="82"/>
      <c r="G3" s="82"/>
      <c r="H3" s="82"/>
      <c r="I3" s="82"/>
      <c r="J3" s="82"/>
      <c r="K3" s="82"/>
      <c r="L3" s="82"/>
      <c r="M3" s="82"/>
      <c r="N3" s="82"/>
      <c r="O3" s="82"/>
      <c r="P3" s="82"/>
      <c r="Q3" s="82"/>
      <c r="R3" s="82"/>
      <c r="S3" s="82"/>
      <c r="T3" s="82"/>
      <c r="U3" s="82"/>
      <c r="V3" s="82"/>
      <c r="W3" s="82"/>
      <c r="X3" s="82"/>
      <c r="Y3" s="82"/>
      <c r="Z3" s="82"/>
      <c r="AA3" s="82"/>
      <c r="AB3" s="82"/>
      <c r="AC3" s="82"/>
      <c r="AD3" s="82"/>
      <c r="AE3" s="82"/>
      <c r="AF3" s="82"/>
      <c r="AG3" s="82"/>
      <c r="AH3" s="82"/>
      <c r="AI3" s="82"/>
      <c r="AJ3" s="82"/>
      <c r="AK3" s="82"/>
      <c r="AQ3"/>
      <c r="AR3"/>
      <c r="AS3"/>
      <c r="AT3"/>
    </row>
    <row r="4" spans="1:46" s="1" customFormat="1" ht="19.5">
      <c r="A4" s="240" t="s">
        <v>190</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17"/>
      <c r="AI4" s="17"/>
      <c r="AJ4" s="17"/>
      <c r="AK4" s="35"/>
      <c r="AL4" s="14"/>
    </row>
    <row r="5" spans="1:46" s="1" customFormat="1"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c r="AL5" s="14"/>
      <c r="AQ5"/>
      <c r="AR5"/>
      <c r="AS5"/>
      <c r="AT5"/>
    </row>
    <row r="6" spans="1:46" s="1" customFormat="1">
      <c r="AA6" s="421" t="s">
        <v>191</v>
      </c>
      <c r="AB6" s="421"/>
      <c r="AC6" s="421"/>
      <c r="AD6" s="421"/>
      <c r="AE6" s="421"/>
      <c r="AF6" s="421"/>
      <c r="AG6" s="421"/>
      <c r="AH6" s="421"/>
      <c r="AI6" s="421"/>
      <c r="AJ6" s="421"/>
      <c r="AK6" s="421"/>
      <c r="AQ6"/>
      <c r="AR6"/>
      <c r="AS6"/>
      <c r="AT6"/>
    </row>
    <row r="7" spans="1:46" s="1" customFormat="1" ht="20.100000000000001" customHeight="1">
      <c r="C7" s="422" t="s">
        <v>192</v>
      </c>
      <c r="D7" s="423"/>
      <c r="E7" s="423"/>
      <c r="F7" s="423"/>
      <c r="G7" s="423"/>
      <c r="H7" s="423"/>
      <c r="I7" s="423"/>
      <c r="J7" s="423"/>
      <c r="K7" s="423"/>
      <c r="L7" s="423"/>
      <c r="M7" s="424"/>
      <c r="N7" s="429" t="s">
        <v>1044</v>
      </c>
      <c r="O7" s="430"/>
      <c r="P7" s="430"/>
      <c r="Q7" s="430"/>
      <c r="R7" s="430"/>
      <c r="S7" s="430"/>
      <c r="T7" s="430"/>
      <c r="U7" s="431"/>
      <c r="V7" s="429" t="s">
        <v>1045</v>
      </c>
      <c r="W7" s="430"/>
      <c r="X7" s="430"/>
      <c r="Y7" s="430"/>
      <c r="Z7" s="430"/>
      <c r="AA7" s="430"/>
      <c r="AB7" s="430"/>
      <c r="AC7" s="431"/>
      <c r="AD7" s="432" t="s">
        <v>193</v>
      </c>
      <c r="AE7" s="423"/>
      <c r="AF7" s="423"/>
      <c r="AG7" s="423"/>
      <c r="AH7" s="423"/>
      <c r="AI7" s="423"/>
      <c r="AJ7" s="423"/>
      <c r="AK7" s="424"/>
      <c r="AQ7"/>
      <c r="AR7"/>
      <c r="AS7"/>
      <c r="AT7"/>
    </row>
    <row r="8" spans="1:46" s="1" customFormat="1" ht="20.100000000000001" customHeight="1">
      <c r="C8" s="425"/>
      <c r="D8" s="426"/>
      <c r="E8" s="426"/>
      <c r="F8" s="427"/>
      <c r="G8" s="427"/>
      <c r="H8" s="427"/>
      <c r="I8" s="427"/>
      <c r="J8" s="427"/>
      <c r="K8" s="427"/>
      <c r="L8" s="427"/>
      <c r="M8" s="428"/>
      <c r="N8" s="434" t="s">
        <v>194</v>
      </c>
      <c r="O8" s="434"/>
      <c r="P8" s="434"/>
      <c r="Q8" s="434"/>
      <c r="R8" s="434"/>
      <c r="S8" s="434" t="s">
        <v>125</v>
      </c>
      <c r="T8" s="434"/>
      <c r="U8" s="434"/>
      <c r="V8" s="434" t="s">
        <v>194</v>
      </c>
      <c r="W8" s="434"/>
      <c r="X8" s="434"/>
      <c r="Y8" s="434"/>
      <c r="Z8" s="434"/>
      <c r="AA8" s="434" t="s">
        <v>125</v>
      </c>
      <c r="AB8" s="434"/>
      <c r="AC8" s="434"/>
      <c r="AD8" s="433"/>
      <c r="AE8" s="427"/>
      <c r="AF8" s="427"/>
      <c r="AG8" s="427"/>
      <c r="AH8" s="427"/>
      <c r="AI8" s="427"/>
      <c r="AJ8" s="427"/>
      <c r="AK8" s="428"/>
      <c r="AQ8"/>
      <c r="AR8"/>
      <c r="AS8"/>
      <c r="AT8"/>
    </row>
    <row r="9" spans="1:46" s="1" customFormat="1" ht="37.5" customHeight="1">
      <c r="C9" s="418" t="s">
        <v>195</v>
      </c>
      <c r="D9" s="419"/>
      <c r="E9" s="419"/>
      <c r="F9" s="420"/>
      <c r="G9" s="398"/>
      <c r="H9" s="398"/>
      <c r="I9" s="398"/>
      <c r="J9" s="398"/>
      <c r="K9" s="398"/>
      <c r="L9" s="398"/>
      <c r="M9" s="398"/>
      <c r="N9" s="399">
        <v>354273838501</v>
      </c>
      <c r="O9" s="399"/>
      <c r="P9" s="399"/>
      <c r="Q9" s="399"/>
      <c r="R9" s="399"/>
      <c r="S9" s="397">
        <f>IFERROR(N9/SUM($N$9:$R$13)*100,"")</f>
        <v>90.090242914150679</v>
      </c>
      <c r="T9" s="397"/>
      <c r="U9" s="397"/>
      <c r="V9" s="399">
        <v>353205669445</v>
      </c>
      <c r="W9" s="399"/>
      <c r="X9" s="399"/>
      <c r="Y9" s="399"/>
      <c r="Z9" s="399"/>
      <c r="AA9" s="397">
        <f>IFERROR(V9/SUM($V$9:$Z$13)*100,"")</f>
        <v>89.939836050417966</v>
      </c>
      <c r="AB9" s="397"/>
      <c r="AC9" s="397"/>
      <c r="AD9" s="408">
        <f>IFERROR(AA9+AA10,"")</f>
        <v>89.939836050417966</v>
      </c>
      <c r="AE9" s="409"/>
      <c r="AF9" s="409"/>
      <c r="AG9" s="409"/>
      <c r="AH9" s="409"/>
      <c r="AI9" s="409"/>
      <c r="AJ9" s="409"/>
      <c r="AK9" s="410"/>
      <c r="AQ9"/>
      <c r="AR9"/>
      <c r="AS9"/>
      <c r="AT9"/>
    </row>
    <row r="10" spans="1:46" s="1" customFormat="1" ht="37.5" customHeight="1">
      <c r="C10" s="414"/>
      <c r="D10" s="415"/>
      <c r="E10" s="416"/>
      <c r="F10" s="417" t="s">
        <v>196</v>
      </c>
      <c r="G10" s="398"/>
      <c r="H10" s="398"/>
      <c r="I10" s="398"/>
      <c r="J10" s="398"/>
      <c r="K10" s="398"/>
      <c r="L10" s="398"/>
      <c r="M10" s="398"/>
      <c r="N10" s="399"/>
      <c r="O10" s="399"/>
      <c r="P10" s="399"/>
      <c r="Q10" s="399"/>
      <c r="R10" s="399"/>
      <c r="S10" s="397">
        <f>IFERROR(N10/SUM($N$9:$R$13)*100,"")</f>
        <v>0</v>
      </c>
      <c r="T10" s="397"/>
      <c r="U10" s="397"/>
      <c r="V10" s="399"/>
      <c r="W10" s="399"/>
      <c r="X10" s="399"/>
      <c r="Y10" s="399"/>
      <c r="Z10" s="399"/>
      <c r="AA10" s="397">
        <f>IFERROR(V10/SUM($V$9:$Z$13)*100,"")</f>
        <v>0</v>
      </c>
      <c r="AB10" s="397"/>
      <c r="AC10" s="397"/>
      <c r="AD10" s="411"/>
      <c r="AE10" s="412"/>
      <c r="AF10" s="412"/>
      <c r="AG10" s="412"/>
      <c r="AH10" s="412"/>
      <c r="AI10" s="412"/>
      <c r="AJ10" s="412"/>
      <c r="AK10" s="413"/>
      <c r="AQ10"/>
      <c r="AR10"/>
      <c r="AS10"/>
      <c r="AT10"/>
    </row>
    <row r="11" spans="1:46" s="1" customFormat="1" ht="37.5" customHeight="1">
      <c r="C11" s="407" t="s">
        <v>197</v>
      </c>
      <c r="D11" s="407"/>
      <c r="E11" s="407"/>
      <c r="F11" s="398"/>
      <c r="G11" s="398"/>
      <c r="H11" s="398"/>
      <c r="I11" s="398"/>
      <c r="J11" s="398"/>
      <c r="K11" s="398"/>
      <c r="L11" s="398"/>
      <c r="M11" s="398"/>
      <c r="N11" s="399"/>
      <c r="O11" s="399"/>
      <c r="P11" s="399"/>
      <c r="Q11" s="399"/>
      <c r="R11" s="399"/>
      <c r="S11" s="397">
        <f>IFERROR(N11/SUM($N$9:$R$13)*100,"")</f>
        <v>0</v>
      </c>
      <c r="T11" s="397"/>
      <c r="U11" s="397"/>
      <c r="V11" s="399"/>
      <c r="W11" s="399"/>
      <c r="X11" s="399"/>
      <c r="Y11" s="399"/>
      <c r="Z11" s="399"/>
      <c r="AA11" s="397">
        <f>IFERROR(V11/SUM($V$9:$Z$13)*100,"")</f>
        <v>0</v>
      </c>
      <c r="AB11" s="397"/>
      <c r="AC11" s="397"/>
      <c r="AD11" s="400">
        <f>AA11</f>
        <v>0</v>
      </c>
      <c r="AE11" s="401"/>
      <c r="AF11" s="401"/>
      <c r="AG11" s="401"/>
      <c r="AH11" s="401"/>
      <c r="AI11" s="401"/>
      <c r="AJ11" s="401"/>
      <c r="AK11" s="402"/>
      <c r="AQ11"/>
      <c r="AR11"/>
      <c r="AS11"/>
      <c r="AT11"/>
    </row>
    <row r="12" spans="1:46" s="1" customFormat="1" ht="37.5" customHeight="1">
      <c r="C12" s="398" t="s">
        <v>198</v>
      </c>
      <c r="D12" s="398"/>
      <c r="E12" s="398"/>
      <c r="F12" s="398"/>
      <c r="G12" s="398"/>
      <c r="H12" s="398"/>
      <c r="I12" s="398"/>
      <c r="J12" s="398"/>
      <c r="K12" s="398"/>
      <c r="L12" s="398"/>
      <c r="M12" s="398"/>
      <c r="N12" s="399">
        <v>36469410134</v>
      </c>
      <c r="O12" s="399"/>
      <c r="P12" s="399"/>
      <c r="Q12" s="399"/>
      <c r="R12" s="399"/>
      <c r="S12" s="397">
        <f>IFERROR(N12/SUM($N$9:$R$13)*100,"")</f>
        <v>9.274006886338503</v>
      </c>
      <c r="T12" s="397"/>
      <c r="U12" s="397"/>
      <c r="V12" s="399">
        <v>37067722827</v>
      </c>
      <c r="W12" s="399"/>
      <c r="X12" s="399"/>
      <c r="Y12" s="399"/>
      <c r="Z12" s="399"/>
      <c r="AA12" s="397">
        <f>IFERROR(V12/SUM($V$9:$Z$13)*100,"")</f>
        <v>9.4388771252208148</v>
      </c>
      <c r="AB12" s="397"/>
      <c r="AC12" s="397"/>
      <c r="AD12" s="400">
        <f>AA12</f>
        <v>9.4388771252208148</v>
      </c>
      <c r="AE12" s="401"/>
      <c r="AF12" s="401"/>
      <c r="AG12" s="401"/>
      <c r="AH12" s="401"/>
      <c r="AI12" s="401"/>
      <c r="AJ12" s="401"/>
      <c r="AK12" s="402"/>
      <c r="AQ12"/>
      <c r="AR12"/>
      <c r="AS12"/>
      <c r="AT12"/>
    </row>
    <row r="13" spans="1:46" s="1" customFormat="1" ht="37.5" customHeight="1">
      <c r="C13" s="398" t="s">
        <v>199</v>
      </c>
      <c r="D13" s="398"/>
      <c r="E13" s="398"/>
      <c r="F13" s="398"/>
      <c r="G13" s="398"/>
      <c r="H13" s="398"/>
      <c r="I13" s="398"/>
      <c r="J13" s="398"/>
      <c r="K13" s="398"/>
      <c r="L13" s="398"/>
      <c r="M13" s="398"/>
      <c r="N13" s="399">
        <v>2500045024</v>
      </c>
      <c r="O13" s="399"/>
      <c r="P13" s="399"/>
      <c r="Q13" s="399"/>
      <c r="R13" s="399"/>
      <c r="S13" s="397">
        <f>IFERROR(N13/SUM($N$9:$R$13)*100,"")</f>
        <v>0.63575019951081679</v>
      </c>
      <c r="T13" s="397"/>
      <c r="U13" s="397"/>
      <c r="V13" s="399">
        <v>2439875792</v>
      </c>
      <c r="W13" s="399"/>
      <c r="X13" s="399"/>
      <c r="Y13" s="399"/>
      <c r="Z13" s="399"/>
      <c r="AA13" s="397">
        <f>IFERROR(V13/SUM($V$9:$Z$13)*100,"")</f>
        <v>0.62128682436122229</v>
      </c>
      <c r="AB13" s="397"/>
      <c r="AC13" s="397"/>
      <c r="AD13" s="400">
        <f>AA13</f>
        <v>0.62128682436122229</v>
      </c>
      <c r="AE13" s="401"/>
      <c r="AF13" s="401"/>
      <c r="AG13" s="401"/>
      <c r="AH13" s="401"/>
      <c r="AI13" s="401"/>
      <c r="AJ13" s="401"/>
      <c r="AK13" s="402"/>
      <c r="AQ13"/>
      <c r="AR13"/>
      <c r="AS13"/>
      <c r="AT13"/>
    </row>
    <row r="14" spans="1:46" s="1" customFormat="1" ht="37.5" customHeight="1">
      <c r="C14" s="403" t="s">
        <v>200</v>
      </c>
      <c r="D14" s="404"/>
      <c r="E14" s="404"/>
      <c r="F14" s="404"/>
      <c r="G14" s="404"/>
      <c r="H14" s="404"/>
      <c r="I14" s="404"/>
      <c r="J14" s="404"/>
      <c r="K14" s="404"/>
      <c r="L14" s="404"/>
      <c r="M14" s="405"/>
      <c r="N14" s="406">
        <f>SUM(N9:R13)</f>
        <v>393243293659</v>
      </c>
      <c r="O14" s="406"/>
      <c r="P14" s="406"/>
      <c r="Q14" s="406"/>
      <c r="R14" s="406"/>
      <c r="S14" s="397">
        <f>IFERROR(N14/SUM($N$14:$R$14)*100,"")</f>
        <v>100</v>
      </c>
      <c r="T14" s="397"/>
      <c r="U14" s="397"/>
      <c r="V14" s="406">
        <f>SUM(V9:Z13)</f>
        <v>392713268064</v>
      </c>
      <c r="W14" s="406"/>
      <c r="X14" s="406"/>
      <c r="Y14" s="406"/>
      <c r="Z14" s="406"/>
      <c r="AA14" s="397">
        <f>IFERROR(V14/SUM($V$14:$Z$14)*100,"")</f>
        <v>100</v>
      </c>
      <c r="AB14" s="397"/>
      <c r="AC14" s="397"/>
      <c r="AD14" s="397">
        <f>AA14</f>
        <v>100</v>
      </c>
      <c r="AE14" s="397"/>
      <c r="AF14" s="397"/>
      <c r="AG14" s="397"/>
      <c r="AH14" s="397"/>
      <c r="AI14" s="397"/>
      <c r="AJ14" s="397"/>
      <c r="AK14" s="397"/>
      <c r="AQ14"/>
      <c r="AR14"/>
      <c r="AS14"/>
      <c r="AT14"/>
    </row>
    <row r="15" spans="1:46" s="1" customFormat="1" ht="6" customHeight="1">
      <c r="AQ15"/>
      <c r="AR15"/>
      <c r="AS15"/>
      <c r="AT15"/>
    </row>
    <row r="16" spans="1:46" s="1" customFormat="1" ht="64.5" customHeight="1">
      <c r="D16" s="83"/>
      <c r="E16" s="231" t="s">
        <v>201</v>
      </c>
      <c r="F16" s="231"/>
      <c r="G16" s="231"/>
      <c r="H16" s="231"/>
      <c r="I16" s="231"/>
      <c r="J16" s="231"/>
      <c r="K16" s="231"/>
      <c r="L16" s="231"/>
      <c r="M16" s="231"/>
      <c r="N16" s="231"/>
      <c r="O16" s="231"/>
      <c r="P16" s="231"/>
      <c r="Q16" s="231"/>
      <c r="R16" s="231"/>
      <c r="S16" s="231"/>
      <c r="T16" s="231"/>
      <c r="U16" s="231"/>
      <c r="V16" s="231"/>
      <c r="W16" s="231"/>
      <c r="X16" s="231"/>
      <c r="Y16" s="231"/>
      <c r="Z16" s="231"/>
      <c r="AA16" s="231"/>
      <c r="AB16" s="231"/>
      <c r="AC16" s="231"/>
      <c r="AD16" s="231"/>
      <c r="AE16" s="231"/>
      <c r="AF16" s="231"/>
      <c r="AG16" s="231"/>
      <c r="AH16" s="231"/>
      <c r="AI16" s="231"/>
      <c r="AJ16" s="231"/>
      <c r="AK16" s="231"/>
      <c r="AQ16"/>
      <c r="AR16"/>
      <c r="AS16"/>
      <c r="AT16"/>
    </row>
    <row r="17" spans="1:46" s="1" customFormat="1" ht="18.75" customHeight="1">
      <c r="E17" s="231" t="s">
        <v>202</v>
      </c>
      <c r="F17" s="231"/>
      <c r="G17" s="231"/>
      <c r="H17" s="231"/>
      <c r="I17" s="231"/>
      <c r="J17" s="231"/>
      <c r="K17" s="231"/>
      <c r="L17" s="231"/>
      <c r="M17" s="231"/>
      <c r="N17" s="231"/>
      <c r="O17" s="231"/>
      <c r="P17" s="231"/>
      <c r="Q17" s="231"/>
      <c r="R17" s="231"/>
      <c r="S17" s="231"/>
      <c r="T17" s="231"/>
      <c r="U17" s="231"/>
      <c r="V17" s="231"/>
      <c r="W17" s="231"/>
      <c r="X17" s="231"/>
      <c r="Y17" s="231"/>
      <c r="Z17" s="231"/>
      <c r="AA17" s="231"/>
      <c r="AB17" s="231"/>
      <c r="AC17" s="231"/>
      <c r="AD17" s="231"/>
      <c r="AE17" s="231"/>
      <c r="AF17" s="231"/>
      <c r="AG17" s="231"/>
      <c r="AH17" s="231"/>
      <c r="AI17" s="231"/>
      <c r="AJ17" s="231"/>
      <c r="AK17" s="231"/>
      <c r="AQ17"/>
      <c r="AR17"/>
      <c r="AS17"/>
      <c r="AT17"/>
    </row>
    <row r="18" spans="1:46" ht="18.75" customHeight="1">
      <c r="E18" s="231" t="s">
        <v>203</v>
      </c>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row>
    <row r="19" spans="1:46" ht="18.75" customHeight="1">
      <c r="E19" s="231" t="s">
        <v>204</v>
      </c>
      <c r="F19" s="231"/>
      <c r="G19" s="231"/>
      <c r="H19" s="231"/>
      <c r="I19" s="231"/>
      <c r="J19" s="231"/>
      <c r="K19" s="231"/>
      <c r="L19" s="231"/>
      <c r="M19" s="231"/>
      <c r="N19" s="231"/>
      <c r="O19" s="231"/>
      <c r="P19" s="231"/>
      <c r="Q19" s="231"/>
      <c r="R19" s="231"/>
      <c r="S19" s="231"/>
      <c r="T19" s="231"/>
      <c r="U19" s="231"/>
      <c r="V19" s="231"/>
      <c r="W19" s="231"/>
      <c r="X19" s="231"/>
      <c r="Y19" s="231"/>
      <c r="Z19" s="231"/>
      <c r="AA19" s="231"/>
      <c r="AB19" s="231"/>
      <c r="AC19" s="231"/>
      <c r="AD19" s="231"/>
      <c r="AE19" s="231"/>
      <c r="AF19" s="231"/>
      <c r="AG19" s="231"/>
      <c r="AH19" s="231"/>
      <c r="AI19" s="231"/>
      <c r="AJ19" s="231"/>
      <c r="AK19" s="231"/>
    </row>
    <row r="20" spans="1:46" ht="26.25" customHeight="1">
      <c r="A20" s="23"/>
      <c r="B20" s="22"/>
      <c r="C20" s="21"/>
      <c r="D20" s="21"/>
      <c r="E20" s="278"/>
      <c r="F20" s="278"/>
      <c r="G20" s="278"/>
      <c r="H20" s="278"/>
      <c r="I20" s="278"/>
      <c r="J20" s="278"/>
      <c r="K20" s="278"/>
      <c r="L20" s="278"/>
      <c r="M20" s="278"/>
      <c r="N20" s="278"/>
      <c r="O20" s="278"/>
      <c r="P20" s="278"/>
      <c r="Q20" s="278"/>
      <c r="R20" s="278"/>
      <c r="S20" s="278"/>
      <c r="T20" s="278"/>
      <c r="U20" s="278"/>
      <c r="V20" s="278"/>
      <c r="W20" s="278"/>
      <c r="X20" s="278"/>
      <c r="Y20" s="278"/>
      <c r="Z20" s="278"/>
      <c r="AA20" s="278"/>
      <c r="AB20" s="278"/>
      <c r="AC20" s="278"/>
      <c r="AD20" s="278"/>
      <c r="AE20" s="278"/>
      <c r="AF20" s="278"/>
      <c r="AG20" s="278"/>
      <c r="AH20" s="278"/>
      <c r="AI20" s="278"/>
      <c r="AJ20" s="278"/>
      <c r="AK20" s="278"/>
      <c r="AL20" s="87" t="s">
        <v>217</v>
      </c>
      <c r="AQ20" s="1"/>
      <c r="AR20" s="1"/>
      <c r="AS20" s="1"/>
      <c r="AT20" s="1"/>
    </row>
    <row r="21" spans="1:46" ht="18.75" customHeight="1">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row>
    <row r="22" spans="1:46">
      <c r="D22" s="84"/>
      <c r="E22" s="84"/>
      <c r="F22" s="84"/>
      <c r="G22" s="84"/>
      <c r="H22" s="84"/>
      <c r="I22" s="84"/>
      <c r="J22" s="84"/>
      <c r="K22" s="84"/>
      <c r="L22" s="84"/>
      <c r="M22" s="84"/>
      <c r="N22" s="84"/>
      <c r="O22" s="84"/>
      <c r="P22" s="84"/>
      <c r="Q22" s="84"/>
      <c r="R22" s="84"/>
      <c r="S22" s="84"/>
      <c r="T22" s="84"/>
      <c r="U22" s="84"/>
      <c r="V22" s="84"/>
      <c r="W22" s="84"/>
      <c r="X22" s="84"/>
      <c r="Y22" s="84"/>
      <c r="Z22" s="84"/>
      <c r="AA22" s="84"/>
      <c r="AB22" s="84"/>
      <c r="AC22" s="84"/>
      <c r="AD22" s="84"/>
      <c r="AE22" s="84"/>
      <c r="AF22" s="84"/>
      <c r="AG22" s="84"/>
      <c r="AH22" s="84"/>
      <c r="AI22" s="84"/>
      <c r="AJ22" s="84"/>
      <c r="AK22" s="84"/>
    </row>
    <row r="23" spans="1:46" ht="41.25" customHeight="1">
      <c r="A23" s="236" t="s">
        <v>205</v>
      </c>
      <c r="B23" s="237"/>
      <c r="C23" s="237"/>
      <c r="D23" s="237"/>
      <c r="E23" s="237"/>
      <c r="F23" s="237"/>
      <c r="G23" s="237"/>
      <c r="H23" s="237"/>
      <c r="I23" s="237"/>
      <c r="J23" s="237"/>
      <c r="K23" s="237"/>
      <c r="L23" s="237"/>
      <c r="M23" s="237"/>
      <c r="N23" s="237"/>
      <c r="O23" s="237"/>
      <c r="P23" s="237"/>
      <c r="Q23" s="237"/>
      <c r="R23" s="237"/>
      <c r="S23" s="237"/>
      <c r="T23" s="237"/>
      <c r="U23" s="237"/>
      <c r="V23" s="237"/>
      <c r="W23" s="237"/>
      <c r="X23" s="237"/>
      <c r="Y23" s="237"/>
      <c r="Z23" s="237"/>
      <c r="AA23" s="237"/>
      <c r="AB23" s="237"/>
      <c r="AC23" s="237"/>
      <c r="AD23" s="237"/>
      <c r="AE23" s="237"/>
      <c r="AF23" s="237"/>
      <c r="AG23" s="237"/>
      <c r="AH23" s="237"/>
      <c r="AI23" s="237"/>
      <c r="AJ23" s="237"/>
      <c r="AK23" s="238"/>
    </row>
    <row r="24" spans="1:46">
      <c r="D24" s="84"/>
      <c r="E24" s="84"/>
      <c r="F24" s="84"/>
      <c r="G24" s="84"/>
      <c r="H24" s="84"/>
      <c r="I24" s="84"/>
      <c r="J24" s="84"/>
      <c r="K24" s="84"/>
      <c r="L24" s="84"/>
      <c r="M24" s="84"/>
      <c r="N24" s="84"/>
      <c r="O24" s="84"/>
      <c r="P24" s="84"/>
      <c r="Q24" s="84"/>
      <c r="R24" s="84"/>
      <c r="S24" s="84"/>
      <c r="T24" s="84"/>
      <c r="U24" s="84"/>
      <c r="V24" s="84"/>
      <c r="W24" s="84"/>
      <c r="X24" s="84"/>
      <c r="Y24" s="84"/>
      <c r="Z24" s="84"/>
      <c r="AA24" s="84"/>
      <c r="AB24" s="84"/>
      <c r="AC24" s="84"/>
      <c r="AD24" s="84"/>
      <c r="AE24" s="84"/>
      <c r="AF24" s="84"/>
      <c r="AG24" s="84"/>
      <c r="AH24" s="84"/>
      <c r="AI24" s="84"/>
      <c r="AJ24" s="84"/>
      <c r="AK24" s="84"/>
    </row>
    <row r="25" spans="1:46">
      <c r="D25" s="84"/>
      <c r="E25" s="84"/>
      <c r="F25" s="84"/>
      <c r="G25" s="84"/>
      <c r="H25" s="84"/>
      <c r="I25" s="84"/>
      <c r="J25" s="84"/>
      <c r="K25" s="84"/>
      <c r="L25" s="84"/>
      <c r="M25" s="84"/>
      <c r="N25" s="84"/>
      <c r="O25" s="84"/>
      <c r="P25" s="84"/>
      <c r="Q25" s="84"/>
      <c r="R25" s="84"/>
      <c r="S25" s="84"/>
      <c r="T25" s="84"/>
      <c r="U25" s="84"/>
      <c r="V25" s="84"/>
      <c r="W25" s="84"/>
      <c r="X25" s="84"/>
      <c r="Y25" s="84"/>
      <c r="Z25" s="84"/>
      <c r="AA25" s="84"/>
      <c r="AB25" s="84"/>
      <c r="AC25" s="84"/>
      <c r="AD25" s="84"/>
      <c r="AE25" s="84"/>
      <c r="AF25" s="84"/>
      <c r="AG25" s="84"/>
      <c r="AH25" s="84"/>
      <c r="AI25" s="84"/>
      <c r="AJ25" s="84"/>
      <c r="AK25" s="84"/>
    </row>
    <row r="26" spans="1:46">
      <c r="D26" s="84"/>
      <c r="E26" s="84"/>
      <c r="F26" s="84"/>
      <c r="G26" s="84"/>
      <c r="H26" s="84"/>
      <c r="I26" s="84"/>
      <c r="J26" s="84"/>
      <c r="K26" s="84"/>
      <c r="L26" s="84"/>
      <c r="M26" s="84"/>
      <c r="N26" s="84"/>
      <c r="O26" s="84"/>
      <c r="P26" s="84"/>
      <c r="Q26" s="84"/>
      <c r="R26" s="84"/>
      <c r="S26" s="84"/>
      <c r="T26" s="84"/>
      <c r="U26" s="84"/>
      <c r="V26" s="84"/>
      <c r="W26" s="84"/>
      <c r="X26" s="84"/>
      <c r="Y26" s="84"/>
      <c r="Z26" s="84"/>
      <c r="AA26" s="84"/>
      <c r="AB26" s="84"/>
      <c r="AC26" s="84"/>
      <c r="AD26" s="84"/>
      <c r="AE26" s="84"/>
      <c r="AF26" s="84"/>
      <c r="AG26" s="84"/>
      <c r="AH26" s="84"/>
      <c r="AI26" s="84"/>
      <c r="AJ26" s="84"/>
      <c r="AK26" s="84"/>
    </row>
  </sheetData>
  <sheetProtection formatCells="0"/>
  <protectedRanges>
    <protectedRange sqref="N9:R13 V9:Z13" name="범위1"/>
  </protectedRanges>
  <mergeCells count="54">
    <mergeCell ref="A2:AK2"/>
    <mergeCell ref="A4:AG4"/>
    <mergeCell ref="AA6:AK6"/>
    <mergeCell ref="C7:M8"/>
    <mergeCell ref="N7:U7"/>
    <mergeCell ref="V7:AC7"/>
    <mergeCell ref="AD7:AK8"/>
    <mergeCell ref="N8:R8"/>
    <mergeCell ref="S8:U8"/>
    <mergeCell ref="V8:Z8"/>
    <mergeCell ref="AA8:AC8"/>
    <mergeCell ref="AA9:AC9"/>
    <mergeCell ref="AD9:AK10"/>
    <mergeCell ref="C10:E10"/>
    <mergeCell ref="F10:M10"/>
    <mergeCell ref="N10:R10"/>
    <mergeCell ref="S10:U10"/>
    <mergeCell ref="V10:Z10"/>
    <mergeCell ref="AA10:AC10"/>
    <mergeCell ref="C9:E9"/>
    <mergeCell ref="F9:M9"/>
    <mergeCell ref="N9:R9"/>
    <mergeCell ref="S9:U9"/>
    <mergeCell ref="V9:Z9"/>
    <mergeCell ref="AD12:AK12"/>
    <mergeCell ref="C11:M11"/>
    <mergeCell ref="N11:R11"/>
    <mergeCell ref="S11:U11"/>
    <mergeCell ref="V11:Z11"/>
    <mergeCell ref="AA11:AC11"/>
    <mergeCell ref="AD11:AK11"/>
    <mergeCell ref="C12:M12"/>
    <mergeCell ref="N12:R12"/>
    <mergeCell ref="S12:U12"/>
    <mergeCell ref="V12:Z12"/>
    <mergeCell ref="AA12:AC12"/>
    <mergeCell ref="AD14:AK14"/>
    <mergeCell ref="C13:M13"/>
    <mergeCell ref="N13:R13"/>
    <mergeCell ref="S13:U13"/>
    <mergeCell ref="V13:Z13"/>
    <mergeCell ref="AA13:AC13"/>
    <mergeCell ref="AD13:AK13"/>
    <mergeCell ref="C14:M14"/>
    <mergeCell ref="N14:R14"/>
    <mergeCell ref="S14:U14"/>
    <mergeCell ref="V14:Z14"/>
    <mergeCell ref="AA14:AC14"/>
    <mergeCell ref="E16:AK16"/>
    <mergeCell ref="E17:AK17"/>
    <mergeCell ref="E18:AK18"/>
    <mergeCell ref="E19:AK19"/>
    <mergeCell ref="A23:AK23"/>
    <mergeCell ref="E20:AK20"/>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L5" sqref="AL5"/>
    </sheetView>
  </sheetViews>
  <sheetFormatPr defaultRowHeight="16.5"/>
  <cols>
    <col min="1" max="2" width="1.125" style="1" customWidth="1"/>
    <col min="3" max="3" width="2.375" style="1" customWidth="1"/>
    <col min="4" max="8" width="3.75" style="1" customWidth="1"/>
    <col min="9" max="37" width="2.375" style="1" customWidth="1"/>
    <col min="38" max="38" width="29.25" style="1" customWidth="1"/>
    <col min="39" max="39" width="13" style="1" customWidth="1"/>
    <col min="40" max="42" width="13.875" style="1" customWidth="1"/>
    <col min="43" max="46" width="9" style="1"/>
  </cols>
  <sheetData>
    <row r="2" spans="1:49" ht="19.5">
      <c r="A2" s="17"/>
      <c r="B2" s="439" t="s">
        <v>218</v>
      </c>
      <c r="C2" s="439"/>
      <c r="D2" s="439"/>
      <c r="E2" s="439"/>
      <c r="F2" s="439"/>
      <c r="G2" s="439"/>
      <c r="H2" s="439"/>
      <c r="I2" s="439"/>
      <c r="J2" s="439"/>
      <c r="K2" s="439"/>
      <c r="L2" s="439"/>
      <c r="M2" s="439"/>
      <c r="N2" s="439"/>
      <c r="O2" s="439"/>
      <c r="P2" s="439"/>
      <c r="Q2" s="439"/>
      <c r="R2" s="439"/>
      <c r="S2" s="439"/>
      <c r="T2" s="439"/>
      <c r="U2" s="439"/>
      <c r="V2" s="439"/>
      <c r="W2" s="439"/>
      <c r="X2" s="439"/>
      <c r="Y2" s="439"/>
      <c r="Z2" s="439"/>
      <c r="AA2" s="17"/>
      <c r="AB2" s="17"/>
      <c r="AC2" s="17"/>
      <c r="AD2" s="17"/>
      <c r="AE2" s="17"/>
      <c r="AF2" s="17"/>
      <c r="AG2" s="17"/>
      <c r="AH2" s="17"/>
      <c r="AI2" s="17"/>
      <c r="AJ2" s="17"/>
      <c r="AK2" s="17"/>
      <c r="AL2" s="17"/>
      <c r="AM2" s="17"/>
      <c r="AN2" s="17"/>
      <c r="AO2" s="17"/>
      <c r="AP2" s="17"/>
      <c r="AQ2" s="17"/>
      <c r="AR2" s="17"/>
      <c r="AS2" s="17"/>
      <c r="AT2" s="17"/>
      <c r="AU2" s="35"/>
      <c r="AV2" s="1"/>
      <c r="AW2" s="1"/>
    </row>
    <row r="3" spans="1:49"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c r="AL3" s="17"/>
      <c r="AM3" s="17"/>
      <c r="AN3" s="17"/>
      <c r="AO3" s="17"/>
      <c r="AP3" s="17"/>
      <c r="AQ3" s="17"/>
      <c r="AR3" s="17"/>
      <c r="AS3" s="17"/>
      <c r="AT3" s="17"/>
      <c r="AU3" s="35"/>
      <c r="AV3" s="1"/>
      <c r="AW3" s="1"/>
    </row>
    <row r="4" spans="1:49" ht="17.25" customHeight="1">
      <c r="C4" s="281" t="s">
        <v>219</v>
      </c>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U4" s="1"/>
      <c r="AV4" s="1"/>
      <c r="AW4" s="1"/>
    </row>
    <row r="5" spans="1:49"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4"/>
      <c r="AM5" s="14"/>
    </row>
    <row r="6" spans="1:49" ht="30" customHeight="1">
      <c r="A6" s="47"/>
      <c r="B6" s="47"/>
      <c r="C6" s="320" t="s">
        <v>206</v>
      </c>
      <c r="D6" s="320"/>
      <c r="E6" s="320"/>
      <c r="F6" s="320"/>
      <c r="G6" s="320"/>
      <c r="H6" s="320"/>
      <c r="I6" s="320" t="s">
        <v>207</v>
      </c>
      <c r="J6" s="320"/>
      <c r="K6" s="320"/>
      <c r="L6" s="320"/>
      <c r="M6" s="320"/>
      <c r="N6" s="320"/>
      <c r="O6" s="320"/>
      <c r="P6" s="320"/>
      <c r="Q6" s="320"/>
      <c r="R6" s="320"/>
      <c r="S6" s="320"/>
      <c r="T6" s="441" t="s">
        <v>208</v>
      </c>
      <c r="U6" s="441"/>
      <c r="V6" s="441"/>
      <c r="W6" s="441"/>
      <c r="X6" s="441"/>
      <c r="Y6" s="441" t="s">
        <v>209</v>
      </c>
      <c r="Z6" s="441"/>
      <c r="AA6" s="441"/>
      <c r="AB6" s="441"/>
      <c r="AC6" s="441"/>
      <c r="AD6" s="441" t="s">
        <v>210</v>
      </c>
      <c r="AE6" s="441"/>
      <c r="AF6" s="441"/>
      <c r="AG6" s="441"/>
      <c r="AH6" s="441"/>
      <c r="AI6" s="441"/>
      <c r="AJ6" s="441"/>
      <c r="AK6" s="441"/>
      <c r="AL6" s="210" t="s">
        <v>211</v>
      </c>
      <c r="AM6" s="210" t="s">
        <v>212</v>
      </c>
      <c r="AN6" s="210" t="s">
        <v>215</v>
      </c>
      <c r="AO6" s="210" t="s">
        <v>213</v>
      </c>
      <c r="AP6" s="210" t="s">
        <v>216</v>
      </c>
    </row>
    <row r="7" spans="1:49" ht="30" customHeight="1">
      <c r="A7" s="47"/>
      <c r="B7" s="47"/>
      <c r="C7" s="213">
        <v>1</v>
      </c>
      <c r="D7" s="437" t="s">
        <v>1136</v>
      </c>
      <c r="E7" s="330"/>
      <c r="F7" s="330"/>
      <c r="G7" s="330"/>
      <c r="H7" s="330"/>
      <c r="I7" s="330" t="s">
        <v>1156</v>
      </c>
      <c r="J7" s="330"/>
      <c r="K7" s="330"/>
      <c r="L7" s="330"/>
      <c r="M7" s="330"/>
      <c r="N7" s="330"/>
      <c r="O7" s="330"/>
      <c r="P7" s="330"/>
      <c r="Q7" s="330"/>
      <c r="R7" s="330"/>
      <c r="S7" s="330"/>
      <c r="T7" s="440" t="s">
        <v>1137</v>
      </c>
      <c r="U7" s="438"/>
      <c r="V7" s="438"/>
      <c r="W7" s="438"/>
      <c r="X7" s="438"/>
      <c r="Y7" s="440" t="s">
        <v>1138</v>
      </c>
      <c r="Z7" s="438"/>
      <c r="AA7" s="438"/>
      <c r="AB7" s="438"/>
      <c r="AC7" s="438"/>
      <c r="AD7" s="436" t="s">
        <v>1144</v>
      </c>
      <c r="AE7" s="436"/>
      <c r="AF7" s="436"/>
      <c r="AG7" s="436"/>
      <c r="AH7" s="436"/>
      <c r="AI7" s="436"/>
      <c r="AJ7" s="436"/>
      <c r="AK7" s="436"/>
      <c r="AL7" s="211" t="s">
        <v>1154</v>
      </c>
      <c r="AM7" s="211" t="s">
        <v>1155</v>
      </c>
      <c r="AN7" s="212">
        <v>58138</v>
      </c>
      <c r="AO7" s="212">
        <v>164949.3076</v>
      </c>
      <c r="AP7" s="212">
        <v>9575.52</v>
      </c>
    </row>
    <row r="8" spans="1:49" ht="30" customHeight="1">
      <c r="A8" s="47"/>
      <c r="B8" s="47"/>
      <c r="C8" s="214">
        <v>2</v>
      </c>
      <c r="D8" s="437"/>
      <c r="E8" s="330"/>
      <c r="F8" s="330"/>
      <c r="G8" s="330"/>
      <c r="H8" s="330"/>
      <c r="I8" s="330"/>
      <c r="J8" s="330"/>
      <c r="K8" s="330"/>
      <c r="L8" s="330"/>
      <c r="M8" s="330"/>
      <c r="N8" s="330"/>
      <c r="O8" s="330"/>
      <c r="P8" s="330"/>
      <c r="Q8" s="330"/>
      <c r="R8" s="330"/>
      <c r="S8" s="330"/>
      <c r="T8" s="438"/>
      <c r="U8" s="438"/>
      <c r="V8" s="438"/>
      <c r="W8" s="438"/>
      <c r="X8" s="438"/>
      <c r="Y8" s="438"/>
      <c r="Z8" s="438"/>
      <c r="AA8" s="438"/>
      <c r="AB8" s="438"/>
      <c r="AC8" s="438"/>
      <c r="AD8" s="436"/>
      <c r="AE8" s="436"/>
      <c r="AF8" s="436"/>
      <c r="AG8" s="436"/>
      <c r="AH8" s="436"/>
      <c r="AI8" s="436"/>
      <c r="AJ8" s="436"/>
      <c r="AK8" s="436"/>
      <c r="AL8" s="211"/>
      <c r="AM8" s="211"/>
      <c r="AN8" s="212"/>
      <c r="AO8" s="212"/>
      <c r="AP8" s="212"/>
    </row>
    <row r="9" spans="1:49" ht="30" customHeight="1">
      <c r="A9" s="47"/>
      <c r="B9" s="47"/>
      <c r="C9" s="213">
        <v>3</v>
      </c>
      <c r="D9" s="437"/>
      <c r="E9" s="330"/>
      <c r="F9" s="330"/>
      <c r="G9" s="330"/>
      <c r="H9" s="330"/>
      <c r="I9" s="330"/>
      <c r="J9" s="330"/>
      <c r="K9" s="330"/>
      <c r="L9" s="330"/>
      <c r="M9" s="330"/>
      <c r="N9" s="330"/>
      <c r="O9" s="330"/>
      <c r="P9" s="330"/>
      <c r="Q9" s="330"/>
      <c r="R9" s="330"/>
      <c r="S9" s="330"/>
      <c r="T9" s="438"/>
      <c r="U9" s="438"/>
      <c r="V9" s="438"/>
      <c r="W9" s="438"/>
      <c r="X9" s="438"/>
      <c r="Y9" s="438"/>
      <c r="Z9" s="438"/>
      <c r="AA9" s="438"/>
      <c r="AB9" s="438"/>
      <c r="AC9" s="438"/>
      <c r="AD9" s="436"/>
      <c r="AE9" s="436"/>
      <c r="AF9" s="436"/>
      <c r="AG9" s="436"/>
      <c r="AH9" s="436"/>
      <c r="AI9" s="436"/>
      <c r="AJ9" s="436"/>
      <c r="AK9" s="436"/>
      <c r="AL9" s="211"/>
      <c r="AM9" s="211"/>
      <c r="AN9" s="212"/>
      <c r="AO9" s="212"/>
      <c r="AP9" s="212"/>
    </row>
    <row r="10" spans="1:49" ht="30" customHeight="1">
      <c r="A10" s="47"/>
      <c r="B10" s="47"/>
      <c r="C10" s="214">
        <v>4</v>
      </c>
      <c r="D10" s="437"/>
      <c r="E10" s="330"/>
      <c r="F10" s="330"/>
      <c r="G10" s="330"/>
      <c r="H10" s="330"/>
      <c r="I10" s="330"/>
      <c r="J10" s="330"/>
      <c r="K10" s="330"/>
      <c r="L10" s="330"/>
      <c r="M10" s="330"/>
      <c r="N10" s="330"/>
      <c r="O10" s="330"/>
      <c r="P10" s="330"/>
      <c r="Q10" s="330"/>
      <c r="R10" s="330"/>
      <c r="S10" s="330"/>
      <c r="T10" s="438"/>
      <c r="U10" s="438"/>
      <c r="V10" s="438"/>
      <c r="W10" s="438"/>
      <c r="X10" s="438"/>
      <c r="Y10" s="438"/>
      <c r="Z10" s="438"/>
      <c r="AA10" s="438"/>
      <c r="AB10" s="438"/>
      <c r="AC10" s="438"/>
      <c r="AD10" s="436"/>
      <c r="AE10" s="436"/>
      <c r="AF10" s="436"/>
      <c r="AG10" s="436"/>
      <c r="AH10" s="436"/>
      <c r="AI10" s="436"/>
      <c r="AJ10" s="436"/>
      <c r="AK10" s="436"/>
      <c r="AL10" s="211"/>
      <c r="AM10" s="211"/>
      <c r="AN10" s="212"/>
      <c r="AO10" s="212"/>
      <c r="AP10" s="212"/>
    </row>
    <row r="11" spans="1:49" ht="30" customHeight="1">
      <c r="A11" s="47"/>
      <c r="B11" s="47"/>
      <c r="C11" s="213">
        <v>5</v>
      </c>
      <c r="D11" s="437"/>
      <c r="E11" s="330"/>
      <c r="F11" s="330"/>
      <c r="G11" s="330"/>
      <c r="H11" s="330"/>
      <c r="I11" s="330"/>
      <c r="J11" s="330"/>
      <c r="K11" s="330"/>
      <c r="L11" s="330"/>
      <c r="M11" s="330"/>
      <c r="N11" s="330"/>
      <c r="O11" s="330"/>
      <c r="P11" s="330"/>
      <c r="Q11" s="330"/>
      <c r="R11" s="330"/>
      <c r="S11" s="330"/>
      <c r="T11" s="438"/>
      <c r="U11" s="438"/>
      <c r="V11" s="438"/>
      <c r="W11" s="438"/>
      <c r="X11" s="438"/>
      <c r="Y11" s="438"/>
      <c r="Z11" s="438"/>
      <c r="AA11" s="438"/>
      <c r="AB11" s="438"/>
      <c r="AC11" s="438"/>
      <c r="AD11" s="436"/>
      <c r="AE11" s="436"/>
      <c r="AF11" s="436"/>
      <c r="AG11" s="436"/>
      <c r="AH11" s="436"/>
      <c r="AI11" s="436"/>
      <c r="AJ11" s="436"/>
      <c r="AK11" s="436"/>
      <c r="AL11" s="211"/>
      <c r="AM11" s="211"/>
      <c r="AN11" s="212"/>
      <c r="AO11" s="212"/>
      <c r="AP11" s="212"/>
    </row>
    <row r="12" spans="1:49" ht="30" customHeight="1">
      <c r="A12" s="47"/>
      <c r="B12" s="47"/>
      <c r="C12" s="214">
        <v>6</v>
      </c>
      <c r="D12" s="437"/>
      <c r="E12" s="330"/>
      <c r="F12" s="330"/>
      <c r="G12" s="330"/>
      <c r="H12" s="330"/>
      <c r="I12" s="330"/>
      <c r="J12" s="330"/>
      <c r="K12" s="330"/>
      <c r="L12" s="330"/>
      <c r="M12" s="330"/>
      <c r="N12" s="330"/>
      <c r="O12" s="330"/>
      <c r="P12" s="330"/>
      <c r="Q12" s="330"/>
      <c r="R12" s="330"/>
      <c r="S12" s="330"/>
      <c r="T12" s="438"/>
      <c r="U12" s="438"/>
      <c r="V12" s="438"/>
      <c r="W12" s="438"/>
      <c r="X12" s="438"/>
      <c r="Y12" s="438"/>
      <c r="Z12" s="438"/>
      <c r="AA12" s="438"/>
      <c r="AB12" s="438"/>
      <c r="AC12" s="438"/>
      <c r="AD12" s="436"/>
      <c r="AE12" s="436"/>
      <c r="AF12" s="436"/>
      <c r="AG12" s="436"/>
      <c r="AH12" s="436"/>
      <c r="AI12" s="436"/>
      <c r="AJ12" s="436"/>
      <c r="AK12" s="436"/>
      <c r="AL12" s="211"/>
      <c r="AM12" s="211"/>
      <c r="AN12" s="212"/>
      <c r="AO12" s="212"/>
      <c r="AP12" s="212"/>
    </row>
    <row r="13" spans="1:49" ht="30" customHeight="1">
      <c r="A13" s="47"/>
      <c r="B13" s="47"/>
      <c r="C13" s="213">
        <v>7</v>
      </c>
      <c r="D13" s="437"/>
      <c r="E13" s="330"/>
      <c r="F13" s="330"/>
      <c r="G13" s="330"/>
      <c r="H13" s="330"/>
      <c r="I13" s="330"/>
      <c r="J13" s="330"/>
      <c r="K13" s="330"/>
      <c r="L13" s="330"/>
      <c r="M13" s="330"/>
      <c r="N13" s="330"/>
      <c r="O13" s="330"/>
      <c r="P13" s="330"/>
      <c r="Q13" s="330"/>
      <c r="R13" s="330"/>
      <c r="S13" s="330"/>
      <c r="T13" s="438"/>
      <c r="U13" s="438"/>
      <c r="V13" s="438"/>
      <c r="W13" s="438"/>
      <c r="X13" s="438"/>
      <c r="Y13" s="438"/>
      <c r="Z13" s="438"/>
      <c r="AA13" s="438"/>
      <c r="AB13" s="438"/>
      <c r="AC13" s="438"/>
      <c r="AD13" s="436"/>
      <c r="AE13" s="436"/>
      <c r="AF13" s="436"/>
      <c r="AG13" s="436"/>
      <c r="AH13" s="436"/>
      <c r="AI13" s="436"/>
      <c r="AJ13" s="436"/>
      <c r="AK13" s="436"/>
      <c r="AL13" s="211"/>
      <c r="AM13" s="211"/>
      <c r="AN13" s="212"/>
      <c r="AO13" s="212"/>
      <c r="AP13" s="212"/>
    </row>
    <row r="14" spans="1:49" ht="30" customHeight="1">
      <c r="A14" s="47"/>
      <c r="B14" s="47"/>
      <c r="C14" s="214">
        <v>8</v>
      </c>
      <c r="D14" s="437"/>
      <c r="E14" s="330"/>
      <c r="F14" s="330"/>
      <c r="G14" s="330"/>
      <c r="H14" s="330"/>
      <c r="I14" s="330"/>
      <c r="J14" s="330"/>
      <c r="K14" s="330"/>
      <c r="L14" s="330"/>
      <c r="M14" s="330"/>
      <c r="N14" s="330"/>
      <c r="O14" s="330"/>
      <c r="P14" s="330"/>
      <c r="Q14" s="330"/>
      <c r="R14" s="330"/>
      <c r="S14" s="330"/>
      <c r="T14" s="438"/>
      <c r="U14" s="438"/>
      <c r="V14" s="438"/>
      <c r="W14" s="438"/>
      <c r="X14" s="438"/>
      <c r="Y14" s="438"/>
      <c r="Z14" s="438"/>
      <c r="AA14" s="438"/>
      <c r="AB14" s="438"/>
      <c r="AC14" s="438"/>
      <c r="AD14" s="436"/>
      <c r="AE14" s="436"/>
      <c r="AF14" s="436"/>
      <c r="AG14" s="436"/>
      <c r="AH14" s="436"/>
      <c r="AI14" s="436"/>
      <c r="AJ14" s="436"/>
      <c r="AK14" s="436"/>
      <c r="AL14" s="211"/>
      <c r="AM14" s="211"/>
      <c r="AN14" s="212"/>
      <c r="AO14" s="212"/>
      <c r="AP14" s="212"/>
    </row>
    <row r="15" spans="1:49" ht="30" customHeight="1">
      <c r="A15" s="47"/>
      <c r="B15" s="47"/>
      <c r="C15" s="213">
        <v>9</v>
      </c>
      <c r="D15" s="437"/>
      <c r="E15" s="330"/>
      <c r="F15" s="330"/>
      <c r="G15" s="330"/>
      <c r="H15" s="330"/>
      <c r="I15" s="330"/>
      <c r="J15" s="330"/>
      <c r="K15" s="330"/>
      <c r="L15" s="330"/>
      <c r="M15" s="330"/>
      <c r="N15" s="330"/>
      <c r="O15" s="330"/>
      <c r="P15" s="330"/>
      <c r="Q15" s="330"/>
      <c r="R15" s="330"/>
      <c r="S15" s="330"/>
      <c r="T15" s="438"/>
      <c r="U15" s="438"/>
      <c r="V15" s="438"/>
      <c r="W15" s="438"/>
      <c r="X15" s="438"/>
      <c r="Y15" s="438"/>
      <c r="Z15" s="438"/>
      <c r="AA15" s="438"/>
      <c r="AB15" s="438"/>
      <c r="AC15" s="438"/>
      <c r="AD15" s="436"/>
      <c r="AE15" s="436"/>
      <c r="AF15" s="436"/>
      <c r="AG15" s="436"/>
      <c r="AH15" s="436"/>
      <c r="AI15" s="436"/>
      <c r="AJ15" s="436"/>
      <c r="AK15" s="436"/>
      <c r="AL15" s="211"/>
      <c r="AM15" s="211"/>
      <c r="AN15" s="212"/>
      <c r="AO15" s="212"/>
      <c r="AP15" s="212"/>
    </row>
    <row r="16" spans="1:49" ht="30" customHeight="1">
      <c r="A16" s="47"/>
      <c r="B16" s="47"/>
      <c r="C16" s="214">
        <v>10</v>
      </c>
      <c r="D16" s="437"/>
      <c r="E16" s="330"/>
      <c r="F16" s="330"/>
      <c r="G16" s="330"/>
      <c r="H16" s="330"/>
      <c r="I16" s="330"/>
      <c r="J16" s="330"/>
      <c r="K16" s="330"/>
      <c r="L16" s="330"/>
      <c r="M16" s="330"/>
      <c r="N16" s="330"/>
      <c r="O16" s="330"/>
      <c r="P16" s="330"/>
      <c r="Q16" s="330"/>
      <c r="R16" s="330"/>
      <c r="S16" s="330"/>
      <c r="T16" s="438"/>
      <c r="U16" s="438"/>
      <c r="V16" s="438"/>
      <c r="W16" s="438"/>
      <c r="X16" s="438"/>
      <c r="Y16" s="438"/>
      <c r="Z16" s="438"/>
      <c r="AA16" s="438"/>
      <c r="AB16" s="438"/>
      <c r="AC16" s="438"/>
      <c r="AD16" s="436"/>
      <c r="AE16" s="436"/>
      <c r="AF16" s="436"/>
      <c r="AG16" s="436"/>
      <c r="AH16" s="436"/>
      <c r="AI16" s="436"/>
      <c r="AJ16" s="436"/>
      <c r="AK16" s="436"/>
      <c r="AL16" s="211"/>
      <c r="AM16" s="211"/>
      <c r="AN16" s="212"/>
      <c r="AO16" s="212"/>
      <c r="AP16" s="212"/>
    </row>
    <row r="17" spans="1:46" ht="30" customHeight="1">
      <c r="A17" s="47"/>
      <c r="B17" s="47"/>
      <c r="C17" s="213">
        <v>11</v>
      </c>
      <c r="D17" s="437"/>
      <c r="E17" s="330"/>
      <c r="F17" s="330"/>
      <c r="G17" s="330"/>
      <c r="H17" s="330"/>
      <c r="I17" s="330"/>
      <c r="J17" s="330"/>
      <c r="K17" s="330"/>
      <c r="L17" s="330"/>
      <c r="M17" s="330"/>
      <c r="N17" s="330"/>
      <c r="O17" s="330"/>
      <c r="P17" s="330"/>
      <c r="Q17" s="330"/>
      <c r="R17" s="330"/>
      <c r="S17" s="330"/>
      <c r="T17" s="438"/>
      <c r="U17" s="438"/>
      <c r="V17" s="438"/>
      <c r="W17" s="438"/>
      <c r="X17" s="438"/>
      <c r="Y17" s="438"/>
      <c r="Z17" s="438"/>
      <c r="AA17" s="438"/>
      <c r="AB17" s="438"/>
      <c r="AC17" s="438"/>
      <c r="AD17" s="436"/>
      <c r="AE17" s="436"/>
      <c r="AF17" s="436"/>
      <c r="AG17" s="436"/>
      <c r="AH17" s="436"/>
      <c r="AI17" s="436"/>
      <c r="AJ17" s="436"/>
      <c r="AK17" s="436"/>
      <c r="AL17" s="211"/>
      <c r="AM17" s="211"/>
      <c r="AN17" s="212"/>
      <c r="AO17" s="212"/>
      <c r="AP17" s="212"/>
    </row>
    <row r="18" spans="1:46" ht="30" customHeight="1">
      <c r="A18" s="47"/>
      <c r="B18" s="47"/>
      <c r="C18" s="214">
        <v>12</v>
      </c>
      <c r="D18" s="437"/>
      <c r="E18" s="330"/>
      <c r="F18" s="330"/>
      <c r="G18" s="330"/>
      <c r="H18" s="330"/>
      <c r="I18" s="330"/>
      <c r="J18" s="330"/>
      <c r="K18" s="330"/>
      <c r="L18" s="330"/>
      <c r="M18" s="330"/>
      <c r="N18" s="330"/>
      <c r="O18" s="330"/>
      <c r="P18" s="330"/>
      <c r="Q18" s="330"/>
      <c r="R18" s="330"/>
      <c r="S18" s="330"/>
      <c r="T18" s="438"/>
      <c r="U18" s="438"/>
      <c r="V18" s="438"/>
      <c r="W18" s="438"/>
      <c r="X18" s="438"/>
      <c r="Y18" s="438"/>
      <c r="Z18" s="438"/>
      <c r="AA18" s="438"/>
      <c r="AB18" s="438"/>
      <c r="AC18" s="438"/>
      <c r="AD18" s="436"/>
      <c r="AE18" s="436"/>
      <c r="AF18" s="436"/>
      <c r="AG18" s="436"/>
      <c r="AH18" s="436"/>
      <c r="AI18" s="436"/>
      <c r="AJ18" s="436"/>
      <c r="AK18" s="436"/>
      <c r="AL18" s="211"/>
      <c r="AM18" s="211"/>
      <c r="AN18" s="212"/>
      <c r="AO18" s="212"/>
      <c r="AP18" s="212"/>
    </row>
    <row r="19" spans="1:46" ht="30" customHeight="1">
      <c r="A19" s="47"/>
      <c r="B19" s="47"/>
      <c r="C19" s="213">
        <v>13</v>
      </c>
      <c r="D19" s="437"/>
      <c r="E19" s="330"/>
      <c r="F19" s="330"/>
      <c r="G19" s="330"/>
      <c r="H19" s="330"/>
      <c r="I19" s="330"/>
      <c r="J19" s="330"/>
      <c r="K19" s="330"/>
      <c r="L19" s="330"/>
      <c r="M19" s="330"/>
      <c r="N19" s="330"/>
      <c r="O19" s="330"/>
      <c r="P19" s="330"/>
      <c r="Q19" s="330"/>
      <c r="R19" s="330"/>
      <c r="S19" s="330"/>
      <c r="T19" s="438"/>
      <c r="U19" s="438"/>
      <c r="V19" s="438"/>
      <c r="W19" s="438"/>
      <c r="X19" s="438"/>
      <c r="Y19" s="438"/>
      <c r="Z19" s="438"/>
      <c r="AA19" s="438"/>
      <c r="AB19" s="438"/>
      <c r="AC19" s="438"/>
      <c r="AD19" s="436"/>
      <c r="AE19" s="436"/>
      <c r="AF19" s="436"/>
      <c r="AG19" s="436"/>
      <c r="AH19" s="436"/>
      <c r="AI19" s="436"/>
      <c r="AJ19" s="436"/>
      <c r="AK19" s="436"/>
      <c r="AL19" s="211"/>
      <c r="AM19" s="211"/>
      <c r="AN19" s="212"/>
      <c r="AO19" s="212"/>
      <c r="AP19" s="212"/>
    </row>
    <row r="20" spans="1:46" ht="30" customHeight="1">
      <c r="A20" s="47"/>
      <c r="B20" s="47"/>
      <c r="C20" s="214">
        <v>14</v>
      </c>
      <c r="D20" s="437"/>
      <c r="E20" s="330"/>
      <c r="F20" s="330"/>
      <c r="G20" s="330"/>
      <c r="H20" s="330"/>
      <c r="I20" s="330"/>
      <c r="J20" s="330"/>
      <c r="K20" s="330"/>
      <c r="L20" s="330"/>
      <c r="M20" s="330"/>
      <c r="N20" s="330"/>
      <c r="O20" s="330"/>
      <c r="P20" s="330"/>
      <c r="Q20" s="330"/>
      <c r="R20" s="330"/>
      <c r="S20" s="330"/>
      <c r="T20" s="438"/>
      <c r="U20" s="438"/>
      <c r="V20" s="438"/>
      <c r="W20" s="438"/>
      <c r="X20" s="438"/>
      <c r="Y20" s="438"/>
      <c r="Z20" s="438"/>
      <c r="AA20" s="438"/>
      <c r="AB20" s="438"/>
      <c r="AC20" s="438"/>
      <c r="AD20" s="436"/>
      <c r="AE20" s="436"/>
      <c r="AF20" s="436"/>
      <c r="AG20" s="436"/>
      <c r="AH20" s="436"/>
      <c r="AI20" s="436"/>
      <c r="AJ20" s="436"/>
      <c r="AK20" s="436"/>
      <c r="AL20" s="211"/>
      <c r="AM20" s="211"/>
      <c r="AN20" s="212"/>
      <c r="AO20" s="212"/>
      <c r="AP20" s="212"/>
    </row>
    <row r="21" spans="1:46" ht="30" customHeight="1">
      <c r="A21" s="47"/>
      <c r="B21" s="47"/>
      <c r="C21" s="213">
        <v>15</v>
      </c>
      <c r="D21" s="437"/>
      <c r="E21" s="330"/>
      <c r="F21" s="330"/>
      <c r="G21" s="330"/>
      <c r="H21" s="330"/>
      <c r="I21" s="330"/>
      <c r="J21" s="330"/>
      <c r="K21" s="330"/>
      <c r="L21" s="330"/>
      <c r="M21" s="330"/>
      <c r="N21" s="330"/>
      <c r="O21" s="330"/>
      <c r="P21" s="330"/>
      <c r="Q21" s="330"/>
      <c r="R21" s="330"/>
      <c r="S21" s="330"/>
      <c r="T21" s="438"/>
      <c r="U21" s="438"/>
      <c r="V21" s="438"/>
      <c r="W21" s="438"/>
      <c r="X21" s="438"/>
      <c r="Y21" s="438"/>
      <c r="Z21" s="438"/>
      <c r="AA21" s="438"/>
      <c r="AB21" s="438"/>
      <c r="AC21" s="438"/>
      <c r="AD21" s="436"/>
      <c r="AE21" s="436"/>
      <c r="AF21" s="436"/>
      <c r="AG21" s="436"/>
      <c r="AH21" s="436"/>
      <c r="AI21" s="436"/>
      <c r="AJ21" s="436"/>
      <c r="AK21" s="436"/>
      <c r="AL21" s="211"/>
      <c r="AM21" s="211"/>
      <c r="AN21" s="212"/>
      <c r="AO21" s="212"/>
      <c r="AP21" s="212"/>
    </row>
    <row r="22" spans="1:46">
      <c r="D22" s="86"/>
      <c r="E22" s="435" t="s">
        <v>214</v>
      </c>
      <c r="F22" s="435"/>
      <c r="G22" s="435"/>
      <c r="H22" s="435"/>
      <c r="I22" s="435"/>
      <c r="J22" s="435"/>
      <c r="K22" s="435"/>
      <c r="L22" s="435"/>
      <c r="M22" s="435"/>
      <c r="N22" s="435"/>
      <c r="O22" s="435"/>
      <c r="P22" s="435"/>
      <c r="Q22" s="435"/>
      <c r="R22" s="435"/>
      <c r="S22" s="435"/>
      <c r="T22" s="435"/>
      <c r="U22" s="435"/>
      <c r="V22" s="435"/>
      <c r="W22" s="435"/>
      <c r="X22" s="435"/>
      <c r="Y22" s="435"/>
      <c r="Z22" s="435"/>
      <c r="AA22" s="435"/>
      <c r="AB22" s="435"/>
      <c r="AC22" s="435"/>
      <c r="AD22" s="435"/>
      <c r="AE22" s="435"/>
    </row>
    <row r="23" spans="1:46" ht="26.25" customHeight="1">
      <c r="A23" s="23"/>
      <c r="B23" s="22"/>
      <c r="C23" s="21"/>
      <c r="D23" s="21"/>
      <c r="E23" s="278"/>
      <c r="F23" s="278"/>
      <c r="G23" s="278"/>
      <c r="H23" s="278"/>
      <c r="I23" s="278"/>
      <c r="J23" s="278"/>
      <c r="K23" s="278"/>
      <c r="L23" s="278"/>
      <c r="M23" s="278"/>
      <c r="N23" s="278"/>
      <c r="O23" s="278"/>
      <c r="P23" s="278"/>
      <c r="Q23" s="278"/>
      <c r="R23" s="278"/>
      <c r="S23" s="278"/>
      <c r="T23" s="278"/>
      <c r="U23" s="278"/>
      <c r="V23" s="278"/>
      <c r="W23" s="278"/>
      <c r="X23" s="278"/>
      <c r="Y23" s="278"/>
      <c r="Z23" s="278"/>
      <c r="AA23" s="278"/>
      <c r="AB23" s="278"/>
      <c r="AC23" s="278"/>
      <c r="AD23" s="278"/>
      <c r="AE23" s="278"/>
      <c r="AF23" s="278"/>
      <c r="AG23" s="278"/>
      <c r="AH23" s="278"/>
      <c r="AI23" s="278"/>
      <c r="AJ23" s="278"/>
      <c r="AK23" s="278"/>
      <c r="AL23" s="87" t="s">
        <v>217</v>
      </c>
    </row>
    <row r="26" spans="1:46" ht="151.5" customHeight="1">
      <c r="A26" s="236" t="s">
        <v>408</v>
      </c>
      <c r="B26" s="237"/>
      <c r="C26" s="237"/>
      <c r="D26" s="237"/>
      <c r="E26" s="237"/>
      <c r="F26" s="237"/>
      <c r="G26" s="237"/>
      <c r="H26" s="237"/>
      <c r="I26" s="237"/>
      <c r="J26" s="237"/>
      <c r="K26" s="237"/>
      <c r="L26" s="237"/>
      <c r="M26" s="237"/>
      <c r="N26" s="237"/>
      <c r="O26" s="237"/>
      <c r="P26" s="237"/>
      <c r="Q26" s="237"/>
      <c r="R26" s="237"/>
      <c r="S26" s="237"/>
      <c r="T26" s="237"/>
      <c r="U26" s="237"/>
      <c r="V26" s="237"/>
      <c r="W26" s="237"/>
      <c r="X26" s="237"/>
      <c r="Y26" s="237"/>
      <c r="Z26" s="237"/>
      <c r="AA26" s="237"/>
      <c r="AB26" s="237"/>
      <c r="AC26" s="237"/>
      <c r="AD26" s="237"/>
      <c r="AE26" s="237"/>
      <c r="AF26" s="237"/>
      <c r="AG26" s="237"/>
      <c r="AH26" s="237"/>
      <c r="AI26" s="237"/>
      <c r="AJ26" s="237"/>
      <c r="AK26" s="238"/>
    </row>
    <row r="27" spans="1:46" ht="133.5" customHeight="1">
      <c r="A27" s="236" t="s">
        <v>220</v>
      </c>
      <c r="B27" s="237"/>
      <c r="C27" s="237"/>
      <c r="D27" s="237"/>
      <c r="E27" s="237"/>
      <c r="F27" s="237"/>
      <c r="G27" s="237"/>
      <c r="H27" s="237"/>
      <c r="I27" s="237"/>
      <c r="J27" s="237"/>
      <c r="K27" s="237"/>
      <c r="L27" s="237"/>
      <c r="M27" s="237"/>
      <c r="N27" s="237"/>
      <c r="O27" s="237"/>
      <c r="P27" s="237"/>
      <c r="Q27" s="237"/>
      <c r="R27" s="237"/>
      <c r="S27" s="237"/>
      <c r="T27" s="237"/>
      <c r="U27" s="237"/>
      <c r="V27" s="237"/>
      <c r="W27" s="237"/>
      <c r="X27" s="237"/>
      <c r="Y27" s="237"/>
      <c r="Z27" s="237"/>
      <c r="AA27" s="237"/>
      <c r="AB27" s="237"/>
      <c r="AC27" s="237"/>
      <c r="AD27" s="237"/>
      <c r="AE27" s="237"/>
      <c r="AF27" s="237"/>
      <c r="AG27" s="237"/>
      <c r="AH27" s="237"/>
      <c r="AI27" s="237"/>
      <c r="AJ27" s="237"/>
      <c r="AK27" s="238"/>
      <c r="AL27"/>
      <c r="AM27"/>
      <c r="AN27"/>
      <c r="AO27"/>
      <c r="AP27"/>
      <c r="AQ27"/>
      <c r="AR27"/>
      <c r="AS27"/>
      <c r="AT27"/>
    </row>
  </sheetData>
  <sheetProtection formatCells="0" formatRows="0"/>
  <mergeCells count="86">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Y15:AC15"/>
    <mergeCell ref="AD15:AK15"/>
    <mergeCell ref="D14:H14"/>
    <mergeCell ref="I14:S14"/>
    <mergeCell ref="T14:X14"/>
    <mergeCell ref="Y14:AC14"/>
    <mergeCell ref="AD14:AK14"/>
    <mergeCell ref="Y17:AC17"/>
    <mergeCell ref="AD17:AK17"/>
    <mergeCell ref="D16:H16"/>
    <mergeCell ref="I16:S16"/>
    <mergeCell ref="T16:X16"/>
    <mergeCell ref="Y16:AC16"/>
    <mergeCell ref="AD16:AK16"/>
    <mergeCell ref="Y9:AC9"/>
    <mergeCell ref="AD9:AK9"/>
    <mergeCell ref="D8:H8"/>
    <mergeCell ref="I8:S8"/>
    <mergeCell ref="T8:X8"/>
    <mergeCell ref="Y8:AC8"/>
    <mergeCell ref="AD8:AK8"/>
    <mergeCell ref="I11:S11"/>
    <mergeCell ref="T11:X11"/>
    <mergeCell ref="Y11:AC11"/>
    <mergeCell ref="AD11:AK11"/>
    <mergeCell ref="D10:H10"/>
    <mergeCell ref="I10:S10"/>
    <mergeCell ref="T10:X10"/>
    <mergeCell ref="Y10:AC10"/>
    <mergeCell ref="AD10:AK10"/>
    <mergeCell ref="D13:H13"/>
    <mergeCell ref="I13:S13"/>
    <mergeCell ref="T13:X13"/>
    <mergeCell ref="Y13:AC13"/>
    <mergeCell ref="AD13:AK13"/>
    <mergeCell ref="D12:H12"/>
    <mergeCell ref="I12:S12"/>
    <mergeCell ref="T12:X12"/>
    <mergeCell ref="Y12:AC12"/>
    <mergeCell ref="AD12:AK12"/>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Z5" sqref="Z5"/>
    </sheetView>
  </sheetViews>
  <sheetFormatPr defaultRowHeight="16.5"/>
  <cols>
    <col min="1" max="2" width="1.125" style="1" customWidth="1"/>
    <col min="3" max="3" width="2.375" style="1" customWidth="1"/>
    <col min="4" max="6" width="3.75" style="1" customWidth="1"/>
    <col min="7" max="22" width="4.375" style="1" customWidth="1"/>
    <col min="23" max="25" width="3.25" style="1" customWidth="1"/>
    <col min="26" max="27" width="9" style="1"/>
  </cols>
  <sheetData>
    <row r="1" spans="1:38" ht="19.5" customHeight="1">
      <c r="Z1" s="17"/>
      <c r="AA1" s="35"/>
      <c r="AB1" s="1"/>
      <c r="AC1" s="1"/>
    </row>
    <row r="2" spans="1:38" ht="17.25" customHeight="1">
      <c r="C2" s="281" t="s">
        <v>231</v>
      </c>
      <c r="D2" s="281"/>
      <c r="E2" s="281"/>
      <c r="F2" s="281"/>
      <c r="G2" s="281"/>
      <c r="H2" s="281"/>
      <c r="I2" s="281"/>
      <c r="J2" s="281"/>
      <c r="K2" s="281"/>
      <c r="L2" s="281"/>
      <c r="M2" s="281"/>
      <c r="N2" s="281"/>
      <c r="O2" s="281"/>
      <c r="P2" s="281"/>
      <c r="Q2" s="281"/>
      <c r="R2" s="281"/>
      <c r="S2" s="281"/>
      <c r="T2" s="281"/>
      <c r="U2" s="281"/>
      <c r="V2" s="281"/>
      <c r="AB2" s="1"/>
      <c r="AC2" s="1"/>
      <c r="AD2" s="1"/>
      <c r="AE2" s="1"/>
      <c r="AF2" s="1"/>
      <c r="AG2" s="1"/>
      <c r="AH2" s="1"/>
      <c r="AI2" s="1"/>
      <c r="AJ2" s="1"/>
      <c r="AK2" s="1"/>
      <c r="AL2" s="1"/>
    </row>
    <row r="3" spans="1:38" ht="17.25" customHeight="1">
      <c r="A3" s="17"/>
      <c r="B3" s="16"/>
      <c r="C3" s="16"/>
      <c r="D3" s="16"/>
      <c r="E3" s="16"/>
      <c r="F3" s="16"/>
      <c r="G3" s="16"/>
      <c r="H3" s="16"/>
      <c r="I3" s="16"/>
      <c r="J3" s="16"/>
      <c r="K3" s="16"/>
      <c r="L3" s="16"/>
      <c r="M3" s="16"/>
      <c r="N3" s="16"/>
      <c r="O3" s="16"/>
      <c r="P3" s="16"/>
      <c r="Q3" s="16"/>
      <c r="R3" s="16"/>
      <c r="S3" s="16"/>
      <c r="T3" s="16"/>
      <c r="U3" s="16"/>
      <c r="V3" s="16"/>
      <c r="W3" s="16"/>
      <c r="X3" s="16"/>
      <c r="Y3" s="16"/>
      <c r="AB3" s="1"/>
      <c r="AC3" s="1"/>
    </row>
    <row r="4" spans="1:38" ht="18.75" customHeight="1">
      <c r="A4" s="17"/>
      <c r="B4" s="16"/>
      <c r="C4" s="206"/>
      <c r="D4" s="206"/>
      <c r="E4" s="206"/>
      <c r="F4" s="206"/>
      <c r="G4" s="206"/>
      <c r="H4" s="206"/>
      <c r="I4" s="206"/>
      <c r="J4" s="206"/>
      <c r="K4" s="206"/>
      <c r="L4" s="206"/>
      <c r="M4" s="206"/>
      <c r="N4" s="206"/>
      <c r="O4" s="206"/>
      <c r="P4" s="206"/>
      <c r="Q4" s="206"/>
      <c r="R4" s="206"/>
      <c r="S4" s="319" t="s">
        <v>221</v>
      </c>
      <c r="T4" s="319"/>
      <c r="U4" s="319"/>
      <c r="V4" s="319"/>
      <c r="W4" s="319"/>
      <c r="X4" s="319"/>
      <c r="Y4" s="319"/>
    </row>
    <row r="5" spans="1:38" ht="30" customHeight="1">
      <c r="A5" s="89"/>
      <c r="B5" s="89"/>
      <c r="C5" s="320" t="s">
        <v>222</v>
      </c>
      <c r="D5" s="320"/>
      <c r="E5" s="320"/>
      <c r="F5" s="320"/>
      <c r="G5" s="320" t="s">
        <v>72</v>
      </c>
      <c r="H5" s="320"/>
      <c r="I5" s="320"/>
      <c r="J5" s="320"/>
      <c r="K5" s="320" t="s">
        <v>223</v>
      </c>
      <c r="L5" s="320"/>
      <c r="M5" s="320"/>
      <c r="N5" s="320"/>
      <c r="O5" s="320" t="s">
        <v>224</v>
      </c>
      <c r="P5" s="320"/>
      <c r="Q5" s="320"/>
      <c r="R5" s="320"/>
      <c r="S5" s="321" t="s">
        <v>225</v>
      </c>
      <c r="T5" s="321"/>
      <c r="U5" s="441" t="s">
        <v>226</v>
      </c>
      <c r="V5" s="441"/>
      <c r="W5" s="441" t="s">
        <v>227</v>
      </c>
      <c r="X5" s="441"/>
      <c r="Y5" s="441"/>
    </row>
    <row r="6" spans="1:38" ht="30" customHeight="1">
      <c r="A6" s="89"/>
      <c r="B6" s="89"/>
      <c r="C6" s="320"/>
      <c r="D6" s="320"/>
      <c r="E6" s="320"/>
      <c r="F6" s="320"/>
      <c r="G6" s="445" t="s">
        <v>228</v>
      </c>
      <c r="H6" s="445"/>
      <c r="I6" s="445" t="s">
        <v>229</v>
      </c>
      <c r="J6" s="445"/>
      <c r="K6" s="445" t="s">
        <v>228</v>
      </c>
      <c r="L6" s="445"/>
      <c r="M6" s="445" t="s">
        <v>229</v>
      </c>
      <c r="N6" s="445"/>
      <c r="O6" s="445" t="s">
        <v>228</v>
      </c>
      <c r="P6" s="445"/>
      <c r="Q6" s="445" t="s">
        <v>230</v>
      </c>
      <c r="R6" s="445"/>
      <c r="S6" s="321"/>
      <c r="T6" s="321"/>
      <c r="U6" s="441"/>
      <c r="V6" s="441"/>
      <c r="W6" s="441"/>
      <c r="X6" s="441"/>
      <c r="Y6" s="441"/>
    </row>
    <row r="7" spans="1:38" ht="48" customHeight="1">
      <c r="A7" s="89"/>
      <c r="B7" s="89"/>
      <c r="C7" s="215">
        <v>1</v>
      </c>
      <c r="D7" s="442" t="s">
        <v>1136</v>
      </c>
      <c r="E7" s="442"/>
      <c r="F7" s="442"/>
      <c r="G7" s="318">
        <v>146490.72964100001</v>
      </c>
      <c r="H7" s="318"/>
      <c r="I7" s="318">
        <v>207252.320359</v>
      </c>
      <c r="J7" s="318"/>
      <c r="K7" s="318">
        <v>2691.5574350000002</v>
      </c>
      <c r="L7" s="318"/>
      <c r="M7" s="318">
        <v>6381.490863</v>
      </c>
      <c r="N7" s="318"/>
      <c r="O7" s="318"/>
      <c r="P7" s="318"/>
      <c r="Q7" s="318"/>
      <c r="R7" s="318"/>
      <c r="S7" s="318">
        <v>9610.4288529999994</v>
      </c>
      <c r="T7" s="318"/>
      <c r="U7" s="443"/>
      <c r="V7" s="443"/>
      <c r="W7" s="444">
        <f t="shared" ref="W7" si="0">G7+I7+K7+M7+O7+Q7-S7-U7</f>
        <v>353205.66944500007</v>
      </c>
      <c r="X7" s="444"/>
      <c r="Y7" s="444"/>
    </row>
    <row r="8" spans="1:38" ht="48" customHeight="1">
      <c r="A8" s="89"/>
      <c r="B8" s="89"/>
      <c r="C8" s="215">
        <v>2</v>
      </c>
      <c r="D8" s="442">
        <f>'2부.Ⅰ.1.1)'!D8</f>
        <v>0</v>
      </c>
      <c r="E8" s="442"/>
      <c r="F8" s="442"/>
      <c r="G8" s="318"/>
      <c r="H8" s="318"/>
      <c r="I8" s="318"/>
      <c r="J8" s="318"/>
      <c r="K8" s="318"/>
      <c r="L8" s="318"/>
      <c r="M8" s="318"/>
      <c r="N8" s="318"/>
      <c r="O8" s="318"/>
      <c r="P8" s="318"/>
      <c r="Q8" s="318"/>
      <c r="R8" s="318"/>
      <c r="S8" s="318"/>
      <c r="T8" s="318"/>
      <c r="U8" s="443"/>
      <c r="V8" s="443"/>
      <c r="W8" s="444">
        <f t="shared" ref="W8:W21" si="1">G8+I8+K8+M8+O8+Q8-S8-U8</f>
        <v>0</v>
      </c>
      <c r="X8" s="444"/>
      <c r="Y8" s="444"/>
    </row>
    <row r="9" spans="1:38" ht="48" customHeight="1">
      <c r="A9" s="89"/>
      <c r="B9" s="89"/>
      <c r="C9" s="215">
        <v>3</v>
      </c>
      <c r="D9" s="442">
        <f>'2부.Ⅰ.1.1)'!D9</f>
        <v>0</v>
      </c>
      <c r="E9" s="442"/>
      <c r="F9" s="442"/>
      <c r="G9" s="318"/>
      <c r="H9" s="318"/>
      <c r="I9" s="318"/>
      <c r="J9" s="318"/>
      <c r="K9" s="318"/>
      <c r="L9" s="318"/>
      <c r="M9" s="318"/>
      <c r="N9" s="318"/>
      <c r="O9" s="318"/>
      <c r="P9" s="318"/>
      <c r="Q9" s="318"/>
      <c r="R9" s="318"/>
      <c r="S9" s="318"/>
      <c r="T9" s="318"/>
      <c r="U9" s="443"/>
      <c r="V9" s="443"/>
      <c r="W9" s="444">
        <f t="shared" si="1"/>
        <v>0</v>
      </c>
      <c r="X9" s="444"/>
      <c r="Y9" s="444"/>
    </row>
    <row r="10" spans="1:38" ht="48" customHeight="1">
      <c r="A10" s="89"/>
      <c r="B10" s="89"/>
      <c r="C10" s="215">
        <v>4</v>
      </c>
      <c r="D10" s="442">
        <f>'2부.Ⅰ.1.1)'!D10</f>
        <v>0</v>
      </c>
      <c r="E10" s="442"/>
      <c r="F10" s="442"/>
      <c r="G10" s="318"/>
      <c r="H10" s="318"/>
      <c r="I10" s="318"/>
      <c r="J10" s="318"/>
      <c r="K10" s="318"/>
      <c r="L10" s="318"/>
      <c r="M10" s="318"/>
      <c r="N10" s="318"/>
      <c r="O10" s="318"/>
      <c r="P10" s="318"/>
      <c r="Q10" s="318"/>
      <c r="R10" s="318"/>
      <c r="S10" s="318"/>
      <c r="T10" s="318"/>
      <c r="U10" s="443"/>
      <c r="V10" s="443"/>
      <c r="W10" s="444">
        <f t="shared" si="1"/>
        <v>0</v>
      </c>
      <c r="X10" s="444"/>
      <c r="Y10" s="444"/>
    </row>
    <row r="11" spans="1:38" ht="48" customHeight="1">
      <c r="A11" s="89"/>
      <c r="B11" s="89"/>
      <c r="C11" s="215">
        <v>5</v>
      </c>
      <c r="D11" s="442">
        <f>'2부.Ⅰ.1.1)'!D11</f>
        <v>0</v>
      </c>
      <c r="E11" s="442"/>
      <c r="F11" s="442"/>
      <c r="G11" s="318"/>
      <c r="H11" s="318"/>
      <c r="I11" s="318"/>
      <c r="J11" s="318"/>
      <c r="K11" s="318"/>
      <c r="L11" s="318"/>
      <c r="M11" s="318"/>
      <c r="N11" s="318"/>
      <c r="O11" s="318"/>
      <c r="P11" s="318"/>
      <c r="Q11" s="318"/>
      <c r="R11" s="318"/>
      <c r="S11" s="318"/>
      <c r="T11" s="318"/>
      <c r="U11" s="443"/>
      <c r="V11" s="443"/>
      <c r="W11" s="444">
        <f t="shared" si="1"/>
        <v>0</v>
      </c>
      <c r="X11" s="444"/>
      <c r="Y11" s="444"/>
    </row>
    <row r="12" spans="1:38" ht="48" customHeight="1">
      <c r="A12" s="89"/>
      <c r="B12" s="89"/>
      <c r="C12" s="215">
        <v>6</v>
      </c>
      <c r="D12" s="442">
        <f>'2부.Ⅰ.1.1)'!D12</f>
        <v>0</v>
      </c>
      <c r="E12" s="442"/>
      <c r="F12" s="442"/>
      <c r="G12" s="318"/>
      <c r="H12" s="318"/>
      <c r="I12" s="318"/>
      <c r="J12" s="318"/>
      <c r="K12" s="318"/>
      <c r="L12" s="318"/>
      <c r="M12" s="318"/>
      <c r="N12" s="318"/>
      <c r="O12" s="318"/>
      <c r="P12" s="318"/>
      <c r="Q12" s="318"/>
      <c r="R12" s="318"/>
      <c r="S12" s="318"/>
      <c r="T12" s="318"/>
      <c r="U12" s="443"/>
      <c r="V12" s="443"/>
      <c r="W12" s="444">
        <f t="shared" si="1"/>
        <v>0</v>
      </c>
      <c r="X12" s="444"/>
      <c r="Y12" s="444"/>
    </row>
    <row r="13" spans="1:38" ht="48" customHeight="1">
      <c r="A13" s="89"/>
      <c r="B13" s="89"/>
      <c r="C13" s="215">
        <v>7</v>
      </c>
      <c r="D13" s="442">
        <f>'2부.Ⅰ.1.1)'!D13</f>
        <v>0</v>
      </c>
      <c r="E13" s="442"/>
      <c r="F13" s="442"/>
      <c r="G13" s="318"/>
      <c r="H13" s="318"/>
      <c r="I13" s="318"/>
      <c r="J13" s="318"/>
      <c r="K13" s="318"/>
      <c r="L13" s="318"/>
      <c r="M13" s="318"/>
      <c r="N13" s="318"/>
      <c r="O13" s="318"/>
      <c r="P13" s="318"/>
      <c r="Q13" s="318"/>
      <c r="R13" s="318"/>
      <c r="S13" s="318"/>
      <c r="T13" s="318"/>
      <c r="U13" s="443"/>
      <c r="V13" s="443"/>
      <c r="W13" s="444">
        <f t="shared" si="1"/>
        <v>0</v>
      </c>
      <c r="X13" s="444"/>
      <c r="Y13" s="444"/>
    </row>
    <row r="14" spans="1:38" ht="48" customHeight="1">
      <c r="A14" s="89"/>
      <c r="B14" s="89"/>
      <c r="C14" s="215">
        <v>8</v>
      </c>
      <c r="D14" s="442">
        <f>'2부.Ⅰ.1.1)'!D14</f>
        <v>0</v>
      </c>
      <c r="E14" s="442"/>
      <c r="F14" s="442"/>
      <c r="G14" s="318"/>
      <c r="H14" s="318"/>
      <c r="I14" s="318"/>
      <c r="J14" s="318"/>
      <c r="K14" s="318"/>
      <c r="L14" s="318"/>
      <c r="M14" s="318"/>
      <c r="N14" s="318"/>
      <c r="O14" s="318"/>
      <c r="P14" s="318"/>
      <c r="Q14" s="318"/>
      <c r="R14" s="318"/>
      <c r="S14" s="318"/>
      <c r="T14" s="318"/>
      <c r="U14" s="443"/>
      <c r="V14" s="443"/>
      <c r="W14" s="444">
        <f t="shared" si="1"/>
        <v>0</v>
      </c>
      <c r="X14" s="444"/>
      <c r="Y14" s="444"/>
    </row>
    <row r="15" spans="1:38" ht="48" customHeight="1">
      <c r="A15" s="89"/>
      <c r="B15" s="89"/>
      <c r="C15" s="215">
        <v>9</v>
      </c>
      <c r="D15" s="442">
        <f>'2부.Ⅰ.1.1)'!D15</f>
        <v>0</v>
      </c>
      <c r="E15" s="442"/>
      <c r="F15" s="442"/>
      <c r="G15" s="318"/>
      <c r="H15" s="318"/>
      <c r="I15" s="318"/>
      <c r="J15" s="318"/>
      <c r="K15" s="318"/>
      <c r="L15" s="318"/>
      <c r="M15" s="318"/>
      <c r="N15" s="318"/>
      <c r="O15" s="318"/>
      <c r="P15" s="318"/>
      <c r="Q15" s="318"/>
      <c r="R15" s="318"/>
      <c r="S15" s="318"/>
      <c r="T15" s="318"/>
      <c r="U15" s="443"/>
      <c r="V15" s="443"/>
      <c r="W15" s="444">
        <f t="shared" si="1"/>
        <v>0</v>
      </c>
      <c r="X15" s="444"/>
      <c r="Y15" s="444"/>
    </row>
    <row r="16" spans="1:38" ht="48" customHeight="1">
      <c r="A16" s="89"/>
      <c r="B16" s="89"/>
      <c r="C16" s="215">
        <v>10</v>
      </c>
      <c r="D16" s="442">
        <f>'2부.Ⅰ.1.1)'!D16</f>
        <v>0</v>
      </c>
      <c r="E16" s="442"/>
      <c r="F16" s="442"/>
      <c r="G16" s="318"/>
      <c r="H16" s="318"/>
      <c r="I16" s="318"/>
      <c r="J16" s="318"/>
      <c r="K16" s="318"/>
      <c r="L16" s="318"/>
      <c r="M16" s="318"/>
      <c r="N16" s="318"/>
      <c r="O16" s="318"/>
      <c r="P16" s="318"/>
      <c r="Q16" s="318"/>
      <c r="R16" s="318"/>
      <c r="S16" s="318"/>
      <c r="T16" s="318"/>
      <c r="U16" s="443"/>
      <c r="V16" s="443"/>
      <c r="W16" s="444">
        <f t="shared" si="1"/>
        <v>0</v>
      </c>
      <c r="X16" s="444"/>
      <c r="Y16" s="444"/>
    </row>
    <row r="17" spans="1:51" ht="48" customHeight="1">
      <c r="A17" s="89"/>
      <c r="B17" s="89"/>
      <c r="C17" s="215">
        <v>11</v>
      </c>
      <c r="D17" s="442">
        <f>'2부.Ⅰ.1.1)'!D17</f>
        <v>0</v>
      </c>
      <c r="E17" s="442"/>
      <c r="F17" s="442"/>
      <c r="G17" s="318"/>
      <c r="H17" s="318"/>
      <c r="I17" s="318"/>
      <c r="J17" s="318"/>
      <c r="K17" s="318"/>
      <c r="L17" s="318"/>
      <c r="M17" s="318"/>
      <c r="N17" s="318"/>
      <c r="O17" s="318"/>
      <c r="P17" s="318"/>
      <c r="Q17" s="318"/>
      <c r="R17" s="318"/>
      <c r="S17" s="318"/>
      <c r="T17" s="318"/>
      <c r="U17" s="443"/>
      <c r="V17" s="443"/>
      <c r="W17" s="444">
        <f t="shared" si="1"/>
        <v>0</v>
      </c>
      <c r="X17" s="444"/>
      <c r="Y17" s="444"/>
    </row>
    <row r="18" spans="1:51" ht="48" customHeight="1">
      <c r="A18" s="89"/>
      <c r="B18" s="89"/>
      <c r="C18" s="215">
        <v>12</v>
      </c>
      <c r="D18" s="442">
        <f>'2부.Ⅰ.1.1)'!D18</f>
        <v>0</v>
      </c>
      <c r="E18" s="442"/>
      <c r="F18" s="442"/>
      <c r="G18" s="318"/>
      <c r="H18" s="318"/>
      <c r="I18" s="318"/>
      <c r="J18" s="318"/>
      <c r="K18" s="318"/>
      <c r="L18" s="318"/>
      <c r="M18" s="318"/>
      <c r="N18" s="318"/>
      <c r="O18" s="318"/>
      <c r="P18" s="318"/>
      <c r="Q18" s="318"/>
      <c r="R18" s="318"/>
      <c r="S18" s="318"/>
      <c r="T18" s="318"/>
      <c r="U18" s="443"/>
      <c r="V18" s="443"/>
      <c r="W18" s="444">
        <f t="shared" si="1"/>
        <v>0</v>
      </c>
      <c r="X18" s="444"/>
      <c r="Y18" s="444"/>
    </row>
    <row r="19" spans="1:51" ht="48" customHeight="1">
      <c r="A19" s="89"/>
      <c r="B19" s="89"/>
      <c r="C19" s="215">
        <v>13</v>
      </c>
      <c r="D19" s="442">
        <f>'2부.Ⅰ.1.1)'!D19</f>
        <v>0</v>
      </c>
      <c r="E19" s="442"/>
      <c r="F19" s="442"/>
      <c r="G19" s="318"/>
      <c r="H19" s="318"/>
      <c r="I19" s="318"/>
      <c r="J19" s="318"/>
      <c r="K19" s="318"/>
      <c r="L19" s="318"/>
      <c r="M19" s="318"/>
      <c r="N19" s="318"/>
      <c r="O19" s="318"/>
      <c r="P19" s="318"/>
      <c r="Q19" s="318"/>
      <c r="R19" s="318"/>
      <c r="S19" s="318"/>
      <c r="T19" s="318"/>
      <c r="U19" s="443"/>
      <c r="V19" s="443"/>
      <c r="W19" s="444">
        <f t="shared" si="1"/>
        <v>0</v>
      </c>
      <c r="X19" s="444"/>
      <c r="Y19" s="444"/>
    </row>
    <row r="20" spans="1:51" ht="48" customHeight="1">
      <c r="A20" s="89"/>
      <c r="B20" s="89"/>
      <c r="C20" s="215">
        <v>14</v>
      </c>
      <c r="D20" s="442">
        <f>'2부.Ⅰ.1.1)'!D20</f>
        <v>0</v>
      </c>
      <c r="E20" s="442"/>
      <c r="F20" s="442"/>
      <c r="G20" s="318"/>
      <c r="H20" s="318"/>
      <c r="I20" s="318"/>
      <c r="J20" s="318"/>
      <c r="K20" s="318"/>
      <c r="L20" s="318"/>
      <c r="M20" s="318"/>
      <c r="N20" s="318"/>
      <c r="O20" s="318"/>
      <c r="P20" s="318"/>
      <c r="Q20" s="318"/>
      <c r="R20" s="318"/>
      <c r="S20" s="318"/>
      <c r="T20" s="318"/>
      <c r="U20" s="443"/>
      <c r="V20" s="443"/>
      <c r="W20" s="444">
        <f t="shared" si="1"/>
        <v>0</v>
      </c>
      <c r="X20" s="444"/>
      <c r="Y20" s="444"/>
    </row>
    <row r="21" spans="1:51" ht="48" customHeight="1">
      <c r="A21" s="89"/>
      <c r="B21" s="89"/>
      <c r="C21" s="215">
        <v>15</v>
      </c>
      <c r="D21" s="442">
        <f>'2부.Ⅰ.1.1)'!D21</f>
        <v>0</v>
      </c>
      <c r="E21" s="442"/>
      <c r="F21" s="442"/>
      <c r="G21" s="318"/>
      <c r="H21" s="318"/>
      <c r="I21" s="318"/>
      <c r="J21" s="318"/>
      <c r="K21" s="318"/>
      <c r="L21" s="318"/>
      <c r="M21" s="318"/>
      <c r="N21" s="318"/>
      <c r="O21" s="318"/>
      <c r="P21" s="318"/>
      <c r="Q21" s="318"/>
      <c r="R21" s="318"/>
      <c r="S21" s="318"/>
      <c r="T21" s="318"/>
      <c r="U21" s="443"/>
      <c r="V21" s="443"/>
      <c r="W21" s="444">
        <f t="shared" si="1"/>
        <v>0</v>
      </c>
      <c r="X21" s="444"/>
      <c r="Y21" s="444"/>
    </row>
    <row r="22" spans="1:51" ht="7.5" customHeight="1">
      <c r="A22" s="23"/>
      <c r="B22" s="22"/>
      <c r="C22" s="21"/>
      <c r="D22" s="21"/>
      <c r="E22" s="25"/>
      <c r="F22" s="25"/>
      <c r="G22" s="25"/>
      <c r="H22" s="25"/>
      <c r="I22" s="25"/>
      <c r="J22" s="25"/>
      <c r="K22" s="25"/>
      <c r="L22" s="25"/>
      <c r="M22" s="25"/>
      <c r="N22" s="25"/>
      <c r="O22" s="25"/>
      <c r="P22" s="19"/>
      <c r="Q22" s="19"/>
      <c r="R22" s="19"/>
      <c r="S22" s="19"/>
      <c r="T22" s="19"/>
      <c r="U22" s="19"/>
      <c r="V22" s="19"/>
      <c r="W22" s="19"/>
      <c r="X22" s="19"/>
      <c r="Y22" s="19"/>
      <c r="Z22" s="19"/>
      <c r="AA22" s="19"/>
      <c r="AB22" s="19"/>
      <c r="AC22" s="19"/>
      <c r="AD22" s="19"/>
      <c r="AE22" s="19"/>
      <c r="AF22" s="19"/>
      <c r="AG22" s="19"/>
      <c r="AH22" s="19"/>
      <c r="AI22" s="19"/>
      <c r="AJ22" s="19"/>
      <c r="AK22" s="19"/>
      <c r="AL22" s="18"/>
      <c r="AM22" s="1"/>
    </row>
    <row r="23" spans="1:51" ht="26.25" customHeight="1">
      <c r="A23" s="23"/>
      <c r="B23" s="22"/>
      <c r="C23" s="21"/>
      <c r="D23" s="44"/>
      <c r="E23" s="303"/>
      <c r="F23" s="303"/>
      <c r="G23" s="303"/>
      <c r="H23" s="303"/>
      <c r="I23" s="303"/>
      <c r="J23" s="303"/>
      <c r="K23" s="303"/>
      <c r="L23" s="303"/>
      <c r="M23" s="303"/>
      <c r="N23" s="303"/>
      <c r="O23" s="303"/>
      <c r="P23" s="303"/>
      <c r="Q23" s="303"/>
      <c r="R23" s="303"/>
      <c r="S23" s="303"/>
      <c r="T23" s="303"/>
      <c r="U23" s="303"/>
      <c r="V23" s="303"/>
      <c r="W23" s="303"/>
      <c r="X23" s="303"/>
      <c r="Y23" s="303"/>
      <c r="Z23" s="24" t="s">
        <v>129</v>
      </c>
      <c r="AA23" s="44"/>
      <c r="AB23" s="44"/>
      <c r="AC23" s="44"/>
      <c r="AD23" s="44"/>
      <c r="AE23" s="44"/>
      <c r="AF23" s="44"/>
      <c r="AG23" s="44"/>
      <c r="AH23" s="44"/>
      <c r="AI23" s="44"/>
      <c r="AJ23" s="44"/>
      <c r="AK23" s="44"/>
      <c r="AM23" s="44"/>
      <c r="AN23" s="44"/>
      <c r="AO23" s="44"/>
      <c r="AP23" s="44"/>
      <c r="AQ23" s="44"/>
      <c r="AR23" s="44"/>
      <c r="AS23" s="44"/>
      <c r="AT23" s="44"/>
      <c r="AU23" s="44"/>
      <c r="AV23" s="44"/>
      <c r="AW23" s="44"/>
      <c r="AX23" s="44"/>
      <c r="AY23" s="24"/>
    </row>
    <row r="24" spans="1:51" ht="18" customHeight="1"/>
    <row r="25" spans="1:51" ht="30" customHeight="1">
      <c r="C25" s="90"/>
      <c r="D25" s="27"/>
      <c r="E25" s="27"/>
      <c r="F25" s="27"/>
      <c r="G25" s="27"/>
      <c r="H25" s="27"/>
      <c r="I25" s="27"/>
      <c r="J25" s="27"/>
      <c r="K25" s="27"/>
      <c r="L25" s="27"/>
      <c r="M25" s="27"/>
      <c r="N25" s="27"/>
      <c r="O25" s="27"/>
      <c r="P25" s="27"/>
      <c r="Q25" s="27"/>
      <c r="R25" s="27"/>
      <c r="S25" s="27"/>
      <c r="T25" s="27"/>
      <c r="U25" s="27"/>
      <c r="V25" s="27"/>
      <c r="W25" s="27"/>
      <c r="X25" s="27"/>
      <c r="Y25" s="27"/>
    </row>
    <row r="26" spans="1:51" ht="51" customHeight="1">
      <c r="A26" s="236" t="s">
        <v>237</v>
      </c>
      <c r="B26" s="237"/>
      <c r="C26" s="237"/>
      <c r="D26" s="237"/>
      <c r="E26" s="237"/>
      <c r="F26" s="237"/>
      <c r="G26" s="237"/>
      <c r="H26" s="237"/>
      <c r="I26" s="237"/>
      <c r="J26" s="237"/>
      <c r="K26" s="237"/>
      <c r="L26" s="237"/>
      <c r="M26" s="237"/>
      <c r="N26" s="237"/>
      <c r="O26" s="237"/>
      <c r="P26" s="237"/>
      <c r="Q26" s="237"/>
      <c r="R26" s="237"/>
      <c r="S26" s="237"/>
      <c r="T26" s="237"/>
      <c r="U26" s="237"/>
      <c r="V26" s="237"/>
      <c r="W26" s="237"/>
      <c r="X26" s="237"/>
      <c r="Y26" s="238"/>
    </row>
    <row r="27" spans="1:51" ht="30" customHeight="1"/>
    <row r="28" spans="1:51" ht="30" customHeight="1"/>
    <row r="29" spans="1:51" ht="30" customHeight="1"/>
    <row r="30" spans="1:51" ht="30" customHeight="1"/>
    <row r="32" spans="1:51" ht="26.25" customHeight="1"/>
    <row r="35" ht="151.5" customHeight="1"/>
    <row r="36" ht="133.5" customHeight="1"/>
  </sheetData>
  <sheetProtection formatCells="0" formatRows="0"/>
  <mergeCells count="167">
    <mergeCell ref="C5:F6"/>
    <mergeCell ref="G5:J5"/>
    <mergeCell ref="K5:N5"/>
    <mergeCell ref="O5:R5"/>
    <mergeCell ref="U5:V6"/>
    <mergeCell ref="W5:Y6"/>
    <mergeCell ref="G6:H6"/>
    <mergeCell ref="I6:J6"/>
    <mergeCell ref="K6:L6"/>
    <mergeCell ref="M6:N6"/>
    <mergeCell ref="O6:P6"/>
    <mergeCell ref="Q6:R6"/>
    <mergeCell ref="S5:T6"/>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A26:Y26"/>
    <mergeCell ref="W21:Y21"/>
    <mergeCell ref="D21:F21"/>
    <mergeCell ref="Q20:R20"/>
    <mergeCell ref="W20:Y20"/>
    <mergeCell ref="D20:F20"/>
    <mergeCell ref="G20:H20"/>
    <mergeCell ref="I20:J20"/>
    <mergeCell ref="K20:L20"/>
    <mergeCell ref="M20:N20"/>
    <mergeCell ref="O20:P20"/>
    <mergeCell ref="M7:N7"/>
    <mergeCell ref="O7:P7"/>
    <mergeCell ref="Q7:R7"/>
    <mergeCell ref="S7:T7"/>
    <mergeCell ref="G14:H14"/>
    <mergeCell ref="I14:J14"/>
    <mergeCell ref="K14:L14"/>
    <mergeCell ref="M14:N14"/>
    <mergeCell ref="O14:P14"/>
    <mergeCell ref="Q14:R14"/>
    <mergeCell ref="S14:T14"/>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S19:T19"/>
    <mergeCell ref="O19:P19"/>
    <mergeCell ref="Q19:R19"/>
    <mergeCell ref="G16:H16"/>
    <mergeCell ref="I16:J16"/>
    <mergeCell ref="K16:L16"/>
    <mergeCell ref="M16:N16"/>
    <mergeCell ref="O16:P16"/>
    <mergeCell ref="Q16:R16"/>
    <mergeCell ref="S16:T16"/>
    <mergeCell ref="M19:N19"/>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FF0000"/>
  </sheetPr>
  <dimension ref="A2:AY24"/>
  <sheetViews>
    <sheetView tabSelected="1" view="pageBreakPreview" zoomScaleNormal="100" zoomScaleSheetLayoutView="100" workbookViewId="0">
      <selection activeCell="AC6" sqref="AC6"/>
    </sheetView>
  </sheetViews>
  <sheetFormatPr defaultRowHeight="16.5"/>
  <cols>
    <col min="1" max="2" width="1.125" style="1" customWidth="1"/>
    <col min="3" max="3" width="2.375" style="1" customWidth="1"/>
    <col min="4" max="17" width="3.75" style="1" customWidth="1"/>
    <col min="18" max="22" width="2.75" style="1" customWidth="1"/>
    <col min="23" max="25" width="3.125" style="1" customWidth="1"/>
    <col min="26" max="31" width="9" style="1"/>
  </cols>
  <sheetData>
    <row r="2" spans="1:31" ht="17.25" customHeight="1">
      <c r="C2" s="281" t="s">
        <v>236</v>
      </c>
      <c r="D2" s="281"/>
      <c r="E2" s="281"/>
      <c r="F2" s="281"/>
      <c r="G2" s="281"/>
      <c r="H2" s="281"/>
      <c r="I2" s="281"/>
      <c r="J2" s="281"/>
      <c r="K2" s="281"/>
      <c r="L2" s="281"/>
      <c r="M2" s="281"/>
      <c r="N2" s="281"/>
      <c r="O2" s="281"/>
      <c r="P2" s="281"/>
      <c r="Q2" s="281"/>
      <c r="R2" s="281"/>
      <c r="S2" s="281"/>
      <c r="T2" s="281"/>
      <c r="U2" s="281"/>
      <c r="V2" s="281"/>
    </row>
    <row r="3" spans="1:31" ht="18.75" customHeight="1">
      <c r="A3" s="17"/>
      <c r="B3" s="16"/>
      <c r="C3" s="16"/>
      <c r="D3" s="16"/>
      <c r="E3" s="16"/>
      <c r="F3" s="16"/>
      <c r="G3" s="16"/>
      <c r="H3" s="16"/>
      <c r="I3" s="16"/>
      <c r="J3" s="16"/>
      <c r="K3" s="16"/>
      <c r="L3" s="16"/>
      <c r="M3" s="16"/>
      <c r="N3" s="16"/>
      <c r="O3" s="16"/>
      <c r="P3" s="16"/>
      <c r="Q3" s="16"/>
      <c r="R3" s="16"/>
      <c r="S3" s="16"/>
      <c r="T3" s="16"/>
      <c r="U3" s="16"/>
      <c r="V3" s="16"/>
      <c r="W3" s="16"/>
      <c r="X3" s="92"/>
      <c r="Y3" s="92"/>
      <c r="Z3" s="14"/>
    </row>
    <row r="4" spans="1:31" s="91" customFormat="1" ht="53.25" customHeight="1">
      <c r="A4" s="89"/>
      <c r="B4" s="89"/>
      <c r="C4" s="445" t="s">
        <v>206</v>
      </c>
      <c r="D4" s="445"/>
      <c r="E4" s="445"/>
      <c r="F4" s="445"/>
      <c r="G4" s="445"/>
      <c r="H4" s="445"/>
      <c r="I4" s="453" t="s">
        <v>232</v>
      </c>
      <c r="J4" s="454"/>
      <c r="K4" s="454"/>
      <c r="L4" s="454"/>
      <c r="M4" s="454"/>
      <c r="N4" s="321" t="s">
        <v>233</v>
      </c>
      <c r="O4" s="445"/>
      <c r="P4" s="445"/>
      <c r="Q4" s="445"/>
      <c r="R4" s="321" t="s">
        <v>234</v>
      </c>
      <c r="S4" s="321"/>
      <c r="T4" s="321"/>
      <c r="U4" s="321"/>
      <c r="V4" s="321"/>
      <c r="W4" s="321" t="s">
        <v>235</v>
      </c>
      <c r="X4" s="445"/>
      <c r="Y4" s="445"/>
      <c r="Z4" s="93"/>
      <c r="AA4" s="93"/>
      <c r="AB4" s="93"/>
      <c r="AC4" s="93"/>
      <c r="AD4" s="93"/>
      <c r="AE4" s="93"/>
    </row>
    <row r="5" spans="1:31" s="91" customFormat="1" ht="30" customHeight="1">
      <c r="A5" s="89"/>
      <c r="B5" s="89"/>
      <c r="C5" s="216">
        <v>1</v>
      </c>
      <c r="D5" s="446" t="str">
        <f>'2부.Ⅰ.1.1)'!D7</f>
        <v>SK뷰파크 3차</v>
      </c>
      <c r="E5" s="447"/>
      <c r="F5" s="447"/>
      <c r="G5" s="447"/>
      <c r="H5" s="447"/>
      <c r="I5" s="448">
        <v>85674</v>
      </c>
      <c r="J5" s="448"/>
      <c r="K5" s="448"/>
      <c r="L5" s="448"/>
      <c r="M5" s="448"/>
      <c r="N5" s="448">
        <v>84414.6</v>
      </c>
      <c r="O5" s="448"/>
      <c r="P5" s="448"/>
      <c r="Q5" s="448"/>
      <c r="R5" s="449">
        <f t="shared" ref="R5:R19" si="0">IFERROR(N5/I5,"")</f>
        <v>0.98530009104279015</v>
      </c>
      <c r="S5" s="449"/>
      <c r="T5" s="449"/>
      <c r="U5" s="449"/>
      <c r="V5" s="449"/>
      <c r="W5" s="450">
        <v>1071</v>
      </c>
      <c r="X5" s="450"/>
      <c r="Y5" s="450"/>
      <c r="Z5" s="93"/>
      <c r="AA5" s="93"/>
      <c r="AB5" s="93"/>
      <c r="AC5" s="93"/>
      <c r="AD5" s="93"/>
      <c r="AE5" s="93"/>
    </row>
    <row r="6" spans="1:31" s="91" customFormat="1" ht="30" customHeight="1">
      <c r="A6" s="89"/>
      <c r="B6" s="89"/>
      <c r="C6" s="216">
        <v>2</v>
      </c>
      <c r="D6" s="446">
        <f>'2부.Ⅰ.1.1)'!D8</f>
        <v>0</v>
      </c>
      <c r="E6" s="447"/>
      <c r="F6" s="447"/>
      <c r="G6" s="447"/>
      <c r="H6" s="447"/>
      <c r="I6" s="448"/>
      <c r="J6" s="448"/>
      <c r="K6" s="448"/>
      <c r="L6" s="448"/>
      <c r="M6" s="448"/>
      <c r="N6" s="448"/>
      <c r="O6" s="448"/>
      <c r="P6" s="448"/>
      <c r="Q6" s="448"/>
      <c r="R6" s="449" t="str">
        <f t="shared" si="0"/>
        <v/>
      </c>
      <c r="S6" s="449"/>
      <c r="T6" s="449"/>
      <c r="U6" s="449"/>
      <c r="V6" s="449"/>
      <c r="W6" s="450"/>
      <c r="X6" s="450"/>
      <c r="Y6" s="450"/>
      <c r="Z6" s="93"/>
      <c r="AA6" s="93"/>
      <c r="AB6" s="93"/>
      <c r="AC6" s="93"/>
      <c r="AD6" s="93"/>
      <c r="AE6" s="93"/>
    </row>
    <row r="7" spans="1:31" s="91" customFormat="1" ht="30" customHeight="1">
      <c r="A7" s="89"/>
      <c r="B7" s="89"/>
      <c r="C7" s="216">
        <v>3</v>
      </c>
      <c r="D7" s="446">
        <f>'2부.Ⅰ.1.1)'!D9</f>
        <v>0</v>
      </c>
      <c r="E7" s="447"/>
      <c r="F7" s="447"/>
      <c r="G7" s="447"/>
      <c r="H7" s="447"/>
      <c r="I7" s="448"/>
      <c r="J7" s="448"/>
      <c r="K7" s="448"/>
      <c r="L7" s="448"/>
      <c r="M7" s="448"/>
      <c r="N7" s="448"/>
      <c r="O7" s="448"/>
      <c r="P7" s="448"/>
      <c r="Q7" s="448"/>
      <c r="R7" s="449" t="str">
        <f t="shared" si="0"/>
        <v/>
      </c>
      <c r="S7" s="449"/>
      <c r="T7" s="449"/>
      <c r="U7" s="449"/>
      <c r="V7" s="449"/>
      <c r="W7" s="450"/>
      <c r="X7" s="450"/>
      <c r="Y7" s="450"/>
      <c r="Z7" s="93"/>
      <c r="AA7" s="93"/>
      <c r="AB7" s="93"/>
      <c r="AC7" s="93"/>
      <c r="AD7" s="93"/>
      <c r="AE7" s="93"/>
    </row>
    <row r="8" spans="1:31" s="91" customFormat="1" ht="30" customHeight="1">
      <c r="A8" s="89"/>
      <c r="B8" s="89"/>
      <c r="C8" s="216">
        <v>4</v>
      </c>
      <c r="D8" s="446">
        <f>'2부.Ⅰ.1.1)'!D10</f>
        <v>0</v>
      </c>
      <c r="E8" s="447"/>
      <c r="F8" s="447"/>
      <c r="G8" s="447"/>
      <c r="H8" s="447"/>
      <c r="I8" s="448"/>
      <c r="J8" s="448"/>
      <c r="K8" s="448"/>
      <c r="L8" s="448"/>
      <c r="M8" s="448"/>
      <c r="N8" s="448"/>
      <c r="O8" s="448"/>
      <c r="P8" s="448"/>
      <c r="Q8" s="448"/>
      <c r="R8" s="449" t="str">
        <f t="shared" si="0"/>
        <v/>
      </c>
      <c r="S8" s="449"/>
      <c r="T8" s="449"/>
      <c r="U8" s="449"/>
      <c r="V8" s="449"/>
      <c r="W8" s="450"/>
      <c r="X8" s="450"/>
      <c r="Y8" s="450"/>
      <c r="Z8" s="93"/>
      <c r="AA8" s="93"/>
      <c r="AB8" s="93"/>
      <c r="AC8" s="93"/>
      <c r="AD8" s="93"/>
      <c r="AE8" s="93"/>
    </row>
    <row r="9" spans="1:31" s="91" customFormat="1" ht="30" customHeight="1">
      <c r="A9" s="89"/>
      <c r="B9" s="89"/>
      <c r="C9" s="216">
        <v>5</v>
      </c>
      <c r="D9" s="446">
        <f>'2부.Ⅰ.1.1)'!D11</f>
        <v>0</v>
      </c>
      <c r="E9" s="447"/>
      <c r="F9" s="447"/>
      <c r="G9" s="447"/>
      <c r="H9" s="447"/>
      <c r="I9" s="448"/>
      <c r="J9" s="448"/>
      <c r="K9" s="448"/>
      <c r="L9" s="448"/>
      <c r="M9" s="448"/>
      <c r="N9" s="448"/>
      <c r="O9" s="448"/>
      <c r="P9" s="448"/>
      <c r="Q9" s="448"/>
      <c r="R9" s="449" t="str">
        <f t="shared" si="0"/>
        <v/>
      </c>
      <c r="S9" s="449"/>
      <c r="T9" s="449"/>
      <c r="U9" s="449"/>
      <c r="V9" s="449"/>
      <c r="W9" s="450"/>
      <c r="X9" s="450"/>
      <c r="Y9" s="450"/>
      <c r="Z9" s="93"/>
      <c r="AA9" s="93"/>
      <c r="AB9" s="93"/>
      <c r="AC9" s="93"/>
      <c r="AD9" s="93"/>
      <c r="AE9" s="93"/>
    </row>
    <row r="10" spans="1:31" s="91" customFormat="1" ht="30" customHeight="1">
      <c r="A10" s="89"/>
      <c r="B10" s="89"/>
      <c r="C10" s="216">
        <v>6</v>
      </c>
      <c r="D10" s="446">
        <f>'2부.Ⅰ.1.1)'!D12</f>
        <v>0</v>
      </c>
      <c r="E10" s="447"/>
      <c r="F10" s="447"/>
      <c r="G10" s="447"/>
      <c r="H10" s="447"/>
      <c r="I10" s="448"/>
      <c r="J10" s="448"/>
      <c r="K10" s="448"/>
      <c r="L10" s="448"/>
      <c r="M10" s="448"/>
      <c r="N10" s="448"/>
      <c r="O10" s="448"/>
      <c r="P10" s="448"/>
      <c r="Q10" s="448"/>
      <c r="R10" s="449" t="str">
        <f t="shared" si="0"/>
        <v/>
      </c>
      <c r="S10" s="449"/>
      <c r="T10" s="449"/>
      <c r="U10" s="449"/>
      <c r="V10" s="449"/>
      <c r="W10" s="450"/>
      <c r="X10" s="450"/>
      <c r="Y10" s="450"/>
      <c r="Z10" s="93"/>
      <c r="AA10" s="93"/>
      <c r="AB10" s="93"/>
      <c r="AC10" s="93"/>
      <c r="AD10" s="93"/>
      <c r="AE10" s="93"/>
    </row>
    <row r="11" spans="1:31" s="91" customFormat="1" ht="30" customHeight="1">
      <c r="A11" s="89"/>
      <c r="B11" s="89"/>
      <c r="C11" s="216">
        <v>7</v>
      </c>
      <c r="D11" s="446">
        <f>'2부.Ⅰ.1.1)'!D13</f>
        <v>0</v>
      </c>
      <c r="E11" s="447"/>
      <c r="F11" s="447"/>
      <c r="G11" s="447"/>
      <c r="H11" s="447"/>
      <c r="I11" s="448"/>
      <c r="J11" s="448"/>
      <c r="K11" s="448"/>
      <c r="L11" s="448"/>
      <c r="M11" s="448"/>
      <c r="N11" s="448"/>
      <c r="O11" s="448"/>
      <c r="P11" s="448"/>
      <c r="Q11" s="448"/>
      <c r="R11" s="449" t="str">
        <f t="shared" si="0"/>
        <v/>
      </c>
      <c r="S11" s="449"/>
      <c r="T11" s="449"/>
      <c r="U11" s="449"/>
      <c r="V11" s="449"/>
      <c r="W11" s="450"/>
      <c r="X11" s="450"/>
      <c r="Y11" s="450"/>
      <c r="Z11" s="93"/>
      <c r="AA11" s="93"/>
      <c r="AB11" s="93"/>
      <c r="AC11" s="93"/>
      <c r="AD11" s="93"/>
      <c r="AE11" s="93"/>
    </row>
    <row r="12" spans="1:31" s="91" customFormat="1" ht="30" customHeight="1">
      <c r="A12" s="89"/>
      <c r="B12" s="89"/>
      <c r="C12" s="216">
        <v>8</v>
      </c>
      <c r="D12" s="446">
        <f>'2부.Ⅰ.1.1)'!D14</f>
        <v>0</v>
      </c>
      <c r="E12" s="447"/>
      <c r="F12" s="447"/>
      <c r="G12" s="447"/>
      <c r="H12" s="447"/>
      <c r="I12" s="448"/>
      <c r="J12" s="448"/>
      <c r="K12" s="448"/>
      <c r="L12" s="448"/>
      <c r="M12" s="448"/>
      <c r="N12" s="448"/>
      <c r="O12" s="448"/>
      <c r="P12" s="448"/>
      <c r="Q12" s="448"/>
      <c r="R12" s="449" t="str">
        <f t="shared" si="0"/>
        <v/>
      </c>
      <c r="S12" s="449"/>
      <c r="T12" s="449"/>
      <c r="U12" s="449"/>
      <c r="V12" s="449"/>
      <c r="W12" s="450"/>
      <c r="X12" s="450"/>
      <c r="Y12" s="450"/>
      <c r="Z12" s="93"/>
      <c r="AA12" s="93"/>
      <c r="AB12" s="93"/>
      <c r="AC12" s="93"/>
      <c r="AD12" s="93"/>
      <c r="AE12" s="93"/>
    </row>
    <row r="13" spans="1:31" s="91" customFormat="1" ht="30" customHeight="1">
      <c r="A13" s="89"/>
      <c r="B13" s="89"/>
      <c r="C13" s="216">
        <v>9</v>
      </c>
      <c r="D13" s="446">
        <f>'2부.Ⅰ.1.1)'!D15</f>
        <v>0</v>
      </c>
      <c r="E13" s="447"/>
      <c r="F13" s="447"/>
      <c r="G13" s="447"/>
      <c r="H13" s="447"/>
      <c r="I13" s="448"/>
      <c r="J13" s="448"/>
      <c r="K13" s="448"/>
      <c r="L13" s="448"/>
      <c r="M13" s="448"/>
      <c r="N13" s="448"/>
      <c r="O13" s="448"/>
      <c r="P13" s="448"/>
      <c r="Q13" s="448"/>
      <c r="R13" s="449" t="str">
        <f t="shared" si="0"/>
        <v/>
      </c>
      <c r="S13" s="449"/>
      <c r="T13" s="449"/>
      <c r="U13" s="449"/>
      <c r="V13" s="449"/>
      <c r="W13" s="450"/>
      <c r="X13" s="450"/>
      <c r="Y13" s="450"/>
      <c r="Z13" s="93"/>
      <c r="AA13" s="93"/>
      <c r="AB13" s="93"/>
      <c r="AC13" s="93"/>
      <c r="AD13" s="93"/>
      <c r="AE13" s="93"/>
    </row>
    <row r="14" spans="1:31" s="91" customFormat="1" ht="30" customHeight="1">
      <c r="A14" s="89"/>
      <c r="B14" s="89"/>
      <c r="C14" s="216">
        <v>10</v>
      </c>
      <c r="D14" s="446">
        <f>'2부.Ⅰ.1.1)'!D16</f>
        <v>0</v>
      </c>
      <c r="E14" s="447"/>
      <c r="F14" s="447"/>
      <c r="G14" s="447"/>
      <c r="H14" s="447"/>
      <c r="I14" s="448"/>
      <c r="J14" s="448"/>
      <c r="K14" s="448"/>
      <c r="L14" s="448"/>
      <c r="M14" s="448"/>
      <c r="N14" s="448"/>
      <c r="O14" s="448"/>
      <c r="P14" s="448"/>
      <c r="Q14" s="448"/>
      <c r="R14" s="449" t="str">
        <f t="shared" si="0"/>
        <v/>
      </c>
      <c r="S14" s="449"/>
      <c r="T14" s="449"/>
      <c r="U14" s="449"/>
      <c r="V14" s="449"/>
      <c r="W14" s="450"/>
      <c r="X14" s="450"/>
      <c r="Y14" s="450"/>
      <c r="Z14" s="93"/>
      <c r="AA14" s="93"/>
      <c r="AB14" s="93"/>
      <c r="AC14" s="93"/>
      <c r="AD14" s="93"/>
      <c r="AE14" s="93"/>
    </row>
    <row r="15" spans="1:31" s="91" customFormat="1" ht="30" customHeight="1">
      <c r="A15" s="89"/>
      <c r="B15" s="89"/>
      <c r="C15" s="216">
        <v>11</v>
      </c>
      <c r="D15" s="446">
        <f>'2부.Ⅰ.1.1)'!D17</f>
        <v>0</v>
      </c>
      <c r="E15" s="447"/>
      <c r="F15" s="447"/>
      <c r="G15" s="447"/>
      <c r="H15" s="447"/>
      <c r="I15" s="448"/>
      <c r="J15" s="448"/>
      <c r="K15" s="448"/>
      <c r="L15" s="448"/>
      <c r="M15" s="448"/>
      <c r="N15" s="448"/>
      <c r="O15" s="448"/>
      <c r="P15" s="448"/>
      <c r="Q15" s="448"/>
      <c r="R15" s="449" t="str">
        <f t="shared" si="0"/>
        <v/>
      </c>
      <c r="S15" s="449"/>
      <c r="T15" s="449"/>
      <c r="U15" s="449"/>
      <c r="V15" s="449"/>
      <c r="W15" s="450"/>
      <c r="X15" s="450"/>
      <c r="Y15" s="450"/>
      <c r="Z15" s="93"/>
      <c r="AA15" s="93"/>
      <c r="AB15" s="93"/>
      <c r="AC15" s="93"/>
      <c r="AD15" s="93"/>
      <c r="AE15" s="93"/>
    </row>
    <row r="16" spans="1:31" s="91" customFormat="1" ht="30" customHeight="1">
      <c r="A16" s="89"/>
      <c r="B16" s="89"/>
      <c r="C16" s="216">
        <v>12</v>
      </c>
      <c r="D16" s="446">
        <f>'2부.Ⅰ.1.1)'!D18</f>
        <v>0</v>
      </c>
      <c r="E16" s="447"/>
      <c r="F16" s="447"/>
      <c r="G16" s="447"/>
      <c r="H16" s="447"/>
      <c r="I16" s="448"/>
      <c r="J16" s="448"/>
      <c r="K16" s="448"/>
      <c r="L16" s="448"/>
      <c r="M16" s="448"/>
      <c r="N16" s="448"/>
      <c r="O16" s="448"/>
      <c r="P16" s="448"/>
      <c r="Q16" s="448"/>
      <c r="R16" s="449" t="str">
        <f t="shared" si="0"/>
        <v/>
      </c>
      <c r="S16" s="449"/>
      <c r="T16" s="449"/>
      <c r="U16" s="449"/>
      <c r="V16" s="449"/>
      <c r="W16" s="450"/>
      <c r="X16" s="450"/>
      <c r="Y16" s="450"/>
      <c r="Z16" s="93"/>
      <c r="AA16" s="93"/>
      <c r="AB16" s="93"/>
      <c r="AC16" s="93"/>
      <c r="AD16" s="93"/>
      <c r="AE16" s="93"/>
    </row>
    <row r="17" spans="1:51" s="91" customFormat="1" ht="30" customHeight="1">
      <c r="A17" s="89"/>
      <c r="B17" s="89"/>
      <c r="C17" s="216">
        <v>13</v>
      </c>
      <c r="D17" s="446">
        <f>'2부.Ⅰ.1.1)'!D19</f>
        <v>0</v>
      </c>
      <c r="E17" s="447"/>
      <c r="F17" s="447"/>
      <c r="G17" s="447"/>
      <c r="H17" s="447"/>
      <c r="I17" s="448"/>
      <c r="J17" s="448"/>
      <c r="K17" s="448"/>
      <c r="L17" s="448"/>
      <c r="M17" s="448"/>
      <c r="N17" s="448"/>
      <c r="O17" s="448"/>
      <c r="P17" s="448"/>
      <c r="Q17" s="448"/>
      <c r="R17" s="449" t="str">
        <f t="shared" si="0"/>
        <v/>
      </c>
      <c r="S17" s="449"/>
      <c r="T17" s="449"/>
      <c r="U17" s="449"/>
      <c r="V17" s="449"/>
      <c r="W17" s="450"/>
      <c r="X17" s="450"/>
      <c r="Y17" s="450"/>
      <c r="Z17" s="93"/>
      <c r="AA17" s="93"/>
      <c r="AB17" s="93"/>
      <c r="AC17" s="93"/>
      <c r="AD17" s="93"/>
      <c r="AE17" s="93"/>
    </row>
    <row r="18" spans="1:51" s="91" customFormat="1" ht="30" customHeight="1">
      <c r="A18" s="89"/>
      <c r="B18" s="89"/>
      <c r="C18" s="216">
        <v>14</v>
      </c>
      <c r="D18" s="446">
        <f>'2부.Ⅰ.1.1)'!D20</f>
        <v>0</v>
      </c>
      <c r="E18" s="447"/>
      <c r="F18" s="447"/>
      <c r="G18" s="447"/>
      <c r="H18" s="447"/>
      <c r="I18" s="448"/>
      <c r="J18" s="448"/>
      <c r="K18" s="448"/>
      <c r="L18" s="448"/>
      <c r="M18" s="448"/>
      <c r="N18" s="448"/>
      <c r="O18" s="448"/>
      <c r="P18" s="448"/>
      <c r="Q18" s="448"/>
      <c r="R18" s="449" t="str">
        <f t="shared" si="0"/>
        <v/>
      </c>
      <c r="S18" s="449"/>
      <c r="T18" s="449"/>
      <c r="U18" s="449"/>
      <c r="V18" s="449"/>
      <c r="W18" s="450"/>
      <c r="X18" s="450"/>
      <c r="Y18" s="450"/>
      <c r="Z18" s="93"/>
      <c r="AA18" s="93"/>
      <c r="AB18" s="93"/>
      <c r="AC18" s="93"/>
      <c r="AD18" s="93"/>
      <c r="AE18" s="93"/>
    </row>
    <row r="19" spans="1:51" s="91" customFormat="1" ht="30" customHeight="1">
      <c r="A19" s="89"/>
      <c r="B19" s="89"/>
      <c r="C19" s="216">
        <v>15</v>
      </c>
      <c r="D19" s="446">
        <f>'2부.Ⅰ.1.1)'!D21</f>
        <v>0</v>
      </c>
      <c r="E19" s="447"/>
      <c r="F19" s="447"/>
      <c r="G19" s="447"/>
      <c r="H19" s="447"/>
      <c r="I19" s="448"/>
      <c r="J19" s="448"/>
      <c r="K19" s="448"/>
      <c r="L19" s="448"/>
      <c r="M19" s="448"/>
      <c r="N19" s="448"/>
      <c r="O19" s="448"/>
      <c r="P19" s="448"/>
      <c r="Q19" s="448"/>
      <c r="R19" s="449" t="str">
        <f t="shared" si="0"/>
        <v/>
      </c>
      <c r="S19" s="449"/>
      <c r="T19" s="449"/>
      <c r="U19" s="449"/>
      <c r="V19" s="449"/>
      <c r="W19" s="450"/>
      <c r="X19" s="450"/>
      <c r="Y19" s="450"/>
      <c r="Z19" s="93"/>
      <c r="AA19" s="93"/>
      <c r="AB19" s="93"/>
      <c r="AC19" s="93"/>
      <c r="AD19" s="93"/>
      <c r="AE19" s="93"/>
    </row>
    <row r="20" spans="1:51" ht="7.5" customHeight="1">
      <c r="A20" s="23"/>
      <c r="B20" s="22"/>
      <c r="C20" s="21"/>
      <c r="D20" s="21"/>
      <c r="E20" s="25"/>
      <c r="F20" s="25"/>
      <c r="G20" s="25"/>
      <c r="H20" s="25"/>
      <c r="I20" s="25"/>
      <c r="J20" s="25"/>
      <c r="K20" s="25"/>
      <c r="L20" s="25"/>
      <c r="M20" s="25"/>
      <c r="N20" s="25"/>
      <c r="O20" s="25"/>
      <c r="P20" s="19"/>
      <c r="Q20" s="19"/>
      <c r="R20" s="19"/>
      <c r="S20" s="19"/>
      <c r="T20" s="19"/>
      <c r="U20" s="19"/>
      <c r="V20" s="19"/>
      <c r="W20" s="19"/>
      <c r="X20" s="19"/>
      <c r="Y20" s="19"/>
      <c r="Z20" s="19"/>
      <c r="AA20" s="19"/>
      <c r="AB20" s="19"/>
      <c r="AC20" s="19"/>
      <c r="AD20" s="19"/>
      <c r="AE20" s="19"/>
      <c r="AF20" s="19"/>
      <c r="AG20" s="19"/>
      <c r="AH20" s="19"/>
      <c r="AI20" s="19"/>
      <c r="AJ20" s="19"/>
      <c r="AK20" s="19"/>
      <c r="AL20" s="18"/>
      <c r="AM20" s="1"/>
    </row>
    <row r="21" spans="1:51" ht="26.25" customHeight="1">
      <c r="A21" s="23"/>
      <c r="B21" s="22"/>
      <c r="C21" s="21"/>
      <c r="D21" s="44"/>
      <c r="E21" s="303"/>
      <c r="F21" s="303"/>
      <c r="G21" s="303"/>
      <c r="H21" s="303"/>
      <c r="I21" s="303"/>
      <c r="J21" s="303"/>
      <c r="K21" s="303"/>
      <c r="L21" s="303"/>
      <c r="M21" s="303"/>
      <c r="N21" s="303"/>
      <c r="O21" s="303"/>
      <c r="P21" s="303"/>
      <c r="Q21" s="303"/>
      <c r="R21" s="303"/>
      <c r="S21" s="303"/>
      <c r="T21" s="303"/>
      <c r="U21" s="303"/>
      <c r="V21" s="303"/>
      <c r="W21" s="303"/>
      <c r="X21" s="303"/>
      <c r="Y21" s="303"/>
      <c r="Z21" s="24" t="s">
        <v>129</v>
      </c>
      <c r="AA21" s="44"/>
      <c r="AB21" s="44"/>
      <c r="AC21" s="44"/>
      <c r="AD21" s="44"/>
      <c r="AE21" s="44"/>
      <c r="AF21" s="44"/>
      <c r="AG21" s="44"/>
      <c r="AH21" s="44"/>
      <c r="AI21" s="44"/>
      <c r="AJ21" s="44"/>
      <c r="AK21" s="44"/>
      <c r="AM21" s="44"/>
      <c r="AN21" s="44"/>
      <c r="AO21" s="44"/>
      <c r="AP21" s="44"/>
      <c r="AQ21" s="44"/>
      <c r="AR21" s="44"/>
      <c r="AS21" s="44"/>
      <c r="AT21" s="44"/>
      <c r="AU21" s="44"/>
      <c r="AV21" s="44"/>
      <c r="AW21" s="44"/>
      <c r="AX21" s="44"/>
      <c r="AY21" s="24"/>
    </row>
    <row r="22" spans="1:51">
      <c r="I22" s="94"/>
      <c r="N22" s="94"/>
      <c r="W22" s="95"/>
    </row>
    <row r="24" spans="1:51" ht="99" customHeight="1">
      <c r="A24" s="236" t="s">
        <v>238</v>
      </c>
      <c r="B24" s="451"/>
      <c r="C24" s="451"/>
      <c r="D24" s="451"/>
      <c r="E24" s="451"/>
      <c r="F24" s="451"/>
      <c r="G24" s="451"/>
      <c r="H24" s="451"/>
      <c r="I24" s="451"/>
      <c r="J24" s="451"/>
      <c r="K24" s="451"/>
      <c r="L24" s="451"/>
      <c r="M24" s="451"/>
      <c r="N24" s="451"/>
      <c r="O24" s="451"/>
      <c r="P24" s="451"/>
      <c r="Q24" s="451"/>
      <c r="R24" s="451"/>
      <c r="S24" s="451"/>
      <c r="T24" s="451"/>
      <c r="U24" s="451"/>
      <c r="V24" s="451"/>
      <c r="W24" s="451"/>
      <c r="X24" s="451"/>
      <c r="Y24" s="452"/>
    </row>
  </sheetData>
  <mergeCells count="83">
    <mergeCell ref="C4:H4"/>
    <mergeCell ref="I4:M4"/>
    <mergeCell ref="N4:Q4"/>
    <mergeCell ref="R4:V4"/>
    <mergeCell ref="W4:Y4"/>
    <mergeCell ref="I19:M19"/>
    <mergeCell ref="N19:Q19"/>
    <mergeCell ref="R19:V19"/>
    <mergeCell ref="W19:Y19"/>
    <mergeCell ref="R18:V18"/>
    <mergeCell ref="W18:Y18"/>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D15:H15"/>
    <mergeCell ref="I15:M15"/>
    <mergeCell ref="N15:Q15"/>
    <mergeCell ref="R15:V15"/>
    <mergeCell ref="W15:Y15"/>
    <mergeCell ref="D14:H14"/>
    <mergeCell ref="I14:M14"/>
    <mergeCell ref="N14:Q14"/>
    <mergeCell ref="R14:V14"/>
    <mergeCell ref="W14:Y14"/>
    <mergeCell ref="D7:H7"/>
    <mergeCell ref="I7:M7"/>
    <mergeCell ref="N7:Q7"/>
    <mergeCell ref="R7:V7"/>
    <mergeCell ref="W7:Y7"/>
    <mergeCell ref="D6:H6"/>
    <mergeCell ref="I6:M6"/>
    <mergeCell ref="N6:Q6"/>
    <mergeCell ref="R6:V6"/>
    <mergeCell ref="W6:Y6"/>
    <mergeCell ref="D9:H9"/>
    <mergeCell ref="I9:M9"/>
    <mergeCell ref="N9:Q9"/>
    <mergeCell ref="R9:V9"/>
    <mergeCell ref="W9:Y9"/>
    <mergeCell ref="D8:H8"/>
    <mergeCell ref="I8:M8"/>
    <mergeCell ref="N8:Q8"/>
    <mergeCell ref="R8:V8"/>
    <mergeCell ref="W8:Y8"/>
    <mergeCell ref="D11:H11"/>
    <mergeCell ref="I11:M11"/>
    <mergeCell ref="N11:Q11"/>
    <mergeCell ref="R11:V11"/>
    <mergeCell ref="W11:Y11"/>
    <mergeCell ref="D10:H10"/>
    <mergeCell ref="I10:M10"/>
    <mergeCell ref="N10:Q10"/>
    <mergeCell ref="R10:V10"/>
    <mergeCell ref="W10:Y10"/>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25"/>
  <sheetViews>
    <sheetView view="pageBreakPreview" zoomScaleNormal="100" zoomScaleSheetLayoutView="100" workbookViewId="0">
      <selection activeCell="AG5" sqref="AG5"/>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0" t="s">
        <v>1073</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8" t="s">
        <v>191</v>
      </c>
      <c r="Z4" s="458"/>
      <c r="AA4" s="458"/>
      <c r="AB4" s="458"/>
      <c r="AC4" s="458"/>
      <c r="AD4" s="458"/>
      <c r="AE4" s="458"/>
      <c r="AF4" s="458"/>
      <c r="AG4" s="14"/>
    </row>
    <row r="5" spans="1:50" ht="30" customHeight="1">
      <c r="A5" s="47"/>
      <c r="B5" s="47"/>
      <c r="C5" s="320" t="s">
        <v>239</v>
      </c>
      <c r="D5" s="320"/>
      <c r="E5" s="320"/>
      <c r="F5" s="320"/>
      <c r="G5" s="320"/>
      <c r="H5" s="320"/>
      <c r="I5" s="320"/>
      <c r="J5" s="320"/>
      <c r="K5" s="320" t="s">
        <v>244</v>
      </c>
      <c r="L5" s="320"/>
      <c r="M5" s="320"/>
      <c r="N5" s="320"/>
      <c r="O5" s="320"/>
      <c r="P5" s="320"/>
      <c r="Q5" s="320" t="s">
        <v>240</v>
      </c>
      <c r="R5" s="320"/>
      <c r="S5" s="320"/>
      <c r="T5" s="320"/>
      <c r="U5" s="320"/>
      <c r="V5" s="441" t="s">
        <v>1048</v>
      </c>
      <c r="W5" s="441"/>
      <c r="X5" s="441"/>
      <c r="Y5" s="441"/>
      <c r="Z5" s="441"/>
      <c r="AA5" s="441"/>
      <c r="AB5" s="441" t="s">
        <v>241</v>
      </c>
      <c r="AC5" s="441"/>
      <c r="AD5" s="441"/>
      <c r="AE5" s="441"/>
      <c r="AF5" s="441"/>
    </row>
    <row r="6" spans="1:50" ht="30" customHeight="1">
      <c r="A6" s="47"/>
      <c r="B6" s="47"/>
      <c r="C6" s="321" t="s">
        <v>242</v>
      </c>
      <c r="D6" s="321"/>
      <c r="E6" s="321"/>
      <c r="F6" s="321"/>
      <c r="G6" s="321"/>
      <c r="H6" s="321"/>
      <c r="I6" s="321"/>
      <c r="J6" s="321"/>
      <c r="K6" s="455"/>
      <c r="L6" s="455"/>
      <c r="M6" s="455"/>
      <c r="N6" s="455"/>
      <c r="O6" s="455"/>
      <c r="P6" s="455"/>
      <c r="Q6" s="456"/>
      <c r="R6" s="456"/>
      <c r="S6" s="456"/>
      <c r="T6" s="456"/>
      <c r="U6" s="456"/>
      <c r="V6" s="457"/>
      <c r="W6" s="457"/>
      <c r="X6" s="457"/>
      <c r="Y6" s="457"/>
      <c r="Z6" s="457"/>
      <c r="AA6" s="457"/>
      <c r="AB6" s="334"/>
      <c r="AC6" s="334"/>
      <c r="AD6" s="334"/>
      <c r="AE6" s="334"/>
      <c r="AF6" s="334"/>
    </row>
    <row r="7" spans="1:50" ht="30" customHeight="1">
      <c r="A7" s="47"/>
      <c r="B7" s="47"/>
      <c r="C7" s="321" t="s">
        <v>242</v>
      </c>
      <c r="D7" s="321"/>
      <c r="E7" s="321"/>
      <c r="F7" s="321"/>
      <c r="G7" s="321"/>
      <c r="H7" s="321"/>
      <c r="I7" s="321"/>
      <c r="J7" s="321"/>
      <c r="K7" s="455"/>
      <c r="L7" s="455"/>
      <c r="M7" s="455"/>
      <c r="N7" s="455"/>
      <c r="O7" s="455"/>
      <c r="P7" s="455"/>
      <c r="Q7" s="456"/>
      <c r="R7" s="456"/>
      <c r="S7" s="456"/>
      <c r="T7" s="456"/>
      <c r="U7" s="456"/>
      <c r="V7" s="457"/>
      <c r="W7" s="457"/>
      <c r="X7" s="457"/>
      <c r="Y7" s="457"/>
      <c r="Z7" s="457"/>
      <c r="AA7" s="457"/>
      <c r="AB7" s="334"/>
      <c r="AC7" s="334"/>
      <c r="AD7" s="334"/>
      <c r="AE7" s="334"/>
      <c r="AF7" s="334"/>
    </row>
    <row r="8" spans="1:50" ht="30" customHeight="1">
      <c r="A8" s="47"/>
      <c r="B8" s="47"/>
      <c r="C8" s="321" t="s">
        <v>242</v>
      </c>
      <c r="D8" s="321"/>
      <c r="E8" s="321"/>
      <c r="F8" s="321"/>
      <c r="G8" s="321"/>
      <c r="H8" s="321"/>
      <c r="I8" s="321"/>
      <c r="J8" s="321"/>
      <c r="K8" s="455"/>
      <c r="L8" s="455"/>
      <c r="M8" s="455"/>
      <c r="N8" s="455"/>
      <c r="O8" s="455"/>
      <c r="P8" s="455"/>
      <c r="Q8" s="456"/>
      <c r="R8" s="456"/>
      <c r="S8" s="456"/>
      <c r="T8" s="456"/>
      <c r="U8" s="456"/>
      <c r="V8" s="457"/>
      <c r="W8" s="457"/>
      <c r="X8" s="457"/>
      <c r="Y8" s="457"/>
      <c r="Z8" s="457"/>
      <c r="AA8" s="457"/>
      <c r="AB8" s="334"/>
      <c r="AC8" s="334"/>
      <c r="AD8" s="334"/>
      <c r="AE8" s="334"/>
      <c r="AF8" s="334"/>
    </row>
    <row r="9" spans="1:50" ht="30" customHeight="1">
      <c r="A9" s="47"/>
      <c r="B9" s="47"/>
      <c r="C9" s="321" t="s">
        <v>242</v>
      </c>
      <c r="D9" s="321"/>
      <c r="E9" s="321"/>
      <c r="F9" s="321"/>
      <c r="G9" s="321"/>
      <c r="H9" s="321"/>
      <c r="I9" s="321"/>
      <c r="J9" s="321"/>
      <c r="K9" s="455"/>
      <c r="L9" s="455"/>
      <c r="M9" s="455"/>
      <c r="N9" s="455"/>
      <c r="O9" s="455"/>
      <c r="P9" s="455"/>
      <c r="Q9" s="456"/>
      <c r="R9" s="456"/>
      <c r="S9" s="456"/>
      <c r="T9" s="456"/>
      <c r="U9" s="456"/>
      <c r="V9" s="457"/>
      <c r="W9" s="457"/>
      <c r="X9" s="457"/>
      <c r="Y9" s="457"/>
      <c r="Z9" s="457"/>
      <c r="AA9" s="457"/>
      <c r="AB9" s="334"/>
      <c r="AC9" s="334"/>
      <c r="AD9" s="334"/>
      <c r="AE9" s="334"/>
      <c r="AF9" s="334"/>
    </row>
    <row r="10" spans="1:50" ht="30" customHeight="1">
      <c r="A10" s="47"/>
      <c r="B10" s="47"/>
      <c r="C10" s="321" t="s">
        <v>242</v>
      </c>
      <c r="D10" s="321"/>
      <c r="E10" s="321"/>
      <c r="F10" s="321"/>
      <c r="G10" s="321"/>
      <c r="H10" s="321"/>
      <c r="I10" s="321"/>
      <c r="J10" s="321"/>
      <c r="K10" s="455"/>
      <c r="L10" s="455"/>
      <c r="M10" s="455"/>
      <c r="N10" s="455"/>
      <c r="O10" s="455"/>
      <c r="P10" s="455"/>
      <c r="Q10" s="456"/>
      <c r="R10" s="456"/>
      <c r="S10" s="456"/>
      <c r="T10" s="456"/>
      <c r="U10" s="456"/>
      <c r="V10" s="457"/>
      <c r="W10" s="457"/>
      <c r="X10" s="457"/>
      <c r="Y10" s="457"/>
      <c r="Z10" s="457"/>
      <c r="AA10" s="457"/>
      <c r="AB10" s="334"/>
      <c r="AC10" s="334"/>
      <c r="AD10" s="334"/>
      <c r="AE10" s="334"/>
      <c r="AF10" s="334"/>
    </row>
    <row r="11" spans="1:50" ht="30" customHeight="1">
      <c r="A11" s="47"/>
      <c r="B11" s="47"/>
      <c r="C11" s="321" t="s">
        <v>242</v>
      </c>
      <c r="D11" s="321"/>
      <c r="E11" s="321"/>
      <c r="F11" s="321"/>
      <c r="G11" s="321"/>
      <c r="H11" s="321"/>
      <c r="I11" s="321"/>
      <c r="J11" s="321"/>
      <c r="K11" s="455"/>
      <c r="L11" s="455"/>
      <c r="M11" s="455"/>
      <c r="N11" s="455"/>
      <c r="O11" s="455"/>
      <c r="P11" s="455"/>
      <c r="Q11" s="456"/>
      <c r="R11" s="456"/>
      <c r="S11" s="456"/>
      <c r="T11" s="456"/>
      <c r="U11" s="456"/>
      <c r="V11" s="457"/>
      <c r="W11" s="457"/>
      <c r="X11" s="457"/>
      <c r="Y11" s="457"/>
      <c r="Z11" s="457"/>
      <c r="AA11" s="457"/>
      <c r="AB11" s="334"/>
      <c r="AC11" s="334"/>
      <c r="AD11" s="334"/>
      <c r="AE11" s="334"/>
      <c r="AF11" s="334"/>
    </row>
    <row r="12" spans="1:50" ht="30" customHeight="1">
      <c r="A12" s="47"/>
      <c r="B12" s="47"/>
      <c r="C12" s="321" t="s">
        <v>242</v>
      </c>
      <c r="D12" s="321"/>
      <c r="E12" s="321"/>
      <c r="F12" s="321"/>
      <c r="G12" s="321"/>
      <c r="H12" s="321"/>
      <c r="I12" s="321"/>
      <c r="J12" s="321"/>
      <c r="K12" s="455"/>
      <c r="L12" s="455"/>
      <c r="M12" s="455"/>
      <c r="N12" s="455"/>
      <c r="O12" s="455"/>
      <c r="P12" s="455"/>
      <c r="Q12" s="456"/>
      <c r="R12" s="456"/>
      <c r="S12" s="456"/>
      <c r="T12" s="456"/>
      <c r="U12" s="456"/>
      <c r="V12" s="457"/>
      <c r="W12" s="457"/>
      <c r="X12" s="457"/>
      <c r="Y12" s="457"/>
      <c r="Z12" s="457"/>
      <c r="AA12" s="457"/>
      <c r="AB12" s="334"/>
      <c r="AC12" s="334"/>
      <c r="AD12" s="334"/>
      <c r="AE12" s="334"/>
      <c r="AF12" s="334"/>
    </row>
    <row r="13" spans="1:50" ht="30" customHeight="1">
      <c r="A13" s="47"/>
      <c r="B13" s="47"/>
      <c r="C13" s="321" t="s">
        <v>242</v>
      </c>
      <c r="D13" s="321"/>
      <c r="E13" s="321"/>
      <c r="F13" s="321"/>
      <c r="G13" s="321"/>
      <c r="H13" s="321"/>
      <c r="I13" s="321"/>
      <c r="J13" s="321"/>
      <c r="K13" s="455"/>
      <c r="L13" s="455"/>
      <c r="M13" s="455"/>
      <c r="N13" s="455"/>
      <c r="O13" s="455"/>
      <c r="P13" s="455"/>
      <c r="Q13" s="456"/>
      <c r="R13" s="456"/>
      <c r="S13" s="456"/>
      <c r="T13" s="456"/>
      <c r="U13" s="456"/>
      <c r="V13" s="457"/>
      <c r="W13" s="457"/>
      <c r="X13" s="457"/>
      <c r="Y13" s="457"/>
      <c r="Z13" s="457"/>
      <c r="AA13" s="457"/>
      <c r="AB13" s="334"/>
      <c r="AC13" s="334"/>
      <c r="AD13" s="334"/>
      <c r="AE13" s="334"/>
      <c r="AF13" s="334"/>
    </row>
    <row r="14" spans="1:50" ht="30" customHeight="1">
      <c r="A14" s="47"/>
      <c r="B14" s="47"/>
      <c r="C14" s="321" t="s">
        <v>242</v>
      </c>
      <c r="D14" s="321"/>
      <c r="E14" s="321"/>
      <c r="F14" s="321"/>
      <c r="G14" s="321"/>
      <c r="H14" s="321"/>
      <c r="I14" s="321"/>
      <c r="J14" s="321"/>
      <c r="K14" s="455"/>
      <c r="L14" s="455"/>
      <c r="M14" s="455"/>
      <c r="N14" s="455"/>
      <c r="O14" s="455"/>
      <c r="P14" s="455"/>
      <c r="Q14" s="456"/>
      <c r="R14" s="456"/>
      <c r="S14" s="456"/>
      <c r="T14" s="456"/>
      <c r="U14" s="456"/>
      <c r="V14" s="457"/>
      <c r="W14" s="457"/>
      <c r="X14" s="457"/>
      <c r="Y14" s="457"/>
      <c r="Z14" s="457"/>
      <c r="AA14" s="457"/>
      <c r="AB14" s="334"/>
      <c r="AC14" s="334"/>
      <c r="AD14" s="334"/>
      <c r="AE14" s="334"/>
      <c r="AF14" s="334"/>
    </row>
    <row r="15" spans="1:50" ht="30" customHeight="1">
      <c r="A15" s="47"/>
      <c r="B15" s="47"/>
      <c r="C15" s="321" t="s">
        <v>242</v>
      </c>
      <c r="D15" s="321"/>
      <c r="E15" s="321"/>
      <c r="F15" s="321"/>
      <c r="G15" s="321"/>
      <c r="H15" s="321"/>
      <c r="I15" s="321"/>
      <c r="J15" s="321"/>
      <c r="K15" s="455"/>
      <c r="L15" s="455"/>
      <c r="M15" s="455"/>
      <c r="N15" s="455"/>
      <c r="O15" s="455"/>
      <c r="P15" s="455"/>
      <c r="Q15" s="456"/>
      <c r="R15" s="456"/>
      <c r="S15" s="456"/>
      <c r="T15" s="456"/>
      <c r="U15" s="456"/>
      <c r="V15" s="457"/>
      <c r="W15" s="457"/>
      <c r="X15" s="457"/>
      <c r="Y15" s="457"/>
      <c r="Z15" s="457"/>
      <c r="AA15" s="457"/>
      <c r="AB15" s="334"/>
      <c r="AC15" s="334"/>
      <c r="AD15" s="334"/>
      <c r="AE15" s="334"/>
      <c r="AF15" s="334"/>
    </row>
    <row r="16" spans="1:50" ht="30" customHeight="1">
      <c r="A16" s="47"/>
      <c r="B16" s="47"/>
      <c r="C16" s="321" t="s">
        <v>242</v>
      </c>
      <c r="D16" s="321"/>
      <c r="E16" s="321"/>
      <c r="F16" s="321"/>
      <c r="G16" s="321"/>
      <c r="H16" s="321"/>
      <c r="I16" s="321"/>
      <c r="J16" s="321"/>
      <c r="K16" s="455"/>
      <c r="L16" s="455"/>
      <c r="M16" s="455"/>
      <c r="N16" s="455"/>
      <c r="O16" s="455"/>
      <c r="P16" s="455"/>
      <c r="Q16" s="456"/>
      <c r="R16" s="456"/>
      <c r="S16" s="456"/>
      <c r="T16" s="456"/>
      <c r="U16" s="456"/>
      <c r="V16" s="457"/>
      <c r="W16" s="457"/>
      <c r="X16" s="457"/>
      <c r="Y16" s="457"/>
      <c r="Z16" s="457"/>
      <c r="AA16" s="457"/>
      <c r="AB16" s="334"/>
      <c r="AC16" s="334"/>
      <c r="AD16" s="334"/>
      <c r="AE16" s="334"/>
      <c r="AF16" s="334"/>
    </row>
    <row r="17" spans="1:46" ht="30" customHeight="1">
      <c r="A17" s="47"/>
      <c r="B17" s="47"/>
      <c r="C17" s="321" t="s">
        <v>242</v>
      </c>
      <c r="D17" s="321"/>
      <c r="E17" s="321"/>
      <c r="F17" s="321"/>
      <c r="G17" s="321"/>
      <c r="H17" s="321"/>
      <c r="I17" s="321"/>
      <c r="J17" s="321"/>
      <c r="K17" s="455"/>
      <c r="L17" s="455"/>
      <c r="M17" s="455"/>
      <c r="N17" s="455"/>
      <c r="O17" s="455"/>
      <c r="P17" s="455"/>
      <c r="Q17" s="456"/>
      <c r="R17" s="456"/>
      <c r="S17" s="456"/>
      <c r="T17" s="456"/>
      <c r="U17" s="456"/>
      <c r="V17" s="457"/>
      <c r="W17" s="457"/>
      <c r="X17" s="457"/>
      <c r="Y17" s="457"/>
      <c r="Z17" s="457"/>
      <c r="AA17" s="457"/>
      <c r="AB17" s="334"/>
      <c r="AC17" s="334"/>
      <c r="AD17" s="334"/>
      <c r="AE17" s="334"/>
      <c r="AF17" s="334"/>
    </row>
    <row r="18" spans="1:46" ht="30" customHeight="1">
      <c r="A18" s="47"/>
      <c r="B18" s="47"/>
      <c r="C18" s="321" t="s">
        <v>242</v>
      </c>
      <c r="D18" s="321"/>
      <c r="E18" s="321"/>
      <c r="F18" s="321"/>
      <c r="G18" s="321"/>
      <c r="H18" s="321"/>
      <c r="I18" s="321"/>
      <c r="J18" s="321"/>
      <c r="K18" s="455"/>
      <c r="L18" s="455"/>
      <c r="M18" s="455"/>
      <c r="N18" s="455"/>
      <c r="O18" s="455"/>
      <c r="P18" s="455"/>
      <c r="Q18" s="456"/>
      <c r="R18" s="456"/>
      <c r="S18" s="456"/>
      <c r="T18" s="456"/>
      <c r="U18" s="456"/>
      <c r="V18" s="457"/>
      <c r="W18" s="457"/>
      <c r="X18" s="457"/>
      <c r="Y18" s="457"/>
      <c r="Z18" s="457"/>
      <c r="AA18" s="457"/>
      <c r="AB18" s="334"/>
      <c r="AC18" s="334"/>
      <c r="AD18" s="334"/>
      <c r="AE18" s="334"/>
      <c r="AF18" s="334"/>
    </row>
    <row r="19" spans="1:46" ht="30" customHeight="1">
      <c r="A19" s="47"/>
      <c r="B19" s="47"/>
      <c r="C19" s="321" t="s">
        <v>242</v>
      </c>
      <c r="D19" s="321"/>
      <c r="E19" s="321"/>
      <c r="F19" s="321"/>
      <c r="G19" s="321"/>
      <c r="H19" s="321"/>
      <c r="I19" s="321"/>
      <c r="J19" s="321"/>
      <c r="K19" s="455"/>
      <c r="L19" s="455"/>
      <c r="M19" s="455"/>
      <c r="N19" s="455"/>
      <c r="O19" s="455"/>
      <c r="P19" s="455"/>
      <c r="Q19" s="456"/>
      <c r="R19" s="456"/>
      <c r="S19" s="456"/>
      <c r="T19" s="456"/>
      <c r="U19" s="456"/>
      <c r="V19" s="457"/>
      <c r="W19" s="457"/>
      <c r="X19" s="457"/>
      <c r="Y19" s="457"/>
      <c r="Z19" s="457"/>
      <c r="AA19" s="457"/>
      <c r="AB19" s="334"/>
      <c r="AC19" s="334"/>
      <c r="AD19" s="334"/>
      <c r="AE19" s="334"/>
      <c r="AF19" s="334"/>
    </row>
    <row r="20" spans="1:46" ht="30" customHeight="1">
      <c r="A20" s="47"/>
      <c r="B20" s="47"/>
      <c r="C20" s="321" t="s">
        <v>242</v>
      </c>
      <c r="D20" s="321"/>
      <c r="E20" s="321"/>
      <c r="F20" s="321"/>
      <c r="G20" s="321"/>
      <c r="H20" s="321"/>
      <c r="I20" s="321"/>
      <c r="J20" s="321"/>
      <c r="K20" s="455"/>
      <c r="L20" s="455"/>
      <c r="M20" s="455"/>
      <c r="N20" s="455"/>
      <c r="O20" s="455"/>
      <c r="P20" s="455"/>
      <c r="Q20" s="456"/>
      <c r="R20" s="456"/>
      <c r="S20" s="456"/>
      <c r="T20" s="456"/>
      <c r="U20" s="456"/>
      <c r="V20" s="457"/>
      <c r="W20" s="457"/>
      <c r="X20" s="457"/>
      <c r="Y20" s="457"/>
      <c r="Z20" s="457"/>
      <c r="AA20" s="457"/>
      <c r="AB20" s="334"/>
      <c r="AC20" s="334"/>
      <c r="AD20" s="334"/>
      <c r="AE20" s="334"/>
      <c r="AF20" s="334"/>
    </row>
    <row r="21" spans="1:46" ht="7.5" customHeight="1">
      <c r="A21" s="23"/>
      <c r="B21" s="22"/>
      <c r="C21" s="21"/>
      <c r="D21" s="21"/>
      <c r="E21" s="25"/>
      <c r="F21" s="25"/>
      <c r="G21" s="25"/>
      <c r="H21" s="25"/>
      <c r="I21" s="25"/>
      <c r="J21" s="25"/>
      <c r="K21" s="25"/>
      <c r="L21" s="25"/>
      <c r="M21" s="25"/>
      <c r="N21" s="25"/>
      <c r="O21" s="25"/>
      <c r="P21" s="19"/>
      <c r="Q21" s="19"/>
      <c r="R21" s="19"/>
      <c r="S21" s="19"/>
      <c r="T21" s="19"/>
      <c r="U21" s="19"/>
      <c r="V21" s="19"/>
      <c r="W21" s="19"/>
      <c r="X21" s="19"/>
      <c r="Y21" s="19"/>
      <c r="Z21" s="19"/>
      <c r="AA21" s="19"/>
      <c r="AB21" s="19"/>
      <c r="AC21" s="19"/>
      <c r="AD21" s="19"/>
      <c r="AE21" s="19"/>
      <c r="AF21" s="19"/>
      <c r="AG21" s="18"/>
    </row>
    <row r="22" spans="1:46" ht="26.25" customHeight="1">
      <c r="A22" s="23"/>
      <c r="B22" s="22"/>
      <c r="C22" s="21"/>
      <c r="D22" s="44"/>
      <c r="E22" s="303"/>
      <c r="F22" s="303"/>
      <c r="G22" s="303"/>
      <c r="H22" s="303"/>
      <c r="I22" s="303"/>
      <c r="J22" s="303"/>
      <c r="K22" s="303"/>
      <c r="L22" s="303"/>
      <c r="M22" s="303"/>
      <c r="N22" s="303"/>
      <c r="O22" s="303"/>
      <c r="P22" s="303"/>
      <c r="Q22" s="303"/>
      <c r="R22" s="303"/>
      <c r="S22" s="303"/>
      <c r="T22" s="303"/>
      <c r="U22" s="303"/>
      <c r="V22" s="303"/>
      <c r="W22" s="303"/>
      <c r="X22" s="303"/>
      <c r="Y22" s="303"/>
      <c r="Z22" s="303"/>
      <c r="AA22" s="303"/>
      <c r="AB22" s="303"/>
      <c r="AC22" s="303"/>
      <c r="AD22" s="303"/>
      <c r="AE22" s="303"/>
      <c r="AF22" s="303"/>
      <c r="AG22" s="87" t="s">
        <v>243</v>
      </c>
      <c r="AH22" s="44"/>
      <c r="AI22" s="44"/>
      <c r="AJ22" s="44"/>
      <c r="AK22" s="44"/>
      <c r="AL22" s="44"/>
      <c r="AM22" s="44"/>
      <c r="AN22" s="44"/>
      <c r="AO22" s="44"/>
      <c r="AP22" s="44"/>
      <c r="AQ22" s="44"/>
      <c r="AR22" s="44"/>
      <c r="AS22" s="44"/>
      <c r="AT22" s="24"/>
    </row>
    <row r="25" spans="1:46" ht="62.25" customHeight="1">
      <c r="A25" s="236" t="s">
        <v>252</v>
      </c>
      <c r="B25" s="237"/>
      <c r="C25" s="237"/>
      <c r="D25" s="237"/>
      <c r="E25" s="237"/>
      <c r="F25" s="237"/>
      <c r="G25" s="237"/>
      <c r="H25" s="237"/>
      <c r="I25" s="237"/>
      <c r="J25" s="237"/>
      <c r="K25" s="237"/>
      <c r="L25" s="237"/>
      <c r="M25" s="237"/>
      <c r="N25" s="237"/>
      <c r="O25" s="237"/>
      <c r="P25" s="237"/>
      <c r="Q25" s="237"/>
      <c r="R25" s="237"/>
      <c r="S25" s="237"/>
      <c r="T25" s="237"/>
      <c r="U25" s="237"/>
      <c r="V25" s="237"/>
      <c r="W25" s="237"/>
      <c r="X25" s="237"/>
      <c r="Y25" s="237"/>
      <c r="Z25" s="237"/>
      <c r="AA25" s="237"/>
      <c r="AB25" s="237"/>
      <c r="AC25" s="237"/>
      <c r="AD25" s="237"/>
      <c r="AE25" s="237"/>
      <c r="AF25" s="238"/>
    </row>
  </sheetData>
  <sheetProtection formatCells="0" formatRows="0"/>
  <mergeCells count="84">
    <mergeCell ref="A25:AF25"/>
    <mergeCell ref="Y4:AF4"/>
    <mergeCell ref="C5:J5"/>
    <mergeCell ref="K5:P5"/>
    <mergeCell ref="Q5:U5"/>
    <mergeCell ref="V5:AA5"/>
    <mergeCell ref="E22:AF22"/>
    <mergeCell ref="K9:P9"/>
    <mergeCell ref="Q9:U9"/>
    <mergeCell ref="V9:AA9"/>
    <mergeCell ref="AB9:AF9"/>
    <mergeCell ref="V10:AA10"/>
    <mergeCell ref="AB10:AF10"/>
    <mergeCell ref="AB8:AF8"/>
    <mergeCell ref="K8:P8"/>
    <mergeCell ref="Q8:U8"/>
    <mergeCell ref="B2:U2"/>
    <mergeCell ref="K7:P7"/>
    <mergeCell ref="Q7:U7"/>
    <mergeCell ref="V7:AA7"/>
    <mergeCell ref="AB7:AF7"/>
    <mergeCell ref="AB5:AF5"/>
    <mergeCell ref="K6:P6"/>
    <mergeCell ref="Q6:U6"/>
    <mergeCell ref="V6:AA6"/>
    <mergeCell ref="AB6:AF6"/>
    <mergeCell ref="V8:AA8"/>
    <mergeCell ref="C9:J9"/>
    <mergeCell ref="C10:J10"/>
    <mergeCell ref="C8:J8"/>
    <mergeCell ref="C6:J6"/>
    <mergeCell ref="C7:J7"/>
    <mergeCell ref="K10:P10"/>
    <mergeCell ref="Q10:U10"/>
    <mergeCell ref="C11:J11"/>
    <mergeCell ref="K11:P11"/>
    <mergeCell ref="Q11:U11"/>
    <mergeCell ref="V11:AA11"/>
    <mergeCell ref="AB11:AF11"/>
    <mergeCell ref="C12:J12"/>
    <mergeCell ref="K12:P12"/>
    <mergeCell ref="Q12:U12"/>
    <mergeCell ref="V12:AA12"/>
    <mergeCell ref="AB12:AF12"/>
    <mergeCell ref="C13:J13"/>
    <mergeCell ref="K13:P13"/>
    <mergeCell ref="Q13:U13"/>
    <mergeCell ref="V13:AA13"/>
    <mergeCell ref="AB13:AF13"/>
    <mergeCell ref="C14:J14"/>
    <mergeCell ref="K14:P14"/>
    <mergeCell ref="Q14:U14"/>
    <mergeCell ref="V14:AA14"/>
    <mergeCell ref="AB14:AF14"/>
    <mergeCell ref="C15:J15"/>
    <mergeCell ref="K15:P15"/>
    <mergeCell ref="Q15:U15"/>
    <mergeCell ref="V15:AA15"/>
    <mergeCell ref="AB15:AF15"/>
    <mergeCell ref="C16:J16"/>
    <mergeCell ref="K16:P16"/>
    <mergeCell ref="Q16:U16"/>
    <mergeCell ref="V16:AA16"/>
    <mergeCell ref="AB16:AF16"/>
    <mergeCell ref="C17:J17"/>
    <mergeCell ref="K17:P17"/>
    <mergeCell ref="Q17:U17"/>
    <mergeCell ref="V17:AA17"/>
    <mergeCell ref="AB17:AF17"/>
    <mergeCell ref="C18:J18"/>
    <mergeCell ref="K18:P18"/>
    <mergeCell ref="Q18:U18"/>
    <mergeCell ref="V18:AA18"/>
    <mergeCell ref="AB18:AF18"/>
    <mergeCell ref="C19:J19"/>
    <mergeCell ref="K19:P19"/>
    <mergeCell ref="Q19:U19"/>
    <mergeCell ref="V19:AA19"/>
    <mergeCell ref="AB19:AF19"/>
    <mergeCell ref="C20:J20"/>
    <mergeCell ref="K20:P20"/>
    <mergeCell ref="Q20:U20"/>
    <mergeCell ref="V20:AA20"/>
    <mergeCell ref="AB20:AF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8"/>
  <sheetViews>
    <sheetView view="pageBreakPreview" zoomScaleNormal="100" zoomScaleSheetLayoutView="100" workbookViewId="0">
      <selection activeCell="AT12" sqref="AT12"/>
    </sheetView>
  </sheetViews>
  <sheetFormatPr defaultRowHeight="16.5"/>
  <cols>
    <col min="1" max="4" width="1.125" style="1" customWidth="1"/>
    <col min="5" max="41" width="2.375" style="1" customWidth="1"/>
    <col min="42" max="50" width="9" style="1"/>
  </cols>
  <sheetData>
    <row r="2" spans="1:55" ht="19.5">
      <c r="A2" s="17"/>
      <c r="B2" s="240" t="s">
        <v>1074</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6"/>
      <c r="C3" s="36"/>
      <c r="D3" s="36"/>
      <c r="E3" s="36"/>
      <c r="F3" s="36"/>
      <c r="G3" s="36"/>
      <c r="H3" s="36"/>
      <c r="I3" s="36"/>
      <c r="J3" s="36"/>
      <c r="K3" s="36"/>
      <c r="L3" s="36"/>
      <c r="M3" s="36"/>
      <c r="N3" s="36"/>
      <c r="O3" s="36"/>
      <c r="P3" s="36"/>
      <c r="Q3" s="36"/>
      <c r="R3" s="36"/>
      <c r="S3" s="36"/>
      <c r="T3" s="36"/>
      <c r="U3" s="36"/>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16"/>
      <c r="C4" s="16"/>
      <c r="D4" s="16"/>
      <c r="E4" s="206"/>
      <c r="F4" s="206"/>
      <c r="G4" s="206"/>
      <c r="H4" s="206"/>
      <c r="I4" s="206"/>
      <c r="J4" s="206"/>
      <c r="K4" s="206"/>
      <c r="L4" s="206"/>
      <c r="M4" s="206"/>
      <c r="N4" s="206"/>
      <c r="O4" s="206"/>
      <c r="P4" s="206"/>
      <c r="Q4" s="17"/>
      <c r="R4" s="17"/>
      <c r="S4" s="17"/>
      <c r="T4" s="17"/>
      <c r="U4" s="17"/>
      <c r="V4" s="17"/>
      <c r="W4" s="17"/>
      <c r="X4" s="17"/>
      <c r="Y4" s="17"/>
      <c r="Z4" s="17"/>
      <c r="AA4" s="17"/>
      <c r="AB4" s="17"/>
      <c r="AC4" s="17"/>
      <c r="AD4" s="319" t="s">
        <v>247</v>
      </c>
      <c r="AE4" s="319"/>
      <c r="AF4" s="319"/>
      <c r="AG4" s="319"/>
      <c r="AH4" s="319"/>
      <c r="AI4" s="319"/>
      <c r="AJ4" s="319"/>
      <c r="AK4" s="319"/>
      <c r="AL4" s="319"/>
      <c r="AM4" s="319"/>
      <c r="AN4" s="319"/>
      <c r="AO4" s="319"/>
      <c r="AP4" s="14"/>
    </row>
    <row r="5" spans="1:55" ht="26.25" customHeight="1">
      <c r="A5" s="17"/>
      <c r="B5" s="16"/>
      <c r="C5" s="16"/>
      <c r="D5" s="16"/>
      <c r="E5" s="461" t="s">
        <v>248</v>
      </c>
      <c r="F5" s="461"/>
      <c r="G5" s="461"/>
      <c r="H5" s="461"/>
      <c r="I5" s="461"/>
      <c r="J5" s="461"/>
      <c r="K5" s="461"/>
      <c r="L5" s="461"/>
      <c r="M5" s="461" t="s">
        <v>249</v>
      </c>
      <c r="N5" s="461"/>
      <c r="O5" s="461"/>
      <c r="P5" s="461"/>
      <c r="Q5" s="461"/>
      <c r="R5" s="461"/>
      <c r="S5" s="461"/>
      <c r="T5" s="461"/>
      <c r="U5" s="461"/>
      <c r="V5" s="461" t="s">
        <v>250</v>
      </c>
      <c r="W5" s="461"/>
      <c r="X5" s="461"/>
      <c r="Y5" s="461"/>
      <c r="Z5" s="461" t="s">
        <v>1046</v>
      </c>
      <c r="AA5" s="461"/>
      <c r="AB5" s="461"/>
      <c r="AC5" s="461"/>
      <c r="AD5" s="461"/>
      <c r="AE5" s="461"/>
      <c r="AF5" s="461" t="s">
        <v>1047</v>
      </c>
      <c r="AG5" s="461"/>
      <c r="AH5" s="461"/>
      <c r="AI5" s="461"/>
      <c r="AJ5" s="461"/>
      <c r="AK5" s="461"/>
      <c r="AL5" s="461" t="s">
        <v>251</v>
      </c>
      <c r="AM5" s="461"/>
      <c r="AN5" s="461"/>
      <c r="AO5" s="461"/>
      <c r="AP5" s="14"/>
    </row>
    <row r="6" spans="1:55" ht="26.25" customHeight="1">
      <c r="A6" s="17"/>
      <c r="B6" s="16"/>
      <c r="C6" s="16"/>
      <c r="D6" s="16"/>
      <c r="E6" s="316" t="s">
        <v>1157</v>
      </c>
      <c r="F6" s="316"/>
      <c r="G6" s="316"/>
      <c r="H6" s="316"/>
      <c r="I6" s="316"/>
      <c r="J6" s="316"/>
      <c r="K6" s="316"/>
      <c r="L6" s="316"/>
      <c r="M6" s="316" t="s">
        <v>1158</v>
      </c>
      <c r="N6" s="316"/>
      <c r="O6" s="316"/>
      <c r="P6" s="316"/>
      <c r="Q6" s="316"/>
      <c r="R6" s="316"/>
      <c r="S6" s="316"/>
      <c r="T6" s="316"/>
      <c r="U6" s="316"/>
      <c r="V6" s="336" t="s">
        <v>1159</v>
      </c>
      <c r="W6" s="336"/>
      <c r="X6" s="336"/>
      <c r="Y6" s="336"/>
      <c r="Z6" s="460">
        <v>457</v>
      </c>
      <c r="AA6" s="460"/>
      <c r="AB6" s="460"/>
      <c r="AC6" s="460"/>
      <c r="AD6" s="460"/>
      <c r="AE6" s="460"/>
      <c r="AF6" s="460">
        <v>474</v>
      </c>
      <c r="AG6" s="460"/>
      <c r="AH6" s="460"/>
      <c r="AI6" s="460"/>
      <c r="AJ6" s="460"/>
      <c r="AK6" s="460"/>
      <c r="AL6" s="459"/>
      <c r="AM6" s="459"/>
      <c r="AN6" s="459"/>
      <c r="AO6" s="459"/>
      <c r="AP6" s="14"/>
    </row>
    <row r="7" spans="1:55" ht="26.25" customHeight="1">
      <c r="A7" s="17"/>
      <c r="B7" s="223"/>
      <c r="C7" s="223"/>
      <c r="D7" s="223"/>
      <c r="E7" s="316" t="s">
        <v>1157</v>
      </c>
      <c r="F7" s="316"/>
      <c r="G7" s="316"/>
      <c r="H7" s="316"/>
      <c r="I7" s="316"/>
      <c r="J7" s="316"/>
      <c r="K7" s="316"/>
      <c r="L7" s="316"/>
      <c r="M7" s="316" t="s">
        <v>1160</v>
      </c>
      <c r="N7" s="316"/>
      <c r="O7" s="316"/>
      <c r="P7" s="316"/>
      <c r="Q7" s="316"/>
      <c r="R7" s="316"/>
      <c r="S7" s="316"/>
      <c r="T7" s="316"/>
      <c r="U7" s="316"/>
      <c r="V7" s="336" t="s">
        <v>1159</v>
      </c>
      <c r="W7" s="336"/>
      <c r="X7" s="336"/>
      <c r="Y7" s="336"/>
      <c r="Z7" s="460">
        <v>3526</v>
      </c>
      <c r="AA7" s="460"/>
      <c r="AB7" s="460"/>
      <c r="AC7" s="460"/>
      <c r="AD7" s="460"/>
      <c r="AE7" s="460"/>
      <c r="AF7" s="460">
        <v>1829</v>
      </c>
      <c r="AG7" s="460"/>
      <c r="AH7" s="460"/>
      <c r="AI7" s="460"/>
      <c r="AJ7" s="460"/>
      <c r="AK7" s="460"/>
      <c r="AL7" s="459"/>
      <c r="AM7" s="459"/>
      <c r="AN7" s="459"/>
      <c r="AO7" s="459"/>
      <c r="AP7" s="14"/>
    </row>
    <row r="8" spans="1:55" ht="26.25" customHeight="1">
      <c r="A8" s="17"/>
      <c r="B8" s="223"/>
      <c r="C8" s="223"/>
      <c r="D8" s="223"/>
      <c r="E8" s="316" t="s">
        <v>1157</v>
      </c>
      <c r="F8" s="316"/>
      <c r="G8" s="316"/>
      <c r="H8" s="316"/>
      <c r="I8" s="316"/>
      <c r="J8" s="316"/>
      <c r="K8" s="316"/>
      <c r="L8" s="316"/>
      <c r="M8" s="316" t="s">
        <v>1161</v>
      </c>
      <c r="N8" s="316"/>
      <c r="O8" s="316"/>
      <c r="P8" s="316"/>
      <c r="Q8" s="316"/>
      <c r="R8" s="316"/>
      <c r="S8" s="316"/>
      <c r="T8" s="316"/>
      <c r="U8" s="316"/>
      <c r="V8" s="336" t="s">
        <v>1159</v>
      </c>
      <c r="W8" s="336"/>
      <c r="X8" s="336"/>
      <c r="Y8" s="336"/>
      <c r="Z8" s="460">
        <v>30</v>
      </c>
      <c r="AA8" s="460"/>
      <c r="AB8" s="460"/>
      <c r="AC8" s="460"/>
      <c r="AD8" s="460"/>
      <c r="AE8" s="460"/>
      <c r="AF8" s="460">
        <v>30</v>
      </c>
      <c r="AG8" s="460"/>
      <c r="AH8" s="460"/>
      <c r="AI8" s="460"/>
      <c r="AJ8" s="460"/>
      <c r="AK8" s="460"/>
      <c r="AL8" s="459"/>
      <c r="AM8" s="459"/>
      <c r="AN8" s="459"/>
      <c r="AO8" s="459"/>
      <c r="AP8" s="14"/>
    </row>
    <row r="9" spans="1:55" ht="26.25" customHeight="1">
      <c r="A9" s="17"/>
      <c r="B9" s="223"/>
      <c r="C9" s="223"/>
      <c r="D9" s="223"/>
      <c r="E9" s="316" t="s">
        <v>1157</v>
      </c>
      <c r="F9" s="316"/>
      <c r="G9" s="316"/>
      <c r="H9" s="316"/>
      <c r="I9" s="316"/>
      <c r="J9" s="316"/>
      <c r="K9" s="316"/>
      <c r="L9" s="316"/>
      <c r="M9" s="316" t="s">
        <v>1158</v>
      </c>
      <c r="N9" s="316"/>
      <c r="O9" s="316"/>
      <c r="P9" s="316"/>
      <c r="Q9" s="316"/>
      <c r="R9" s="316"/>
      <c r="S9" s="316"/>
      <c r="T9" s="316"/>
      <c r="U9" s="316"/>
      <c r="V9" s="336" t="s">
        <v>1159</v>
      </c>
      <c r="W9" s="336"/>
      <c r="X9" s="336"/>
      <c r="Y9" s="336"/>
      <c r="Z9" s="460">
        <v>3</v>
      </c>
      <c r="AA9" s="460"/>
      <c r="AB9" s="460"/>
      <c r="AC9" s="460"/>
      <c r="AD9" s="460"/>
      <c r="AE9" s="460"/>
      <c r="AF9" s="460">
        <v>3</v>
      </c>
      <c r="AG9" s="460"/>
      <c r="AH9" s="460"/>
      <c r="AI9" s="460"/>
      <c r="AJ9" s="460"/>
      <c r="AK9" s="460"/>
      <c r="AL9" s="459"/>
      <c r="AM9" s="459"/>
      <c r="AN9" s="459"/>
      <c r="AO9" s="459"/>
      <c r="AP9" s="14"/>
    </row>
    <row r="10" spans="1:55" ht="26.25" customHeight="1">
      <c r="A10" s="17"/>
      <c r="B10" s="222"/>
      <c r="C10" s="222"/>
      <c r="D10" s="222"/>
      <c r="E10" s="316" t="s">
        <v>1157</v>
      </c>
      <c r="F10" s="316"/>
      <c r="G10" s="316"/>
      <c r="H10" s="316"/>
      <c r="I10" s="316"/>
      <c r="J10" s="316"/>
      <c r="K10" s="316"/>
      <c r="L10" s="316"/>
      <c r="M10" s="316" t="s">
        <v>1158</v>
      </c>
      <c r="N10" s="316"/>
      <c r="O10" s="316"/>
      <c r="P10" s="316"/>
      <c r="Q10" s="316"/>
      <c r="R10" s="316"/>
      <c r="S10" s="316"/>
      <c r="T10" s="316"/>
      <c r="U10" s="316"/>
      <c r="V10" s="336" t="s">
        <v>1159</v>
      </c>
      <c r="W10" s="336"/>
      <c r="X10" s="336"/>
      <c r="Y10" s="336"/>
      <c r="Z10" s="460">
        <v>30279</v>
      </c>
      <c r="AA10" s="460"/>
      <c r="AB10" s="460"/>
      <c r="AC10" s="460"/>
      <c r="AD10" s="460"/>
      <c r="AE10" s="460"/>
      <c r="AF10" s="460">
        <v>30514</v>
      </c>
      <c r="AG10" s="460"/>
      <c r="AH10" s="460"/>
      <c r="AI10" s="460"/>
      <c r="AJ10" s="460"/>
      <c r="AK10" s="460"/>
      <c r="AL10" s="459"/>
      <c r="AM10" s="459"/>
      <c r="AN10" s="459"/>
      <c r="AO10" s="459"/>
      <c r="AP10" s="14"/>
    </row>
    <row r="11" spans="1:55" ht="26.25" customHeight="1">
      <c r="A11" s="17"/>
      <c r="B11" s="222"/>
      <c r="C11" s="222"/>
      <c r="D11" s="222"/>
      <c r="E11" s="316" t="s">
        <v>1157</v>
      </c>
      <c r="F11" s="316"/>
      <c r="G11" s="316"/>
      <c r="H11" s="316"/>
      <c r="I11" s="316"/>
      <c r="J11" s="316"/>
      <c r="K11" s="316"/>
      <c r="L11" s="316"/>
      <c r="M11" s="316" t="s">
        <v>1162</v>
      </c>
      <c r="N11" s="316"/>
      <c r="O11" s="316"/>
      <c r="P11" s="316"/>
      <c r="Q11" s="316"/>
      <c r="R11" s="316"/>
      <c r="S11" s="316"/>
      <c r="T11" s="316"/>
      <c r="U11" s="316"/>
      <c r="V11" s="336" t="s">
        <v>1159</v>
      </c>
      <c r="W11" s="336"/>
      <c r="X11" s="336"/>
      <c r="Y11" s="336"/>
      <c r="Z11" s="460">
        <v>2000</v>
      </c>
      <c r="AA11" s="460"/>
      <c r="AB11" s="460"/>
      <c r="AC11" s="460"/>
      <c r="AD11" s="460"/>
      <c r="AE11" s="460"/>
      <c r="AF11" s="460">
        <v>2001</v>
      </c>
      <c r="AG11" s="460"/>
      <c r="AH11" s="460"/>
      <c r="AI11" s="460"/>
      <c r="AJ11" s="460"/>
      <c r="AK11" s="460"/>
      <c r="AL11" s="459"/>
      <c r="AM11" s="459"/>
      <c r="AN11" s="459"/>
      <c r="AO11" s="459"/>
      <c r="AP11" s="14"/>
    </row>
    <row r="12" spans="1:55" ht="26.25" customHeight="1">
      <c r="A12" s="17"/>
      <c r="B12" s="222"/>
      <c r="C12" s="222"/>
      <c r="D12" s="222"/>
      <c r="E12" s="316" t="s">
        <v>1157</v>
      </c>
      <c r="F12" s="316"/>
      <c r="G12" s="316"/>
      <c r="H12" s="316"/>
      <c r="I12" s="316"/>
      <c r="J12" s="316"/>
      <c r="K12" s="316"/>
      <c r="L12" s="316"/>
      <c r="M12" s="316" t="s">
        <v>1161</v>
      </c>
      <c r="N12" s="316"/>
      <c r="O12" s="316"/>
      <c r="P12" s="316"/>
      <c r="Q12" s="316"/>
      <c r="R12" s="316"/>
      <c r="S12" s="316"/>
      <c r="T12" s="316"/>
      <c r="U12" s="316"/>
      <c r="V12" s="336" t="s">
        <v>1159</v>
      </c>
      <c r="W12" s="336"/>
      <c r="X12" s="336"/>
      <c r="Y12" s="336"/>
      <c r="Z12" s="460">
        <v>173</v>
      </c>
      <c r="AA12" s="460"/>
      <c r="AB12" s="460"/>
      <c r="AC12" s="460"/>
      <c r="AD12" s="460"/>
      <c r="AE12" s="460"/>
      <c r="AF12" s="460">
        <v>216</v>
      </c>
      <c r="AG12" s="460"/>
      <c r="AH12" s="460"/>
      <c r="AI12" s="460"/>
      <c r="AJ12" s="460"/>
      <c r="AK12" s="460"/>
      <c r="AL12" s="459"/>
      <c r="AM12" s="459"/>
      <c r="AN12" s="459"/>
      <c r="AO12" s="459"/>
      <c r="AP12" s="14"/>
    </row>
    <row r="13" spans="1:55" ht="26.25" customHeight="1">
      <c r="A13" s="17"/>
      <c r="B13" s="222"/>
      <c r="C13" s="222"/>
      <c r="D13" s="222"/>
      <c r="E13" s="316" t="s">
        <v>1174</v>
      </c>
      <c r="F13" s="316"/>
      <c r="G13" s="316"/>
      <c r="H13" s="316"/>
      <c r="I13" s="316"/>
      <c r="J13" s="316"/>
      <c r="K13" s="316"/>
      <c r="L13" s="316"/>
      <c r="M13" s="316" t="s">
        <v>1161</v>
      </c>
      <c r="N13" s="316"/>
      <c r="O13" s="316"/>
      <c r="P13" s="316"/>
      <c r="Q13" s="316"/>
      <c r="R13" s="316"/>
      <c r="S13" s="316"/>
      <c r="T13" s="316"/>
      <c r="U13" s="316"/>
      <c r="V13" s="336" t="s">
        <v>1159</v>
      </c>
      <c r="W13" s="336"/>
      <c r="X13" s="336"/>
      <c r="Y13" s="336"/>
      <c r="Z13" s="460">
        <v>0</v>
      </c>
      <c r="AA13" s="460"/>
      <c r="AB13" s="460"/>
      <c r="AC13" s="460"/>
      <c r="AD13" s="460"/>
      <c r="AE13" s="460"/>
      <c r="AF13" s="460">
        <v>2001</v>
      </c>
      <c r="AG13" s="460"/>
      <c r="AH13" s="460"/>
      <c r="AI13" s="460"/>
      <c r="AJ13" s="460"/>
      <c r="AK13" s="460"/>
      <c r="AL13" s="459"/>
      <c r="AM13" s="459"/>
      <c r="AN13" s="459"/>
      <c r="AO13" s="459"/>
      <c r="AP13" s="14"/>
    </row>
    <row r="14" spans="1:55" ht="7.5" customHeight="1">
      <c r="A14" s="23"/>
      <c r="B14" s="22"/>
      <c r="C14" s="21"/>
      <c r="D14" s="21"/>
      <c r="E14" s="25"/>
      <c r="F14" s="25"/>
      <c r="G14" s="25"/>
      <c r="H14" s="25"/>
      <c r="I14" s="25"/>
      <c r="J14" s="25"/>
      <c r="K14" s="25"/>
      <c r="L14" s="25"/>
      <c r="M14" s="25"/>
      <c r="N14" s="25"/>
      <c r="O14" s="25"/>
      <c r="P14" s="19"/>
      <c r="Q14" s="19"/>
      <c r="R14" s="19"/>
      <c r="S14" s="19"/>
      <c r="T14" s="19"/>
      <c r="U14" s="19"/>
      <c r="V14" s="19"/>
      <c r="W14" s="19"/>
      <c r="X14" s="19"/>
      <c r="Y14" s="19"/>
      <c r="Z14" s="97"/>
      <c r="AA14" s="97"/>
      <c r="AB14" s="97"/>
      <c r="AC14" s="97"/>
      <c r="AD14" s="97"/>
      <c r="AE14" s="97"/>
      <c r="AF14" s="97"/>
      <c r="AG14" s="97"/>
      <c r="AH14" s="97"/>
      <c r="AI14" s="97"/>
      <c r="AJ14" s="97"/>
      <c r="AK14" s="97"/>
      <c r="AL14" s="19"/>
      <c r="AM14" s="19"/>
      <c r="AN14" s="19"/>
      <c r="AO14" s="19"/>
      <c r="AP14" s="18"/>
    </row>
    <row r="15" spans="1:55" ht="26.25" customHeight="1">
      <c r="A15" s="23"/>
      <c r="B15" s="22"/>
      <c r="C15" s="21"/>
      <c r="D15" s="44"/>
      <c r="E15" s="303"/>
      <c r="F15" s="303"/>
      <c r="G15" s="303"/>
      <c r="H15" s="303"/>
      <c r="I15" s="303"/>
      <c r="J15" s="303"/>
      <c r="K15" s="303"/>
      <c r="L15" s="303"/>
      <c r="M15" s="303"/>
      <c r="N15" s="303"/>
      <c r="O15" s="303"/>
      <c r="P15" s="303"/>
      <c r="Q15" s="303"/>
      <c r="R15" s="303"/>
      <c r="S15" s="303"/>
      <c r="T15" s="303"/>
      <c r="U15" s="303"/>
      <c r="V15" s="303"/>
      <c r="W15" s="303"/>
      <c r="X15" s="303"/>
      <c r="Y15" s="303"/>
      <c r="Z15" s="303"/>
      <c r="AA15" s="303"/>
      <c r="AB15" s="303"/>
      <c r="AC15" s="303"/>
      <c r="AD15" s="303"/>
      <c r="AE15" s="303"/>
      <c r="AF15" s="303"/>
      <c r="AG15" s="303"/>
      <c r="AH15" s="303"/>
      <c r="AI15" s="303"/>
      <c r="AJ15" s="303"/>
      <c r="AK15" s="303"/>
      <c r="AL15" s="85"/>
      <c r="AM15" s="85"/>
      <c r="AN15" s="85"/>
      <c r="AO15" s="85"/>
      <c r="AP15" s="87" t="s">
        <v>217</v>
      </c>
      <c r="AQ15" s="44"/>
      <c r="AR15" s="44"/>
      <c r="AS15" s="44"/>
      <c r="AT15" s="44"/>
      <c r="AU15" s="44"/>
      <c r="AV15" s="44"/>
      <c r="AW15" s="44"/>
      <c r="AX15" s="44"/>
      <c r="AY15" s="44"/>
      <c r="AZ15" s="44"/>
      <c r="BA15" s="44"/>
      <c r="BB15" s="44"/>
      <c r="BC15" s="24"/>
    </row>
    <row r="18" spans="1:41" ht="54" customHeight="1">
      <c r="A18" s="236" t="s">
        <v>253</v>
      </c>
      <c r="B18" s="237"/>
      <c r="C18" s="237"/>
      <c r="D18" s="237"/>
      <c r="E18" s="237"/>
      <c r="F18" s="237"/>
      <c r="G18" s="237"/>
      <c r="H18" s="237"/>
      <c r="I18" s="237"/>
      <c r="J18" s="237"/>
      <c r="K18" s="237"/>
      <c r="L18" s="237"/>
      <c r="M18" s="237"/>
      <c r="N18" s="237"/>
      <c r="O18" s="237"/>
      <c r="P18" s="237"/>
      <c r="Q18" s="237"/>
      <c r="R18" s="237"/>
      <c r="S18" s="237"/>
      <c r="T18" s="237"/>
      <c r="U18" s="237"/>
      <c r="V18" s="237"/>
      <c r="W18" s="237"/>
      <c r="X18" s="237"/>
      <c r="Y18" s="237"/>
      <c r="Z18" s="237"/>
      <c r="AA18" s="237"/>
      <c r="AB18" s="237"/>
      <c r="AC18" s="237"/>
      <c r="AD18" s="237"/>
      <c r="AE18" s="237"/>
      <c r="AF18" s="237"/>
      <c r="AG18" s="237"/>
      <c r="AH18" s="237"/>
      <c r="AI18" s="237"/>
      <c r="AJ18" s="237"/>
      <c r="AK18" s="238"/>
      <c r="AL18" s="88"/>
      <c r="AM18" s="88"/>
      <c r="AN18" s="88"/>
      <c r="AO18" s="88"/>
    </row>
  </sheetData>
  <sheetProtection formatCells="0" formatRows="0"/>
  <mergeCells count="58">
    <mergeCell ref="AL12:AO12"/>
    <mergeCell ref="E13:L13"/>
    <mergeCell ref="M13:U13"/>
    <mergeCell ref="V13:Y13"/>
    <mergeCell ref="Z13:AE13"/>
    <mergeCell ref="AF13:AK13"/>
    <mergeCell ref="AL13:AO13"/>
    <mergeCell ref="E12:L12"/>
    <mergeCell ref="M12:U12"/>
    <mergeCell ref="V12:Y12"/>
    <mergeCell ref="Z12:AE12"/>
    <mergeCell ref="AF12:AK12"/>
    <mergeCell ref="AL10:AO10"/>
    <mergeCell ref="E11:L11"/>
    <mergeCell ref="M11:U11"/>
    <mergeCell ref="V11:Y11"/>
    <mergeCell ref="Z11:AE11"/>
    <mergeCell ref="AF11:AK11"/>
    <mergeCell ref="AL11:AO11"/>
    <mergeCell ref="E10:L10"/>
    <mergeCell ref="M10:U10"/>
    <mergeCell ref="V10:Y10"/>
    <mergeCell ref="Z10:AE10"/>
    <mergeCell ref="AF10:AK10"/>
    <mergeCell ref="B2:U2"/>
    <mergeCell ref="AL5:AO5"/>
    <mergeCell ref="AD4:AO4"/>
    <mergeCell ref="AL6:AO6"/>
    <mergeCell ref="A18:AK18"/>
    <mergeCell ref="E15:AK15"/>
    <mergeCell ref="E5:L5"/>
    <mergeCell ref="M5:U5"/>
    <mergeCell ref="V5:Y5"/>
    <mergeCell ref="Z5:AE5"/>
    <mergeCell ref="AF5:AK5"/>
    <mergeCell ref="E6:L6"/>
    <mergeCell ref="M6:U6"/>
    <mergeCell ref="V6:Y6"/>
    <mergeCell ref="Z6:AE6"/>
    <mergeCell ref="AF6:AK6"/>
    <mergeCell ref="AL7:AO7"/>
    <mergeCell ref="E8:L8"/>
    <mergeCell ref="M8:U8"/>
    <mergeCell ref="V8:Y8"/>
    <mergeCell ref="Z8:AE8"/>
    <mergeCell ref="AF8:AK8"/>
    <mergeCell ref="AL8:AO8"/>
    <mergeCell ref="E7:L7"/>
    <mergeCell ref="M7:U7"/>
    <mergeCell ref="V7:Y7"/>
    <mergeCell ref="Z7:AE7"/>
    <mergeCell ref="AF7:AK7"/>
    <mergeCell ref="AL9:AO9"/>
    <mergeCell ref="E9:L9"/>
    <mergeCell ref="M9:U9"/>
    <mergeCell ref="V9:Y9"/>
    <mergeCell ref="Z9:AE9"/>
    <mergeCell ref="AF9:AK9"/>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H7" sqref="AH7"/>
    </sheetView>
  </sheetViews>
  <sheetFormatPr defaultRowHeight="16.5"/>
  <cols>
    <col min="1" max="4" width="1.125" style="1" customWidth="1"/>
    <col min="5" max="10" width="2.375" style="1" customWidth="1"/>
    <col min="11" max="21" width="3.125" style="1" customWidth="1"/>
    <col min="22" max="32" width="2.375" style="1" customWidth="1"/>
    <col min="33" max="35" width="9" style="1"/>
  </cols>
  <sheetData>
    <row r="2" spans="1:50" ht="19.5">
      <c r="A2" s="17"/>
      <c r="B2" s="240" t="s">
        <v>1075</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c r="AU2" s="1"/>
      <c r="AV2" s="1"/>
      <c r="AW2" s="1"/>
      <c r="AX2" s="1"/>
    </row>
    <row r="4" spans="1:50" ht="18.75" customHeight="1">
      <c r="A4" s="17"/>
      <c r="B4" s="16"/>
      <c r="C4" s="206"/>
      <c r="D4" s="206"/>
      <c r="E4" s="206"/>
      <c r="F4" s="206"/>
      <c r="G4" s="206"/>
      <c r="H4" s="206"/>
      <c r="I4" s="206"/>
      <c r="J4" s="206"/>
      <c r="K4" s="206"/>
      <c r="L4" s="206"/>
      <c r="M4" s="206"/>
      <c r="N4" s="206"/>
      <c r="O4" s="206"/>
      <c r="P4" s="206"/>
      <c r="Q4" s="206"/>
      <c r="R4" s="206"/>
      <c r="S4" s="206"/>
      <c r="T4" s="206"/>
      <c r="U4" s="206"/>
      <c r="V4" s="206"/>
      <c r="W4" s="206"/>
      <c r="X4" s="206"/>
      <c r="Y4" s="458" t="s">
        <v>254</v>
      </c>
      <c r="Z4" s="458"/>
      <c r="AA4" s="458"/>
      <c r="AB4" s="458"/>
      <c r="AC4" s="458"/>
      <c r="AD4" s="458"/>
      <c r="AE4" s="458"/>
      <c r="AF4" s="458"/>
      <c r="AG4" s="14"/>
    </row>
    <row r="5" spans="1:50" ht="30" customHeight="1">
      <c r="A5" s="47"/>
      <c r="B5" s="47"/>
      <c r="C5" s="320" t="s">
        <v>239</v>
      </c>
      <c r="D5" s="320"/>
      <c r="E5" s="320"/>
      <c r="F5" s="320"/>
      <c r="G5" s="320"/>
      <c r="H5" s="320"/>
      <c r="I5" s="320"/>
      <c r="J5" s="320"/>
      <c r="K5" s="320" t="s">
        <v>244</v>
      </c>
      <c r="L5" s="320"/>
      <c r="M5" s="320"/>
      <c r="N5" s="320"/>
      <c r="O5" s="320"/>
      <c r="P5" s="320"/>
      <c r="Q5" s="320" t="s">
        <v>240</v>
      </c>
      <c r="R5" s="320"/>
      <c r="S5" s="320"/>
      <c r="T5" s="320"/>
      <c r="U5" s="320"/>
      <c r="V5" s="441" t="s">
        <v>1048</v>
      </c>
      <c r="W5" s="441"/>
      <c r="X5" s="441"/>
      <c r="Y5" s="441"/>
      <c r="Z5" s="441"/>
      <c r="AA5" s="441"/>
      <c r="AB5" s="441" t="s">
        <v>257</v>
      </c>
      <c r="AC5" s="441"/>
      <c r="AD5" s="441"/>
      <c r="AE5" s="441"/>
      <c r="AF5" s="441"/>
    </row>
    <row r="6" spans="1:50" ht="30" customHeight="1">
      <c r="A6" s="47"/>
      <c r="B6" s="47"/>
      <c r="C6" s="321" t="s">
        <v>255</v>
      </c>
      <c r="D6" s="321"/>
      <c r="E6" s="321"/>
      <c r="F6" s="321"/>
      <c r="G6" s="321"/>
      <c r="H6" s="321"/>
      <c r="I6" s="321"/>
      <c r="J6" s="321"/>
      <c r="K6" s="455"/>
      <c r="L6" s="455"/>
      <c r="M6" s="455"/>
      <c r="N6" s="455"/>
      <c r="O6" s="455"/>
      <c r="P6" s="455"/>
      <c r="Q6" s="456"/>
      <c r="R6" s="456"/>
      <c r="S6" s="456"/>
      <c r="T6" s="456"/>
      <c r="U6" s="456"/>
      <c r="V6" s="457"/>
      <c r="W6" s="457"/>
      <c r="X6" s="457"/>
      <c r="Y6" s="457"/>
      <c r="Z6" s="457"/>
      <c r="AA6" s="457"/>
      <c r="AB6" s="334"/>
      <c r="AC6" s="334"/>
      <c r="AD6" s="334"/>
      <c r="AE6" s="334"/>
      <c r="AF6" s="334"/>
    </row>
    <row r="7" spans="1:50" ht="30" customHeight="1">
      <c r="A7" s="47"/>
      <c r="B7" s="47"/>
      <c r="C7" s="321" t="s">
        <v>255</v>
      </c>
      <c r="D7" s="321"/>
      <c r="E7" s="321"/>
      <c r="F7" s="321"/>
      <c r="G7" s="321"/>
      <c r="H7" s="321"/>
      <c r="I7" s="321"/>
      <c r="J7" s="321"/>
      <c r="K7" s="455"/>
      <c r="L7" s="455"/>
      <c r="M7" s="455"/>
      <c r="N7" s="455"/>
      <c r="O7" s="455"/>
      <c r="P7" s="455"/>
      <c r="Q7" s="456"/>
      <c r="R7" s="456"/>
      <c r="S7" s="456"/>
      <c r="T7" s="456"/>
      <c r="U7" s="456"/>
      <c r="V7" s="457"/>
      <c r="W7" s="457"/>
      <c r="X7" s="457"/>
      <c r="Y7" s="457"/>
      <c r="Z7" s="457"/>
      <c r="AA7" s="457"/>
      <c r="AB7" s="334"/>
      <c r="AC7" s="334"/>
      <c r="AD7" s="334"/>
      <c r="AE7" s="334"/>
      <c r="AF7" s="334"/>
    </row>
    <row r="8" spans="1:50" ht="30" customHeight="1">
      <c r="A8" s="47"/>
      <c r="B8" s="47"/>
      <c r="C8" s="321" t="s">
        <v>255</v>
      </c>
      <c r="D8" s="321"/>
      <c r="E8" s="321"/>
      <c r="F8" s="321"/>
      <c r="G8" s="321"/>
      <c r="H8" s="321"/>
      <c r="I8" s="321"/>
      <c r="J8" s="321"/>
      <c r="K8" s="455"/>
      <c r="L8" s="455"/>
      <c r="M8" s="455"/>
      <c r="N8" s="455"/>
      <c r="O8" s="455"/>
      <c r="P8" s="455"/>
      <c r="Q8" s="456"/>
      <c r="R8" s="456"/>
      <c r="S8" s="456"/>
      <c r="T8" s="456"/>
      <c r="U8" s="456"/>
      <c r="V8" s="457"/>
      <c r="W8" s="457"/>
      <c r="X8" s="457"/>
      <c r="Y8" s="457"/>
      <c r="Z8" s="457"/>
      <c r="AA8" s="457"/>
      <c r="AB8" s="334"/>
      <c r="AC8" s="334"/>
      <c r="AD8" s="334"/>
      <c r="AE8" s="334"/>
      <c r="AF8" s="334"/>
    </row>
    <row r="9" spans="1:50" ht="30" customHeight="1">
      <c r="A9" s="47"/>
      <c r="B9" s="47"/>
      <c r="C9" s="321" t="s">
        <v>255</v>
      </c>
      <c r="D9" s="321"/>
      <c r="E9" s="321"/>
      <c r="F9" s="321"/>
      <c r="G9" s="321"/>
      <c r="H9" s="321"/>
      <c r="I9" s="321"/>
      <c r="J9" s="321"/>
      <c r="K9" s="455"/>
      <c r="L9" s="455"/>
      <c r="M9" s="455"/>
      <c r="N9" s="455"/>
      <c r="O9" s="455"/>
      <c r="P9" s="455"/>
      <c r="Q9" s="456"/>
      <c r="R9" s="456"/>
      <c r="S9" s="456"/>
      <c r="T9" s="456"/>
      <c r="U9" s="456"/>
      <c r="V9" s="457"/>
      <c r="W9" s="457"/>
      <c r="X9" s="457"/>
      <c r="Y9" s="457"/>
      <c r="Z9" s="457"/>
      <c r="AA9" s="457"/>
      <c r="AB9" s="334"/>
      <c r="AC9" s="334"/>
      <c r="AD9" s="334"/>
      <c r="AE9" s="334"/>
      <c r="AF9" s="334"/>
    </row>
    <row r="10" spans="1:50" ht="30" customHeight="1">
      <c r="A10" s="47"/>
      <c r="B10" s="47"/>
      <c r="C10" s="321" t="s">
        <v>255</v>
      </c>
      <c r="D10" s="321"/>
      <c r="E10" s="321"/>
      <c r="F10" s="321"/>
      <c r="G10" s="321"/>
      <c r="H10" s="321"/>
      <c r="I10" s="321"/>
      <c r="J10" s="321"/>
      <c r="K10" s="455"/>
      <c r="L10" s="455"/>
      <c r="M10" s="455"/>
      <c r="N10" s="455"/>
      <c r="O10" s="455"/>
      <c r="P10" s="455"/>
      <c r="Q10" s="456"/>
      <c r="R10" s="456"/>
      <c r="S10" s="456"/>
      <c r="T10" s="456"/>
      <c r="U10" s="456"/>
      <c r="V10" s="457"/>
      <c r="W10" s="457"/>
      <c r="X10" s="457"/>
      <c r="Y10" s="457"/>
      <c r="Z10" s="457"/>
      <c r="AA10" s="457"/>
      <c r="AB10" s="334"/>
      <c r="AC10" s="334"/>
      <c r="AD10" s="334"/>
      <c r="AE10" s="334"/>
      <c r="AF10" s="334"/>
    </row>
    <row r="11" spans="1:50" ht="30" customHeight="1">
      <c r="A11" s="47"/>
      <c r="B11" s="47"/>
      <c r="C11" s="321" t="s">
        <v>256</v>
      </c>
      <c r="D11" s="321"/>
      <c r="E11" s="321"/>
      <c r="F11" s="321"/>
      <c r="G11" s="321"/>
      <c r="H11" s="321"/>
      <c r="I11" s="321"/>
      <c r="J11" s="321"/>
      <c r="K11" s="455"/>
      <c r="L11" s="455"/>
      <c r="M11" s="455"/>
      <c r="N11" s="455"/>
      <c r="O11" s="455"/>
      <c r="P11" s="455"/>
      <c r="Q11" s="456"/>
      <c r="R11" s="456"/>
      <c r="S11" s="456"/>
      <c r="T11" s="456"/>
      <c r="U11" s="456"/>
      <c r="V11" s="457"/>
      <c r="W11" s="457"/>
      <c r="X11" s="457"/>
      <c r="Y11" s="457"/>
      <c r="Z11" s="457"/>
      <c r="AA11" s="457"/>
      <c r="AB11" s="334"/>
      <c r="AC11" s="334"/>
      <c r="AD11" s="334"/>
      <c r="AE11" s="334"/>
      <c r="AF11" s="334"/>
    </row>
    <row r="12" spans="1:50" ht="30" customHeight="1">
      <c r="A12" s="47"/>
      <c r="B12" s="47"/>
      <c r="C12" s="321" t="s">
        <v>256</v>
      </c>
      <c r="D12" s="321"/>
      <c r="E12" s="321"/>
      <c r="F12" s="321"/>
      <c r="G12" s="321"/>
      <c r="H12" s="321"/>
      <c r="I12" s="321"/>
      <c r="J12" s="321"/>
      <c r="K12" s="455"/>
      <c r="L12" s="455"/>
      <c r="M12" s="455"/>
      <c r="N12" s="455"/>
      <c r="O12" s="455"/>
      <c r="P12" s="455"/>
      <c r="Q12" s="456"/>
      <c r="R12" s="456"/>
      <c r="S12" s="456"/>
      <c r="T12" s="456"/>
      <c r="U12" s="456"/>
      <c r="V12" s="457"/>
      <c r="W12" s="457"/>
      <c r="X12" s="457"/>
      <c r="Y12" s="457"/>
      <c r="Z12" s="457"/>
      <c r="AA12" s="457"/>
      <c r="AB12" s="334"/>
      <c r="AC12" s="334"/>
      <c r="AD12" s="334"/>
      <c r="AE12" s="334"/>
      <c r="AF12" s="334"/>
    </row>
    <row r="13" spans="1:50" ht="30" customHeight="1">
      <c r="A13" s="47"/>
      <c r="B13" s="47"/>
      <c r="C13" s="321" t="s">
        <v>256</v>
      </c>
      <c r="D13" s="321"/>
      <c r="E13" s="321"/>
      <c r="F13" s="321"/>
      <c r="G13" s="321"/>
      <c r="H13" s="321"/>
      <c r="I13" s="321"/>
      <c r="J13" s="321"/>
      <c r="K13" s="455"/>
      <c r="L13" s="455"/>
      <c r="M13" s="455"/>
      <c r="N13" s="455"/>
      <c r="O13" s="455"/>
      <c r="P13" s="455"/>
      <c r="Q13" s="456"/>
      <c r="R13" s="456"/>
      <c r="S13" s="456"/>
      <c r="T13" s="456"/>
      <c r="U13" s="456"/>
      <c r="V13" s="457"/>
      <c r="W13" s="457"/>
      <c r="X13" s="457"/>
      <c r="Y13" s="457"/>
      <c r="Z13" s="457"/>
      <c r="AA13" s="457"/>
      <c r="AB13" s="334"/>
      <c r="AC13" s="334"/>
      <c r="AD13" s="334"/>
      <c r="AE13" s="334"/>
      <c r="AF13" s="334"/>
    </row>
    <row r="14" spans="1:50" ht="30" customHeight="1">
      <c r="A14" s="47"/>
      <c r="B14" s="47"/>
      <c r="C14" s="321" t="s">
        <v>1079</v>
      </c>
      <c r="D14" s="321"/>
      <c r="E14" s="321"/>
      <c r="F14" s="321"/>
      <c r="G14" s="321"/>
      <c r="H14" s="321"/>
      <c r="I14" s="321"/>
      <c r="J14" s="321"/>
      <c r="K14" s="455" t="s">
        <v>1139</v>
      </c>
      <c r="L14" s="455"/>
      <c r="M14" s="455"/>
      <c r="N14" s="455"/>
      <c r="O14" s="455"/>
      <c r="P14" s="455"/>
      <c r="Q14" s="456">
        <v>1753</v>
      </c>
      <c r="R14" s="456"/>
      <c r="S14" s="456"/>
      <c r="T14" s="456"/>
      <c r="U14" s="456"/>
      <c r="V14" s="457">
        <v>1753</v>
      </c>
      <c r="W14" s="457"/>
      <c r="X14" s="457"/>
      <c r="Y14" s="457"/>
      <c r="Z14" s="457"/>
      <c r="AA14" s="457"/>
      <c r="AB14" s="334"/>
      <c r="AC14" s="334"/>
      <c r="AD14" s="334"/>
      <c r="AE14" s="334"/>
      <c r="AF14" s="334"/>
    </row>
    <row r="15" spans="1:50" ht="30" customHeight="1">
      <c r="A15" s="47"/>
      <c r="B15" s="47"/>
      <c r="C15" s="321" t="s">
        <v>1079</v>
      </c>
      <c r="D15" s="321"/>
      <c r="E15" s="321"/>
      <c r="F15" s="321"/>
      <c r="G15" s="321"/>
      <c r="H15" s="321"/>
      <c r="I15" s="321"/>
      <c r="J15" s="321"/>
      <c r="K15" s="455" t="s">
        <v>1140</v>
      </c>
      <c r="L15" s="455"/>
      <c r="M15" s="455"/>
      <c r="N15" s="455"/>
      <c r="O15" s="455"/>
      <c r="P15" s="455"/>
      <c r="Q15" s="456">
        <v>392</v>
      </c>
      <c r="R15" s="456"/>
      <c r="S15" s="456"/>
      <c r="T15" s="456"/>
      <c r="U15" s="456"/>
      <c r="V15" s="457">
        <v>392</v>
      </c>
      <c r="W15" s="457"/>
      <c r="X15" s="457"/>
      <c r="Y15" s="457"/>
      <c r="Z15" s="457"/>
      <c r="AA15" s="457"/>
      <c r="AB15" s="334"/>
      <c r="AC15" s="334"/>
      <c r="AD15" s="334"/>
      <c r="AE15" s="334"/>
      <c r="AF15" s="334"/>
    </row>
    <row r="16" spans="1:50" ht="30" customHeight="1">
      <c r="A16" s="47"/>
      <c r="B16" s="47"/>
      <c r="C16" s="321" t="s">
        <v>1079</v>
      </c>
      <c r="D16" s="321"/>
      <c r="E16" s="321"/>
      <c r="F16" s="321"/>
      <c r="G16" s="321"/>
      <c r="H16" s="321"/>
      <c r="I16" s="321"/>
      <c r="J16" s="321"/>
      <c r="K16" s="455" t="s">
        <v>1163</v>
      </c>
      <c r="L16" s="455"/>
      <c r="M16" s="455"/>
      <c r="N16" s="455"/>
      <c r="O16" s="455"/>
      <c r="P16" s="455"/>
      <c r="Q16" s="456">
        <v>295</v>
      </c>
      <c r="R16" s="456"/>
      <c r="S16" s="456"/>
      <c r="T16" s="456"/>
      <c r="U16" s="456"/>
      <c r="V16" s="457">
        <v>295</v>
      </c>
      <c r="W16" s="457"/>
      <c r="X16" s="457"/>
      <c r="Y16" s="457"/>
      <c r="Z16" s="457"/>
      <c r="AA16" s="457"/>
      <c r="AB16" s="334"/>
      <c r="AC16" s="334"/>
      <c r="AD16" s="334"/>
      <c r="AE16" s="334"/>
      <c r="AF16" s="334"/>
    </row>
    <row r="17" spans="1:46" ht="7.5" customHeight="1">
      <c r="A17" s="23"/>
      <c r="B17" s="22"/>
      <c r="C17" s="21"/>
      <c r="D17" s="21"/>
      <c r="E17" s="25"/>
      <c r="F17" s="25"/>
      <c r="G17" s="25"/>
      <c r="H17" s="25"/>
      <c r="I17" s="25"/>
      <c r="J17" s="25"/>
      <c r="K17" s="25"/>
      <c r="L17" s="25"/>
      <c r="M17" s="25"/>
      <c r="N17" s="25"/>
      <c r="O17" s="25"/>
      <c r="P17" s="19"/>
      <c r="Q17" s="19"/>
      <c r="R17" s="19"/>
      <c r="S17" s="19"/>
      <c r="T17" s="19"/>
      <c r="U17" s="19"/>
      <c r="V17" s="19"/>
      <c r="W17" s="19"/>
      <c r="X17" s="19"/>
      <c r="Y17" s="19"/>
      <c r="Z17" s="19"/>
      <c r="AA17" s="19"/>
      <c r="AB17" s="19"/>
      <c r="AC17" s="19"/>
      <c r="AD17" s="19"/>
      <c r="AE17" s="19"/>
      <c r="AF17" s="19"/>
      <c r="AG17" s="18"/>
    </row>
    <row r="18" spans="1:46" ht="26.25" customHeight="1">
      <c r="A18" s="23"/>
      <c r="B18" s="22"/>
      <c r="C18" s="21"/>
      <c r="D18" s="44"/>
      <c r="E18" s="303"/>
      <c r="F18" s="303"/>
      <c r="G18" s="303"/>
      <c r="H18" s="303"/>
      <c r="I18" s="303"/>
      <c r="J18" s="303"/>
      <c r="K18" s="303"/>
      <c r="L18" s="303"/>
      <c r="M18" s="303"/>
      <c r="N18" s="303"/>
      <c r="O18" s="303"/>
      <c r="P18" s="303"/>
      <c r="Q18" s="303"/>
      <c r="R18" s="303"/>
      <c r="S18" s="303"/>
      <c r="T18" s="303"/>
      <c r="U18" s="303"/>
      <c r="V18" s="303"/>
      <c r="W18" s="303"/>
      <c r="X18" s="303"/>
      <c r="Y18" s="303"/>
      <c r="Z18" s="303"/>
      <c r="AA18" s="303"/>
      <c r="AB18" s="303"/>
      <c r="AC18" s="303"/>
      <c r="AD18" s="303"/>
      <c r="AE18" s="303"/>
      <c r="AF18" s="303"/>
      <c r="AG18" s="87" t="s">
        <v>243</v>
      </c>
      <c r="AH18" s="44"/>
      <c r="AI18" s="44"/>
      <c r="AJ18" s="44"/>
      <c r="AK18" s="44"/>
      <c r="AL18" s="44"/>
      <c r="AM18" s="44"/>
      <c r="AN18" s="44"/>
      <c r="AO18" s="44"/>
      <c r="AP18" s="44"/>
      <c r="AQ18" s="44"/>
      <c r="AR18" s="44"/>
      <c r="AS18" s="44"/>
      <c r="AT18" s="24"/>
    </row>
    <row r="21" spans="1:46" ht="62.25" customHeight="1">
      <c r="A21" s="236" t="s">
        <v>252</v>
      </c>
      <c r="B21" s="237"/>
      <c r="C21" s="237"/>
      <c r="D21" s="237"/>
      <c r="E21" s="237"/>
      <c r="F21" s="237"/>
      <c r="G21" s="237"/>
      <c r="H21" s="237"/>
      <c r="I21" s="237"/>
      <c r="J21" s="237"/>
      <c r="K21" s="237"/>
      <c r="L21" s="237"/>
      <c r="M21" s="237"/>
      <c r="N21" s="237"/>
      <c r="O21" s="237"/>
      <c r="P21" s="237"/>
      <c r="Q21" s="237"/>
      <c r="R21" s="237"/>
      <c r="S21" s="237"/>
      <c r="T21" s="237"/>
      <c r="U21" s="237"/>
      <c r="V21" s="237"/>
      <c r="W21" s="237"/>
      <c r="X21" s="237"/>
      <c r="Y21" s="237"/>
      <c r="Z21" s="237"/>
      <c r="AA21" s="237"/>
      <c r="AB21" s="237"/>
      <c r="AC21" s="237"/>
      <c r="AD21" s="237"/>
      <c r="AE21" s="237"/>
      <c r="AF21" s="238"/>
    </row>
  </sheetData>
  <sheetProtection formatCells="0" formatRows="0"/>
  <mergeCells count="64">
    <mergeCell ref="C16:J16"/>
    <mergeCell ref="K16:P16"/>
    <mergeCell ref="Q16:U16"/>
    <mergeCell ref="V16:AA16"/>
    <mergeCell ref="AB16:AF16"/>
    <mergeCell ref="C15:J15"/>
    <mergeCell ref="K15:P15"/>
    <mergeCell ref="Q15:U15"/>
    <mergeCell ref="V15:AA15"/>
    <mergeCell ref="AB15:AF15"/>
    <mergeCell ref="C14:J14"/>
    <mergeCell ref="C6:J6"/>
    <mergeCell ref="C7:J7"/>
    <mergeCell ref="C8:J8"/>
    <mergeCell ref="C9:J9"/>
    <mergeCell ref="C10:J10"/>
    <mergeCell ref="B2:U2"/>
    <mergeCell ref="Y4:AF4"/>
    <mergeCell ref="C5:J5"/>
    <mergeCell ref="K5:P5"/>
    <mergeCell ref="Q5:U5"/>
    <mergeCell ref="V5:AA5"/>
    <mergeCell ref="AB5:AF5"/>
    <mergeCell ref="K6:P6"/>
    <mergeCell ref="Q6:U6"/>
    <mergeCell ref="V6:AA6"/>
    <mergeCell ref="AB6:AF6"/>
    <mergeCell ref="K7:P7"/>
    <mergeCell ref="Q7:U7"/>
    <mergeCell ref="V7:AA7"/>
    <mergeCell ref="AB7:AF7"/>
    <mergeCell ref="K8:P8"/>
    <mergeCell ref="Q8:U8"/>
    <mergeCell ref="V8:AA8"/>
    <mergeCell ref="AB8:AF8"/>
    <mergeCell ref="K9:P9"/>
    <mergeCell ref="Q9:U9"/>
    <mergeCell ref="V9:AA9"/>
    <mergeCell ref="AB9:AF9"/>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C11:J11"/>
    <mergeCell ref="C12:J12"/>
    <mergeCell ref="C13:J13"/>
    <mergeCell ref="K14:P14"/>
    <mergeCell ref="Q14:U14"/>
    <mergeCell ref="V14:AA14"/>
    <mergeCell ref="AB14:AF14"/>
    <mergeCell ref="K10:P10"/>
    <mergeCell ref="Q10:U10"/>
    <mergeCell ref="V10:AA10"/>
    <mergeCell ref="AB10:AF10"/>
    <mergeCell ref="AB11:AF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6"/>
  <sheetViews>
    <sheetView view="pageBreakPreview" zoomScaleNormal="85" zoomScaleSheetLayoutView="100" workbookViewId="0">
      <selection activeCell="AL7" sqref="AL7"/>
    </sheetView>
  </sheetViews>
  <sheetFormatPr defaultRowHeight="16.5"/>
  <cols>
    <col min="1" max="4" width="1.125" style="1" customWidth="1"/>
    <col min="5" max="37" width="2.375" style="1" customWidth="1"/>
    <col min="38" max="38" width="22.5" style="1" customWidth="1"/>
    <col min="39" max="39" width="10.625" style="1" customWidth="1"/>
    <col min="40" max="40" width="44.875" style="1" customWidth="1"/>
  </cols>
  <sheetData>
    <row r="2" spans="1:49" s="1" customFormat="1" ht="19.5">
      <c r="A2" s="240" t="s">
        <v>267</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17"/>
      <c r="AI2" s="17"/>
      <c r="AJ2" s="17"/>
      <c r="AK2" s="35"/>
      <c r="AL2" s="14"/>
    </row>
    <row r="3" spans="1:49" ht="19.5">
      <c r="A3" s="99"/>
      <c r="B3" s="99"/>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17"/>
      <c r="AI3" s="17"/>
      <c r="AJ3" s="17"/>
      <c r="AK3" s="35"/>
      <c r="AL3" s="14"/>
    </row>
    <row r="4" spans="1:49" ht="19.5">
      <c r="A4" s="17"/>
      <c r="B4" s="240" t="s">
        <v>1076</v>
      </c>
      <c r="C4" s="240"/>
      <c r="D4" s="240"/>
      <c r="E4" s="240"/>
      <c r="F4" s="240"/>
      <c r="G4" s="240"/>
      <c r="H4" s="240"/>
      <c r="I4" s="240"/>
      <c r="J4" s="240"/>
      <c r="K4" s="240"/>
      <c r="L4" s="240"/>
      <c r="M4" s="240"/>
      <c r="N4" s="240"/>
      <c r="O4" s="240"/>
      <c r="P4" s="240"/>
      <c r="Q4" s="240"/>
      <c r="R4" s="240"/>
      <c r="S4" s="240"/>
      <c r="T4" s="240"/>
      <c r="U4" s="240"/>
      <c r="V4" s="240"/>
      <c r="W4" s="240"/>
      <c r="X4" s="240"/>
      <c r="Y4" s="240"/>
      <c r="Z4" s="240"/>
      <c r="AA4" s="17"/>
      <c r="AB4" s="17"/>
      <c r="AC4" s="17"/>
      <c r="AD4" s="17"/>
      <c r="AE4" s="17"/>
      <c r="AF4" s="17"/>
      <c r="AG4" s="17"/>
      <c r="AH4" s="17"/>
      <c r="AI4" s="17"/>
      <c r="AJ4" s="17"/>
      <c r="AK4" s="17"/>
      <c r="AL4" s="17"/>
      <c r="AM4" s="17"/>
      <c r="AN4" s="17"/>
      <c r="AO4" s="17"/>
      <c r="AP4" s="17"/>
      <c r="AQ4" s="17"/>
      <c r="AR4" s="17"/>
      <c r="AS4" s="17"/>
      <c r="AT4" s="17"/>
      <c r="AU4" s="35"/>
      <c r="AV4" s="1"/>
      <c r="AW4" s="1"/>
    </row>
    <row r="5" spans="1:49">
      <c r="AA5" s="305" t="s">
        <v>221</v>
      </c>
      <c r="AB5" s="305"/>
      <c r="AC5" s="305"/>
      <c r="AD5" s="305"/>
      <c r="AE5" s="305"/>
      <c r="AF5" s="305"/>
      <c r="AG5" s="305"/>
      <c r="AH5" s="305"/>
      <c r="AI5" s="305"/>
      <c r="AJ5" s="305"/>
      <c r="AK5" s="305"/>
    </row>
    <row r="6" spans="1:49" s="91" customFormat="1" ht="30" customHeight="1">
      <c r="A6" s="47"/>
      <c r="B6" s="47"/>
      <c r="C6" s="320" t="s">
        <v>258</v>
      </c>
      <c r="D6" s="320"/>
      <c r="E6" s="320"/>
      <c r="F6" s="320" t="s">
        <v>206</v>
      </c>
      <c r="G6" s="320"/>
      <c r="H6" s="320"/>
      <c r="I6" s="320"/>
      <c r="J6" s="320"/>
      <c r="K6" s="441" t="s">
        <v>259</v>
      </c>
      <c r="L6" s="441"/>
      <c r="M6" s="441"/>
      <c r="N6" s="441"/>
      <c r="O6" s="441"/>
      <c r="P6" s="441"/>
      <c r="Q6" s="441"/>
      <c r="R6" s="441"/>
      <c r="S6" s="441" t="s">
        <v>260</v>
      </c>
      <c r="T6" s="441"/>
      <c r="U6" s="441"/>
      <c r="V6" s="441"/>
      <c r="W6" s="441"/>
      <c r="X6" s="441" t="s">
        <v>261</v>
      </c>
      <c r="Y6" s="441"/>
      <c r="Z6" s="441"/>
      <c r="AA6" s="441"/>
      <c r="AB6" s="441" t="s">
        <v>262</v>
      </c>
      <c r="AC6" s="441"/>
      <c r="AD6" s="441"/>
      <c r="AE6" s="441"/>
      <c r="AF6" s="441" t="s">
        <v>119</v>
      </c>
      <c r="AG6" s="441"/>
      <c r="AH6" s="441"/>
      <c r="AI6" s="441"/>
      <c r="AJ6" s="441"/>
      <c r="AK6" s="441"/>
      <c r="AL6" s="93"/>
      <c r="AM6" s="93"/>
      <c r="AN6" s="93"/>
    </row>
    <row r="7" spans="1:49" s="91" customFormat="1" ht="37.5" customHeight="1">
      <c r="A7" s="100"/>
      <c r="B7" s="100"/>
      <c r="C7" s="330"/>
      <c r="D7" s="330"/>
      <c r="E7" s="330"/>
      <c r="F7" s="330"/>
      <c r="G7" s="330"/>
      <c r="H7" s="330"/>
      <c r="I7" s="330"/>
      <c r="J7" s="330"/>
      <c r="K7" s="438"/>
      <c r="L7" s="438"/>
      <c r="M7" s="438"/>
      <c r="N7" s="438"/>
      <c r="O7" s="438"/>
      <c r="P7" s="438"/>
      <c r="Q7" s="438"/>
      <c r="R7" s="438"/>
      <c r="S7" s="466"/>
      <c r="T7" s="466"/>
      <c r="U7" s="466"/>
      <c r="V7" s="466"/>
      <c r="W7" s="466"/>
      <c r="X7" s="467"/>
      <c r="Y7" s="467"/>
      <c r="Z7" s="467"/>
      <c r="AA7" s="467"/>
      <c r="AB7" s="467"/>
      <c r="AC7" s="467"/>
      <c r="AD7" s="467"/>
      <c r="AE7" s="467"/>
      <c r="AF7" s="468"/>
      <c r="AG7" s="468"/>
      <c r="AH7" s="468"/>
      <c r="AI7" s="468"/>
      <c r="AJ7" s="468"/>
      <c r="AK7" s="468"/>
      <c r="AL7" s="93"/>
      <c r="AM7" s="93"/>
      <c r="AN7" s="93"/>
    </row>
    <row r="8" spans="1:49" s="91" customFormat="1" ht="37.5" customHeight="1">
      <c r="A8" s="100"/>
      <c r="B8" s="100"/>
      <c r="C8" s="330"/>
      <c r="D8" s="330"/>
      <c r="E8" s="330"/>
      <c r="F8" s="330"/>
      <c r="G8" s="330"/>
      <c r="H8" s="330"/>
      <c r="I8" s="330"/>
      <c r="J8" s="330"/>
      <c r="K8" s="438"/>
      <c r="L8" s="438"/>
      <c r="M8" s="438"/>
      <c r="N8" s="438"/>
      <c r="O8" s="438"/>
      <c r="P8" s="438"/>
      <c r="Q8" s="438"/>
      <c r="R8" s="438"/>
      <c r="S8" s="466"/>
      <c r="T8" s="466"/>
      <c r="U8" s="466"/>
      <c r="V8" s="466"/>
      <c r="W8" s="466"/>
      <c r="X8" s="467"/>
      <c r="Y8" s="467"/>
      <c r="Z8" s="467"/>
      <c r="AA8" s="467"/>
      <c r="AB8" s="467"/>
      <c r="AC8" s="467"/>
      <c r="AD8" s="467"/>
      <c r="AE8" s="467"/>
      <c r="AF8" s="468"/>
      <c r="AG8" s="468"/>
      <c r="AH8" s="468"/>
      <c r="AI8" s="468"/>
      <c r="AJ8" s="468"/>
      <c r="AK8" s="468"/>
      <c r="AL8" s="93"/>
      <c r="AM8" s="93"/>
      <c r="AN8" s="93"/>
    </row>
    <row r="9" spans="1:49" ht="18.75" customHeight="1">
      <c r="A9" s="17"/>
      <c r="B9" s="16"/>
      <c r="C9" s="16"/>
      <c r="D9" s="45"/>
      <c r="E9" s="463" t="s">
        <v>263</v>
      </c>
      <c r="F9" s="463"/>
      <c r="G9" s="463"/>
      <c r="H9" s="463"/>
      <c r="I9" s="463"/>
      <c r="J9" s="463"/>
      <c r="K9" s="463"/>
      <c r="L9" s="463"/>
      <c r="M9" s="463"/>
      <c r="N9" s="463"/>
      <c r="O9" s="463"/>
      <c r="P9" s="463"/>
      <c r="Q9" s="463"/>
      <c r="R9" s="463"/>
      <c r="S9" s="463"/>
      <c r="T9" s="463"/>
      <c r="U9" s="463"/>
      <c r="V9" s="463"/>
      <c r="W9" s="463"/>
      <c r="X9" s="463"/>
      <c r="Y9" s="463"/>
      <c r="Z9" s="463"/>
      <c r="AA9" s="463"/>
      <c r="AB9" s="463"/>
      <c r="AC9" s="463"/>
      <c r="AD9" s="463"/>
      <c r="AE9" s="463"/>
      <c r="AF9" s="463"/>
      <c r="AG9" s="463"/>
      <c r="AH9" s="463"/>
      <c r="AI9" s="21"/>
      <c r="AJ9" s="21"/>
      <c r="AK9" s="21"/>
      <c r="AL9" s="14"/>
    </row>
    <row r="10" spans="1:49" ht="26.25" customHeight="1">
      <c r="A10" s="23"/>
      <c r="B10" s="22"/>
      <c r="C10" s="21"/>
      <c r="D10" s="21"/>
      <c r="E10" s="278"/>
      <c r="F10" s="278"/>
      <c r="G10" s="278"/>
      <c r="H10" s="278"/>
      <c r="I10" s="278"/>
      <c r="J10" s="278"/>
      <c r="K10" s="278"/>
      <c r="L10" s="278"/>
      <c r="M10" s="278"/>
      <c r="N10" s="278"/>
      <c r="O10" s="278"/>
      <c r="P10" s="278"/>
      <c r="Q10" s="278"/>
      <c r="R10" s="278"/>
      <c r="S10" s="278"/>
      <c r="T10" s="278"/>
      <c r="U10" s="278"/>
      <c r="V10" s="278"/>
      <c r="W10" s="278"/>
      <c r="X10" s="278"/>
      <c r="Y10" s="278"/>
      <c r="Z10" s="278"/>
      <c r="AA10" s="278"/>
      <c r="AB10" s="278"/>
      <c r="AC10" s="278"/>
      <c r="AD10" s="278"/>
      <c r="AE10" s="278"/>
      <c r="AF10" s="278"/>
      <c r="AG10" s="278"/>
      <c r="AH10" s="278"/>
      <c r="AI10" s="278"/>
      <c r="AJ10" s="278"/>
      <c r="AK10" s="278"/>
      <c r="AL10" s="87" t="s">
        <v>217</v>
      </c>
      <c r="AO10" s="1"/>
      <c r="AP10" s="1"/>
      <c r="AQ10" s="1"/>
      <c r="AR10" s="1"/>
      <c r="AS10" s="1"/>
      <c r="AT10" s="1"/>
    </row>
    <row r="11" spans="1:49" ht="19.5">
      <c r="A11" s="17"/>
      <c r="B11" s="16"/>
      <c r="C11" s="16"/>
      <c r="D11" s="16"/>
      <c r="E11" s="16"/>
      <c r="F11" s="16"/>
      <c r="G11" s="16"/>
      <c r="H11" s="16"/>
      <c r="I11" s="16"/>
      <c r="J11" s="16"/>
      <c r="K11" s="16"/>
      <c r="L11" s="16"/>
      <c r="M11" s="16"/>
      <c r="N11" s="16"/>
      <c r="O11" s="16"/>
      <c r="P11" s="16"/>
      <c r="Q11" s="17"/>
      <c r="R11" s="17"/>
      <c r="S11" s="17"/>
      <c r="T11" s="17"/>
      <c r="U11" s="17"/>
      <c r="V11" s="17"/>
      <c r="W11" s="17"/>
      <c r="X11" s="17"/>
      <c r="Y11" s="17"/>
      <c r="Z11" s="17"/>
      <c r="AA11" s="17"/>
      <c r="AB11" s="17"/>
      <c r="AC11" s="17"/>
      <c r="AD11" s="17"/>
      <c r="AE11" s="17"/>
      <c r="AF11" s="17"/>
      <c r="AG11" s="17"/>
      <c r="AH11" s="17"/>
      <c r="AI11" s="17"/>
      <c r="AJ11" s="17"/>
      <c r="AK11" s="35"/>
      <c r="AL11" s="14"/>
    </row>
    <row r="12" spans="1:49" ht="18.75" customHeight="1">
      <c r="A12" s="17"/>
      <c r="B12" s="281" t="s">
        <v>1049</v>
      </c>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17"/>
      <c r="AF12" s="17"/>
      <c r="AG12" s="17"/>
      <c r="AH12" s="17"/>
      <c r="AI12" s="17"/>
      <c r="AJ12" s="17"/>
      <c r="AK12" s="35"/>
      <c r="AL12" s="14"/>
    </row>
    <row r="13" spans="1:49" ht="33.75" customHeight="1">
      <c r="A13" s="17"/>
      <c r="B13" s="16"/>
      <c r="C13" s="16"/>
      <c r="D13" s="16"/>
      <c r="E13" s="464" t="s">
        <v>1050</v>
      </c>
      <c r="F13" s="465"/>
      <c r="G13" s="465"/>
      <c r="H13" s="465"/>
      <c r="I13" s="465"/>
      <c r="J13" s="465"/>
      <c r="K13" s="465"/>
      <c r="L13" s="465"/>
      <c r="M13" s="465"/>
      <c r="N13" s="465"/>
      <c r="O13" s="465"/>
      <c r="P13" s="465"/>
      <c r="Q13" s="465"/>
      <c r="R13" s="465"/>
      <c r="S13" s="465"/>
      <c r="T13" s="465"/>
      <c r="U13" s="465"/>
      <c r="V13" s="465"/>
      <c r="W13" s="465"/>
      <c r="X13" s="465"/>
      <c r="Y13" s="465"/>
      <c r="Z13" s="465"/>
      <c r="AA13" s="465"/>
      <c r="AB13" s="465"/>
      <c r="AC13" s="465"/>
      <c r="AD13" s="465"/>
      <c r="AE13" s="465"/>
      <c r="AF13" s="465"/>
      <c r="AG13" s="465"/>
      <c r="AH13" s="465"/>
      <c r="AI13" s="465"/>
      <c r="AJ13" s="465"/>
      <c r="AK13" s="465"/>
      <c r="AL13" s="14"/>
    </row>
    <row r="14" spans="1:49" ht="19.5">
      <c r="A14" s="17"/>
      <c r="B14" s="16"/>
      <c r="C14" s="16"/>
      <c r="D14" s="16"/>
      <c r="E14" s="16"/>
      <c r="F14" s="16"/>
      <c r="G14" s="16"/>
      <c r="H14" s="16"/>
      <c r="I14" s="16"/>
      <c r="J14" s="16"/>
      <c r="K14" s="16"/>
      <c r="L14" s="16"/>
      <c r="M14" s="16"/>
      <c r="N14" s="16"/>
      <c r="O14" s="16"/>
      <c r="P14" s="16"/>
      <c r="Q14" s="17"/>
      <c r="R14" s="17"/>
      <c r="S14" s="17"/>
      <c r="T14" s="17"/>
      <c r="U14" s="17"/>
      <c r="V14" s="17"/>
      <c r="W14" s="17"/>
      <c r="X14" s="17"/>
      <c r="Y14" s="17"/>
      <c r="Z14" s="17"/>
      <c r="AA14" s="17"/>
      <c r="AB14" s="17"/>
      <c r="AC14" s="17"/>
      <c r="AD14" s="17"/>
      <c r="AE14" s="17"/>
      <c r="AF14" s="17"/>
      <c r="AG14" s="17"/>
      <c r="AH14" s="17"/>
      <c r="AI14" s="17"/>
      <c r="AJ14" s="17"/>
      <c r="AK14" s="35"/>
      <c r="AL14" s="14"/>
    </row>
    <row r="15" spans="1:49" ht="52.5" customHeight="1">
      <c r="A15" s="17"/>
      <c r="B15" s="16"/>
      <c r="C15" s="16"/>
      <c r="D15" s="16"/>
      <c r="E15" s="462" t="str">
        <f>IF(AL12="해당사항 없음","거래내역 없음"," ")</f>
        <v xml:space="preserve"> </v>
      </c>
      <c r="F15" s="462"/>
      <c r="G15" s="462"/>
      <c r="H15" s="462"/>
      <c r="I15" s="462"/>
      <c r="J15" s="462"/>
      <c r="K15" s="462"/>
      <c r="L15" s="462"/>
      <c r="M15" s="462"/>
      <c r="N15" s="462"/>
      <c r="O15" s="462"/>
      <c r="P15" s="462"/>
      <c r="Q15" s="462"/>
      <c r="R15" s="462"/>
      <c r="S15" s="462"/>
      <c r="T15" s="462"/>
      <c r="U15" s="462"/>
      <c r="V15" s="462"/>
      <c r="W15" s="462"/>
      <c r="X15" s="462"/>
      <c r="Y15" s="462"/>
      <c r="Z15" s="462"/>
      <c r="AA15" s="462"/>
      <c r="AB15" s="462"/>
      <c r="AC15" s="462"/>
      <c r="AD15" s="462"/>
      <c r="AE15" s="462"/>
      <c r="AF15" s="462"/>
      <c r="AG15" s="462"/>
      <c r="AH15" s="462"/>
      <c r="AI15" s="462"/>
      <c r="AJ15" s="462"/>
      <c r="AK15" s="462"/>
      <c r="AL15" s="14"/>
    </row>
    <row r="16" spans="1:49" ht="18.75" customHeight="1">
      <c r="A16" s="17"/>
      <c r="B16" s="16"/>
      <c r="C16" s="16"/>
      <c r="D16" s="21"/>
      <c r="E16" s="21"/>
      <c r="F16" s="21"/>
      <c r="G16" s="21"/>
      <c r="H16" s="21"/>
      <c r="I16" s="21"/>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1"/>
      <c r="AI16" s="21"/>
      <c r="AJ16" s="21"/>
      <c r="AK16" s="21"/>
      <c r="AL16" s="14"/>
    </row>
    <row r="17" spans="1:46" ht="19.5" customHeight="1">
      <c r="A17" s="17"/>
      <c r="B17" s="281" t="s">
        <v>268</v>
      </c>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17"/>
      <c r="AB17" s="17"/>
      <c r="AC17" s="17"/>
      <c r="AD17" s="17"/>
      <c r="AE17" s="17"/>
      <c r="AF17" s="17"/>
      <c r="AG17" s="17"/>
      <c r="AH17" s="17"/>
      <c r="AI17" s="17"/>
      <c r="AJ17" s="17"/>
      <c r="AK17" s="35"/>
      <c r="AL17" s="14"/>
    </row>
    <row r="18" spans="1:46" ht="18.75" customHeight="1">
      <c r="A18" s="17"/>
      <c r="B18" s="16"/>
      <c r="C18" s="16"/>
      <c r="D18" s="16"/>
      <c r="E18" s="206"/>
      <c r="F18" s="206"/>
      <c r="G18" s="206"/>
      <c r="H18" s="206"/>
      <c r="I18" s="206"/>
      <c r="J18" s="206"/>
      <c r="K18" s="206"/>
      <c r="L18" s="206"/>
      <c r="M18" s="206"/>
      <c r="N18" s="206"/>
      <c r="O18" s="206"/>
      <c r="P18" s="206"/>
      <c r="Q18" s="17"/>
      <c r="R18" s="17"/>
      <c r="S18" s="17"/>
      <c r="T18" s="17"/>
      <c r="U18" s="17"/>
      <c r="V18" s="17"/>
      <c r="W18" s="17"/>
      <c r="X18" s="17"/>
      <c r="Y18" s="17"/>
      <c r="Z18" s="17"/>
      <c r="AA18" s="17"/>
      <c r="AB18" s="17"/>
      <c r="AC18" s="17"/>
      <c r="AD18" s="319" t="s">
        <v>246</v>
      </c>
      <c r="AE18" s="319"/>
      <c r="AF18" s="319"/>
      <c r="AG18" s="319"/>
      <c r="AH18" s="319"/>
      <c r="AI18" s="319"/>
      <c r="AJ18" s="319"/>
      <c r="AK18" s="319"/>
      <c r="AL18" s="14"/>
    </row>
    <row r="19" spans="1:46" ht="26.25" customHeight="1">
      <c r="A19" s="17"/>
      <c r="B19" s="16"/>
      <c r="C19" s="16"/>
      <c r="D19" s="16"/>
      <c r="E19" s="461" t="s">
        <v>264</v>
      </c>
      <c r="F19" s="461"/>
      <c r="G19" s="461"/>
      <c r="H19" s="461"/>
      <c r="I19" s="461"/>
      <c r="J19" s="461"/>
      <c r="K19" s="461"/>
      <c r="L19" s="461"/>
      <c r="M19" s="461" t="s">
        <v>265</v>
      </c>
      <c r="N19" s="461"/>
      <c r="O19" s="461"/>
      <c r="P19" s="461"/>
      <c r="Q19" s="461"/>
      <c r="R19" s="461"/>
      <c r="S19" s="461"/>
      <c r="T19" s="461"/>
      <c r="U19" s="461"/>
      <c r="V19" s="461" t="s">
        <v>266</v>
      </c>
      <c r="W19" s="461"/>
      <c r="X19" s="461"/>
      <c r="Y19" s="461"/>
      <c r="Z19" s="461" t="s">
        <v>1051</v>
      </c>
      <c r="AA19" s="461"/>
      <c r="AB19" s="461"/>
      <c r="AC19" s="461"/>
      <c r="AD19" s="461"/>
      <c r="AE19" s="461"/>
      <c r="AF19" s="461" t="s">
        <v>1052</v>
      </c>
      <c r="AG19" s="461"/>
      <c r="AH19" s="461"/>
      <c r="AI19" s="461"/>
      <c r="AJ19" s="461"/>
      <c r="AK19" s="461"/>
      <c r="AL19" s="14"/>
    </row>
    <row r="20" spans="1:46" ht="26.25" customHeight="1">
      <c r="A20" s="17"/>
      <c r="B20" s="16"/>
      <c r="C20" s="16"/>
      <c r="D20" s="16"/>
      <c r="E20" s="316" t="s">
        <v>1157</v>
      </c>
      <c r="F20" s="316"/>
      <c r="G20" s="316"/>
      <c r="H20" s="316"/>
      <c r="I20" s="316"/>
      <c r="J20" s="316"/>
      <c r="K20" s="316"/>
      <c r="L20" s="316"/>
      <c r="M20" s="316" t="s">
        <v>1158</v>
      </c>
      <c r="N20" s="316"/>
      <c r="O20" s="316"/>
      <c r="P20" s="316"/>
      <c r="Q20" s="316"/>
      <c r="R20" s="316"/>
      <c r="S20" s="316"/>
      <c r="T20" s="316"/>
      <c r="U20" s="316"/>
      <c r="V20" s="336" t="s">
        <v>1159</v>
      </c>
      <c r="W20" s="336"/>
      <c r="X20" s="336"/>
      <c r="Y20" s="336"/>
      <c r="Z20" s="460">
        <v>457</v>
      </c>
      <c r="AA20" s="460"/>
      <c r="AB20" s="460"/>
      <c r="AC20" s="460"/>
      <c r="AD20" s="460"/>
      <c r="AE20" s="460"/>
      <c r="AF20" s="460">
        <v>474</v>
      </c>
      <c r="AG20" s="460"/>
      <c r="AH20" s="460"/>
      <c r="AI20" s="460"/>
      <c r="AJ20" s="460"/>
      <c r="AK20" s="460"/>
      <c r="AL20" s="14"/>
    </row>
    <row r="21" spans="1:46" ht="26.25" customHeight="1">
      <c r="A21" s="17"/>
      <c r="B21" s="223"/>
      <c r="C21" s="223"/>
      <c r="D21" s="223"/>
      <c r="E21" s="316" t="s">
        <v>1157</v>
      </c>
      <c r="F21" s="316"/>
      <c r="G21" s="316"/>
      <c r="H21" s="316"/>
      <c r="I21" s="316"/>
      <c r="J21" s="316"/>
      <c r="K21" s="316"/>
      <c r="L21" s="316"/>
      <c r="M21" s="316" t="s">
        <v>1160</v>
      </c>
      <c r="N21" s="316"/>
      <c r="O21" s="316"/>
      <c r="P21" s="316"/>
      <c r="Q21" s="316"/>
      <c r="R21" s="316"/>
      <c r="S21" s="316"/>
      <c r="T21" s="316"/>
      <c r="U21" s="316"/>
      <c r="V21" s="336" t="s">
        <v>1159</v>
      </c>
      <c r="W21" s="336"/>
      <c r="X21" s="336"/>
      <c r="Y21" s="336"/>
      <c r="Z21" s="460">
        <v>3526</v>
      </c>
      <c r="AA21" s="460"/>
      <c r="AB21" s="460"/>
      <c r="AC21" s="460"/>
      <c r="AD21" s="460"/>
      <c r="AE21" s="460"/>
      <c r="AF21" s="460">
        <v>1829</v>
      </c>
      <c r="AG21" s="460"/>
      <c r="AH21" s="460"/>
      <c r="AI21" s="460"/>
      <c r="AJ21" s="460"/>
      <c r="AK21" s="460"/>
      <c r="AL21" s="14"/>
    </row>
    <row r="22" spans="1:46" ht="26.25" customHeight="1">
      <c r="A22" s="17"/>
      <c r="B22" s="223"/>
      <c r="C22" s="223"/>
      <c r="D22" s="223"/>
      <c r="E22" s="316" t="s">
        <v>1157</v>
      </c>
      <c r="F22" s="316"/>
      <c r="G22" s="316"/>
      <c r="H22" s="316"/>
      <c r="I22" s="316"/>
      <c r="J22" s="316"/>
      <c r="K22" s="316"/>
      <c r="L22" s="316"/>
      <c r="M22" s="316" t="s">
        <v>1161</v>
      </c>
      <c r="N22" s="316"/>
      <c r="O22" s="316"/>
      <c r="P22" s="316"/>
      <c r="Q22" s="316"/>
      <c r="R22" s="316"/>
      <c r="S22" s="316"/>
      <c r="T22" s="316"/>
      <c r="U22" s="316"/>
      <c r="V22" s="336" t="s">
        <v>1159</v>
      </c>
      <c r="W22" s="336"/>
      <c r="X22" s="336"/>
      <c r="Y22" s="336"/>
      <c r="Z22" s="460">
        <v>30</v>
      </c>
      <c r="AA22" s="460"/>
      <c r="AB22" s="460"/>
      <c r="AC22" s="460"/>
      <c r="AD22" s="460"/>
      <c r="AE22" s="460"/>
      <c r="AF22" s="460">
        <v>30</v>
      </c>
      <c r="AG22" s="460"/>
      <c r="AH22" s="460"/>
      <c r="AI22" s="460"/>
      <c r="AJ22" s="460"/>
      <c r="AK22" s="460"/>
      <c r="AL22" s="14"/>
    </row>
    <row r="23" spans="1:46" ht="26.25" customHeight="1">
      <c r="A23" s="17"/>
      <c r="B23" s="223"/>
      <c r="C23" s="223"/>
      <c r="D23" s="223"/>
      <c r="E23" s="316" t="s">
        <v>1157</v>
      </c>
      <c r="F23" s="316"/>
      <c r="G23" s="316"/>
      <c r="H23" s="316"/>
      <c r="I23" s="316"/>
      <c r="J23" s="316"/>
      <c r="K23" s="316"/>
      <c r="L23" s="316"/>
      <c r="M23" s="316" t="s">
        <v>1158</v>
      </c>
      <c r="N23" s="316"/>
      <c r="O23" s="316"/>
      <c r="P23" s="316"/>
      <c r="Q23" s="316"/>
      <c r="R23" s="316"/>
      <c r="S23" s="316"/>
      <c r="T23" s="316"/>
      <c r="U23" s="316"/>
      <c r="V23" s="336" t="s">
        <v>1159</v>
      </c>
      <c r="W23" s="336"/>
      <c r="X23" s="336"/>
      <c r="Y23" s="336"/>
      <c r="Z23" s="460">
        <v>3</v>
      </c>
      <c r="AA23" s="460"/>
      <c r="AB23" s="460"/>
      <c r="AC23" s="460"/>
      <c r="AD23" s="460"/>
      <c r="AE23" s="460"/>
      <c r="AF23" s="460">
        <v>3</v>
      </c>
      <c r="AG23" s="460"/>
      <c r="AH23" s="460"/>
      <c r="AI23" s="460"/>
      <c r="AJ23" s="460"/>
      <c r="AK23" s="460"/>
      <c r="AL23" s="14"/>
    </row>
    <row r="24" spans="1:46" ht="26.25" customHeight="1">
      <c r="A24" s="17"/>
      <c r="B24" s="222"/>
      <c r="C24" s="222"/>
      <c r="D24" s="222"/>
      <c r="E24" s="316" t="s">
        <v>1157</v>
      </c>
      <c r="F24" s="316"/>
      <c r="G24" s="316"/>
      <c r="H24" s="316"/>
      <c r="I24" s="316"/>
      <c r="J24" s="316"/>
      <c r="K24" s="316"/>
      <c r="L24" s="316"/>
      <c r="M24" s="316" t="s">
        <v>1158</v>
      </c>
      <c r="N24" s="316"/>
      <c r="O24" s="316"/>
      <c r="P24" s="316"/>
      <c r="Q24" s="316"/>
      <c r="R24" s="316"/>
      <c r="S24" s="316"/>
      <c r="T24" s="316"/>
      <c r="U24" s="316"/>
      <c r="V24" s="336" t="s">
        <v>1159</v>
      </c>
      <c r="W24" s="336"/>
      <c r="X24" s="336"/>
      <c r="Y24" s="336"/>
      <c r="Z24" s="460">
        <v>30279</v>
      </c>
      <c r="AA24" s="460"/>
      <c r="AB24" s="460"/>
      <c r="AC24" s="460"/>
      <c r="AD24" s="460"/>
      <c r="AE24" s="460"/>
      <c r="AF24" s="460">
        <v>30514</v>
      </c>
      <c r="AG24" s="460"/>
      <c r="AH24" s="460"/>
      <c r="AI24" s="460"/>
      <c r="AJ24" s="460"/>
      <c r="AK24" s="460"/>
      <c r="AL24" s="14"/>
    </row>
    <row r="25" spans="1:46" ht="26.25" customHeight="1">
      <c r="A25" s="17"/>
      <c r="B25" s="222"/>
      <c r="C25" s="222"/>
      <c r="D25" s="222"/>
      <c r="E25" s="316" t="s">
        <v>1157</v>
      </c>
      <c r="F25" s="316"/>
      <c r="G25" s="316"/>
      <c r="H25" s="316"/>
      <c r="I25" s="316"/>
      <c r="J25" s="316"/>
      <c r="K25" s="316"/>
      <c r="L25" s="316"/>
      <c r="M25" s="316" t="s">
        <v>1162</v>
      </c>
      <c r="N25" s="316"/>
      <c r="O25" s="316"/>
      <c r="P25" s="316"/>
      <c r="Q25" s="316"/>
      <c r="R25" s="316"/>
      <c r="S25" s="316"/>
      <c r="T25" s="316"/>
      <c r="U25" s="316"/>
      <c r="V25" s="336" t="s">
        <v>1159</v>
      </c>
      <c r="W25" s="336"/>
      <c r="X25" s="336"/>
      <c r="Y25" s="336"/>
      <c r="Z25" s="460">
        <v>2000</v>
      </c>
      <c r="AA25" s="460"/>
      <c r="AB25" s="460"/>
      <c r="AC25" s="460"/>
      <c r="AD25" s="460"/>
      <c r="AE25" s="460"/>
      <c r="AF25" s="460">
        <v>2001</v>
      </c>
      <c r="AG25" s="460"/>
      <c r="AH25" s="460"/>
      <c r="AI25" s="460"/>
      <c r="AJ25" s="460"/>
      <c r="AK25" s="460"/>
      <c r="AL25" s="14"/>
    </row>
    <row r="26" spans="1:46" ht="26.25" customHeight="1">
      <c r="A26" s="17"/>
      <c r="B26" s="222"/>
      <c r="C26" s="222"/>
      <c r="D26" s="222"/>
      <c r="E26" s="316" t="s">
        <v>1157</v>
      </c>
      <c r="F26" s="316"/>
      <c r="G26" s="316"/>
      <c r="H26" s="316"/>
      <c r="I26" s="316"/>
      <c r="J26" s="316"/>
      <c r="K26" s="316"/>
      <c r="L26" s="316"/>
      <c r="M26" s="316" t="s">
        <v>1161</v>
      </c>
      <c r="N26" s="316"/>
      <c r="O26" s="316"/>
      <c r="P26" s="316"/>
      <c r="Q26" s="316"/>
      <c r="R26" s="316"/>
      <c r="S26" s="316"/>
      <c r="T26" s="316"/>
      <c r="U26" s="316"/>
      <c r="V26" s="336" t="s">
        <v>1159</v>
      </c>
      <c r="W26" s="336"/>
      <c r="X26" s="336"/>
      <c r="Y26" s="336"/>
      <c r="Z26" s="460">
        <v>173</v>
      </c>
      <c r="AA26" s="460"/>
      <c r="AB26" s="460"/>
      <c r="AC26" s="460"/>
      <c r="AD26" s="460"/>
      <c r="AE26" s="460"/>
      <c r="AF26" s="460">
        <v>216</v>
      </c>
      <c r="AG26" s="460"/>
      <c r="AH26" s="460"/>
      <c r="AI26" s="460"/>
      <c r="AJ26" s="460"/>
      <c r="AK26" s="460"/>
      <c r="AL26" s="14"/>
    </row>
    <row r="27" spans="1:46" ht="26.25" customHeight="1">
      <c r="A27" s="17"/>
      <c r="B27" s="222"/>
      <c r="C27" s="222"/>
      <c r="D27" s="222"/>
      <c r="E27" s="316" t="s">
        <v>1174</v>
      </c>
      <c r="F27" s="316"/>
      <c r="G27" s="316"/>
      <c r="H27" s="316"/>
      <c r="I27" s="316"/>
      <c r="J27" s="316"/>
      <c r="K27" s="316"/>
      <c r="L27" s="316"/>
      <c r="M27" s="316" t="s">
        <v>1161</v>
      </c>
      <c r="N27" s="316"/>
      <c r="O27" s="316"/>
      <c r="P27" s="316"/>
      <c r="Q27" s="316"/>
      <c r="R27" s="316"/>
      <c r="S27" s="316"/>
      <c r="T27" s="316"/>
      <c r="U27" s="316"/>
      <c r="V27" s="336" t="s">
        <v>1159</v>
      </c>
      <c r="W27" s="336"/>
      <c r="X27" s="336"/>
      <c r="Y27" s="336"/>
      <c r="Z27" s="460">
        <v>0</v>
      </c>
      <c r="AA27" s="460"/>
      <c r="AB27" s="460"/>
      <c r="AC27" s="460"/>
      <c r="AD27" s="460"/>
      <c r="AE27" s="460"/>
      <c r="AF27" s="460">
        <v>2001</v>
      </c>
      <c r="AG27" s="460"/>
      <c r="AH27" s="460"/>
      <c r="AI27" s="460"/>
      <c r="AJ27" s="460"/>
      <c r="AK27" s="460"/>
      <c r="AL27" s="14"/>
    </row>
    <row r="28" spans="1:46" ht="7.5" customHeight="1">
      <c r="A28" s="23"/>
      <c r="B28" s="22"/>
      <c r="C28" s="21"/>
      <c r="D28" s="21"/>
      <c r="E28" s="25"/>
      <c r="F28" s="25"/>
      <c r="G28" s="25"/>
      <c r="H28" s="25"/>
      <c r="I28" s="25"/>
      <c r="J28" s="25"/>
      <c r="K28" s="25"/>
      <c r="L28" s="25"/>
      <c r="M28" s="25"/>
      <c r="N28" s="25"/>
      <c r="O28" s="25"/>
      <c r="P28" s="19"/>
      <c r="Q28" s="19"/>
      <c r="R28" s="19"/>
      <c r="S28" s="19"/>
      <c r="T28" s="19"/>
      <c r="U28" s="19"/>
      <c r="V28" s="19"/>
      <c r="W28" s="19"/>
      <c r="X28" s="19"/>
      <c r="Y28" s="19"/>
      <c r="Z28" s="19"/>
      <c r="AA28" s="19"/>
      <c r="AB28" s="19"/>
      <c r="AC28" s="19"/>
      <c r="AD28" s="19"/>
      <c r="AE28" s="19"/>
      <c r="AF28" s="19"/>
      <c r="AG28" s="18"/>
      <c r="AJ28"/>
      <c r="AK28"/>
      <c r="AL28"/>
      <c r="AM28"/>
      <c r="AN28"/>
    </row>
    <row r="29" spans="1:46" ht="26.25" customHeight="1">
      <c r="A29" s="23"/>
      <c r="B29" s="22"/>
      <c r="C29" s="21"/>
      <c r="D29" s="44"/>
      <c r="E29" s="303"/>
      <c r="F29" s="303"/>
      <c r="G29" s="303"/>
      <c r="H29" s="303"/>
      <c r="I29" s="303"/>
      <c r="J29" s="303"/>
      <c r="K29" s="303"/>
      <c r="L29" s="303"/>
      <c r="M29" s="303"/>
      <c r="N29" s="303"/>
      <c r="O29" s="303"/>
      <c r="P29" s="303"/>
      <c r="Q29" s="303"/>
      <c r="R29" s="303"/>
      <c r="S29" s="303"/>
      <c r="T29" s="303"/>
      <c r="U29" s="303"/>
      <c r="V29" s="303"/>
      <c r="W29" s="303"/>
      <c r="X29" s="303"/>
      <c r="Y29" s="303"/>
      <c r="Z29" s="303"/>
      <c r="AA29" s="303"/>
      <c r="AB29" s="303"/>
      <c r="AC29" s="303"/>
      <c r="AD29" s="303"/>
      <c r="AE29" s="303"/>
      <c r="AF29" s="303"/>
      <c r="AG29" s="303"/>
      <c r="AH29" s="303"/>
      <c r="AI29" s="303"/>
      <c r="AJ29" s="303"/>
      <c r="AK29" s="303"/>
      <c r="AL29" s="87" t="s">
        <v>243</v>
      </c>
      <c r="AM29" s="44"/>
      <c r="AN29" s="44"/>
      <c r="AO29" s="44"/>
      <c r="AP29" s="44"/>
      <c r="AQ29" s="44"/>
      <c r="AR29" s="44"/>
      <c r="AS29" s="44"/>
      <c r="AT29" s="24"/>
    </row>
    <row r="30" spans="1:46" ht="18.75" customHeight="1">
      <c r="A30" s="17"/>
      <c r="B30" s="16"/>
      <c r="C30" s="16"/>
      <c r="D30" s="16"/>
      <c r="E30" s="96"/>
      <c r="F30" s="96"/>
      <c r="G30" s="96"/>
      <c r="H30" s="96"/>
      <c r="I30" s="96"/>
      <c r="J30" s="96"/>
      <c r="K30" s="96"/>
      <c r="L30" s="96"/>
      <c r="M30" s="96"/>
      <c r="N30" s="96"/>
      <c r="O30" s="96"/>
      <c r="P30" s="96"/>
      <c r="Q30" s="96"/>
      <c r="R30" s="96"/>
      <c r="S30" s="96"/>
      <c r="T30" s="96"/>
      <c r="U30" s="96"/>
      <c r="V30" s="96"/>
      <c r="W30" s="96"/>
      <c r="X30" s="96"/>
      <c r="Y30" s="96"/>
      <c r="Z30" s="96"/>
      <c r="AA30" s="96"/>
      <c r="AB30" s="96"/>
      <c r="AC30" s="96"/>
      <c r="AD30" s="96"/>
      <c r="AE30" s="96"/>
      <c r="AF30" s="96"/>
      <c r="AG30" s="96"/>
      <c r="AH30" s="96"/>
      <c r="AI30" s="96"/>
      <c r="AJ30" s="96"/>
      <c r="AK30" s="96"/>
      <c r="AL30" s="14"/>
    </row>
    <row r="31" spans="1:46" ht="18.75" customHeight="1">
      <c r="A31" s="17"/>
      <c r="B31" s="281" t="s">
        <v>269</v>
      </c>
      <c r="C31" s="281"/>
      <c r="D31" s="281"/>
      <c r="E31" s="281"/>
      <c r="F31" s="281"/>
      <c r="G31" s="281"/>
      <c r="H31" s="281"/>
      <c r="I31" s="281"/>
      <c r="J31" s="281"/>
      <c r="K31" s="281"/>
      <c r="L31" s="281"/>
      <c r="M31" s="281"/>
      <c r="N31" s="281"/>
      <c r="O31" s="281"/>
      <c r="P31" s="281"/>
      <c r="Q31" s="281"/>
      <c r="R31" s="281"/>
      <c r="S31" s="281"/>
      <c r="T31" s="281"/>
      <c r="U31" s="281"/>
      <c r="V31" s="281"/>
      <c r="W31" s="281"/>
      <c r="X31" s="281"/>
      <c r="Y31" s="281"/>
      <c r="Z31" s="281"/>
      <c r="AA31" s="281"/>
      <c r="AB31" s="281"/>
      <c r="AC31" s="281"/>
      <c r="AD31" s="281"/>
      <c r="AE31" s="17"/>
      <c r="AF31" s="17"/>
      <c r="AG31" s="17"/>
      <c r="AH31" s="17"/>
      <c r="AI31" s="17"/>
      <c r="AJ31" s="17"/>
      <c r="AK31" s="35"/>
      <c r="AL31" s="14"/>
    </row>
    <row r="32" spans="1:46" ht="19.5">
      <c r="A32" s="17"/>
      <c r="B32" s="16"/>
      <c r="C32" s="16"/>
      <c r="D32" s="16"/>
      <c r="E32" s="16"/>
      <c r="F32" s="16"/>
      <c r="G32" s="16"/>
      <c r="H32" s="16"/>
      <c r="I32" s="16"/>
      <c r="J32" s="16"/>
      <c r="K32" s="16"/>
      <c r="L32" s="16"/>
      <c r="M32" s="16"/>
      <c r="N32" s="16"/>
      <c r="O32" s="16"/>
      <c r="P32" s="16"/>
      <c r="Q32" s="17"/>
      <c r="R32" s="17"/>
      <c r="S32" s="17"/>
      <c r="T32" s="17"/>
      <c r="U32" s="17"/>
      <c r="V32" s="17"/>
      <c r="W32" s="17"/>
      <c r="X32" s="17"/>
      <c r="Y32" s="17"/>
      <c r="Z32" s="17"/>
      <c r="AA32" s="17"/>
      <c r="AB32" s="17"/>
      <c r="AC32" s="17"/>
      <c r="AD32" s="17"/>
      <c r="AE32" s="17"/>
      <c r="AF32" s="17"/>
      <c r="AG32" s="17"/>
      <c r="AH32" s="17"/>
      <c r="AI32" s="17"/>
      <c r="AJ32" s="17"/>
      <c r="AK32" s="35"/>
      <c r="AL32" s="14"/>
    </row>
    <row r="33" spans="1:38" ht="52.5" customHeight="1">
      <c r="A33" s="17"/>
      <c r="B33" s="16"/>
      <c r="C33" s="16"/>
      <c r="D33" s="16"/>
      <c r="E33" s="462" t="s">
        <v>1175</v>
      </c>
      <c r="F33" s="462"/>
      <c r="G33" s="462"/>
      <c r="H33" s="462"/>
      <c r="I33" s="462"/>
      <c r="J33" s="462"/>
      <c r="K33" s="462"/>
      <c r="L33" s="462"/>
      <c r="M33" s="462"/>
      <c r="N33" s="462"/>
      <c r="O33" s="462"/>
      <c r="P33" s="462"/>
      <c r="Q33" s="462"/>
      <c r="R33" s="462"/>
      <c r="S33" s="462"/>
      <c r="T33" s="462"/>
      <c r="U33" s="462"/>
      <c r="V33" s="462"/>
      <c r="W33" s="462"/>
      <c r="X33" s="462"/>
      <c r="Y33" s="462"/>
      <c r="Z33" s="462"/>
      <c r="AA33" s="462"/>
      <c r="AB33" s="462"/>
      <c r="AC33" s="462"/>
      <c r="AD33" s="462"/>
      <c r="AE33" s="462"/>
      <c r="AF33" s="462"/>
      <c r="AG33" s="462"/>
      <c r="AH33" s="462"/>
      <c r="AI33" s="462"/>
      <c r="AJ33" s="462"/>
      <c r="AK33" s="462"/>
      <c r="AL33" s="14"/>
    </row>
    <row r="34" spans="1:38" ht="18.75" customHeight="1">
      <c r="A34" s="17"/>
      <c r="B34" s="16"/>
      <c r="C34" s="16"/>
      <c r="D34" s="16"/>
      <c r="E34" s="101"/>
      <c r="F34" s="101"/>
      <c r="G34" s="101"/>
      <c r="H34" s="101"/>
      <c r="I34" s="101"/>
      <c r="J34" s="101"/>
      <c r="K34" s="101"/>
      <c r="L34" s="101"/>
      <c r="M34" s="101"/>
      <c r="N34" s="101"/>
      <c r="O34" s="101"/>
      <c r="P34" s="101"/>
      <c r="Q34" s="101"/>
      <c r="R34" s="101"/>
      <c r="S34" s="101"/>
      <c r="T34" s="101"/>
      <c r="U34" s="101"/>
      <c r="V34" s="101"/>
      <c r="W34" s="101"/>
      <c r="X34" s="101"/>
      <c r="Y34" s="101"/>
      <c r="Z34" s="101"/>
      <c r="AA34" s="101"/>
      <c r="AB34" s="101"/>
      <c r="AC34" s="101"/>
      <c r="AD34" s="101"/>
      <c r="AE34" s="101"/>
      <c r="AF34" s="101"/>
      <c r="AG34" s="101"/>
      <c r="AH34" s="101"/>
      <c r="AI34" s="101"/>
      <c r="AJ34" s="101"/>
      <c r="AK34" s="101"/>
      <c r="AL34" s="14"/>
    </row>
    <row r="35" spans="1:38" ht="19.5">
      <c r="A35" s="17"/>
      <c r="B35" s="16"/>
      <c r="C35" s="16"/>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c r="AI35" s="15"/>
      <c r="AJ35" s="15"/>
      <c r="AK35" s="15"/>
      <c r="AL35" s="14"/>
    </row>
    <row r="36" spans="1:38" ht="56.25" customHeight="1">
      <c r="A36" s="236" t="s">
        <v>270</v>
      </c>
      <c r="B36" s="237"/>
      <c r="C36" s="237"/>
      <c r="D36" s="237"/>
      <c r="E36" s="237"/>
      <c r="F36" s="237"/>
      <c r="G36" s="237"/>
      <c r="H36" s="237"/>
      <c r="I36" s="237"/>
      <c r="J36" s="237"/>
      <c r="K36" s="237"/>
      <c r="L36" s="237"/>
      <c r="M36" s="237"/>
      <c r="N36" s="237"/>
      <c r="O36" s="237"/>
      <c r="P36" s="237"/>
      <c r="Q36" s="237"/>
      <c r="R36" s="237"/>
      <c r="S36" s="237"/>
      <c r="T36" s="237"/>
      <c r="U36" s="237"/>
      <c r="V36" s="237"/>
      <c r="W36" s="237"/>
      <c r="X36" s="237"/>
      <c r="Y36" s="237"/>
      <c r="Z36" s="237"/>
      <c r="AA36" s="237"/>
      <c r="AB36" s="237"/>
      <c r="AC36" s="237"/>
      <c r="AD36" s="237"/>
      <c r="AE36" s="237"/>
      <c r="AF36" s="237"/>
      <c r="AG36" s="237"/>
      <c r="AH36" s="237"/>
      <c r="AI36" s="237"/>
      <c r="AJ36" s="237"/>
      <c r="AK36" s="238"/>
    </row>
  </sheetData>
  <mergeCells count="80">
    <mergeCell ref="E27:L27"/>
    <mergeCell ref="M27:U27"/>
    <mergeCell ref="V27:Y27"/>
    <mergeCell ref="Z27:AE27"/>
    <mergeCell ref="AF27:AK27"/>
    <mergeCell ref="E26:L26"/>
    <mergeCell ref="M26:U26"/>
    <mergeCell ref="V26:Y26"/>
    <mergeCell ref="Z26:AE26"/>
    <mergeCell ref="AF26:AK26"/>
    <mergeCell ref="E25:L25"/>
    <mergeCell ref="M25:U25"/>
    <mergeCell ref="V25:Y25"/>
    <mergeCell ref="Z25:AE25"/>
    <mergeCell ref="AF25:AK25"/>
    <mergeCell ref="E24:L24"/>
    <mergeCell ref="M24:U24"/>
    <mergeCell ref="V24:Y24"/>
    <mergeCell ref="Z24:AE24"/>
    <mergeCell ref="AF24:AK24"/>
    <mergeCell ref="AF20:AK20"/>
    <mergeCell ref="AF6:AK6"/>
    <mergeCell ref="AF8:AK8"/>
    <mergeCell ref="AF19:AK19"/>
    <mergeCell ref="X6:AA6"/>
    <mergeCell ref="AB6:AE6"/>
    <mergeCell ref="AB8:AE8"/>
    <mergeCell ref="Z19:AE19"/>
    <mergeCell ref="C8:E8"/>
    <mergeCell ref="F8:J8"/>
    <mergeCell ref="K8:R8"/>
    <mergeCell ref="S8:W8"/>
    <mergeCell ref="X8:AA8"/>
    <mergeCell ref="A36:AK36"/>
    <mergeCell ref="A2:AG2"/>
    <mergeCell ref="B4:Z4"/>
    <mergeCell ref="C7:E7"/>
    <mergeCell ref="F7:J7"/>
    <mergeCell ref="K7:R7"/>
    <mergeCell ref="S7:W7"/>
    <mergeCell ref="X7:AA7"/>
    <mergeCell ref="AB7:AE7"/>
    <mergeCell ref="AF7:AK7"/>
    <mergeCell ref="AA5:AK5"/>
    <mergeCell ref="C6:E6"/>
    <mergeCell ref="F6:J6"/>
    <mergeCell ref="K6:R6"/>
    <mergeCell ref="S6:W6"/>
    <mergeCell ref="B31:AD31"/>
    <mergeCell ref="E33:AK33"/>
    <mergeCell ref="E29:AK29"/>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20:AE20"/>
    <mergeCell ref="E21:L21"/>
    <mergeCell ref="M21:U21"/>
    <mergeCell ref="V21:Y21"/>
    <mergeCell ref="Z21:AE21"/>
    <mergeCell ref="AF21:AK21"/>
    <mergeCell ref="E22:L22"/>
    <mergeCell ref="M22:U22"/>
    <mergeCell ref="V22:Y22"/>
    <mergeCell ref="Z22:AE22"/>
    <mergeCell ref="AF22:AK22"/>
    <mergeCell ref="E23:L23"/>
    <mergeCell ref="M23:U23"/>
    <mergeCell ref="V23:Y23"/>
    <mergeCell ref="Z23:AE23"/>
    <mergeCell ref="AF23:AK23"/>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31">
      <formula1>"해당사항 없음"</formula1>
    </dataValidation>
  </dataValidations>
  <pageMargins left="0.47244094488188981" right="0.47244094488188981" top="0.74803149606299213" bottom="0.74803149606299213" header="0.31496062992125984" footer="0.31496062992125984"/>
  <pageSetup paperSize="9" scale="86"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L6" sqref="AL6"/>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37" ht="19.5">
      <c r="A2" s="239" t="s">
        <v>278</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3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37" ht="20.25" customHeight="1">
      <c r="A4" s="240" t="s">
        <v>271</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37" ht="19.5">
      <c r="A5" s="17"/>
      <c r="B5" s="17"/>
      <c r="C5" s="17"/>
      <c r="D5" s="17"/>
      <c r="E5" s="17"/>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35"/>
    </row>
    <row r="6" spans="1:37" ht="30" customHeight="1">
      <c r="A6" s="47"/>
      <c r="B6" s="47"/>
      <c r="C6" s="343" t="s">
        <v>310</v>
      </c>
      <c r="D6" s="260"/>
      <c r="E6" s="260"/>
      <c r="F6" s="260"/>
      <c r="G6" s="260"/>
      <c r="H6" s="260"/>
      <c r="I6" s="260"/>
      <c r="J6" s="260"/>
      <c r="K6" s="260"/>
      <c r="L6" s="260"/>
      <c r="M6" s="260"/>
      <c r="N6" s="475"/>
      <c r="O6" s="485" t="s">
        <v>279</v>
      </c>
      <c r="P6" s="486"/>
      <c r="Q6" s="486"/>
      <c r="R6" s="486"/>
      <c r="S6" s="486"/>
      <c r="T6" s="486"/>
      <c r="U6" s="486"/>
      <c r="V6" s="487"/>
      <c r="W6" s="485" t="s">
        <v>272</v>
      </c>
      <c r="X6" s="486"/>
      <c r="Y6" s="486"/>
      <c r="Z6" s="486"/>
      <c r="AA6" s="486"/>
      <c r="AB6" s="486"/>
      <c r="AC6" s="486"/>
      <c r="AD6" s="487"/>
      <c r="AE6" s="485" t="s">
        <v>273</v>
      </c>
      <c r="AF6" s="486"/>
      <c r="AG6" s="486"/>
      <c r="AH6" s="486"/>
      <c r="AI6" s="486"/>
      <c r="AJ6" s="486"/>
      <c r="AK6" s="487"/>
    </row>
    <row r="7" spans="1:37" ht="30" customHeight="1">
      <c r="A7" s="47"/>
      <c r="B7" s="47"/>
      <c r="C7" s="488" t="s">
        <v>274</v>
      </c>
      <c r="D7" s="489"/>
      <c r="E7" s="489"/>
      <c r="F7" s="489"/>
      <c r="G7" s="490"/>
      <c r="H7" s="343" t="s">
        <v>306</v>
      </c>
      <c r="I7" s="260"/>
      <c r="J7" s="260"/>
      <c r="K7" s="260"/>
      <c r="L7" s="260"/>
      <c r="M7" s="260"/>
      <c r="N7" s="475"/>
      <c r="O7" s="479">
        <f>SUM('3부.Ⅱ.1.1)'!O9:W24)</f>
        <v>1728153260</v>
      </c>
      <c r="P7" s="480"/>
      <c r="Q7" s="480"/>
      <c r="R7" s="480"/>
      <c r="S7" s="480"/>
      <c r="T7" s="480"/>
      <c r="U7" s="480"/>
      <c r="V7" s="481"/>
      <c r="W7" s="482">
        <f t="shared" ref="W7:W15" si="0">IFERROR(O7/$O$16,"")</f>
        <v>0.97984179693507856</v>
      </c>
      <c r="X7" s="483"/>
      <c r="Y7" s="483"/>
      <c r="Z7" s="483"/>
      <c r="AA7" s="483"/>
      <c r="AB7" s="483"/>
      <c r="AC7" s="483"/>
      <c r="AD7" s="484"/>
      <c r="AE7" s="472"/>
      <c r="AF7" s="473"/>
      <c r="AG7" s="473"/>
      <c r="AH7" s="473"/>
      <c r="AI7" s="473"/>
      <c r="AJ7" s="473"/>
      <c r="AK7" s="474"/>
    </row>
    <row r="8" spans="1:37" ht="30" customHeight="1">
      <c r="A8" s="47"/>
      <c r="B8" s="47"/>
      <c r="C8" s="491"/>
      <c r="D8" s="492"/>
      <c r="E8" s="492"/>
      <c r="F8" s="492"/>
      <c r="G8" s="493"/>
      <c r="H8" s="343" t="s">
        <v>280</v>
      </c>
      <c r="I8" s="260"/>
      <c r="J8" s="260"/>
      <c r="K8" s="260"/>
      <c r="L8" s="260"/>
      <c r="M8" s="260"/>
      <c r="N8" s="475"/>
      <c r="O8" s="479">
        <v>0</v>
      </c>
      <c r="P8" s="480"/>
      <c r="Q8" s="480"/>
      <c r="R8" s="480"/>
      <c r="S8" s="480"/>
      <c r="T8" s="480"/>
      <c r="U8" s="480"/>
      <c r="V8" s="481"/>
      <c r="W8" s="469">
        <f t="shared" si="0"/>
        <v>0</v>
      </c>
      <c r="X8" s="470"/>
      <c r="Y8" s="470"/>
      <c r="Z8" s="470"/>
      <c r="AA8" s="470"/>
      <c r="AB8" s="470"/>
      <c r="AC8" s="470"/>
      <c r="AD8" s="471"/>
      <c r="AE8" s="472"/>
      <c r="AF8" s="473"/>
      <c r="AG8" s="473"/>
      <c r="AH8" s="473"/>
      <c r="AI8" s="473"/>
      <c r="AJ8" s="473"/>
      <c r="AK8" s="474"/>
    </row>
    <row r="9" spans="1:37" ht="30" customHeight="1">
      <c r="A9" s="47"/>
      <c r="B9" s="47"/>
      <c r="C9" s="494"/>
      <c r="D9" s="495"/>
      <c r="E9" s="495"/>
      <c r="F9" s="495"/>
      <c r="G9" s="496"/>
      <c r="H9" s="343" t="s">
        <v>281</v>
      </c>
      <c r="I9" s="260"/>
      <c r="J9" s="260"/>
      <c r="K9" s="260"/>
      <c r="L9" s="260"/>
      <c r="M9" s="260"/>
      <c r="N9" s="475"/>
      <c r="O9" s="476">
        <v>0</v>
      </c>
      <c r="P9" s="477"/>
      <c r="Q9" s="477"/>
      <c r="R9" s="477"/>
      <c r="S9" s="477"/>
      <c r="T9" s="477"/>
      <c r="U9" s="477"/>
      <c r="V9" s="478"/>
      <c r="W9" s="469">
        <f t="shared" si="0"/>
        <v>0</v>
      </c>
      <c r="X9" s="470"/>
      <c r="Y9" s="470"/>
      <c r="Z9" s="470"/>
      <c r="AA9" s="470"/>
      <c r="AB9" s="470"/>
      <c r="AC9" s="470"/>
      <c r="AD9" s="471"/>
      <c r="AE9" s="472"/>
      <c r="AF9" s="473"/>
      <c r="AG9" s="473"/>
      <c r="AH9" s="473"/>
      <c r="AI9" s="473"/>
      <c r="AJ9" s="473"/>
      <c r="AK9" s="474"/>
    </row>
    <row r="10" spans="1:37" ht="30" customHeight="1">
      <c r="A10" s="47"/>
      <c r="B10" s="47"/>
      <c r="C10" s="488" t="s">
        <v>282</v>
      </c>
      <c r="D10" s="489"/>
      <c r="E10" s="489"/>
      <c r="F10" s="489"/>
      <c r="G10" s="490"/>
      <c r="H10" s="343" t="s">
        <v>283</v>
      </c>
      <c r="I10" s="260"/>
      <c r="J10" s="260"/>
      <c r="K10" s="260"/>
      <c r="L10" s="260"/>
      <c r="M10" s="260"/>
      <c r="N10" s="475"/>
      <c r="O10" s="479">
        <f>SUM('3부.Ⅱ.2'!Q6:U10)</f>
        <v>0</v>
      </c>
      <c r="P10" s="480"/>
      <c r="Q10" s="480"/>
      <c r="R10" s="480"/>
      <c r="S10" s="480"/>
      <c r="T10" s="480"/>
      <c r="U10" s="480"/>
      <c r="V10" s="481"/>
      <c r="W10" s="469">
        <f t="shared" si="0"/>
        <v>0</v>
      </c>
      <c r="X10" s="470"/>
      <c r="Y10" s="470"/>
      <c r="Z10" s="470"/>
      <c r="AA10" s="470"/>
      <c r="AB10" s="470"/>
      <c r="AC10" s="470"/>
      <c r="AD10" s="471"/>
      <c r="AE10" s="472"/>
      <c r="AF10" s="473"/>
      <c r="AG10" s="473"/>
      <c r="AH10" s="473"/>
      <c r="AI10" s="473"/>
      <c r="AJ10" s="473"/>
      <c r="AK10" s="474"/>
    </row>
    <row r="11" spans="1:37" ht="30" customHeight="1">
      <c r="A11" s="47"/>
      <c r="B11" s="47"/>
      <c r="C11" s="491"/>
      <c r="D11" s="492"/>
      <c r="E11" s="492"/>
      <c r="F11" s="492"/>
      <c r="G11" s="493"/>
      <c r="H11" s="343" t="s">
        <v>284</v>
      </c>
      <c r="I11" s="260"/>
      <c r="J11" s="260"/>
      <c r="K11" s="260"/>
      <c r="L11" s="260"/>
      <c r="M11" s="260"/>
      <c r="N11" s="475"/>
      <c r="O11" s="479">
        <f>SUM('3부.Ⅱ.2'!K6:P10)</f>
        <v>0</v>
      </c>
      <c r="P11" s="480"/>
      <c r="Q11" s="480"/>
      <c r="R11" s="480"/>
      <c r="S11" s="480"/>
      <c r="T11" s="480"/>
      <c r="U11" s="480"/>
      <c r="V11" s="481"/>
      <c r="W11" s="469">
        <f t="shared" si="0"/>
        <v>0</v>
      </c>
      <c r="X11" s="470"/>
      <c r="Y11" s="470"/>
      <c r="Z11" s="470"/>
      <c r="AA11" s="470"/>
      <c r="AB11" s="470"/>
      <c r="AC11" s="470"/>
      <c r="AD11" s="471"/>
      <c r="AE11" s="472"/>
      <c r="AF11" s="473"/>
      <c r="AG11" s="473"/>
      <c r="AH11" s="473"/>
      <c r="AI11" s="473"/>
      <c r="AJ11" s="473"/>
      <c r="AK11" s="474"/>
    </row>
    <row r="12" spans="1:37" ht="30" customHeight="1">
      <c r="A12" s="47"/>
      <c r="B12" s="47"/>
      <c r="C12" s="494"/>
      <c r="D12" s="495"/>
      <c r="E12" s="495"/>
      <c r="F12" s="495"/>
      <c r="G12" s="496"/>
      <c r="H12" s="343" t="s">
        <v>275</v>
      </c>
      <c r="I12" s="260"/>
      <c r="J12" s="260"/>
      <c r="K12" s="260"/>
      <c r="L12" s="260"/>
      <c r="M12" s="260"/>
      <c r="N12" s="475"/>
      <c r="O12" s="479">
        <f>SUM('3부.Ⅱ.2'!V6:AA10)</f>
        <v>0</v>
      </c>
      <c r="P12" s="480"/>
      <c r="Q12" s="480"/>
      <c r="R12" s="480"/>
      <c r="S12" s="480"/>
      <c r="T12" s="480"/>
      <c r="U12" s="480"/>
      <c r="V12" s="481"/>
      <c r="W12" s="469">
        <f t="shared" si="0"/>
        <v>0</v>
      </c>
      <c r="X12" s="470"/>
      <c r="Y12" s="470"/>
      <c r="Z12" s="470"/>
      <c r="AA12" s="470"/>
      <c r="AB12" s="470"/>
      <c r="AC12" s="470"/>
      <c r="AD12" s="471"/>
      <c r="AE12" s="472"/>
      <c r="AF12" s="473"/>
      <c r="AG12" s="473"/>
      <c r="AH12" s="473"/>
      <c r="AI12" s="473"/>
      <c r="AJ12" s="473"/>
      <c r="AK12" s="474"/>
    </row>
    <row r="13" spans="1:37" ht="30" customHeight="1">
      <c r="A13" s="47"/>
      <c r="B13" s="47"/>
      <c r="C13" s="343" t="s">
        <v>198</v>
      </c>
      <c r="D13" s="260"/>
      <c r="E13" s="260"/>
      <c r="F13" s="260"/>
      <c r="G13" s="475"/>
      <c r="H13" s="343" t="s">
        <v>285</v>
      </c>
      <c r="I13" s="260"/>
      <c r="J13" s="260"/>
      <c r="K13" s="260"/>
      <c r="L13" s="260"/>
      <c r="M13" s="260"/>
      <c r="N13" s="475"/>
      <c r="O13" s="479">
        <f>SUM('3부.Ⅱ.3'!AF6:AF15)</f>
        <v>9067297</v>
      </c>
      <c r="P13" s="480"/>
      <c r="Q13" s="480"/>
      <c r="R13" s="480"/>
      <c r="S13" s="480"/>
      <c r="T13" s="480"/>
      <c r="U13" s="480"/>
      <c r="V13" s="481"/>
      <c r="W13" s="469">
        <f t="shared" si="0"/>
        <v>5.1410466834544795E-3</v>
      </c>
      <c r="X13" s="470"/>
      <c r="Y13" s="470"/>
      <c r="Z13" s="470"/>
      <c r="AA13" s="470"/>
      <c r="AB13" s="470"/>
      <c r="AC13" s="470"/>
      <c r="AD13" s="471"/>
      <c r="AE13" s="472"/>
      <c r="AF13" s="473"/>
      <c r="AG13" s="473"/>
      <c r="AH13" s="473"/>
      <c r="AI13" s="473"/>
      <c r="AJ13" s="473"/>
      <c r="AK13" s="474"/>
    </row>
    <row r="14" spans="1:37" ht="30" customHeight="1">
      <c r="A14" s="47"/>
      <c r="B14" s="47"/>
      <c r="C14" s="343" t="s">
        <v>286</v>
      </c>
      <c r="D14" s="260"/>
      <c r="E14" s="260"/>
      <c r="F14" s="260"/>
      <c r="G14" s="475"/>
      <c r="H14" s="343" t="s">
        <v>287</v>
      </c>
      <c r="I14" s="260"/>
      <c r="J14" s="260"/>
      <c r="K14" s="260"/>
      <c r="L14" s="260"/>
      <c r="M14" s="260"/>
      <c r="N14" s="475"/>
      <c r="O14" s="479">
        <f>SUM('3부.Ⅱ.4'!O5:W9)</f>
        <v>0</v>
      </c>
      <c r="P14" s="480"/>
      <c r="Q14" s="480"/>
      <c r="R14" s="480"/>
      <c r="S14" s="480"/>
      <c r="T14" s="480"/>
      <c r="U14" s="480"/>
      <c r="V14" s="481"/>
      <c r="W14" s="469">
        <f t="shared" si="0"/>
        <v>0</v>
      </c>
      <c r="X14" s="470"/>
      <c r="Y14" s="470"/>
      <c r="Z14" s="470"/>
      <c r="AA14" s="470"/>
      <c r="AB14" s="470"/>
      <c r="AC14" s="470"/>
      <c r="AD14" s="471"/>
      <c r="AE14" s="472"/>
      <c r="AF14" s="473"/>
      <c r="AG14" s="473"/>
      <c r="AH14" s="473"/>
      <c r="AI14" s="473"/>
      <c r="AJ14" s="473"/>
      <c r="AK14" s="474"/>
    </row>
    <row r="15" spans="1:37" ht="30" customHeight="1">
      <c r="A15" s="47"/>
      <c r="B15" s="47"/>
      <c r="C15" s="339" t="s">
        <v>288</v>
      </c>
      <c r="D15" s="339"/>
      <c r="E15" s="339"/>
      <c r="F15" s="339"/>
      <c r="G15" s="339"/>
      <c r="H15" s="339"/>
      <c r="I15" s="339"/>
      <c r="J15" s="339"/>
      <c r="K15" s="339"/>
      <c r="L15" s="339"/>
      <c r="M15" s="339"/>
      <c r="N15" s="339"/>
      <c r="O15" s="476">
        <v>26485855</v>
      </c>
      <c r="P15" s="477"/>
      <c r="Q15" s="477"/>
      <c r="R15" s="477"/>
      <c r="S15" s="477"/>
      <c r="T15" s="477"/>
      <c r="U15" s="477"/>
      <c r="V15" s="478"/>
      <c r="W15" s="469">
        <f t="shared" si="0"/>
        <v>1.5017156381466962E-2</v>
      </c>
      <c r="X15" s="470"/>
      <c r="Y15" s="470"/>
      <c r="Z15" s="470"/>
      <c r="AA15" s="470"/>
      <c r="AB15" s="470"/>
      <c r="AC15" s="470"/>
      <c r="AD15" s="471"/>
      <c r="AE15" s="472"/>
      <c r="AF15" s="473"/>
      <c r="AG15" s="473"/>
      <c r="AH15" s="473"/>
      <c r="AI15" s="473"/>
      <c r="AJ15" s="473"/>
      <c r="AK15" s="474"/>
    </row>
    <row r="16" spans="1:37" ht="30" customHeight="1">
      <c r="A16" s="47"/>
      <c r="B16" s="47"/>
      <c r="C16" s="339" t="s">
        <v>276</v>
      </c>
      <c r="D16" s="339"/>
      <c r="E16" s="339"/>
      <c r="F16" s="339"/>
      <c r="G16" s="339"/>
      <c r="H16" s="339"/>
      <c r="I16" s="339"/>
      <c r="J16" s="339"/>
      <c r="K16" s="339"/>
      <c r="L16" s="339"/>
      <c r="M16" s="339"/>
      <c r="N16" s="339"/>
      <c r="O16" s="479">
        <f>SUM(O7:V15)</f>
        <v>1763706412</v>
      </c>
      <c r="P16" s="480"/>
      <c r="Q16" s="480"/>
      <c r="R16" s="480"/>
      <c r="S16" s="480"/>
      <c r="T16" s="480"/>
      <c r="U16" s="480"/>
      <c r="V16" s="481"/>
      <c r="W16" s="482">
        <f>SUM(W7:AD15)</f>
        <v>1</v>
      </c>
      <c r="X16" s="483"/>
      <c r="Y16" s="483"/>
      <c r="Z16" s="483"/>
      <c r="AA16" s="483"/>
      <c r="AB16" s="483"/>
      <c r="AC16" s="483"/>
      <c r="AD16" s="484"/>
      <c r="AE16" s="485"/>
      <c r="AF16" s="486"/>
      <c r="AG16" s="486"/>
      <c r="AH16" s="486"/>
      <c r="AI16" s="486"/>
      <c r="AJ16" s="486"/>
      <c r="AK16" s="487"/>
    </row>
    <row r="17" spans="1:46" ht="18.75" customHeight="1">
      <c r="C17" s="44" t="s">
        <v>277</v>
      </c>
      <c r="D17" s="102"/>
      <c r="E17" s="435" t="s">
        <v>289</v>
      </c>
      <c r="F17" s="435"/>
      <c r="G17" s="435"/>
      <c r="H17" s="435"/>
      <c r="I17" s="435"/>
      <c r="J17" s="435"/>
      <c r="K17" s="435"/>
      <c r="L17" s="435"/>
      <c r="M17" s="435"/>
      <c r="N17" s="435"/>
      <c r="O17" s="435"/>
      <c r="P17" s="435"/>
      <c r="Q17" s="435"/>
      <c r="R17" s="435"/>
      <c r="S17" s="435"/>
      <c r="T17" s="435"/>
      <c r="U17" s="435"/>
      <c r="V17" s="435"/>
      <c r="W17" s="435"/>
      <c r="X17" s="435"/>
      <c r="Y17" s="435"/>
      <c r="Z17" s="435"/>
      <c r="AA17" s="435"/>
      <c r="AB17" s="435"/>
      <c r="AC17" s="435"/>
      <c r="AD17" s="435"/>
      <c r="AE17" s="435"/>
      <c r="AF17" s="435"/>
      <c r="AG17" s="435"/>
      <c r="AH17" s="435"/>
      <c r="AI17" s="435"/>
      <c r="AJ17" s="44"/>
      <c r="AK17" s="44"/>
    </row>
    <row r="18" spans="1:46" ht="18.75" customHeight="1">
      <c r="A18" s="17"/>
      <c r="B18" s="16"/>
      <c r="C18" s="16"/>
      <c r="D18" s="45"/>
      <c r="E18" s="463" t="s">
        <v>290</v>
      </c>
      <c r="F18" s="463"/>
      <c r="G18" s="463"/>
      <c r="H18" s="463"/>
      <c r="I18" s="463"/>
      <c r="J18" s="463"/>
      <c r="K18" s="463"/>
      <c r="L18" s="463"/>
      <c r="M18" s="463"/>
      <c r="N18" s="463"/>
      <c r="O18" s="463"/>
      <c r="P18" s="463"/>
      <c r="Q18" s="463"/>
      <c r="R18" s="463"/>
      <c r="S18" s="463"/>
      <c r="T18" s="463"/>
      <c r="U18" s="463"/>
      <c r="V18" s="463"/>
      <c r="W18" s="463"/>
      <c r="X18" s="463"/>
      <c r="Y18" s="463"/>
      <c r="Z18" s="463"/>
      <c r="AA18" s="463"/>
      <c r="AB18" s="463"/>
      <c r="AC18" s="463"/>
      <c r="AD18" s="463"/>
      <c r="AE18" s="463"/>
      <c r="AF18" s="463"/>
      <c r="AG18" s="463"/>
      <c r="AH18" s="463"/>
      <c r="AI18" s="21"/>
      <c r="AJ18" s="21"/>
      <c r="AK18" s="21"/>
      <c r="AL18" s="14"/>
      <c r="AO18"/>
    </row>
    <row r="19" spans="1:46" ht="26.25" customHeight="1">
      <c r="A19" s="23"/>
      <c r="B19" s="22"/>
      <c r="C19" s="21"/>
      <c r="D19" s="21"/>
      <c r="E19" s="278"/>
      <c r="F19" s="278"/>
      <c r="G19" s="278"/>
      <c r="H19" s="278"/>
      <c r="I19" s="278"/>
      <c r="J19" s="278"/>
      <c r="K19" s="278"/>
      <c r="L19" s="278"/>
      <c r="M19" s="278"/>
      <c r="N19" s="278"/>
      <c r="O19" s="278"/>
      <c r="P19" s="278"/>
      <c r="Q19" s="278"/>
      <c r="R19" s="278"/>
      <c r="S19" s="278"/>
      <c r="T19" s="278"/>
      <c r="U19" s="278"/>
      <c r="V19" s="278"/>
      <c r="W19" s="278"/>
      <c r="X19" s="278"/>
      <c r="Y19" s="278"/>
      <c r="Z19" s="278"/>
      <c r="AA19" s="278"/>
      <c r="AB19" s="278"/>
      <c r="AC19" s="278"/>
      <c r="AD19" s="278"/>
      <c r="AE19" s="278"/>
      <c r="AF19" s="278"/>
      <c r="AG19" s="278"/>
      <c r="AH19" s="278"/>
      <c r="AI19" s="278"/>
      <c r="AJ19" s="278"/>
      <c r="AK19" s="278"/>
      <c r="AL19" s="87" t="s">
        <v>217</v>
      </c>
      <c r="AP19" s="1"/>
      <c r="AQ19" s="1"/>
      <c r="AR19" s="1"/>
      <c r="AS19" s="1"/>
      <c r="AT19" s="1"/>
    </row>
    <row r="23" spans="1:46" ht="67.5" customHeight="1">
      <c r="A23" s="236" t="s">
        <v>321</v>
      </c>
      <c r="B23" s="451"/>
      <c r="C23" s="451"/>
      <c r="D23" s="451"/>
      <c r="E23" s="451"/>
      <c r="F23" s="451"/>
      <c r="G23" s="451"/>
      <c r="H23" s="451"/>
      <c r="I23" s="451"/>
      <c r="J23" s="451"/>
      <c r="K23" s="451"/>
      <c r="L23" s="451"/>
      <c r="M23" s="451"/>
      <c r="N23" s="451"/>
      <c r="O23" s="451"/>
      <c r="P23" s="451"/>
      <c r="Q23" s="451"/>
      <c r="R23" s="451"/>
      <c r="S23" s="451"/>
      <c r="T23" s="451"/>
      <c r="U23" s="451"/>
      <c r="V23" s="451"/>
      <c r="W23" s="451"/>
      <c r="X23" s="451"/>
      <c r="Y23" s="451"/>
      <c r="Z23" s="451"/>
      <c r="AA23" s="451"/>
      <c r="AB23" s="451"/>
      <c r="AC23" s="451"/>
      <c r="AD23" s="451"/>
      <c r="AE23" s="451"/>
      <c r="AF23" s="451"/>
      <c r="AG23" s="451"/>
      <c r="AH23" s="451"/>
      <c r="AI23" s="451"/>
      <c r="AJ23" s="451"/>
      <c r="AK23" s="452"/>
    </row>
  </sheetData>
  <sheetProtection formatCells="0" formatRows="0"/>
  <protectedRanges>
    <protectedRange sqref="AE7:AK15" name="범위1"/>
    <protectedRange sqref="A18:AK29 D17:E17" name="범위2"/>
  </protectedRanges>
  <mergeCells count="54">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 ref="W8:AD8"/>
    <mergeCell ref="AE8:AK8"/>
    <mergeCell ref="H9:N9"/>
    <mergeCell ref="O9:V9"/>
    <mergeCell ref="W9:AD9"/>
    <mergeCell ref="AE9:AK9"/>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E19:AK19"/>
    <mergeCell ref="E17:AI17"/>
    <mergeCell ref="C16:N16"/>
    <mergeCell ref="O16:V16"/>
    <mergeCell ref="W16:AD16"/>
    <mergeCell ref="AE16:AK16"/>
    <mergeCell ref="W14:AD14"/>
    <mergeCell ref="AE14:AK14"/>
    <mergeCell ref="C14:G14"/>
    <mergeCell ref="H14:N14"/>
    <mergeCell ref="E18:AH18"/>
    <mergeCell ref="C15:N15"/>
    <mergeCell ref="O15:V15"/>
    <mergeCell ref="W15:AD15"/>
    <mergeCell ref="AE15:AK15"/>
    <mergeCell ref="O14:V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J8" sqref="AJ8"/>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2" spans="1:47" ht="20.25" customHeight="1">
      <c r="A2" s="240" t="s">
        <v>292</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row>
    <row r="3" spans="1:47"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35"/>
    </row>
    <row r="4" spans="1:47" ht="18.75" customHeight="1">
      <c r="A4" s="17"/>
      <c r="B4" s="240" t="s">
        <v>293</v>
      </c>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14"/>
    </row>
    <row r="5" spans="1:47" ht="18.75" customHeight="1">
      <c r="A5" s="17"/>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4"/>
    </row>
    <row r="6" spans="1:47" ht="17.25" customHeight="1">
      <c r="C6" s="281" t="s">
        <v>294</v>
      </c>
      <c r="D6" s="281"/>
      <c r="E6" s="281"/>
      <c r="F6" s="281"/>
      <c r="G6" s="281"/>
      <c r="H6" s="281"/>
      <c r="I6" s="281"/>
      <c r="J6" s="281"/>
      <c r="K6" s="281"/>
      <c r="L6" s="281"/>
      <c r="M6" s="281"/>
      <c r="N6" s="281"/>
      <c r="O6" s="281"/>
      <c r="P6" s="281"/>
      <c r="Q6" s="281"/>
      <c r="R6" s="281"/>
      <c r="S6" s="281"/>
      <c r="T6" s="281"/>
      <c r="U6" s="281"/>
      <c r="V6" s="281"/>
      <c r="W6" s="281"/>
      <c r="X6" s="281"/>
      <c r="Y6" s="281"/>
      <c r="Z6" s="281"/>
      <c r="AA6" s="281"/>
      <c r="AB6" s="281"/>
      <c r="AC6" s="281"/>
      <c r="AD6" s="281"/>
      <c r="AE6" s="281"/>
      <c r="AP6" s="1"/>
      <c r="AQ6" s="1"/>
      <c r="AR6" s="1"/>
      <c r="AS6" s="1"/>
      <c r="AT6" s="1"/>
      <c r="AU6" s="1"/>
    </row>
    <row r="7" spans="1:47" ht="18.75" customHeight="1">
      <c r="A7" s="17"/>
      <c r="B7" s="16"/>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4"/>
    </row>
    <row r="8" spans="1:47" ht="30" customHeight="1">
      <c r="A8" s="47"/>
      <c r="B8" s="47"/>
      <c r="C8" s="297" t="s">
        <v>291</v>
      </c>
      <c r="D8" s="297"/>
      <c r="E8" s="297"/>
      <c r="F8" s="297"/>
      <c r="G8" s="297"/>
      <c r="H8" s="297"/>
      <c r="I8" s="297"/>
      <c r="J8" s="297"/>
      <c r="K8" s="297"/>
      <c r="L8" s="297"/>
      <c r="M8" s="297"/>
      <c r="N8" s="297"/>
      <c r="O8" s="331" t="s">
        <v>295</v>
      </c>
      <c r="P8" s="331"/>
      <c r="Q8" s="331"/>
      <c r="R8" s="331"/>
      <c r="S8" s="331"/>
      <c r="T8" s="331"/>
      <c r="U8" s="331"/>
      <c r="V8" s="331"/>
      <c r="W8" s="331"/>
      <c r="X8" s="331" t="s">
        <v>272</v>
      </c>
      <c r="Y8" s="331"/>
      <c r="Z8" s="331"/>
      <c r="AA8" s="331"/>
      <c r="AB8" s="331"/>
      <c r="AC8" s="331" t="s">
        <v>68</v>
      </c>
      <c r="AD8" s="331"/>
      <c r="AE8" s="331"/>
      <c r="AF8" s="331"/>
      <c r="AG8" s="331"/>
      <c r="AH8" s="331"/>
      <c r="AI8" s="331"/>
    </row>
    <row r="9" spans="1:47" ht="30" customHeight="1">
      <c r="A9" s="47"/>
      <c r="B9" s="47"/>
      <c r="C9" s="217">
        <v>1</v>
      </c>
      <c r="D9" s="497" t="str">
        <f>'2부.Ⅰ.1.1)'!D7</f>
        <v>SK뷰파크 3차</v>
      </c>
      <c r="E9" s="320"/>
      <c r="F9" s="320"/>
      <c r="G9" s="320"/>
      <c r="H9" s="320"/>
      <c r="I9" s="320"/>
      <c r="J9" s="320"/>
      <c r="K9" s="320"/>
      <c r="L9" s="320"/>
      <c r="M9" s="320"/>
      <c r="N9" s="320"/>
      <c r="O9" s="498">
        <v>1728153260</v>
      </c>
      <c r="P9" s="498"/>
      <c r="Q9" s="498"/>
      <c r="R9" s="498"/>
      <c r="S9" s="498"/>
      <c r="T9" s="498"/>
      <c r="U9" s="498"/>
      <c r="V9" s="498"/>
      <c r="W9" s="498"/>
      <c r="X9" s="499">
        <f>IFERROR(O9/SUM(O9:W24),"")</f>
        <v>1</v>
      </c>
      <c r="Y9" s="499"/>
      <c r="Z9" s="499"/>
      <c r="AA9" s="499"/>
      <c r="AB9" s="499"/>
      <c r="AC9" s="441"/>
      <c r="AD9" s="441"/>
      <c r="AE9" s="441"/>
      <c r="AF9" s="441"/>
      <c r="AG9" s="441"/>
      <c r="AH9" s="441"/>
      <c r="AI9" s="441"/>
    </row>
    <row r="10" spans="1:47" ht="30" customHeight="1">
      <c r="A10" s="47"/>
      <c r="B10" s="47"/>
      <c r="C10" s="217">
        <v>2</v>
      </c>
      <c r="D10" s="497">
        <f>'2부.Ⅰ.1.1)'!D8</f>
        <v>0</v>
      </c>
      <c r="E10" s="320"/>
      <c r="F10" s="320"/>
      <c r="G10" s="320"/>
      <c r="H10" s="320"/>
      <c r="I10" s="320"/>
      <c r="J10" s="320"/>
      <c r="K10" s="320"/>
      <c r="L10" s="320"/>
      <c r="M10" s="320"/>
      <c r="N10" s="320"/>
      <c r="O10" s="498"/>
      <c r="P10" s="498"/>
      <c r="Q10" s="498"/>
      <c r="R10" s="498"/>
      <c r="S10" s="498"/>
      <c r="T10" s="498"/>
      <c r="U10" s="498"/>
      <c r="V10" s="498"/>
      <c r="W10" s="498"/>
      <c r="X10" s="499">
        <f>IFERROR(O10/SUM(O9:W24),"")</f>
        <v>0</v>
      </c>
      <c r="Y10" s="499"/>
      <c r="Z10" s="499"/>
      <c r="AA10" s="499"/>
      <c r="AB10" s="499"/>
      <c r="AC10" s="441"/>
      <c r="AD10" s="441"/>
      <c r="AE10" s="441"/>
      <c r="AF10" s="441"/>
      <c r="AG10" s="441"/>
      <c r="AH10" s="441"/>
      <c r="AI10" s="441"/>
    </row>
    <row r="11" spans="1:47" ht="30" customHeight="1">
      <c r="A11" s="47"/>
      <c r="B11" s="47"/>
      <c r="C11" s="217">
        <v>3</v>
      </c>
      <c r="D11" s="497">
        <f>'2부.Ⅰ.1.1)'!D9</f>
        <v>0</v>
      </c>
      <c r="E11" s="320"/>
      <c r="F11" s="320"/>
      <c r="G11" s="320"/>
      <c r="H11" s="320"/>
      <c r="I11" s="320"/>
      <c r="J11" s="320"/>
      <c r="K11" s="320"/>
      <c r="L11" s="320"/>
      <c r="M11" s="320"/>
      <c r="N11" s="320"/>
      <c r="O11" s="498"/>
      <c r="P11" s="498"/>
      <c r="Q11" s="498"/>
      <c r="R11" s="498"/>
      <c r="S11" s="498"/>
      <c r="T11" s="498"/>
      <c r="U11" s="498"/>
      <c r="V11" s="498"/>
      <c r="W11" s="498"/>
      <c r="X11" s="499">
        <f>IFERROR(O11/SUM(O9:W24),"")</f>
        <v>0</v>
      </c>
      <c r="Y11" s="499"/>
      <c r="Z11" s="499"/>
      <c r="AA11" s="499"/>
      <c r="AB11" s="499"/>
      <c r="AC11" s="441"/>
      <c r="AD11" s="441"/>
      <c r="AE11" s="441"/>
      <c r="AF11" s="441"/>
      <c r="AG11" s="441"/>
      <c r="AH11" s="441"/>
      <c r="AI11" s="441"/>
    </row>
    <row r="12" spans="1:47" ht="30" customHeight="1">
      <c r="A12" s="47"/>
      <c r="B12" s="47"/>
      <c r="C12" s="217">
        <v>4</v>
      </c>
      <c r="D12" s="497">
        <f>'2부.Ⅰ.1.1)'!D10</f>
        <v>0</v>
      </c>
      <c r="E12" s="320"/>
      <c r="F12" s="320"/>
      <c r="G12" s="320"/>
      <c r="H12" s="320"/>
      <c r="I12" s="320"/>
      <c r="J12" s="320"/>
      <c r="K12" s="320"/>
      <c r="L12" s="320"/>
      <c r="M12" s="320"/>
      <c r="N12" s="320"/>
      <c r="O12" s="498"/>
      <c r="P12" s="498"/>
      <c r="Q12" s="498"/>
      <c r="R12" s="498"/>
      <c r="S12" s="498"/>
      <c r="T12" s="498"/>
      <c r="U12" s="498"/>
      <c r="V12" s="498"/>
      <c r="W12" s="498"/>
      <c r="X12" s="499">
        <f>IFERROR(O12/SUM(O9:W24),"")</f>
        <v>0</v>
      </c>
      <c r="Y12" s="499"/>
      <c r="Z12" s="499"/>
      <c r="AA12" s="499"/>
      <c r="AB12" s="499"/>
      <c r="AC12" s="441"/>
      <c r="AD12" s="441"/>
      <c r="AE12" s="441"/>
      <c r="AF12" s="441"/>
      <c r="AG12" s="441"/>
      <c r="AH12" s="441"/>
      <c r="AI12" s="441"/>
    </row>
    <row r="13" spans="1:47" ht="30" customHeight="1">
      <c r="A13" s="47"/>
      <c r="B13" s="47"/>
      <c r="C13" s="217">
        <v>5</v>
      </c>
      <c r="D13" s="497">
        <f>'2부.Ⅰ.1.1)'!D11</f>
        <v>0</v>
      </c>
      <c r="E13" s="320"/>
      <c r="F13" s="320"/>
      <c r="G13" s="320"/>
      <c r="H13" s="320"/>
      <c r="I13" s="320"/>
      <c r="J13" s="320"/>
      <c r="K13" s="320"/>
      <c r="L13" s="320"/>
      <c r="M13" s="320"/>
      <c r="N13" s="320"/>
      <c r="O13" s="498"/>
      <c r="P13" s="498"/>
      <c r="Q13" s="498"/>
      <c r="R13" s="498"/>
      <c r="S13" s="498"/>
      <c r="T13" s="498"/>
      <c r="U13" s="498"/>
      <c r="V13" s="498"/>
      <c r="W13" s="498"/>
      <c r="X13" s="499">
        <f>IFERROR(O13/SUM(O9:W24),"")</f>
        <v>0</v>
      </c>
      <c r="Y13" s="499"/>
      <c r="Z13" s="499"/>
      <c r="AA13" s="499"/>
      <c r="AB13" s="499"/>
      <c r="AC13" s="441"/>
      <c r="AD13" s="441"/>
      <c r="AE13" s="441"/>
      <c r="AF13" s="441"/>
      <c r="AG13" s="441"/>
      <c r="AH13" s="441"/>
      <c r="AI13" s="441"/>
    </row>
    <row r="14" spans="1:47" ht="30" customHeight="1">
      <c r="A14" s="47"/>
      <c r="B14" s="47"/>
      <c r="C14" s="217">
        <v>6</v>
      </c>
      <c r="D14" s="497">
        <f>'2부.Ⅰ.1.1)'!D12</f>
        <v>0</v>
      </c>
      <c r="E14" s="320"/>
      <c r="F14" s="320"/>
      <c r="G14" s="320"/>
      <c r="H14" s="320"/>
      <c r="I14" s="320"/>
      <c r="J14" s="320"/>
      <c r="K14" s="320"/>
      <c r="L14" s="320"/>
      <c r="M14" s="320"/>
      <c r="N14" s="320"/>
      <c r="O14" s="498"/>
      <c r="P14" s="498"/>
      <c r="Q14" s="498"/>
      <c r="R14" s="498"/>
      <c r="S14" s="498"/>
      <c r="T14" s="498"/>
      <c r="U14" s="498"/>
      <c r="V14" s="498"/>
      <c r="W14" s="498"/>
      <c r="X14" s="499">
        <f>IFERROR(O14/SUM(O9:W24),"")</f>
        <v>0</v>
      </c>
      <c r="Y14" s="499"/>
      <c r="Z14" s="499"/>
      <c r="AA14" s="499"/>
      <c r="AB14" s="499"/>
      <c r="AC14" s="441"/>
      <c r="AD14" s="441"/>
      <c r="AE14" s="441"/>
      <c r="AF14" s="441"/>
      <c r="AG14" s="441"/>
      <c r="AH14" s="441"/>
      <c r="AI14" s="441"/>
    </row>
    <row r="15" spans="1:47" ht="30" customHeight="1">
      <c r="A15" s="47"/>
      <c r="B15" s="47"/>
      <c r="C15" s="217">
        <v>7</v>
      </c>
      <c r="D15" s="497">
        <f>'2부.Ⅰ.1.1)'!D13</f>
        <v>0</v>
      </c>
      <c r="E15" s="320"/>
      <c r="F15" s="320"/>
      <c r="G15" s="320"/>
      <c r="H15" s="320"/>
      <c r="I15" s="320"/>
      <c r="J15" s="320"/>
      <c r="K15" s="320"/>
      <c r="L15" s="320"/>
      <c r="M15" s="320"/>
      <c r="N15" s="320"/>
      <c r="O15" s="498"/>
      <c r="P15" s="498"/>
      <c r="Q15" s="498"/>
      <c r="R15" s="498"/>
      <c r="S15" s="498"/>
      <c r="T15" s="498"/>
      <c r="U15" s="498"/>
      <c r="V15" s="498"/>
      <c r="W15" s="498"/>
      <c r="X15" s="499">
        <f>IFERROR(O15/SUM(O9:W24),"")</f>
        <v>0</v>
      </c>
      <c r="Y15" s="499"/>
      <c r="Z15" s="499"/>
      <c r="AA15" s="499"/>
      <c r="AB15" s="499"/>
      <c r="AC15" s="441"/>
      <c r="AD15" s="441"/>
      <c r="AE15" s="441"/>
      <c r="AF15" s="441"/>
      <c r="AG15" s="441"/>
      <c r="AH15" s="441"/>
      <c r="AI15" s="441"/>
    </row>
    <row r="16" spans="1:47" ht="30" customHeight="1">
      <c r="A16" s="47"/>
      <c r="B16" s="47"/>
      <c r="C16" s="217">
        <v>8</v>
      </c>
      <c r="D16" s="497">
        <f>'2부.Ⅰ.1.1)'!D14</f>
        <v>0</v>
      </c>
      <c r="E16" s="320"/>
      <c r="F16" s="320"/>
      <c r="G16" s="320"/>
      <c r="H16" s="320"/>
      <c r="I16" s="320"/>
      <c r="J16" s="320"/>
      <c r="K16" s="320"/>
      <c r="L16" s="320"/>
      <c r="M16" s="320"/>
      <c r="N16" s="320"/>
      <c r="O16" s="498"/>
      <c r="P16" s="498"/>
      <c r="Q16" s="498"/>
      <c r="R16" s="498"/>
      <c r="S16" s="498"/>
      <c r="T16" s="498"/>
      <c r="U16" s="498"/>
      <c r="V16" s="498"/>
      <c r="W16" s="498"/>
      <c r="X16" s="499">
        <f>IFERROR(O16/SUM(O9:W24),"")</f>
        <v>0</v>
      </c>
      <c r="Y16" s="499"/>
      <c r="Z16" s="499"/>
      <c r="AA16" s="499"/>
      <c r="AB16" s="499"/>
      <c r="AC16" s="441"/>
      <c r="AD16" s="441"/>
      <c r="AE16" s="441"/>
      <c r="AF16" s="441"/>
      <c r="AG16" s="441"/>
      <c r="AH16" s="441"/>
      <c r="AI16" s="441"/>
    </row>
    <row r="17" spans="1:46" ht="30" customHeight="1">
      <c r="A17" s="47"/>
      <c r="B17" s="47"/>
      <c r="C17" s="217">
        <v>9</v>
      </c>
      <c r="D17" s="497">
        <f>'2부.Ⅰ.1.1)'!D15</f>
        <v>0</v>
      </c>
      <c r="E17" s="320"/>
      <c r="F17" s="320"/>
      <c r="G17" s="320"/>
      <c r="H17" s="320"/>
      <c r="I17" s="320"/>
      <c r="J17" s="320"/>
      <c r="K17" s="320"/>
      <c r="L17" s="320"/>
      <c r="M17" s="320"/>
      <c r="N17" s="320"/>
      <c r="O17" s="498"/>
      <c r="P17" s="498"/>
      <c r="Q17" s="498"/>
      <c r="R17" s="498"/>
      <c r="S17" s="498"/>
      <c r="T17" s="498"/>
      <c r="U17" s="498"/>
      <c r="V17" s="498"/>
      <c r="W17" s="498"/>
      <c r="X17" s="499">
        <f>IFERROR(O17/SUM(O9:W24),"")</f>
        <v>0</v>
      </c>
      <c r="Y17" s="499"/>
      <c r="Z17" s="499"/>
      <c r="AA17" s="499"/>
      <c r="AB17" s="499"/>
      <c r="AC17" s="441"/>
      <c r="AD17" s="441"/>
      <c r="AE17" s="441"/>
      <c r="AF17" s="441"/>
      <c r="AG17" s="441"/>
      <c r="AH17" s="441"/>
      <c r="AI17" s="441"/>
    </row>
    <row r="18" spans="1:46" ht="30" customHeight="1">
      <c r="A18" s="47"/>
      <c r="B18" s="47"/>
      <c r="C18" s="217">
        <v>10</v>
      </c>
      <c r="D18" s="497">
        <f>'2부.Ⅰ.1.1)'!D16</f>
        <v>0</v>
      </c>
      <c r="E18" s="320"/>
      <c r="F18" s="320"/>
      <c r="G18" s="320"/>
      <c r="H18" s="320"/>
      <c r="I18" s="320"/>
      <c r="J18" s="320"/>
      <c r="K18" s="320"/>
      <c r="L18" s="320"/>
      <c r="M18" s="320"/>
      <c r="N18" s="320"/>
      <c r="O18" s="498"/>
      <c r="P18" s="498"/>
      <c r="Q18" s="498"/>
      <c r="R18" s="498"/>
      <c r="S18" s="498"/>
      <c r="T18" s="498"/>
      <c r="U18" s="498"/>
      <c r="V18" s="498"/>
      <c r="W18" s="498"/>
      <c r="X18" s="499">
        <f>IFERROR(O18/SUM(O9:W24),"")</f>
        <v>0</v>
      </c>
      <c r="Y18" s="499"/>
      <c r="Z18" s="499"/>
      <c r="AA18" s="499"/>
      <c r="AB18" s="499"/>
      <c r="AC18" s="441"/>
      <c r="AD18" s="441"/>
      <c r="AE18" s="441"/>
      <c r="AF18" s="441"/>
      <c r="AG18" s="441"/>
      <c r="AH18" s="441"/>
      <c r="AI18" s="441"/>
    </row>
    <row r="19" spans="1:46" ht="30" customHeight="1">
      <c r="A19" s="47"/>
      <c r="B19" s="47"/>
      <c r="C19" s="217">
        <v>11</v>
      </c>
      <c r="D19" s="497">
        <f>'2부.Ⅰ.1.1)'!D17</f>
        <v>0</v>
      </c>
      <c r="E19" s="320"/>
      <c r="F19" s="320"/>
      <c r="G19" s="320"/>
      <c r="H19" s="320"/>
      <c r="I19" s="320"/>
      <c r="J19" s="320"/>
      <c r="K19" s="320"/>
      <c r="L19" s="320"/>
      <c r="M19" s="320"/>
      <c r="N19" s="320"/>
      <c r="O19" s="498"/>
      <c r="P19" s="498"/>
      <c r="Q19" s="498"/>
      <c r="R19" s="498"/>
      <c r="S19" s="498"/>
      <c r="T19" s="498"/>
      <c r="U19" s="498"/>
      <c r="V19" s="498"/>
      <c r="W19" s="498"/>
      <c r="X19" s="499">
        <f>IFERROR(O19/SUM(O9:W24),"")</f>
        <v>0</v>
      </c>
      <c r="Y19" s="499"/>
      <c r="Z19" s="499"/>
      <c r="AA19" s="499"/>
      <c r="AB19" s="499"/>
      <c r="AC19" s="441"/>
      <c r="AD19" s="441"/>
      <c r="AE19" s="441"/>
      <c r="AF19" s="441"/>
      <c r="AG19" s="441"/>
      <c r="AH19" s="441"/>
      <c r="AI19" s="441"/>
    </row>
    <row r="20" spans="1:46" ht="30" customHeight="1">
      <c r="A20" s="47"/>
      <c r="B20" s="47"/>
      <c r="C20" s="217">
        <v>12</v>
      </c>
      <c r="D20" s="497">
        <f>'2부.Ⅰ.1.1)'!D18</f>
        <v>0</v>
      </c>
      <c r="E20" s="320"/>
      <c r="F20" s="320"/>
      <c r="G20" s="320"/>
      <c r="H20" s="320"/>
      <c r="I20" s="320"/>
      <c r="J20" s="320"/>
      <c r="K20" s="320"/>
      <c r="L20" s="320"/>
      <c r="M20" s="320"/>
      <c r="N20" s="320"/>
      <c r="O20" s="498"/>
      <c r="P20" s="498"/>
      <c r="Q20" s="498"/>
      <c r="R20" s="498"/>
      <c r="S20" s="498"/>
      <c r="T20" s="498"/>
      <c r="U20" s="498"/>
      <c r="V20" s="498"/>
      <c r="W20" s="498"/>
      <c r="X20" s="499">
        <f>IFERROR(O20/SUM(O9:W24),"")</f>
        <v>0</v>
      </c>
      <c r="Y20" s="499"/>
      <c r="Z20" s="499"/>
      <c r="AA20" s="499"/>
      <c r="AB20" s="499"/>
      <c r="AC20" s="441"/>
      <c r="AD20" s="441"/>
      <c r="AE20" s="441"/>
      <c r="AF20" s="441"/>
      <c r="AG20" s="441"/>
      <c r="AH20" s="441"/>
      <c r="AI20" s="441"/>
    </row>
    <row r="21" spans="1:46" ht="30" customHeight="1">
      <c r="A21" s="47"/>
      <c r="B21" s="47"/>
      <c r="C21" s="217">
        <v>13</v>
      </c>
      <c r="D21" s="497">
        <f>'2부.Ⅰ.1.1)'!D19</f>
        <v>0</v>
      </c>
      <c r="E21" s="320"/>
      <c r="F21" s="320"/>
      <c r="G21" s="320"/>
      <c r="H21" s="320"/>
      <c r="I21" s="320"/>
      <c r="J21" s="320"/>
      <c r="K21" s="320"/>
      <c r="L21" s="320"/>
      <c r="M21" s="320"/>
      <c r="N21" s="320"/>
      <c r="O21" s="498"/>
      <c r="P21" s="498"/>
      <c r="Q21" s="498"/>
      <c r="R21" s="498"/>
      <c r="S21" s="498"/>
      <c r="T21" s="498"/>
      <c r="U21" s="498"/>
      <c r="V21" s="498"/>
      <c r="W21" s="498"/>
      <c r="X21" s="499">
        <f>IFERROR(O21/SUM(O9:W24),"")</f>
        <v>0</v>
      </c>
      <c r="Y21" s="499"/>
      <c r="Z21" s="499"/>
      <c r="AA21" s="499"/>
      <c r="AB21" s="499"/>
      <c r="AC21" s="441"/>
      <c r="AD21" s="441"/>
      <c r="AE21" s="441"/>
      <c r="AF21" s="441"/>
      <c r="AG21" s="441"/>
      <c r="AH21" s="441"/>
      <c r="AI21" s="441"/>
    </row>
    <row r="22" spans="1:46" ht="30" customHeight="1">
      <c r="A22" s="47"/>
      <c r="B22" s="47"/>
      <c r="C22" s="217">
        <v>14</v>
      </c>
      <c r="D22" s="497">
        <f>'2부.Ⅰ.1.1)'!D20</f>
        <v>0</v>
      </c>
      <c r="E22" s="320"/>
      <c r="F22" s="320"/>
      <c r="G22" s="320"/>
      <c r="H22" s="320"/>
      <c r="I22" s="320"/>
      <c r="J22" s="320"/>
      <c r="K22" s="320"/>
      <c r="L22" s="320"/>
      <c r="M22" s="320"/>
      <c r="N22" s="320"/>
      <c r="O22" s="498"/>
      <c r="P22" s="498"/>
      <c r="Q22" s="498"/>
      <c r="R22" s="498"/>
      <c r="S22" s="498"/>
      <c r="T22" s="498"/>
      <c r="U22" s="498"/>
      <c r="V22" s="498"/>
      <c r="W22" s="498"/>
      <c r="X22" s="499">
        <f>IFERROR(O22/SUM(O9:W24),"")</f>
        <v>0</v>
      </c>
      <c r="Y22" s="499"/>
      <c r="Z22" s="499"/>
      <c r="AA22" s="499"/>
      <c r="AB22" s="499"/>
      <c r="AC22" s="441"/>
      <c r="AD22" s="441"/>
      <c r="AE22" s="441"/>
      <c r="AF22" s="441"/>
      <c r="AG22" s="441"/>
      <c r="AH22" s="441"/>
      <c r="AI22" s="441"/>
    </row>
    <row r="23" spans="1:46" ht="30" customHeight="1">
      <c r="A23" s="47"/>
      <c r="B23" s="47"/>
      <c r="C23" s="217">
        <v>15</v>
      </c>
      <c r="D23" s="497">
        <f>'2부.Ⅰ.1.1)'!D20</f>
        <v>0</v>
      </c>
      <c r="E23" s="320"/>
      <c r="F23" s="320"/>
      <c r="G23" s="320"/>
      <c r="H23" s="320"/>
      <c r="I23" s="320"/>
      <c r="J23" s="320"/>
      <c r="K23" s="320"/>
      <c r="L23" s="320"/>
      <c r="M23" s="320"/>
      <c r="N23" s="320"/>
      <c r="O23" s="498"/>
      <c r="P23" s="498"/>
      <c r="Q23" s="498"/>
      <c r="R23" s="498"/>
      <c r="S23" s="498"/>
      <c r="T23" s="498"/>
      <c r="U23" s="498"/>
      <c r="V23" s="498"/>
      <c r="W23" s="498"/>
      <c r="X23" s="499">
        <f>IFERROR(O23/SUM(O8:W23),"")</f>
        <v>0</v>
      </c>
      <c r="Y23" s="499"/>
      <c r="Z23" s="499"/>
      <c r="AA23" s="499"/>
      <c r="AB23" s="499"/>
      <c r="AC23" s="441"/>
      <c r="AD23" s="441"/>
      <c r="AE23" s="441"/>
      <c r="AF23" s="441"/>
      <c r="AG23" s="441"/>
      <c r="AH23" s="441"/>
      <c r="AI23" s="441"/>
    </row>
    <row r="24" spans="1:46" ht="30" customHeight="1">
      <c r="A24" s="47"/>
      <c r="B24" s="47"/>
      <c r="C24" s="217">
        <v>15</v>
      </c>
      <c r="D24" s="497">
        <f>'2부.Ⅰ.1.1)'!D21</f>
        <v>0</v>
      </c>
      <c r="E24" s="320"/>
      <c r="F24" s="320"/>
      <c r="G24" s="320"/>
      <c r="H24" s="320"/>
      <c r="I24" s="320"/>
      <c r="J24" s="320"/>
      <c r="K24" s="320"/>
      <c r="L24" s="320"/>
      <c r="M24" s="320"/>
      <c r="N24" s="320"/>
      <c r="O24" s="498"/>
      <c r="P24" s="498"/>
      <c r="Q24" s="498"/>
      <c r="R24" s="498"/>
      <c r="S24" s="498"/>
      <c r="T24" s="498"/>
      <c r="U24" s="498"/>
      <c r="V24" s="498"/>
      <c r="W24" s="498"/>
      <c r="X24" s="499">
        <f>IFERROR(O24/SUM(O9:W24),"")</f>
        <v>0</v>
      </c>
      <c r="Y24" s="499"/>
      <c r="Z24" s="499"/>
      <c r="AA24" s="499"/>
      <c r="AB24" s="499"/>
      <c r="AC24" s="441"/>
      <c r="AD24" s="441"/>
      <c r="AE24" s="441"/>
      <c r="AF24" s="441"/>
      <c r="AG24" s="441"/>
      <c r="AH24" s="441"/>
      <c r="AI24" s="441"/>
    </row>
    <row r="25" spans="1:46" ht="7.5" customHeight="1">
      <c r="A25" s="23"/>
      <c r="B25" s="22"/>
      <c r="C25" s="21"/>
      <c r="D25" s="21"/>
      <c r="E25" s="25"/>
      <c r="F25" s="25"/>
      <c r="G25" s="25"/>
      <c r="H25" s="25"/>
      <c r="I25" s="25"/>
      <c r="J25" s="25"/>
      <c r="K25" s="25"/>
      <c r="L25" s="25"/>
      <c r="M25" s="25"/>
      <c r="N25" s="25"/>
      <c r="O25" s="25"/>
      <c r="P25" s="19"/>
      <c r="Q25" s="19"/>
      <c r="R25" s="19"/>
      <c r="S25" s="19"/>
      <c r="T25" s="19"/>
      <c r="U25" s="19"/>
      <c r="V25" s="19"/>
      <c r="W25" s="19"/>
      <c r="X25" s="19"/>
      <c r="Y25" s="19"/>
      <c r="Z25" s="19"/>
      <c r="AA25" s="19"/>
      <c r="AB25" s="19"/>
      <c r="AC25" s="19"/>
      <c r="AD25" s="19"/>
      <c r="AE25" s="19"/>
      <c r="AF25" s="19"/>
      <c r="AG25" s="18"/>
      <c r="AJ25"/>
      <c r="AK25"/>
      <c r="AL25"/>
      <c r="AM25"/>
      <c r="AN25"/>
      <c r="AO25"/>
    </row>
    <row r="26" spans="1:46" ht="26.25" customHeight="1">
      <c r="A26" s="23"/>
      <c r="B26" s="22"/>
      <c r="C26" s="21"/>
      <c r="D26" s="44"/>
      <c r="E26" s="303"/>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104" t="s">
        <v>243</v>
      </c>
      <c r="AK26" s="44"/>
      <c r="AL26" s="104"/>
      <c r="AM26" s="44"/>
      <c r="AN26" s="44"/>
      <c r="AO26" s="44"/>
      <c r="AP26" s="44"/>
      <c r="AQ26" s="44"/>
      <c r="AR26" s="44"/>
      <c r="AS26" s="44"/>
      <c r="AT26" s="24"/>
    </row>
    <row r="29" spans="1:46" ht="67.5" customHeight="1">
      <c r="A29" s="236" t="s">
        <v>307</v>
      </c>
      <c r="B29" s="237"/>
      <c r="C29" s="237"/>
      <c r="D29" s="237"/>
      <c r="E29" s="237"/>
      <c r="F29" s="237"/>
      <c r="G29" s="237"/>
      <c r="H29" s="237"/>
      <c r="I29" s="237"/>
      <c r="J29" s="237"/>
      <c r="K29" s="237"/>
      <c r="L29" s="237"/>
      <c r="M29" s="237"/>
      <c r="N29" s="237"/>
      <c r="O29" s="237"/>
      <c r="P29" s="237"/>
      <c r="Q29" s="237"/>
      <c r="R29" s="237"/>
      <c r="S29" s="237"/>
      <c r="T29" s="237"/>
      <c r="U29" s="237"/>
      <c r="V29" s="237"/>
      <c r="W29" s="237"/>
      <c r="X29" s="237"/>
      <c r="Y29" s="237"/>
      <c r="Z29" s="237"/>
      <c r="AA29" s="237"/>
      <c r="AB29" s="237"/>
      <c r="AC29" s="237"/>
      <c r="AD29" s="237"/>
      <c r="AE29" s="237"/>
      <c r="AF29" s="237"/>
      <c r="AG29" s="237"/>
      <c r="AH29" s="237"/>
      <c r="AI29" s="238"/>
    </row>
  </sheetData>
  <mergeCells count="73">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D24:N24"/>
    <mergeCell ref="O24:W24"/>
    <mergeCell ref="X24:AB24"/>
    <mergeCell ref="AC24:AI24"/>
    <mergeCell ref="AC21:AI21"/>
    <mergeCell ref="D23:N23"/>
    <mergeCell ref="O23:W23"/>
    <mergeCell ref="X23:AB23"/>
    <mergeCell ref="AC23:AI23"/>
    <mergeCell ref="D21:N21"/>
    <mergeCell ref="O21:W21"/>
    <mergeCell ref="X21:AB21"/>
    <mergeCell ref="D13:N13"/>
    <mergeCell ref="O13:W13"/>
    <mergeCell ref="X13:AB13"/>
    <mergeCell ref="AC13:AI13"/>
    <mergeCell ref="D14:N14"/>
    <mergeCell ref="O14:W14"/>
    <mergeCell ref="X14:AB14"/>
    <mergeCell ref="AC14:AI14"/>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5:N15"/>
    <mergeCell ref="O15:W15"/>
    <mergeCell ref="X15:AB15"/>
    <mergeCell ref="AC15:AI15"/>
    <mergeCell ref="AC20:AI20"/>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AL2" sqref="AL2"/>
    </sheetView>
  </sheetViews>
  <sheetFormatPr defaultRowHeight="16.5"/>
  <cols>
    <col min="1" max="2" width="1.125" style="1" customWidth="1"/>
    <col min="3" max="3" width="2.375" style="1" customWidth="1"/>
    <col min="4" max="4" width="1.125" style="1" customWidth="1"/>
    <col min="5" max="8" width="2.375" style="1" customWidth="1"/>
    <col min="9" max="30" width="2.875" style="1" customWidth="1"/>
    <col min="31" max="31" width="3.125" style="1" customWidth="1"/>
    <col min="32" max="37" width="2.375" style="1" customWidth="1"/>
    <col min="38" max="38" width="16.25" style="1" customWidth="1"/>
    <col min="39" max="39" width="11.375" style="1" customWidth="1"/>
    <col min="40" max="40" width="29" style="1" customWidth="1"/>
  </cols>
  <sheetData>
    <row r="2" spans="1:47" ht="17.25" customHeight="1">
      <c r="C2" s="281" t="s">
        <v>303</v>
      </c>
      <c r="D2" s="281"/>
      <c r="E2" s="281"/>
      <c r="F2" s="281"/>
      <c r="G2" s="281"/>
      <c r="H2" s="281"/>
      <c r="I2" s="281"/>
      <c r="J2" s="281"/>
      <c r="K2" s="281"/>
      <c r="L2" s="281"/>
      <c r="M2" s="281"/>
      <c r="N2" s="281"/>
      <c r="O2" s="281"/>
      <c r="P2" s="281"/>
      <c r="Q2" s="281"/>
      <c r="R2" s="281"/>
      <c r="S2" s="281"/>
      <c r="T2" s="281"/>
      <c r="U2" s="281"/>
      <c r="V2" s="281"/>
      <c r="W2" s="281"/>
      <c r="X2" s="281"/>
      <c r="Y2" s="281"/>
      <c r="Z2" s="281"/>
      <c r="AA2" s="281"/>
      <c r="AB2" s="281"/>
      <c r="AC2" s="281"/>
      <c r="AD2" s="281"/>
      <c r="AE2" s="281"/>
      <c r="AO2" s="1"/>
      <c r="AP2" s="1"/>
      <c r="AQ2" s="1"/>
      <c r="AR2" s="1"/>
      <c r="AS2" s="1"/>
      <c r="AT2" s="1"/>
      <c r="AU2" s="1"/>
    </row>
    <row r="3" spans="1:47" ht="18.75" customHeight="1">
      <c r="A3" s="17"/>
      <c r="B3" s="16"/>
      <c r="C3" s="206"/>
      <c r="D3" s="206"/>
      <c r="E3" s="206"/>
      <c r="F3" s="206"/>
      <c r="G3" s="206"/>
      <c r="H3" s="206"/>
      <c r="I3" s="206"/>
      <c r="J3" s="206"/>
      <c r="K3" s="206"/>
      <c r="L3" s="206"/>
      <c r="M3" s="206"/>
      <c r="N3" s="206"/>
      <c r="O3" s="206"/>
      <c r="P3" s="206"/>
      <c r="Q3" s="206"/>
      <c r="R3" s="206"/>
      <c r="S3" s="206"/>
      <c r="T3" s="206"/>
      <c r="U3" s="206"/>
      <c r="V3" s="206"/>
      <c r="W3" s="206"/>
      <c r="X3" s="206"/>
      <c r="Y3" s="206"/>
      <c r="Z3" s="206"/>
      <c r="AA3" s="206"/>
      <c r="AB3" s="105"/>
      <c r="AC3" s="105"/>
      <c r="AD3" s="458" t="s">
        <v>168</v>
      </c>
      <c r="AE3" s="458"/>
      <c r="AF3" s="458"/>
      <c r="AG3" s="458"/>
      <c r="AH3" s="458"/>
      <c r="AI3" s="458"/>
      <c r="AJ3" s="458"/>
      <c r="AK3" s="458"/>
      <c r="AL3" s="14"/>
    </row>
    <row r="4" spans="1:47" ht="30" customHeight="1">
      <c r="A4" s="47"/>
      <c r="B4" s="47"/>
      <c r="C4" s="501" t="s">
        <v>206</v>
      </c>
      <c r="D4" s="501"/>
      <c r="E4" s="501"/>
      <c r="F4" s="501"/>
      <c r="G4" s="501"/>
      <c r="H4" s="501"/>
      <c r="I4" s="501" t="s">
        <v>296</v>
      </c>
      <c r="J4" s="501"/>
      <c r="K4" s="501"/>
      <c r="L4" s="501"/>
      <c r="M4" s="501" t="s">
        <v>297</v>
      </c>
      <c r="N4" s="501"/>
      <c r="O4" s="501"/>
      <c r="P4" s="501" t="s">
        <v>298</v>
      </c>
      <c r="Q4" s="501"/>
      <c r="R4" s="501"/>
      <c r="S4" s="501"/>
      <c r="T4" s="501" t="s">
        <v>299</v>
      </c>
      <c r="U4" s="502"/>
      <c r="V4" s="502"/>
      <c r="W4" s="502"/>
      <c r="X4" s="501" t="s">
        <v>300</v>
      </c>
      <c r="Y4" s="501"/>
      <c r="Z4" s="501"/>
      <c r="AA4" s="501"/>
      <c r="AB4" s="501" t="s">
        <v>319</v>
      </c>
      <c r="AC4" s="501"/>
      <c r="AD4" s="501"/>
      <c r="AE4" s="501"/>
      <c r="AF4" s="503" t="s">
        <v>301</v>
      </c>
      <c r="AG4" s="503"/>
      <c r="AH4" s="503"/>
      <c r="AI4" s="503" t="s">
        <v>302</v>
      </c>
      <c r="AJ4" s="503"/>
      <c r="AK4" s="503"/>
      <c r="AL4" s="14"/>
      <c r="AM4" s="27"/>
    </row>
    <row r="5" spans="1:47" ht="30" customHeight="1">
      <c r="A5" s="47"/>
      <c r="B5" s="47"/>
      <c r="C5" s="218">
        <v>1</v>
      </c>
      <c r="D5" s="437"/>
      <c r="E5" s="330"/>
      <c r="F5" s="330"/>
      <c r="G5" s="330"/>
      <c r="H5" s="330"/>
      <c r="I5" s="500"/>
      <c r="J5" s="500"/>
      <c r="K5" s="500"/>
      <c r="L5" s="500"/>
      <c r="M5" s="500"/>
      <c r="N5" s="500"/>
      <c r="O5" s="500"/>
      <c r="P5" s="500"/>
      <c r="Q5" s="500"/>
      <c r="R5" s="500"/>
      <c r="S5" s="500"/>
      <c r="T5" s="318"/>
      <c r="U5" s="318"/>
      <c r="V5" s="318"/>
      <c r="W5" s="318"/>
      <c r="X5" s="318"/>
      <c r="Y5" s="318"/>
      <c r="Z5" s="318"/>
      <c r="AA5" s="318"/>
      <c r="AB5" s="318"/>
      <c r="AC5" s="318"/>
      <c r="AD5" s="318"/>
      <c r="AE5" s="318"/>
      <c r="AF5" s="449" t="str">
        <f>IFERROR(AB5/SUM(AB5:AE9),"")</f>
        <v/>
      </c>
      <c r="AG5" s="449"/>
      <c r="AH5" s="449"/>
      <c r="AI5" s="436"/>
      <c r="AJ5" s="436"/>
      <c r="AK5" s="436"/>
    </row>
    <row r="6" spans="1:47" ht="30" customHeight="1">
      <c r="A6" s="47"/>
      <c r="B6" s="47"/>
      <c r="C6" s="218">
        <v>2</v>
      </c>
      <c r="D6" s="437"/>
      <c r="E6" s="330"/>
      <c r="F6" s="330"/>
      <c r="G6" s="330"/>
      <c r="H6" s="330"/>
      <c r="I6" s="500"/>
      <c r="J6" s="500"/>
      <c r="K6" s="500"/>
      <c r="L6" s="500"/>
      <c r="M6" s="500"/>
      <c r="N6" s="500"/>
      <c r="O6" s="500"/>
      <c r="P6" s="500"/>
      <c r="Q6" s="500"/>
      <c r="R6" s="500"/>
      <c r="S6" s="500"/>
      <c r="T6" s="318"/>
      <c r="U6" s="318"/>
      <c r="V6" s="318"/>
      <c r="W6" s="318"/>
      <c r="X6" s="318"/>
      <c r="Y6" s="318"/>
      <c r="Z6" s="318"/>
      <c r="AA6" s="318"/>
      <c r="AB6" s="318"/>
      <c r="AC6" s="318"/>
      <c r="AD6" s="318"/>
      <c r="AE6" s="318"/>
      <c r="AF6" s="449" t="str">
        <f>IFERROR(AB6/SUM(AB5:AE9),"")</f>
        <v/>
      </c>
      <c r="AG6" s="449"/>
      <c r="AH6" s="449"/>
      <c r="AI6" s="436"/>
      <c r="AJ6" s="436"/>
      <c r="AK6" s="436"/>
    </row>
    <row r="7" spans="1:47" ht="30" customHeight="1">
      <c r="A7" s="47"/>
      <c r="B7" s="47"/>
      <c r="C7" s="218">
        <v>3</v>
      </c>
      <c r="D7" s="437"/>
      <c r="E7" s="330"/>
      <c r="F7" s="330"/>
      <c r="G7" s="330"/>
      <c r="H7" s="330"/>
      <c r="I7" s="500"/>
      <c r="J7" s="500"/>
      <c r="K7" s="500"/>
      <c r="L7" s="500"/>
      <c r="M7" s="500"/>
      <c r="N7" s="500"/>
      <c r="O7" s="500"/>
      <c r="P7" s="500"/>
      <c r="Q7" s="500"/>
      <c r="R7" s="500"/>
      <c r="S7" s="500"/>
      <c r="T7" s="318"/>
      <c r="U7" s="318"/>
      <c r="V7" s="318"/>
      <c r="W7" s="318"/>
      <c r="X7" s="318"/>
      <c r="Y7" s="318"/>
      <c r="Z7" s="318"/>
      <c r="AA7" s="318"/>
      <c r="AB7" s="318"/>
      <c r="AC7" s="318"/>
      <c r="AD7" s="318"/>
      <c r="AE7" s="318"/>
      <c r="AF7" s="449" t="str">
        <f>IFERROR(AB7/SUM(AB5:AE9),"")</f>
        <v/>
      </c>
      <c r="AG7" s="449"/>
      <c r="AH7" s="449"/>
      <c r="AI7" s="436"/>
      <c r="AJ7" s="436"/>
      <c r="AK7" s="436"/>
    </row>
    <row r="8" spans="1:47" ht="30" customHeight="1">
      <c r="A8" s="47"/>
      <c r="B8" s="47"/>
      <c r="C8" s="218">
        <v>4</v>
      </c>
      <c r="D8" s="437"/>
      <c r="E8" s="330"/>
      <c r="F8" s="330"/>
      <c r="G8" s="330"/>
      <c r="H8" s="330"/>
      <c r="I8" s="500"/>
      <c r="J8" s="500"/>
      <c r="K8" s="500"/>
      <c r="L8" s="500"/>
      <c r="M8" s="500"/>
      <c r="N8" s="500"/>
      <c r="O8" s="500"/>
      <c r="P8" s="500"/>
      <c r="Q8" s="500"/>
      <c r="R8" s="500"/>
      <c r="S8" s="500"/>
      <c r="T8" s="318"/>
      <c r="U8" s="318"/>
      <c r="V8" s="318"/>
      <c r="W8" s="318"/>
      <c r="X8" s="318"/>
      <c r="Y8" s="318"/>
      <c r="Z8" s="318"/>
      <c r="AA8" s="318"/>
      <c r="AB8" s="318"/>
      <c r="AC8" s="318"/>
      <c r="AD8" s="318"/>
      <c r="AE8" s="318"/>
      <c r="AF8" s="449" t="str">
        <f>IFERROR(AB8/SUM(AB5:AE9),"")</f>
        <v/>
      </c>
      <c r="AG8" s="449"/>
      <c r="AH8" s="449"/>
      <c r="AI8" s="436"/>
      <c r="AJ8" s="436"/>
      <c r="AK8" s="436"/>
    </row>
    <row r="9" spans="1:47" ht="30" customHeight="1">
      <c r="A9" s="47"/>
      <c r="B9" s="47"/>
      <c r="C9" s="218">
        <v>5</v>
      </c>
      <c r="D9" s="437"/>
      <c r="E9" s="330"/>
      <c r="F9" s="330"/>
      <c r="G9" s="330"/>
      <c r="H9" s="330"/>
      <c r="I9" s="500"/>
      <c r="J9" s="500"/>
      <c r="K9" s="500"/>
      <c r="L9" s="500"/>
      <c r="M9" s="500"/>
      <c r="N9" s="500"/>
      <c r="O9" s="500"/>
      <c r="P9" s="500"/>
      <c r="Q9" s="500"/>
      <c r="R9" s="500"/>
      <c r="S9" s="500"/>
      <c r="T9" s="318"/>
      <c r="U9" s="318"/>
      <c r="V9" s="318"/>
      <c r="W9" s="318"/>
      <c r="X9" s="318"/>
      <c r="Y9" s="318"/>
      <c r="Z9" s="318"/>
      <c r="AA9" s="318"/>
      <c r="AB9" s="318"/>
      <c r="AC9" s="318"/>
      <c r="AD9" s="318"/>
      <c r="AE9" s="318"/>
      <c r="AF9" s="449" t="str">
        <f>IFERROR(AB9/SUM(AB5:AE9),"")</f>
        <v/>
      </c>
      <c r="AG9" s="449"/>
      <c r="AH9" s="449"/>
      <c r="AI9" s="436"/>
      <c r="AJ9" s="436"/>
      <c r="AK9" s="436"/>
    </row>
    <row r="10" spans="1:47" ht="18.75" customHeight="1">
      <c r="A10" s="17"/>
      <c r="B10" s="98"/>
      <c r="C10" s="98"/>
      <c r="D10" s="45"/>
      <c r="E10" s="463" t="s">
        <v>305</v>
      </c>
      <c r="F10" s="463"/>
      <c r="G10" s="463"/>
      <c r="H10" s="463"/>
      <c r="I10" s="463"/>
      <c r="J10" s="463"/>
      <c r="K10" s="463"/>
      <c r="L10" s="463"/>
      <c r="M10" s="463"/>
      <c r="N10" s="463"/>
      <c r="O10" s="463"/>
      <c r="P10" s="463"/>
      <c r="Q10" s="463"/>
      <c r="R10" s="463"/>
      <c r="S10" s="463"/>
      <c r="T10" s="463"/>
      <c r="U10" s="463"/>
      <c r="V10" s="463"/>
      <c r="W10" s="463"/>
      <c r="X10" s="463"/>
      <c r="Y10" s="463"/>
      <c r="Z10" s="463"/>
      <c r="AA10" s="463"/>
      <c r="AB10" s="463"/>
      <c r="AC10" s="463"/>
      <c r="AD10" s="463"/>
      <c r="AE10" s="463"/>
      <c r="AF10" s="463"/>
      <c r="AG10" s="463"/>
      <c r="AH10" s="463"/>
      <c r="AI10" s="21"/>
      <c r="AJ10" s="21"/>
      <c r="AK10" s="21"/>
      <c r="AL10" s="14"/>
    </row>
    <row r="11" spans="1:47" ht="26.25" customHeight="1">
      <c r="A11" s="23"/>
      <c r="B11" s="22"/>
      <c r="C11" s="21"/>
      <c r="D11" s="21"/>
      <c r="E11" s="278"/>
      <c r="F11" s="278"/>
      <c r="G11" s="278"/>
      <c r="H11" s="278"/>
      <c r="I11" s="278"/>
      <c r="J11" s="278"/>
      <c r="K11" s="278"/>
      <c r="L11" s="278"/>
      <c r="M11" s="278"/>
      <c r="N11" s="278"/>
      <c r="O11" s="278"/>
      <c r="P11" s="278"/>
      <c r="Q11" s="278"/>
      <c r="R11" s="278"/>
      <c r="S11" s="278"/>
      <c r="T11" s="278"/>
      <c r="U11" s="278"/>
      <c r="V11" s="278"/>
      <c r="W11" s="278"/>
      <c r="X11" s="278"/>
      <c r="Y11" s="278"/>
      <c r="Z11" s="278"/>
      <c r="AA11" s="278"/>
      <c r="AB11" s="278"/>
      <c r="AC11" s="278"/>
      <c r="AD11" s="278"/>
      <c r="AE11" s="278"/>
      <c r="AF11" s="278"/>
      <c r="AG11" s="278"/>
      <c r="AH11" s="278"/>
      <c r="AI11" s="278"/>
      <c r="AJ11" s="278"/>
      <c r="AK11" s="278"/>
      <c r="AL11" s="87" t="s">
        <v>217</v>
      </c>
      <c r="AO11" s="1"/>
      <c r="AP11" s="1"/>
      <c r="AQ11" s="1"/>
      <c r="AR11" s="1"/>
      <c r="AS11" s="1"/>
      <c r="AT11" s="1"/>
    </row>
    <row r="13" spans="1:47">
      <c r="AL13" s="43"/>
    </row>
    <row r="15" spans="1:47" ht="72" customHeight="1">
      <c r="A15" s="236" t="s">
        <v>252</v>
      </c>
      <c r="B15" s="237"/>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8"/>
    </row>
  </sheetData>
  <protectedRanges>
    <protectedRange sqref="A10:AK11" name="범위2"/>
  </protectedRanges>
  <mergeCells count="59">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 ref="T6:W6"/>
    <mergeCell ref="X6:AA6"/>
    <mergeCell ref="AB6:AE6"/>
    <mergeCell ref="AF6:AH6"/>
    <mergeCell ref="AI6:AK6"/>
    <mergeCell ref="D8:H8"/>
    <mergeCell ref="I8:L8"/>
    <mergeCell ref="M8:O8"/>
    <mergeCell ref="P8:S8"/>
    <mergeCell ref="D6:H6"/>
    <mergeCell ref="I6:L6"/>
    <mergeCell ref="M6:O6"/>
    <mergeCell ref="P6:S6"/>
    <mergeCell ref="D7:H7"/>
    <mergeCell ref="I7:L7"/>
    <mergeCell ref="M7:O7"/>
    <mergeCell ref="AF4:AH4"/>
    <mergeCell ref="AI4:AK4"/>
    <mergeCell ref="D5:H5"/>
    <mergeCell ref="I5:L5"/>
    <mergeCell ref="M5:O5"/>
    <mergeCell ref="P5:S5"/>
    <mergeCell ref="T5:W5"/>
    <mergeCell ref="X5:AA5"/>
    <mergeCell ref="AB5:AE5"/>
    <mergeCell ref="AF5:AH5"/>
    <mergeCell ref="AI5:AK5"/>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BC15"/>
  <sheetViews>
    <sheetView view="pageBreakPreview" zoomScaleNormal="100" zoomScaleSheetLayoutView="100" workbookViewId="0">
      <selection activeCell="AL5" sqref="AL5"/>
    </sheetView>
  </sheetViews>
  <sheetFormatPr defaultRowHeight="16.5"/>
  <cols>
    <col min="1" max="2" width="1.125" style="1" customWidth="1"/>
    <col min="3" max="3" width="2.375" style="1" customWidth="1"/>
    <col min="4" max="4" width="1.125" style="1" customWidth="1"/>
    <col min="5" max="10" width="2.375" style="1" customWidth="1"/>
    <col min="11" max="27" width="2.75" style="1" customWidth="1"/>
    <col min="28" max="32" width="1.75" style="1" customWidth="1"/>
    <col min="33" max="37" width="2.375" style="1" customWidth="1"/>
    <col min="38" max="40" width="9" style="1"/>
  </cols>
  <sheetData>
    <row r="2" spans="1:55" ht="19.5" customHeight="1">
      <c r="A2" s="17"/>
      <c r="B2" s="240" t="s">
        <v>308</v>
      </c>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17"/>
      <c r="AC2" s="17"/>
      <c r="AD2" s="17"/>
      <c r="AE2" s="17"/>
      <c r="AF2" s="17"/>
      <c r="AG2" s="17"/>
      <c r="AH2" s="17"/>
      <c r="AI2" s="17"/>
      <c r="AJ2" s="17"/>
      <c r="AK2" s="17"/>
      <c r="AL2" s="17"/>
      <c r="AM2" s="17"/>
      <c r="AN2" s="17"/>
      <c r="AO2" s="17"/>
      <c r="AP2" s="17"/>
      <c r="AQ2" s="17"/>
      <c r="AR2" s="17"/>
      <c r="AS2" s="17"/>
      <c r="AT2" s="17"/>
      <c r="AU2" s="17"/>
      <c r="AV2" s="17"/>
      <c r="AW2" s="17"/>
      <c r="AX2" s="17"/>
      <c r="AY2" s="35"/>
      <c r="AZ2" s="1"/>
      <c r="BA2" s="1"/>
      <c r="BB2" s="1"/>
      <c r="BC2" s="1"/>
    </row>
    <row r="4" spans="1:55" ht="18.75" customHeight="1">
      <c r="A4" s="17"/>
      <c r="B4" s="98"/>
      <c r="C4" s="206"/>
      <c r="D4" s="206"/>
      <c r="E4" s="206"/>
      <c r="F4" s="206"/>
      <c r="G4" s="206"/>
      <c r="H4" s="206"/>
      <c r="I4" s="206"/>
      <c r="J4" s="206"/>
      <c r="K4" s="206"/>
      <c r="L4" s="206"/>
      <c r="M4" s="206"/>
      <c r="N4" s="206"/>
      <c r="O4" s="206"/>
      <c r="P4" s="206"/>
      <c r="Q4" s="206"/>
      <c r="R4" s="206"/>
      <c r="S4" s="206"/>
      <c r="T4" s="206"/>
      <c r="U4" s="206"/>
      <c r="V4" s="206"/>
      <c r="W4" s="206"/>
      <c r="X4" s="206"/>
      <c r="Y4" s="101"/>
      <c r="Z4" s="101"/>
      <c r="AA4" s="101"/>
      <c r="AB4" s="101"/>
      <c r="AC4" s="101"/>
      <c r="AD4" s="101"/>
      <c r="AE4" s="101"/>
      <c r="AF4" s="458" t="s">
        <v>304</v>
      </c>
      <c r="AG4" s="458"/>
      <c r="AH4" s="458"/>
      <c r="AI4" s="458"/>
      <c r="AJ4" s="458"/>
      <c r="AK4" s="458"/>
      <c r="AL4" s="14"/>
    </row>
    <row r="5" spans="1:55" ht="30" customHeight="1">
      <c r="A5" s="47"/>
      <c r="B5" s="47"/>
      <c r="C5" s="320" t="s">
        <v>311</v>
      </c>
      <c r="D5" s="320"/>
      <c r="E5" s="320"/>
      <c r="F5" s="320"/>
      <c r="G5" s="320"/>
      <c r="H5" s="320"/>
      <c r="I5" s="320"/>
      <c r="J5" s="320"/>
      <c r="K5" s="320" t="s">
        <v>312</v>
      </c>
      <c r="L5" s="320"/>
      <c r="M5" s="320"/>
      <c r="N5" s="320"/>
      <c r="O5" s="320"/>
      <c r="P5" s="320"/>
      <c r="Q5" s="320" t="s">
        <v>313</v>
      </c>
      <c r="R5" s="320"/>
      <c r="S5" s="320"/>
      <c r="T5" s="320"/>
      <c r="U5" s="320"/>
      <c r="V5" s="441" t="s">
        <v>314</v>
      </c>
      <c r="W5" s="441"/>
      <c r="X5" s="441"/>
      <c r="Y5" s="441"/>
      <c r="Z5" s="441"/>
      <c r="AA5" s="441"/>
      <c r="AB5" s="441" t="s">
        <v>309</v>
      </c>
      <c r="AC5" s="441"/>
      <c r="AD5" s="441"/>
      <c r="AE5" s="441"/>
      <c r="AF5" s="441"/>
      <c r="AG5" s="441" t="s">
        <v>45</v>
      </c>
      <c r="AH5" s="441"/>
      <c r="AI5" s="441"/>
      <c r="AJ5" s="441"/>
      <c r="AK5" s="441"/>
    </row>
    <row r="6" spans="1:55" ht="30" customHeight="1">
      <c r="A6" s="47"/>
      <c r="B6" s="47"/>
      <c r="C6" s="219">
        <v>1</v>
      </c>
      <c r="D6" s="505"/>
      <c r="E6" s="329"/>
      <c r="F6" s="329"/>
      <c r="G6" s="329"/>
      <c r="H6" s="329"/>
      <c r="I6" s="329"/>
      <c r="J6" s="329"/>
      <c r="K6" s="504"/>
      <c r="L6" s="504"/>
      <c r="M6" s="504"/>
      <c r="N6" s="504"/>
      <c r="O6" s="504"/>
      <c r="P6" s="504"/>
      <c r="Q6" s="504"/>
      <c r="R6" s="504"/>
      <c r="S6" s="504"/>
      <c r="T6" s="504"/>
      <c r="U6" s="504"/>
      <c r="V6" s="460"/>
      <c r="W6" s="460"/>
      <c r="X6" s="460"/>
      <c r="Y6" s="460"/>
      <c r="Z6" s="460"/>
      <c r="AA6" s="460"/>
      <c r="AB6" s="499" t="str">
        <f>IFERROR(SUM(K6:AA6)/SUM(K6:AA10),"")</f>
        <v/>
      </c>
      <c r="AC6" s="499"/>
      <c r="AD6" s="499"/>
      <c r="AE6" s="499"/>
      <c r="AF6" s="499"/>
      <c r="AG6" s="506"/>
      <c r="AH6" s="506"/>
      <c r="AI6" s="506"/>
      <c r="AJ6" s="506"/>
      <c r="AK6" s="506"/>
    </row>
    <row r="7" spans="1:55" ht="30" customHeight="1">
      <c r="A7" s="47"/>
      <c r="B7" s="47"/>
      <c r="C7" s="219">
        <v>2</v>
      </c>
      <c r="D7" s="505"/>
      <c r="E7" s="329"/>
      <c r="F7" s="329"/>
      <c r="G7" s="329"/>
      <c r="H7" s="329"/>
      <c r="I7" s="329"/>
      <c r="J7" s="329"/>
      <c r="K7" s="504"/>
      <c r="L7" s="504"/>
      <c r="M7" s="504"/>
      <c r="N7" s="504"/>
      <c r="O7" s="504"/>
      <c r="P7" s="504"/>
      <c r="Q7" s="504"/>
      <c r="R7" s="504"/>
      <c r="S7" s="504"/>
      <c r="T7" s="504"/>
      <c r="U7" s="504"/>
      <c r="V7" s="460"/>
      <c r="W7" s="460"/>
      <c r="X7" s="460"/>
      <c r="Y7" s="460"/>
      <c r="Z7" s="460"/>
      <c r="AA7" s="460"/>
      <c r="AB7" s="499" t="str">
        <f>IFERROR(SUM(K7:AA7)/SUM(K6:AA10),"")</f>
        <v/>
      </c>
      <c r="AC7" s="499"/>
      <c r="AD7" s="499"/>
      <c r="AE7" s="499"/>
      <c r="AF7" s="499"/>
      <c r="AG7" s="506"/>
      <c r="AH7" s="506"/>
      <c r="AI7" s="506"/>
      <c r="AJ7" s="506"/>
      <c r="AK7" s="506"/>
    </row>
    <row r="8" spans="1:55" ht="30" customHeight="1">
      <c r="A8" s="47"/>
      <c r="B8" s="47"/>
      <c r="C8" s="219">
        <v>3</v>
      </c>
      <c r="D8" s="505"/>
      <c r="E8" s="329"/>
      <c r="F8" s="329"/>
      <c r="G8" s="329"/>
      <c r="H8" s="329"/>
      <c r="I8" s="329"/>
      <c r="J8" s="329"/>
      <c r="K8" s="504"/>
      <c r="L8" s="504"/>
      <c r="M8" s="504"/>
      <c r="N8" s="504"/>
      <c r="O8" s="504"/>
      <c r="P8" s="504"/>
      <c r="Q8" s="504"/>
      <c r="R8" s="504"/>
      <c r="S8" s="504"/>
      <c r="T8" s="504"/>
      <c r="U8" s="504"/>
      <c r="V8" s="460"/>
      <c r="W8" s="460"/>
      <c r="X8" s="460"/>
      <c r="Y8" s="460"/>
      <c r="Z8" s="460"/>
      <c r="AA8" s="460"/>
      <c r="AB8" s="499" t="str">
        <f>IFERROR(SUM(K8:AA8)/SUM(K6:AA10),"")</f>
        <v/>
      </c>
      <c r="AC8" s="499"/>
      <c r="AD8" s="499"/>
      <c r="AE8" s="499"/>
      <c r="AF8" s="499"/>
      <c r="AG8" s="506"/>
      <c r="AH8" s="506"/>
      <c r="AI8" s="506"/>
      <c r="AJ8" s="506"/>
      <c r="AK8" s="506"/>
    </row>
    <row r="9" spans="1:55" ht="30" customHeight="1">
      <c r="A9" s="47"/>
      <c r="B9" s="47"/>
      <c r="C9" s="219">
        <v>4</v>
      </c>
      <c r="D9" s="505"/>
      <c r="E9" s="329"/>
      <c r="F9" s="329"/>
      <c r="G9" s="329"/>
      <c r="H9" s="329"/>
      <c r="I9" s="329"/>
      <c r="J9" s="329"/>
      <c r="K9" s="504"/>
      <c r="L9" s="504"/>
      <c r="M9" s="504"/>
      <c r="N9" s="504"/>
      <c r="O9" s="504"/>
      <c r="P9" s="504"/>
      <c r="Q9" s="504"/>
      <c r="R9" s="504"/>
      <c r="S9" s="504"/>
      <c r="T9" s="504"/>
      <c r="U9" s="504"/>
      <c r="V9" s="460"/>
      <c r="W9" s="460"/>
      <c r="X9" s="460"/>
      <c r="Y9" s="460"/>
      <c r="Z9" s="460"/>
      <c r="AA9" s="460"/>
      <c r="AB9" s="499" t="str">
        <f>IFERROR(SUM(K9:AA9)/SUM(K6:AA10),"")</f>
        <v/>
      </c>
      <c r="AC9" s="499"/>
      <c r="AD9" s="499"/>
      <c r="AE9" s="499"/>
      <c r="AF9" s="499"/>
      <c r="AG9" s="506"/>
      <c r="AH9" s="506"/>
      <c r="AI9" s="506"/>
      <c r="AJ9" s="506"/>
      <c r="AK9" s="506"/>
    </row>
    <row r="10" spans="1:55" ht="30" customHeight="1">
      <c r="A10" s="47"/>
      <c r="B10" s="47"/>
      <c r="C10" s="219">
        <v>5</v>
      </c>
      <c r="D10" s="505"/>
      <c r="E10" s="329"/>
      <c r="F10" s="329"/>
      <c r="G10" s="329"/>
      <c r="H10" s="329"/>
      <c r="I10" s="329"/>
      <c r="J10" s="329"/>
      <c r="K10" s="504"/>
      <c r="L10" s="504"/>
      <c r="M10" s="504"/>
      <c r="N10" s="504"/>
      <c r="O10" s="504"/>
      <c r="P10" s="504"/>
      <c r="Q10" s="504"/>
      <c r="R10" s="504"/>
      <c r="S10" s="504"/>
      <c r="T10" s="504"/>
      <c r="U10" s="504"/>
      <c r="V10" s="460"/>
      <c r="W10" s="460"/>
      <c r="X10" s="460"/>
      <c r="Y10" s="460"/>
      <c r="Z10" s="460"/>
      <c r="AA10" s="460"/>
      <c r="AB10" s="499" t="str">
        <f>IFERROR(SUM(K10:AA10)/SUM(K6:AA10),"")</f>
        <v/>
      </c>
      <c r="AC10" s="499"/>
      <c r="AD10" s="499"/>
      <c r="AE10" s="499"/>
      <c r="AF10" s="499"/>
      <c r="AG10" s="506"/>
      <c r="AH10" s="506"/>
      <c r="AI10" s="506"/>
      <c r="AJ10" s="506"/>
      <c r="AK10" s="506"/>
    </row>
    <row r="11" spans="1:55" ht="7.5" customHeight="1">
      <c r="A11" s="23"/>
      <c r="B11" s="22"/>
      <c r="C11" s="21"/>
      <c r="D11" s="21"/>
      <c r="E11" s="38"/>
      <c r="F11" s="38"/>
      <c r="G11" s="38"/>
      <c r="H11" s="38"/>
      <c r="I11" s="38"/>
      <c r="J11" s="38"/>
      <c r="K11" s="38"/>
      <c r="L11" s="38"/>
      <c r="M11" s="38"/>
      <c r="N11" s="38"/>
      <c r="O11" s="38"/>
      <c r="P11" s="103"/>
      <c r="Q11" s="103"/>
      <c r="R11" s="103"/>
      <c r="S11" s="103"/>
      <c r="T11" s="103"/>
      <c r="U11" s="103"/>
      <c r="V11" s="103"/>
      <c r="W11" s="103"/>
      <c r="X11" s="103"/>
      <c r="Y11" s="103"/>
      <c r="Z11" s="103"/>
      <c r="AA11" s="103"/>
      <c r="AB11" s="103"/>
      <c r="AC11" s="103"/>
      <c r="AD11" s="103"/>
      <c r="AE11" s="103"/>
      <c r="AF11" s="103"/>
      <c r="AG11" s="103"/>
      <c r="AH11" s="103"/>
      <c r="AI11" s="103"/>
      <c r="AJ11" s="103"/>
      <c r="AK11" s="103"/>
      <c r="AL11" s="48"/>
    </row>
    <row r="12" spans="1:55" ht="26.25" customHeight="1">
      <c r="A12" s="23"/>
      <c r="B12" s="22"/>
      <c r="C12" s="21"/>
      <c r="D12" s="44"/>
      <c r="E12" s="303"/>
      <c r="F12" s="303"/>
      <c r="G12" s="303"/>
      <c r="H12" s="303"/>
      <c r="I12" s="303"/>
      <c r="J12" s="303"/>
      <c r="K12" s="303"/>
      <c r="L12" s="303"/>
      <c r="M12" s="303"/>
      <c r="N12" s="303"/>
      <c r="O12" s="303"/>
      <c r="P12" s="303"/>
      <c r="Q12" s="303"/>
      <c r="R12" s="303"/>
      <c r="S12" s="303"/>
      <c r="T12" s="303"/>
      <c r="U12" s="303"/>
      <c r="V12" s="303"/>
      <c r="W12" s="303"/>
      <c r="X12" s="303"/>
      <c r="Y12" s="303"/>
      <c r="Z12" s="303"/>
      <c r="AA12" s="303"/>
      <c r="AB12" s="303"/>
      <c r="AC12" s="303"/>
      <c r="AD12" s="303"/>
      <c r="AE12" s="303"/>
      <c r="AF12" s="303"/>
      <c r="AG12" s="85"/>
      <c r="AH12" s="85"/>
      <c r="AI12" s="85"/>
      <c r="AJ12" s="85"/>
      <c r="AK12" s="85"/>
      <c r="AL12" s="87" t="s">
        <v>243</v>
      </c>
      <c r="AM12" s="44"/>
      <c r="AN12" s="44"/>
      <c r="AO12" s="44"/>
      <c r="AP12" s="44"/>
      <c r="AQ12" s="44"/>
      <c r="AR12" s="44"/>
      <c r="AS12" s="44"/>
      <c r="AT12" s="44"/>
      <c r="AU12" s="44"/>
      <c r="AV12" s="44"/>
      <c r="AW12" s="44"/>
      <c r="AX12" s="44"/>
      <c r="AY12" s="24"/>
    </row>
    <row r="15" spans="1:55" ht="62.25" customHeight="1">
      <c r="A15" s="236" t="s">
        <v>315</v>
      </c>
      <c r="B15" s="237"/>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8"/>
      <c r="AG15" s="88"/>
      <c r="AH15" s="88"/>
      <c r="AI15" s="88"/>
      <c r="AJ15" s="88"/>
      <c r="AK15" s="88"/>
    </row>
  </sheetData>
  <sheetProtection formatCells="0" formatRows="0"/>
  <mergeCells count="40">
    <mergeCell ref="AB10:AF10"/>
    <mergeCell ref="AG10:AK10"/>
    <mergeCell ref="D6:J6"/>
    <mergeCell ref="D7:J7"/>
    <mergeCell ref="AG6:AK6"/>
    <mergeCell ref="AG7:AK7"/>
    <mergeCell ref="AG8:AK8"/>
    <mergeCell ref="K7:P7"/>
    <mergeCell ref="Q7:U7"/>
    <mergeCell ref="V7:AA7"/>
    <mergeCell ref="AB7:AF7"/>
    <mergeCell ref="AG9:AK9"/>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B2:AA2"/>
    <mergeCell ref="K6:P6"/>
    <mergeCell ref="Q6:U6"/>
    <mergeCell ref="V6:AA6"/>
    <mergeCell ref="AB6:AF6"/>
    <mergeCell ref="AF4:AK4"/>
    <mergeCell ref="AG5:AK5"/>
    <mergeCell ref="C5:J5"/>
    <mergeCell ref="K5:P5"/>
    <mergeCell ref="Q5:U5"/>
    <mergeCell ref="V5:AA5"/>
    <mergeCell ref="AB5:AF5"/>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2:BC14"/>
  <sheetViews>
    <sheetView view="pageBreakPreview" zoomScaleNormal="100" zoomScaleSheetLayoutView="100" workbookViewId="0">
      <selection activeCell="AP5" sqref="AP5"/>
    </sheetView>
  </sheetViews>
  <sheetFormatPr defaultRowHeight="16.5"/>
  <cols>
    <col min="1" max="4" width="1.125" style="1" customWidth="1"/>
    <col min="5" max="41" width="2.375" style="1" customWidth="1"/>
    <col min="42" max="50" width="9" style="1"/>
  </cols>
  <sheetData>
    <row r="2" spans="1:55" ht="19.5">
      <c r="A2" s="17"/>
      <c r="B2" s="240" t="s">
        <v>1077</v>
      </c>
      <c r="C2" s="240"/>
      <c r="D2" s="240"/>
      <c r="E2" s="240"/>
      <c r="F2" s="240"/>
      <c r="G2" s="240"/>
      <c r="H2" s="240"/>
      <c r="I2" s="240"/>
      <c r="J2" s="240"/>
      <c r="K2" s="240"/>
      <c r="L2" s="240"/>
      <c r="M2" s="240"/>
      <c r="N2" s="240"/>
      <c r="O2" s="240"/>
      <c r="P2" s="240"/>
      <c r="Q2" s="240"/>
      <c r="R2" s="240"/>
      <c r="S2" s="240"/>
      <c r="T2" s="240"/>
      <c r="U2" s="240"/>
      <c r="V2" s="17"/>
      <c r="W2" s="17"/>
      <c r="X2" s="17"/>
      <c r="Y2" s="17"/>
      <c r="Z2" s="17"/>
      <c r="AA2" s="17"/>
      <c r="AB2" s="17"/>
      <c r="AC2" s="17"/>
      <c r="AD2" s="17"/>
      <c r="AE2" s="17"/>
      <c r="AF2" s="17"/>
      <c r="AG2" s="17"/>
      <c r="AH2" s="17"/>
      <c r="AI2" s="17"/>
      <c r="AJ2" s="17"/>
      <c r="AK2" s="17"/>
      <c r="AL2" s="17"/>
      <c r="AM2" s="17"/>
      <c r="AN2" s="17"/>
      <c r="AO2" s="17"/>
      <c r="AP2" s="17"/>
      <c r="AQ2" s="17"/>
      <c r="AR2" s="17"/>
      <c r="AS2" s="17"/>
      <c r="AT2" s="35"/>
    </row>
    <row r="3" spans="1:55" ht="19.5">
      <c r="A3" s="17"/>
      <c r="B3" s="39"/>
      <c r="C3" s="39"/>
      <c r="D3" s="39"/>
      <c r="E3" s="39"/>
      <c r="F3" s="39"/>
      <c r="G3" s="39"/>
      <c r="H3" s="39"/>
      <c r="I3" s="39"/>
      <c r="J3" s="39"/>
      <c r="K3" s="39"/>
      <c r="L3" s="39"/>
      <c r="M3" s="39"/>
      <c r="N3" s="39"/>
      <c r="O3" s="39"/>
      <c r="P3" s="39"/>
      <c r="Q3" s="39"/>
      <c r="R3" s="39"/>
      <c r="S3" s="39"/>
      <c r="T3" s="39"/>
      <c r="U3" s="39"/>
      <c r="V3" s="17"/>
      <c r="W3" s="17"/>
      <c r="X3" s="17"/>
      <c r="Y3" s="17"/>
      <c r="Z3" s="17"/>
      <c r="AA3" s="17"/>
      <c r="AB3" s="17"/>
      <c r="AC3" s="17"/>
      <c r="AD3" s="17"/>
      <c r="AE3" s="17"/>
      <c r="AF3" s="17"/>
      <c r="AG3" s="17"/>
      <c r="AH3" s="17"/>
      <c r="AI3" s="17"/>
      <c r="AJ3" s="17"/>
      <c r="AK3" s="17"/>
      <c r="AL3" s="17"/>
      <c r="AM3" s="17"/>
      <c r="AN3" s="17"/>
      <c r="AO3" s="17"/>
      <c r="AP3" s="17"/>
      <c r="AQ3" s="17"/>
      <c r="AR3" s="17"/>
      <c r="AS3" s="17"/>
      <c r="AT3" s="35"/>
    </row>
    <row r="4" spans="1:55" ht="18.75" customHeight="1">
      <c r="A4" s="17"/>
      <c r="B4" s="98"/>
      <c r="C4" s="98"/>
      <c r="D4" s="98"/>
      <c r="E4" s="206"/>
      <c r="F4" s="206"/>
      <c r="G4" s="206"/>
      <c r="H4" s="206"/>
      <c r="I4" s="206"/>
      <c r="J4" s="206"/>
      <c r="K4" s="206"/>
      <c r="L4" s="206"/>
      <c r="M4" s="206"/>
      <c r="N4" s="206"/>
      <c r="O4" s="206"/>
      <c r="P4" s="206"/>
      <c r="Q4" s="17"/>
      <c r="R4" s="17"/>
      <c r="S4" s="17"/>
      <c r="T4" s="17"/>
      <c r="U4" s="17"/>
      <c r="V4" s="17"/>
      <c r="W4" s="17"/>
      <c r="X4" s="17"/>
      <c r="Y4" s="17"/>
      <c r="Z4" s="17"/>
      <c r="AA4" s="17"/>
      <c r="AB4" s="17"/>
      <c r="AC4" s="17"/>
      <c r="AD4" s="319" t="s">
        <v>316</v>
      </c>
      <c r="AE4" s="319"/>
      <c r="AF4" s="319"/>
      <c r="AG4" s="319"/>
      <c r="AH4" s="319"/>
      <c r="AI4" s="319"/>
      <c r="AJ4" s="319"/>
      <c r="AK4" s="319"/>
      <c r="AL4" s="319"/>
      <c r="AM4" s="319"/>
      <c r="AN4" s="319"/>
      <c r="AO4" s="319"/>
      <c r="AP4" s="14"/>
    </row>
    <row r="5" spans="1:55" ht="30.75" customHeight="1">
      <c r="A5" s="17"/>
      <c r="B5" s="98"/>
      <c r="C5" s="98"/>
      <c r="D5" s="98"/>
      <c r="E5" s="461" t="s">
        <v>248</v>
      </c>
      <c r="F5" s="461"/>
      <c r="G5" s="461"/>
      <c r="H5" s="461"/>
      <c r="I5" s="461"/>
      <c r="J5" s="461"/>
      <c r="K5" s="461"/>
      <c r="L5" s="461"/>
      <c r="M5" s="461" t="s">
        <v>249</v>
      </c>
      <c r="N5" s="461"/>
      <c r="O5" s="461"/>
      <c r="P5" s="461"/>
      <c r="Q5" s="461"/>
      <c r="R5" s="461"/>
      <c r="S5" s="461"/>
      <c r="T5" s="461"/>
      <c r="U5" s="461"/>
      <c r="V5" s="461" t="s">
        <v>250</v>
      </c>
      <c r="W5" s="461"/>
      <c r="X5" s="461"/>
      <c r="Y5" s="461"/>
      <c r="Z5" s="461" t="s">
        <v>1053</v>
      </c>
      <c r="AA5" s="461"/>
      <c r="AB5" s="461"/>
      <c r="AC5" s="461"/>
      <c r="AD5" s="461"/>
      <c r="AE5" s="461"/>
      <c r="AF5" s="461" t="s">
        <v>1054</v>
      </c>
      <c r="AG5" s="461"/>
      <c r="AH5" s="461"/>
      <c r="AI5" s="461"/>
      <c r="AJ5" s="461"/>
      <c r="AK5" s="461"/>
      <c r="AL5" s="461" t="s">
        <v>251</v>
      </c>
      <c r="AM5" s="461"/>
      <c r="AN5" s="461"/>
      <c r="AO5" s="461"/>
      <c r="AP5" s="14"/>
    </row>
    <row r="6" spans="1:55" ht="26.25" customHeight="1">
      <c r="A6" s="17"/>
      <c r="B6" s="98"/>
      <c r="C6" s="98"/>
      <c r="D6" s="98"/>
      <c r="E6" s="316" t="s">
        <v>1157</v>
      </c>
      <c r="F6" s="316"/>
      <c r="G6" s="316"/>
      <c r="H6" s="316"/>
      <c r="I6" s="316"/>
      <c r="J6" s="316"/>
      <c r="K6" s="316"/>
      <c r="L6" s="316"/>
      <c r="M6" s="316" t="s">
        <v>1158</v>
      </c>
      <c r="N6" s="316"/>
      <c r="O6" s="316"/>
      <c r="P6" s="316"/>
      <c r="Q6" s="316"/>
      <c r="R6" s="316"/>
      <c r="S6" s="316"/>
      <c r="T6" s="316"/>
      <c r="U6" s="316"/>
      <c r="V6" s="336" t="s">
        <v>1159</v>
      </c>
      <c r="W6" s="336"/>
      <c r="X6" s="336"/>
      <c r="Y6" s="336"/>
      <c r="Z6" s="460">
        <v>1083542</v>
      </c>
      <c r="AA6" s="460"/>
      <c r="AB6" s="460"/>
      <c r="AC6" s="460"/>
      <c r="AD6" s="460"/>
      <c r="AE6" s="460"/>
      <c r="AF6" s="460">
        <v>115570</v>
      </c>
      <c r="AG6" s="460"/>
      <c r="AH6" s="460"/>
      <c r="AI6" s="460"/>
      <c r="AJ6" s="460"/>
      <c r="AK6" s="460"/>
      <c r="AL6" s="459"/>
      <c r="AM6" s="459"/>
      <c r="AN6" s="459"/>
      <c r="AO6" s="459"/>
      <c r="AP6" s="14"/>
    </row>
    <row r="7" spans="1:55" ht="26.25" customHeight="1">
      <c r="A7" s="17"/>
      <c r="B7" s="223"/>
      <c r="C7" s="223"/>
      <c r="D7" s="223"/>
      <c r="E7" s="316" t="s">
        <v>1157</v>
      </c>
      <c r="F7" s="316"/>
      <c r="G7" s="316"/>
      <c r="H7" s="316"/>
      <c r="I7" s="316"/>
      <c r="J7" s="316"/>
      <c r="K7" s="316"/>
      <c r="L7" s="316"/>
      <c r="M7" s="316" t="s">
        <v>1160</v>
      </c>
      <c r="N7" s="316"/>
      <c r="O7" s="316"/>
      <c r="P7" s="316"/>
      <c r="Q7" s="316"/>
      <c r="R7" s="316"/>
      <c r="S7" s="316"/>
      <c r="T7" s="316"/>
      <c r="U7" s="316"/>
      <c r="V7" s="336" t="s">
        <v>1159</v>
      </c>
      <c r="W7" s="336"/>
      <c r="X7" s="336"/>
      <c r="Y7" s="336"/>
      <c r="Z7" s="460">
        <v>7279147</v>
      </c>
      <c r="AA7" s="460"/>
      <c r="AB7" s="460"/>
      <c r="AC7" s="460"/>
      <c r="AD7" s="460"/>
      <c r="AE7" s="460"/>
      <c r="AF7" s="460">
        <v>8239297</v>
      </c>
      <c r="AG7" s="460"/>
      <c r="AH7" s="460"/>
      <c r="AI7" s="460"/>
      <c r="AJ7" s="460"/>
      <c r="AK7" s="460"/>
      <c r="AL7" s="459"/>
      <c r="AM7" s="459"/>
      <c r="AN7" s="459"/>
      <c r="AO7" s="459"/>
      <c r="AP7" s="14"/>
    </row>
    <row r="8" spans="1:55" ht="26.25" customHeight="1">
      <c r="A8" s="17"/>
      <c r="B8" s="223"/>
      <c r="C8" s="223"/>
      <c r="D8" s="223"/>
      <c r="E8" s="316" t="s">
        <v>1157</v>
      </c>
      <c r="F8" s="316"/>
      <c r="G8" s="316"/>
      <c r="H8" s="316"/>
      <c r="I8" s="316"/>
      <c r="J8" s="316"/>
      <c r="K8" s="316"/>
      <c r="L8" s="316"/>
      <c r="M8" s="316" t="s">
        <v>1161</v>
      </c>
      <c r="N8" s="316"/>
      <c r="O8" s="316"/>
      <c r="P8" s="316"/>
      <c r="Q8" s="316"/>
      <c r="R8" s="316"/>
      <c r="S8" s="316"/>
      <c r="T8" s="316"/>
      <c r="U8" s="316"/>
      <c r="V8" s="336" t="s">
        <v>1159</v>
      </c>
      <c r="W8" s="336"/>
      <c r="X8" s="336"/>
      <c r="Y8" s="336"/>
      <c r="Z8" s="460">
        <v>45232</v>
      </c>
      <c r="AA8" s="460"/>
      <c r="AB8" s="460"/>
      <c r="AC8" s="460"/>
      <c r="AD8" s="460"/>
      <c r="AE8" s="460"/>
      <c r="AF8" s="460">
        <f>120456+98630</f>
        <v>219086</v>
      </c>
      <c r="AG8" s="460"/>
      <c r="AH8" s="460"/>
      <c r="AI8" s="460"/>
      <c r="AJ8" s="460"/>
      <c r="AK8" s="460"/>
      <c r="AL8" s="459"/>
      <c r="AM8" s="459"/>
      <c r="AN8" s="459"/>
      <c r="AO8" s="459"/>
      <c r="AP8" s="14"/>
    </row>
    <row r="9" spans="1:55" ht="26.25" customHeight="1">
      <c r="A9" s="17"/>
      <c r="B9" s="223"/>
      <c r="C9" s="223"/>
      <c r="D9" s="223"/>
      <c r="E9" s="316" t="s">
        <v>1157</v>
      </c>
      <c r="F9" s="316"/>
      <c r="G9" s="316"/>
      <c r="H9" s="316"/>
      <c r="I9" s="316"/>
      <c r="J9" s="316"/>
      <c r="K9" s="316"/>
      <c r="L9" s="316"/>
      <c r="M9" s="316" t="s">
        <v>1162</v>
      </c>
      <c r="N9" s="316"/>
      <c r="O9" s="316"/>
      <c r="P9" s="316"/>
      <c r="Q9" s="316"/>
      <c r="R9" s="316"/>
      <c r="S9" s="316"/>
      <c r="T9" s="316"/>
      <c r="U9" s="316"/>
      <c r="V9" s="336" t="s">
        <v>1159</v>
      </c>
      <c r="W9" s="336"/>
      <c r="X9" s="336"/>
      <c r="Y9" s="336"/>
      <c r="Z9" s="460">
        <v>504201</v>
      </c>
      <c r="AA9" s="460"/>
      <c r="AB9" s="460"/>
      <c r="AC9" s="460"/>
      <c r="AD9" s="460"/>
      <c r="AE9" s="460"/>
      <c r="AF9" s="460">
        <v>493344</v>
      </c>
      <c r="AG9" s="460"/>
      <c r="AH9" s="460"/>
      <c r="AI9" s="460"/>
      <c r="AJ9" s="460"/>
      <c r="AK9" s="460"/>
      <c r="AL9" s="459"/>
      <c r="AM9" s="459"/>
      <c r="AN9" s="459"/>
      <c r="AO9" s="459"/>
      <c r="AP9" s="14"/>
    </row>
    <row r="10" spans="1:55"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97"/>
      <c r="AA10" s="97"/>
      <c r="AB10" s="97"/>
      <c r="AC10" s="97"/>
      <c r="AD10" s="97"/>
      <c r="AE10" s="97"/>
      <c r="AF10" s="97"/>
      <c r="AG10" s="97"/>
      <c r="AH10" s="97"/>
      <c r="AI10" s="97"/>
      <c r="AJ10" s="97"/>
      <c r="AK10" s="97"/>
      <c r="AL10" s="103"/>
      <c r="AM10" s="103"/>
      <c r="AN10" s="103"/>
      <c r="AO10" s="103"/>
      <c r="AP10" s="48"/>
    </row>
    <row r="11" spans="1:55"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303"/>
      <c r="AK11" s="303"/>
      <c r="AL11" s="85"/>
      <c r="AM11" s="85"/>
      <c r="AN11" s="85"/>
      <c r="AO11" s="85"/>
      <c r="AP11" s="87" t="s">
        <v>217</v>
      </c>
      <c r="AQ11" s="44"/>
      <c r="AR11" s="44"/>
      <c r="AS11" s="44"/>
      <c r="AT11" s="44"/>
      <c r="AU11" s="44"/>
      <c r="AV11" s="44"/>
      <c r="AW11" s="44"/>
      <c r="AX11" s="44"/>
      <c r="AY11" s="44"/>
      <c r="AZ11" s="44"/>
      <c r="BA11" s="44"/>
      <c r="BB11" s="44"/>
      <c r="BC11" s="24"/>
    </row>
    <row r="14" spans="1:55" ht="54" customHeight="1">
      <c r="A14" s="236" t="s">
        <v>320</v>
      </c>
      <c r="B14" s="237"/>
      <c r="C14" s="237"/>
      <c r="D14" s="237"/>
      <c r="E14" s="237"/>
      <c r="F14" s="237"/>
      <c r="G14" s="237"/>
      <c r="H14" s="237"/>
      <c r="I14" s="237"/>
      <c r="J14" s="237"/>
      <c r="K14" s="237"/>
      <c r="L14" s="237"/>
      <c r="M14" s="237"/>
      <c r="N14" s="237"/>
      <c r="O14" s="237"/>
      <c r="P14" s="237"/>
      <c r="Q14" s="237"/>
      <c r="R14" s="237"/>
      <c r="S14" s="237"/>
      <c r="T14" s="237"/>
      <c r="U14" s="237"/>
      <c r="V14" s="237"/>
      <c r="W14" s="237"/>
      <c r="X14" s="237"/>
      <c r="Y14" s="237"/>
      <c r="Z14" s="237"/>
      <c r="AA14" s="237"/>
      <c r="AB14" s="237"/>
      <c r="AC14" s="237"/>
      <c r="AD14" s="237"/>
      <c r="AE14" s="237"/>
      <c r="AF14" s="237"/>
      <c r="AG14" s="237"/>
      <c r="AH14" s="237"/>
      <c r="AI14" s="237"/>
      <c r="AJ14" s="237"/>
      <c r="AK14" s="238"/>
      <c r="AL14" s="88"/>
      <c r="AM14" s="88"/>
      <c r="AN14" s="88"/>
      <c r="AO14" s="88"/>
    </row>
  </sheetData>
  <sheetProtection formatCells="0" formatRows="0"/>
  <mergeCells count="34">
    <mergeCell ref="E11:AK11"/>
    <mergeCell ref="A14:AK14"/>
    <mergeCell ref="AL6:AO6"/>
    <mergeCell ref="E6:L6"/>
    <mergeCell ref="M6:U6"/>
    <mergeCell ref="V6:Y6"/>
    <mergeCell ref="Z6:AE6"/>
    <mergeCell ref="AF6:AK6"/>
    <mergeCell ref="B2:U2"/>
    <mergeCell ref="AD4:AO4"/>
    <mergeCell ref="E5:L5"/>
    <mergeCell ref="M5:U5"/>
    <mergeCell ref="V5:Y5"/>
    <mergeCell ref="Z5:AE5"/>
    <mergeCell ref="AF5:AK5"/>
    <mergeCell ref="AL5:AO5"/>
    <mergeCell ref="AL7:AO7"/>
    <mergeCell ref="E8:L8"/>
    <mergeCell ref="M8:U8"/>
    <mergeCell ref="V8:Y8"/>
    <mergeCell ref="Z8:AE8"/>
    <mergeCell ref="AF8:AK8"/>
    <mergeCell ref="AL8:AO8"/>
    <mergeCell ref="E7:L7"/>
    <mergeCell ref="M7:U7"/>
    <mergeCell ref="V7:Y7"/>
    <mergeCell ref="Z7:AE7"/>
    <mergeCell ref="AF7:AK7"/>
    <mergeCell ref="AL9:AO9"/>
    <mergeCell ref="E9:L9"/>
    <mergeCell ref="M9:U9"/>
    <mergeCell ref="V9:Y9"/>
    <mergeCell ref="Z9:AE9"/>
    <mergeCell ref="AF9:AK9"/>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T14"/>
  <sheetViews>
    <sheetView view="pageBreakPreview" zoomScaleNormal="100" zoomScaleSheetLayoutView="100" workbookViewId="0">
      <selection activeCell="AJ4" sqref="AJ4"/>
    </sheetView>
  </sheetViews>
  <sheetFormatPr defaultRowHeight="16.5"/>
  <cols>
    <col min="1" max="2" width="1.125" style="1" customWidth="1"/>
    <col min="3" max="3" width="2.625" style="1" customWidth="1"/>
    <col min="4" max="4" width="1.125" style="1" customWidth="1"/>
    <col min="5" max="35" width="2.375" style="1" customWidth="1"/>
    <col min="36" max="41" width="9" style="1"/>
  </cols>
  <sheetData>
    <row r="1" spans="1:46"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35"/>
    </row>
    <row r="2" spans="1:46" ht="18.75" customHeight="1">
      <c r="A2" s="17"/>
      <c r="B2" s="240" t="s">
        <v>317</v>
      </c>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14"/>
    </row>
    <row r="3" spans="1:46" ht="18.75" customHeight="1">
      <c r="A3" s="17"/>
      <c r="B3" s="98"/>
      <c r="C3" s="98"/>
      <c r="D3" s="98"/>
      <c r="E3" s="98"/>
      <c r="F3" s="98"/>
      <c r="G3" s="98"/>
      <c r="H3" s="98"/>
      <c r="I3" s="98"/>
      <c r="J3" s="98"/>
      <c r="K3" s="98"/>
      <c r="L3" s="98"/>
      <c r="M3" s="98"/>
      <c r="N3" s="98"/>
      <c r="O3" s="98"/>
      <c r="P3" s="98"/>
      <c r="Q3" s="98"/>
      <c r="R3" s="98"/>
      <c r="S3" s="98"/>
      <c r="T3" s="98"/>
      <c r="U3" s="98"/>
      <c r="V3" s="98"/>
      <c r="W3" s="98"/>
      <c r="X3" s="98"/>
      <c r="Y3" s="98"/>
      <c r="Z3" s="98"/>
      <c r="AA3" s="98"/>
      <c r="AB3" s="98"/>
      <c r="AC3" s="98"/>
      <c r="AD3" s="98"/>
      <c r="AE3" s="98"/>
      <c r="AF3" s="98"/>
      <c r="AG3" s="98"/>
      <c r="AH3" s="98"/>
      <c r="AI3" s="98"/>
      <c r="AJ3" s="14"/>
    </row>
    <row r="4" spans="1:46" ht="30" customHeight="1">
      <c r="A4" s="47"/>
      <c r="B4" s="47"/>
      <c r="C4" s="297" t="s">
        <v>63</v>
      </c>
      <c r="D4" s="297"/>
      <c r="E4" s="297"/>
      <c r="F4" s="297"/>
      <c r="G4" s="297"/>
      <c r="H4" s="297"/>
      <c r="I4" s="297"/>
      <c r="J4" s="297"/>
      <c r="K4" s="297"/>
      <c r="L4" s="297"/>
      <c r="M4" s="297"/>
      <c r="N4" s="297"/>
      <c r="O4" s="331" t="s">
        <v>318</v>
      </c>
      <c r="P4" s="331"/>
      <c r="Q4" s="331"/>
      <c r="R4" s="331"/>
      <c r="S4" s="331"/>
      <c r="T4" s="331"/>
      <c r="U4" s="331"/>
      <c r="V4" s="331"/>
      <c r="W4" s="331"/>
      <c r="X4" s="331" t="s">
        <v>272</v>
      </c>
      <c r="Y4" s="331"/>
      <c r="Z4" s="331"/>
      <c r="AA4" s="331"/>
      <c r="AB4" s="331"/>
      <c r="AC4" s="331" t="s">
        <v>45</v>
      </c>
      <c r="AD4" s="331"/>
      <c r="AE4" s="331"/>
      <c r="AF4" s="331"/>
      <c r="AG4" s="331"/>
      <c r="AH4" s="331"/>
      <c r="AI4" s="331"/>
    </row>
    <row r="5" spans="1:46" ht="30" customHeight="1">
      <c r="A5" s="47"/>
      <c r="B5" s="47"/>
      <c r="C5" s="217">
        <v>1</v>
      </c>
      <c r="D5" s="507"/>
      <c r="E5" s="316"/>
      <c r="F5" s="316"/>
      <c r="G5" s="316"/>
      <c r="H5" s="316"/>
      <c r="I5" s="316"/>
      <c r="J5" s="316"/>
      <c r="K5" s="316"/>
      <c r="L5" s="316"/>
      <c r="M5" s="316"/>
      <c r="N5" s="316"/>
      <c r="O5" s="498"/>
      <c r="P5" s="498"/>
      <c r="Q5" s="498"/>
      <c r="R5" s="498"/>
      <c r="S5" s="498"/>
      <c r="T5" s="498"/>
      <c r="U5" s="498"/>
      <c r="V5" s="498"/>
      <c r="W5" s="498"/>
      <c r="X5" s="499" t="str">
        <f>IFERROR(O5/SUM(O5:W9),"")</f>
        <v/>
      </c>
      <c r="Y5" s="499"/>
      <c r="Z5" s="499"/>
      <c r="AA5" s="499"/>
      <c r="AB5" s="499"/>
      <c r="AC5" s="441"/>
      <c r="AD5" s="441"/>
      <c r="AE5" s="441"/>
      <c r="AF5" s="441"/>
      <c r="AG5" s="441"/>
      <c r="AH5" s="441"/>
      <c r="AI5" s="441"/>
    </row>
    <row r="6" spans="1:46" ht="30" customHeight="1">
      <c r="A6" s="47"/>
      <c r="B6" s="47"/>
      <c r="C6" s="217">
        <v>2</v>
      </c>
      <c r="D6" s="507"/>
      <c r="E6" s="316"/>
      <c r="F6" s="316"/>
      <c r="G6" s="316"/>
      <c r="H6" s="316"/>
      <c r="I6" s="316"/>
      <c r="J6" s="316"/>
      <c r="K6" s="316"/>
      <c r="L6" s="316"/>
      <c r="M6" s="316"/>
      <c r="N6" s="316"/>
      <c r="O6" s="498"/>
      <c r="P6" s="498"/>
      <c r="Q6" s="498"/>
      <c r="R6" s="498"/>
      <c r="S6" s="498"/>
      <c r="T6" s="498"/>
      <c r="U6" s="498"/>
      <c r="V6" s="498"/>
      <c r="W6" s="498"/>
      <c r="X6" s="499" t="str">
        <f>IFERROR(O6/SUM(O5:W9),"")</f>
        <v/>
      </c>
      <c r="Y6" s="499"/>
      <c r="Z6" s="499"/>
      <c r="AA6" s="499"/>
      <c r="AB6" s="499"/>
      <c r="AC6" s="441"/>
      <c r="AD6" s="441"/>
      <c r="AE6" s="441"/>
      <c r="AF6" s="441"/>
      <c r="AG6" s="441"/>
      <c r="AH6" s="441"/>
      <c r="AI6" s="441"/>
    </row>
    <row r="7" spans="1:46" ht="30" customHeight="1">
      <c r="A7" s="47"/>
      <c r="B7" s="47"/>
      <c r="C7" s="217">
        <v>3</v>
      </c>
      <c r="D7" s="507"/>
      <c r="E7" s="316"/>
      <c r="F7" s="316"/>
      <c r="G7" s="316"/>
      <c r="H7" s="316"/>
      <c r="I7" s="316"/>
      <c r="J7" s="316"/>
      <c r="K7" s="316"/>
      <c r="L7" s="316"/>
      <c r="M7" s="316"/>
      <c r="N7" s="316"/>
      <c r="O7" s="498"/>
      <c r="P7" s="498"/>
      <c r="Q7" s="498"/>
      <c r="R7" s="498"/>
      <c r="S7" s="498"/>
      <c r="T7" s="498"/>
      <c r="U7" s="498"/>
      <c r="V7" s="498"/>
      <c r="W7" s="498"/>
      <c r="X7" s="499" t="str">
        <f>IFERROR(O7/SUM(O5:W9),"")</f>
        <v/>
      </c>
      <c r="Y7" s="499"/>
      <c r="Z7" s="499"/>
      <c r="AA7" s="499"/>
      <c r="AB7" s="499"/>
      <c r="AC7" s="441"/>
      <c r="AD7" s="441"/>
      <c r="AE7" s="441"/>
      <c r="AF7" s="441"/>
      <c r="AG7" s="441"/>
      <c r="AH7" s="441"/>
      <c r="AI7" s="441"/>
    </row>
    <row r="8" spans="1:46" ht="30" customHeight="1">
      <c r="A8" s="47"/>
      <c r="B8" s="47"/>
      <c r="C8" s="217">
        <v>4</v>
      </c>
      <c r="D8" s="507"/>
      <c r="E8" s="316"/>
      <c r="F8" s="316"/>
      <c r="G8" s="316"/>
      <c r="H8" s="316"/>
      <c r="I8" s="316"/>
      <c r="J8" s="316"/>
      <c r="K8" s="316"/>
      <c r="L8" s="316"/>
      <c r="M8" s="316"/>
      <c r="N8" s="316"/>
      <c r="O8" s="498"/>
      <c r="P8" s="498"/>
      <c r="Q8" s="498"/>
      <c r="R8" s="498"/>
      <c r="S8" s="498"/>
      <c r="T8" s="498"/>
      <c r="U8" s="498"/>
      <c r="V8" s="498"/>
      <c r="W8" s="498"/>
      <c r="X8" s="499" t="str">
        <f>IFERROR(O8/SUM(O5:W9),"")</f>
        <v/>
      </c>
      <c r="Y8" s="499"/>
      <c r="Z8" s="499"/>
      <c r="AA8" s="499"/>
      <c r="AB8" s="499"/>
      <c r="AC8" s="441"/>
      <c r="AD8" s="441"/>
      <c r="AE8" s="441"/>
      <c r="AF8" s="441"/>
      <c r="AG8" s="441"/>
      <c r="AH8" s="441"/>
      <c r="AI8" s="441"/>
    </row>
    <row r="9" spans="1:46" ht="30" customHeight="1">
      <c r="A9" s="47"/>
      <c r="B9" s="47"/>
      <c r="C9" s="217">
        <v>5</v>
      </c>
      <c r="D9" s="507"/>
      <c r="E9" s="316"/>
      <c r="F9" s="316"/>
      <c r="G9" s="316"/>
      <c r="H9" s="316"/>
      <c r="I9" s="316"/>
      <c r="J9" s="316"/>
      <c r="K9" s="316"/>
      <c r="L9" s="316"/>
      <c r="M9" s="316"/>
      <c r="N9" s="316"/>
      <c r="O9" s="498"/>
      <c r="P9" s="498"/>
      <c r="Q9" s="498"/>
      <c r="R9" s="498"/>
      <c r="S9" s="498"/>
      <c r="T9" s="498"/>
      <c r="U9" s="498"/>
      <c r="V9" s="498"/>
      <c r="W9" s="498"/>
      <c r="X9" s="499" t="str">
        <f>IFERROR(O9/SUM(O5:W9),"")</f>
        <v/>
      </c>
      <c r="Y9" s="499"/>
      <c r="Z9" s="499"/>
      <c r="AA9" s="499"/>
      <c r="AB9" s="499"/>
      <c r="AC9" s="441"/>
      <c r="AD9" s="441"/>
      <c r="AE9" s="441"/>
      <c r="AF9" s="441"/>
      <c r="AG9" s="441"/>
      <c r="AH9" s="441"/>
      <c r="AI9" s="441"/>
    </row>
    <row r="10" spans="1:46" ht="7.5" customHeight="1">
      <c r="A10" s="23"/>
      <c r="B10" s="22"/>
      <c r="C10" s="21"/>
      <c r="D10" s="21"/>
      <c r="E10" s="38"/>
      <c r="F10" s="38"/>
      <c r="G10" s="38"/>
      <c r="H10" s="38"/>
      <c r="I10" s="38"/>
      <c r="J10" s="38"/>
      <c r="K10" s="38"/>
      <c r="L10" s="38"/>
      <c r="M10" s="38"/>
      <c r="N10" s="38"/>
      <c r="O10" s="38"/>
      <c r="P10" s="103"/>
      <c r="Q10" s="103"/>
      <c r="R10" s="103"/>
      <c r="S10" s="103"/>
      <c r="T10" s="103"/>
      <c r="U10" s="103"/>
      <c r="V10" s="103"/>
      <c r="W10" s="103"/>
      <c r="X10" s="103"/>
      <c r="Y10" s="103"/>
      <c r="Z10" s="103"/>
      <c r="AA10" s="103"/>
      <c r="AB10" s="103"/>
      <c r="AC10" s="103"/>
      <c r="AD10" s="103"/>
      <c r="AE10" s="103"/>
      <c r="AF10" s="103"/>
      <c r="AG10" s="48"/>
      <c r="AJ10"/>
      <c r="AK10"/>
      <c r="AL10"/>
      <c r="AM10"/>
      <c r="AN10"/>
      <c r="AO10"/>
    </row>
    <row r="11" spans="1:46" ht="26.25" customHeight="1">
      <c r="A11" s="23"/>
      <c r="B11" s="22"/>
      <c r="C11" s="21"/>
      <c r="D11" s="44"/>
      <c r="E11" s="303"/>
      <c r="F11" s="303"/>
      <c r="G11" s="303"/>
      <c r="H11" s="303"/>
      <c r="I11" s="303"/>
      <c r="J11" s="303"/>
      <c r="K11" s="303"/>
      <c r="L11" s="303"/>
      <c r="M11" s="303"/>
      <c r="N11" s="303"/>
      <c r="O11" s="303"/>
      <c r="P11" s="303"/>
      <c r="Q11" s="303"/>
      <c r="R11" s="303"/>
      <c r="S11" s="303"/>
      <c r="T11" s="303"/>
      <c r="U11" s="303"/>
      <c r="V11" s="303"/>
      <c r="W11" s="303"/>
      <c r="X11" s="303"/>
      <c r="Y11" s="303"/>
      <c r="Z11" s="303"/>
      <c r="AA11" s="303"/>
      <c r="AB11" s="303"/>
      <c r="AC11" s="303"/>
      <c r="AD11" s="303"/>
      <c r="AE11" s="303"/>
      <c r="AF11" s="303"/>
      <c r="AG11" s="303"/>
      <c r="AH11" s="303"/>
      <c r="AI11" s="303"/>
      <c r="AJ11" s="104" t="s">
        <v>243</v>
      </c>
      <c r="AK11" s="44"/>
      <c r="AL11" s="104"/>
      <c r="AM11" s="44"/>
      <c r="AN11" s="44"/>
      <c r="AO11" s="44"/>
      <c r="AP11" s="44"/>
      <c r="AQ11" s="44"/>
      <c r="AR11" s="44"/>
      <c r="AS11" s="44"/>
      <c r="AT11" s="24"/>
    </row>
    <row r="14" spans="1:46" ht="67.5" customHeight="1">
      <c r="A14" s="236" t="s">
        <v>270</v>
      </c>
      <c r="B14" s="237"/>
      <c r="C14" s="237"/>
      <c r="D14" s="237"/>
      <c r="E14" s="237"/>
      <c r="F14" s="237"/>
      <c r="G14" s="237"/>
      <c r="H14" s="237"/>
      <c r="I14" s="237"/>
      <c r="J14" s="237"/>
      <c r="K14" s="237"/>
      <c r="L14" s="237"/>
      <c r="M14" s="237"/>
      <c r="N14" s="237"/>
      <c r="O14" s="237"/>
      <c r="P14" s="237"/>
      <c r="Q14" s="237"/>
      <c r="R14" s="237"/>
      <c r="S14" s="237"/>
      <c r="T14" s="237"/>
      <c r="U14" s="237"/>
      <c r="V14" s="237"/>
      <c r="W14" s="237"/>
      <c r="X14" s="237"/>
      <c r="Y14" s="237"/>
      <c r="Z14" s="237"/>
      <c r="AA14" s="237"/>
      <c r="AB14" s="237"/>
      <c r="AC14" s="237"/>
      <c r="AD14" s="237"/>
      <c r="AE14" s="237"/>
      <c r="AF14" s="237"/>
      <c r="AG14" s="237"/>
      <c r="AH14" s="237"/>
      <c r="AI14" s="238"/>
    </row>
  </sheetData>
  <mergeCells count="27">
    <mergeCell ref="A14:AI14"/>
    <mergeCell ref="D8:N8"/>
    <mergeCell ref="O8:W8"/>
    <mergeCell ref="X8:AB8"/>
    <mergeCell ref="AC8:AI8"/>
    <mergeCell ref="D9:N9"/>
    <mergeCell ref="O9:W9"/>
    <mergeCell ref="X9:AB9"/>
    <mergeCell ref="AC9:AI9"/>
    <mergeCell ref="E11:AI11"/>
    <mergeCell ref="D6:N6"/>
    <mergeCell ref="O6:W6"/>
    <mergeCell ref="X6:AB6"/>
    <mergeCell ref="AC6:AI6"/>
    <mergeCell ref="D7:N7"/>
    <mergeCell ref="O7:W7"/>
    <mergeCell ref="X7:AB7"/>
    <mergeCell ref="AC7:AI7"/>
    <mergeCell ref="D5:N5"/>
    <mergeCell ref="O5:W5"/>
    <mergeCell ref="X5:AB5"/>
    <mergeCell ref="AC5:AI5"/>
    <mergeCell ref="B2:AI2"/>
    <mergeCell ref="C4:N4"/>
    <mergeCell ref="O4:W4"/>
    <mergeCell ref="X4:AB4"/>
    <mergeCell ref="AC4:AI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2:AT17"/>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6" s="1" customFormat="1" ht="20.25" customHeight="1">
      <c r="A2" s="240" t="s">
        <v>322</v>
      </c>
      <c r="B2" s="240"/>
      <c r="C2" s="240"/>
      <c r="D2" s="240"/>
      <c r="E2" s="240"/>
      <c r="F2" s="240"/>
      <c r="G2" s="240"/>
      <c r="H2" s="240"/>
      <c r="I2" s="240"/>
      <c r="J2" s="240"/>
      <c r="K2" s="240"/>
      <c r="L2" s="240"/>
      <c r="M2" s="240"/>
      <c r="N2" s="240"/>
      <c r="O2" s="240"/>
      <c r="P2" s="240"/>
      <c r="Q2" s="240"/>
      <c r="R2" s="240"/>
      <c r="S2" s="240"/>
      <c r="T2" s="240"/>
      <c r="U2" s="240"/>
      <c r="V2" s="240"/>
      <c r="W2" s="240"/>
      <c r="X2" s="240"/>
      <c r="Y2" s="240"/>
      <c r="Z2" s="240"/>
      <c r="AA2" s="240"/>
      <c r="AB2" s="240"/>
      <c r="AC2" s="240"/>
      <c r="AD2" s="240"/>
      <c r="AE2" s="240"/>
      <c r="AF2" s="240"/>
      <c r="AG2" s="240"/>
      <c r="AH2" s="240"/>
      <c r="AI2" s="240"/>
      <c r="AJ2" s="240"/>
      <c r="AK2" s="240"/>
      <c r="AP2"/>
      <c r="AQ2"/>
      <c r="AR2"/>
      <c r="AS2"/>
      <c r="AT2"/>
    </row>
    <row r="3" spans="1:46" s="1" customFormat="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P3"/>
      <c r="AQ3"/>
      <c r="AR3"/>
      <c r="AS3"/>
      <c r="AT3"/>
    </row>
    <row r="4" spans="1:46" s="1" customFormat="1" ht="30" customHeight="1">
      <c r="A4" s="47"/>
      <c r="B4" s="47"/>
      <c r="C4" s="343" t="s">
        <v>310</v>
      </c>
      <c r="D4" s="260"/>
      <c r="E4" s="260"/>
      <c r="F4" s="260"/>
      <c r="G4" s="260"/>
      <c r="H4" s="260"/>
      <c r="I4" s="260"/>
      <c r="J4" s="260"/>
      <c r="K4" s="260"/>
      <c r="L4" s="260"/>
      <c r="M4" s="260"/>
      <c r="N4" s="475"/>
      <c r="O4" s="485" t="s">
        <v>279</v>
      </c>
      <c r="P4" s="486"/>
      <c r="Q4" s="486"/>
      <c r="R4" s="486"/>
      <c r="S4" s="486"/>
      <c r="T4" s="486"/>
      <c r="U4" s="486"/>
      <c r="V4" s="487"/>
      <c r="W4" s="485" t="s">
        <v>272</v>
      </c>
      <c r="X4" s="486"/>
      <c r="Y4" s="486"/>
      <c r="Z4" s="486"/>
      <c r="AA4" s="486"/>
      <c r="AB4" s="486"/>
      <c r="AC4" s="486"/>
      <c r="AD4" s="487"/>
      <c r="AE4" s="485" t="s">
        <v>273</v>
      </c>
      <c r="AF4" s="486"/>
      <c r="AG4" s="486"/>
      <c r="AH4" s="486"/>
      <c r="AI4" s="486"/>
      <c r="AJ4" s="486"/>
      <c r="AK4" s="487"/>
      <c r="AP4"/>
      <c r="AQ4"/>
      <c r="AR4"/>
      <c r="AS4"/>
      <c r="AT4"/>
    </row>
    <row r="5" spans="1:46" s="1" customFormat="1" ht="30" customHeight="1">
      <c r="A5" s="47"/>
      <c r="B5" s="47"/>
      <c r="C5" s="488" t="s">
        <v>274</v>
      </c>
      <c r="D5" s="489"/>
      <c r="E5" s="489"/>
      <c r="F5" s="489"/>
      <c r="G5" s="490"/>
      <c r="H5" s="343" t="s">
        <v>324</v>
      </c>
      <c r="I5" s="260"/>
      <c r="J5" s="260"/>
      <c r="K5" s="260"/>
      <c r="L5" s="260"/>
      <c r="M5" s="260"/>
      <c r="N5" s="475"/>
      <c r="O5" s="476"/>
      <c r="P5" s="477"/>
      <c r="Q5" s="477"/>
      <c r="R5" s="477"/>
      <c r="S5" s="477"/>
      <c r="T5" s="477"/>
      <c r="U5" s="477"/>
      <c r="V5" s="478"/>
      <c r="W5" s="482">
        <f>IFERROR(O5/$O$14,"")</f>
        <v>0</v>
      </c>
      <c r="X5" s="483"/>
      <c r="Y5" s="483"/>
      <c r="Z5" s="483"/>
      <c r="AA5" s="483"/>
      <c r="AB5" s="483"/>
      <c r="AC5" s="483"/>
      <c r="AD5" s="484"/>
      <c r="AE5" s="472"/>
      <c r="AF5" s="473"/>
      <c r="AG5" s="473"/>
      <c r="AH5" s="473"/>
      <c r="AI5" s="473"/>
      <c r="AJ5" s="473"/>
      <c r="AK5" s="474"/>
      <c r="AP5"/>
      <c r="AQ5"/>
      <c r="AR5"/>
      <c r="AS5"/>
      <c r="AT5"/>
    </row>
    <row r="6" spans="1:46" s="1" customFormat="1" ht="30" customHeight="1">
      <c r="A6" s="47"/>
      <c r="B6" s="47"/>
      <c r="C6" s="491"/>
      <c r="D6" s="492"/>
      <c r="E6" s="492"/>
      <c r="F6" s="492"/>
      <c r="G6" s="493"/>
      <c r="H6" s="343" t="s">
        <v>325</v>
      </c>
      <c r="I6" s="260"/>
      <c r="J6" s="260"/>
      <c r="K6" s="260"/>
      <c r="L6" s="260"/>
      <c r="M6" s="260"/>
      <c r="N6" s="475"/>
      <c r="O6" s="476">
        <v>1068169056</v>
      </c>
      <c r="P6" s="477"/>
      <c r="Q6" s="477"/>
      <c r="R6" s="477"/>
      <c r="S6" s="477"/>
      <c r="T6" s="477"/>
      <c r="U6" s="477"/>
      <c r="V6" s="478"/>
      <c r="W6" s="469">
        <f>IFERROR(O6/$O$14,"")</f>
        <v>0.36265522724017263</v>
      </c>
      <c r="X6" s="470"/>
      <c r="Y6" s="470"/>
      <c r="Z6" s="470"/>
      <c r="AA6" s="470"/>
      <c r="AB6" s="470"/>
      <c r="AC6" s="470"/>
      <c r="AD6" s="471"/>
      <c r="AE6" s="472"/>
      <c r="AF6" s="473"/>
      <c r="AG6" s="473"/>
      <c r="AH6" s="473"/>
      <c r="AI6" s="473"/>
      <c r="AJ6" s="473"/>
      <c r="AK6" s="474"/>
      <c r="AP6"/>
      <c r="AQ6"/>
      <c r="AR6"/>
      <c r="AS6"/>
      <c r="AT6"/>
    </row>
    <row r="7" spans="1:46" s="1" customFormat="1" ht="30" customHeight="1">
      <c r="A7" s="47"/>
      <c r="B7" s="47"/>
      <c r="C7" s="494"/>
      <c r="D7" s="495"/>
      <c r="E7" s="495"/>
      <c r="F7" s="495"/>
      <c r="G7" s="496"/>
      <c r="H7" s="343" t="s">
        <v>326</v>
      </c>
      <c r="I7" s="260"/>
      <c r="J7" s="260"/>
      <c r="K7" s="260"/>
      <c r="L7" s="260"/>
      <c r="M7" s="260"/>
      <c r="N7" s="475"/>
      <c r="O7" s="476">
        <v>389817851</v>
      </c>
      <c r="P7" s="477"/>
      <c r="Q7" s="477"/>
      <c r="R7" s="477"/>
      <c r="S7" s="477"/>
      <c r="T7" s="477"/>
      <c r="U7" s="477"/>
      <c r="V7" s="478"/>
      <c r="W7" s="469">
        <f t="shared" ref="W7:W13" si="0">IFERROR(O7/$O$14,"")</f>
        <v>0.13234747865293034</v>
      </c>
      <c r="X7" s="470"/>
      <c r="Y7" s="470"/>
      <c r="Z7" s="470"/>
      <c r="AA7" s="470"/>
      <c r="AB7" s="470"/>
      <c r="AC7" s="470"/>
      <c r="AD7" s="471"/>
      <c r="AE7" s="472"/>
      <c r="AF7" s="473"/>
      <c r="AG7" s="473"/>
      <c r="AH7" s="473"/>
      <c r="AI7" s="473"/>
      <c r="AJ7" s="473"/>
      <c r="AK7" s="474"/>
      <c r="AP7"/>
      <c r="AQ7"/>
      <c r="AR7"/>
      <c r="AS7"/>
      <c r="AT7"/>
    </row>
    <row r="8" spans="1:46" s="1" customFormat="1" ht="30" customHeight="1">
      <c r="A8" s="47"/>
      <c r="B8" s="47"/>
      <c r="C8" s="488" t="s">
        <v>282</v>
      </c>
      <c r="D8" s="489"/>
      <c r="E8" s="489"/>
      <c r="F8" s="489"/>
      <c r="G8" s="490"/>
      <c r="H8" s="343" t="s">
        <v>327</v>
      </c>
      <c r="I8" s="260"/>
      <c r="J8" s="260"/>
      <c r="K8" s="260"/>
      <c r="L8" s="260"/>
      <c r="M8" s="260"/>
      <c r="N8" s="475"/>
      <c r="O8" s="476"/>
      <c r="P8" s="477"/>
      <c r="Q8" s="477"/>
      <c r="R8" s="477"/>
      <c r="S8" s="477"/>
      <c r="T8" s="477"/>
      <c r="U8" s="477"/>
      <c r="V8" s="478"/>
      <c r="W8" s="469">
        <f>IFERROR(O8/$O$14,"")</f>
        <v>0</v>
      </c>
      <c r="X8" s="470"/>
      <c r="Y8" s="470"/>
      <c r="Z8" s="470"/>
      <c r="AA8" s="470"/>
      <c r="AB8" s="470"/>
      <c r="AC8" s="470"/>
      <c r="AD8" s="471"/>
      <c r="AE8" s="472"/>
      <c r="AF8" s="473"/>
      <c r="AG8" s="473"/>
      <c r="AH8" s="473"/>
      <c r="AI8" s="473"/>
      <c r="AJ8" s="473"/>
      <c r="AK8" s="474"/>
      <c r="AP8"/>
      <c r="AQ8"/>
      <c r="AR8"/>
      <c r="AS8"/>
      <c r="AT8"/>
    </row>
    <row r="9" spans="1:46" s="1" customFormat="1" ht="30" customHeight="1">
      <c r="A9" s="47"/>
      <c r="B9" s="47"/>
      <c r="C9" s="491"/>
      <c r="D9" s="492"/>
      <c r="E9" s="492"/>
      <c r="F9" s="492"/>
      <c r="G9" s="493"/>
      <c r="H9" s="343" t="s">
        <v>328</v>
      </c>
      <c r="I9" s="260"/>
      <c r="J9" s="260"/>
      <c r="K9" s="260"/>
      <c r="L9" s="260"/>
      <c r="M9" s="260"/>
      <c r="N9" s="475"/>
      <c r="O9" s="476"/>
      <c r="P9" s="477"/>
      <c r="Q9" s="477"/>
      <c r="R9" s="477"/>
      <c r="S9" s="477"/>
      <c r="T9" s="477"/>
      <c r="U9" s="477"/>
      <c r="V9" s="478"/>
      <c r="W9" s="469">
        <f>IFERROR(O9/$O$14,"")</f>
        <v>0</v>
      </c>
      <c r="X9" s="470"/>
      <c r="Y9" s="470"/>
      <c r="Z9" s="470"/>
      <c r="AA9" s="470"/>
      <c r="AB9" s="470"/>
      <c r="AC9" s="470"/>
      <c r="AD9" s="471"/>
      <c r="AE9" s="472"/>
      <c r="AF9" s="473"/>
      <c r="AG9" s="473"/>
      <c r="AH9" s="473"/>
      <c r="AI9" s="473"/>
      <c r="AJ9" s="473"/>
      <c r="AK9" s="474"/>
      <c r="AP9"/>
      <c r="AQ9"/>
      <c r="AR9"/>
      <c r="AS9"/>
      <c r="AT9"/>
    </row>
    <row r="10" spans="1:46" s="1" customFormat="1" ht="30" customHeight="1">
      <c r="A10" s="47"/>
      <c r="B10" s="47"/>
      <c r="C10" s="494"/>
      <c r="D10" s="495"/>
      <c r="E10" s="495"/>
      <c r="F10" s="495"/>
      <c r="G10" s="496"/>
      <c r="H10" s="343" t="s">
        <v>326</v>
      </c>
      <c r="I10" s="260"/>
      <c r="J10" s="260"/>
      <c r="K10" s="260"/>
      <c r="L10" s="260"/>
      <c r="M10" s="260"/>
      <c r="N10" s="475"/>
      <c r="O10" s="476"/>
      <c r="P10" s="477"/>
      <c r="Q10" s="477"/>
      <c r="R10" s="477"/>
      <c r="S10" s="477"/>
      <c r="T10" s="477"/>
      <c r="U10" s="477"/>
      <c r="V10" s="478"/>
      <c r="W10" s="469">
        <f t="shared" si="0"/>
        <v>0</v>
      </c>
      <c r="X10" s="470"/>
      <c r="Y10" s="470"/>
      <c r="Z10" s="470"/>
      <c r="AA10" s="470"/>
      <c r="AB10" s="470"/>
      <c r="AC10" s="470"/>
      <c r="AD10" s="471"/>
      <c r="AE10" s="472"/>
      <c r="AF10" s="473"/>
      <c r="AG10" s="473"/>
      <c r="AH10" s="473"/>
      <c r="AI10" s="473"/>
      <c r="AJ10" s="473"/>
      <c r="AK10" s="474"/>
      <c r="AP10"/>
      <c r="AQ10"/>
      <c r="AR10"/>
      <c r="AS10"/>
      <c r="AT10"/>
    </row>
    <row r="11" spans="1:46" s="1" customFormat="1" ht="30" customHeight="1">
      <c r="A11" s="47"/>
      <c r="B11" s="47"/>
      <c r="C11" s="343" t="s">
        <v>198</v>
      </c>
      <c r="D11" s="260"/>
      <c r="E11" s="260"/>
      <c r="F11" s="260"/>
      <c r="G11" s="475"/>
      <c r="H11" s="343" t="s">
        <v>329</v>
      </c>
      <c r="I11" s="260"/>
      <c r="J11" s="260"/>
      <c r="K11" s="260"/>
      <c r="L11" s="260"/>
      <c r="M11" s="260"/>
      <c r="N11" s="475"/>
      <c r="O11" s="476"/>
      <c r="P11" s="477"/>
      <c r="Q11" s="477"/>
      <c r="R11" s="477"/>
      <c r="S11" s="477"/>
      <c r="T11" s="477"/>
      <c r="U11" s="477"/>
      <c r="V11" s="478"/>
      <c r="W11" s="469">
        <f>IFERROR(O11/$O$14,"")</f>
        <v>0</v>
      </c>
      <c r="X11" s="470"/>
      <c r="Y11" s="470"/>
      <c r="Z11" s="470"/>
      <c r="AA11" s="470"/>
      <c r="AB11" s="470"/>
      <c r="AC11" s="470"/>
      <c r="AD11" s="471"/>
      <c r="AE11" s="472"/>
      <c r="AF11" s="473"/>
      <c r="AG11" s="473"/>
      <c r="AH11" s="473"/>
      <c r="AI11" s="473"/>
      <c r="AJ11" s="473"/>
      <c r="AK11" s="474"/>
      <c r="AP11"/>
      <c r="AQ11"/>
      <c r="AR11"/>
      <c r="AS11"/>
      <c r="AT11"/>
    </row>
    <row r="12" spans="1:46" s="1" customFormat="1" ht="30" customHeight="1">
      <c r="A12" s="47"/>
      <c r="B12" s="47"/>
      <c r="C12" s="343" t="s">
        <v>286</v>
      </c>
      <c r="D12" s="260"/>
      <c r="E12" s="260"/>
      <c r="F12" s="260"/>
      <c r="G12" s="475"/>
      <c r="H12" s="343" t="s">
        <v>330</v>
      </c>
      <c r="I12" s="260"/>
      <c r="J12" s="260"/>
      <c r="K12" s="260"/>
      <c r="L12" s="260"/>
      <c r="M12" s="260"/>
      <c r="N12" s="475"/>
      <c r="O12" s="476"/>
      <c r="P12" s="477"/>
      <c r="Q12" s="477"/>
      <c r="R12" s="477"/>
      <c r="S12" s="477"/>
      <c r="T12" s="477"/>
      <c r="U12" s="477"/>
      <c r="V12" s="478"/>
      <c r="W12" s="469">
        <f>IFERROR(O12/$O$14,"")</f>
        <v>0</v>
      </c>
      <c r="X12" s="470"/>
      <c r="Y12" s="470"/>
      <c r="Z12" s="470"/>
      <c r="AA12" s="470"/>
      <c r="AB12" s="470"/>
      <c r="AC12" s="470"/>
      <c r="AD12" s="471"/>
      <c r="AE12" s="472"/>
      <c r="AF12" s="473"/>
      <c r="AG12" s="473"/>
      <c r="AH12" s="473"/>
      <c r="AI12" s="473"/>
      <c r="AJ12" s="473"/>
      <c r="AK12" s="474"/>
      <c r="AP12"/>
      <c r="AQ12"/>
      <c r="AR12"/>
      <c r="AS12"/>
      <c r="AT12"/>
    </row>
    <row r="13" spans="1:46" s="1" customFormat="1" ht="30" customHeight="1">
      <c r="A13" s="47"/>
      <c r="B13" s="47"/>
      <c r="C13" s="339" t="s">
        <v>288</v>
      </c>
      <c r="D13" s="339"/>
      <c r="E13" s="339"/>
      <c r="F13" s="339"/>
      <c r="G13" s="339"/>
      <c r="H13" s="339"/>
      <c r="I13" s="339"/>
      <c r="J13" s="339"/>
      <c r="K13" s="339"/>
      <c r="L13" s="339"/>
      <c r="M13" s="339"/>
      <c r="N13" s="339"/>
      <c r="O13" s="476">
        <v>1487425087</v>
      </c>
      <c r="P13" s="477"/>
      <c r="Q13" s="477"/>
      <c r="R13" s="477"/>
      <c r="S13" s="477"/>
      <c r="T13" s="477"/>
      <c r="U13" s="477"/>
      <c r="V13" s="478"/>
      <c r="W13" s="469">
        <f t="shared" si="0"/>
        <v>0.50499729410689698</v>
      </c>
      <c r="X13" s="470"/>
      <c r="Y13" s="470"/>
      <c r="Z13" s="470"/>
      <c r="AA13" s="470"/>
      <c r="AB13" s="470"/>
      <c r="AC13" s="470"/>
      <c r="AD13" s="471"/>
      <c r="AE13" s="472"/>
      <c r="AF13" s="473"/>
      <c r="AG13" s="473"/>
      <c r="AH13" s="473"/>
      <c r="AI13" s="473"/>
      <c r="AJ13" s="473"/>
      <c r="AK13" s="474"/>
      <c r="AP13"/>
      <c r="AQ13"/>
      <c r="AR13"/>
      <c r="AS13"/>
      <c r="AT13"/>
    </row>
    <row r="14" spans="1:46" s="1" customFormat="1" ht="30" customHeight="1">
      <c r="A14" s="47"/>
      <c r="B14" s="47"/>
      <c r="C14" s="339" t="s">
        <v>331</v>
      </c>
      <c r="D14" s="339"/>
      <c r="E14" s="339"/>
      <c r="F14" s="339"/>
      <c r="G14" s="339"/>
      <c r="H14" s="339"/>
      <c r="I14" s="339"/>
      <c r="J14" s="339"/>
      <c r="K14" s="339"/>
      <c r="L14" s="339"/>
      <c r="M14" s="339"/>
      <c r="N14" s="339"/>
      <c r="O14" s="479">
        <f>SUM(O5:V13)</f>
        <v>2945411994</v>
      </c>
      <c r="P14" s="480"/>
      <c r="Q14" s="480"/>
      <c r="R14" s="480"/>
      <c r="S14" s="480"/>
      <c r="T14" s="480"/>
      <c r="U14" s="480"/>
      <c r="V14" s="481"/>
      <c r="W14" s="482">
        <f>SUM(W5:AD13)</f>
        <v>1</v>
      </c>
      <c r="X14" s="483"/>
      <c r="Y14" s="483"/>
      <c r="Z14" s="483"/>
      <c r="AA14" s="483"/>
      <c r="AB14" s="483"/>
      <c r="AC14" s="483"/>
      <c r="AD14" s="484"/>
      <c r="AE14" s="485"/>
      <c r="AF14" s="486"/>
      <c r="AG14" s="486"/>
      <c r="AH14" s="486"/>
      <c r="AI14" s="486"/>
      <c r="AJ14" s="486"/>
      <c r="AK14" s="487"/>
      <c r="AP14"/>
      <c r="AQ14"/>
      <c r="AR14"/>
      <c r="AS14"/>
      <c r="AT14"/>
    </row>
    <row r="15" spans="1:46" ht="18.75" customHeight="1">
      <c r="C15" s="44" t="s">
        <v>277</v>
      </c>
      <c r="D15" s="102"/>
      <c r="E15" s="435" t="s">
        <v>332</v>
      </c>
      <c r="F15" s="435"/>
      <c r="G15" s="435"/>
      <c r="H15" s="435"/>
      <c r="I15" s="435"/>
      <c r="J15" s="435"/>
      <c r="K15" s="435"/>
      <c r="L15" s="435"/>
      <c r="M15" s="435"/>
      <c r="N15" s="435"/>
      <c r="O15" s="435"/>
      <c r="P15" s="435"/>
      <c r="Q15" s="435"/>
      <c r="R15" s="435"/>
      <c r="S15" s="435"/>
      <c r="T15" s="435"/>
      <c r="U15" s="435"/>
      <c r="V15" s="435"/>
      <c r="W15" s="435"/>
      <c r="X15" s="435"/>
      <c r="Y15" s="435"/>
      <c r="Z15" s="435"/>
      <c r="AA15" s="435"/>
      <c r="AB15" s="435"/>
      <c r="AC15" s="435"/>
      <c r="AD15" s="435"/>
      <c r="AE15" s="435"/>
      <c r="AF15" s="435"/>
      <c r="AG15" s="435"/>
      <c r="AH15" s="435"/>
      <c r="AI15" s="435"/>
      <c r="AJ15" s="44"/>
      <c r="AK15" s="44"/>
    </row>
    <row r="16" spans="1:46" ht="18.75" customHeight="1">
      <c r="A16" s="17"/>
      <c r="B16" s="106"/>
      <c r="C16" s="106"/>
      <c r="D16" s="45"/>
      <c r="E16" s="463" t="s">
        <v>333</v>
      </c>
      <c r="F16" s="463"/>
      <c r="G16" s="463"/>
      <c r="H16" s="463"/>
      <c r="I16" s="463"/>
      <c r="J16" s="463"/>
      <c r="K16" s="463"/>
      <c r="L16" s="463"/>
      <c r="M16" s="463"/>
      <c r="N16" s="463"/>
      <c r="O16" s="463"/>
      <c r="P16" s="463"/>
      <c r="Q16" s="463"/>
      <c r="R16" s="463"/>
      <c r="S16" s="463"/>
      <c r="T16" s="463"/>
      <c r="U16" s="463"/>
      <c r="V16" s="463"/>
      <c r="W16" s="463"/>
      <c r="X16" s="463"/>
      <c r="Y16" s="463"/>
      <c r="Z16" s="463"/>
      <c r="AA16" s="463"/>
      <c r="AB16" s="463"/>
      <c r="AC16" s="463"/>
      <c r="AD16" s="463"/>
      <c r="AE16" s="463"/>
      <c r="AF16" s="463"/>
      <c r="AG16" s="463"/>
      <c r="AH16" s="463"/>
      <c r="AI16" s="21"/>
      <c r="AJ16" s="21"/>
      <c r="AK16" s="21"/>
      <c r="AL16" s="14"/>
      <c r="AO16"/>
    </row>
    <row r="17" spans="1:46" ht="26.25" customHeight="1">
      <c r="A17" s="23"/>
      <c r="B17" s="22"/>
      <c r="C17" s="21"/>
      <c r="D17" s="21"/>
      <c r="E17" s="278"/>
      <c r="F17" s="278"/>
      <c r="G17" s="278"/>
      <c r="H17" s="278"/>
      <c r="I17" s="278"/>
      <c r="J17" s="278"/>
      <c r="K17" s="278"/>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87" t="s">
        <v>217</v>
      </c>
      <c r="AP17" s="1"/>
      <c r="AQ17" s="1"/>
      <c r="AR17" s="1"/>
      <c r="AS17" s="1"/>
      <c r="AT17" s="1"/>
    </row>
  </sheetData>
  <sheetProtection formatCells="0" formatRows="0"/>
  <protectedRanges>
    <protectedRange sqref="AE5:AK13" name="범위1"/>
    <protectedRange sqref="D15:E15 A16:AK26" name="범위2"/>
  </protectedRanges>
  <mergeCells count="52">
    <mergeCell ref="A2:AK2"/>
    <mergeCell ref="C4:N4"/>
    <mergeCell ref="O4:V4"/>
    <mergeCell ref="W4:AD4"/>
    <mergeCell ref="AE4:AK4"/>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O9:V9"/>
    <mergeCell ref="W9:AD9"/>
    <mergeCell ref="AE9:AK9"/>
    <mergeCell ref="W7:AD7"/>
    <mergeCell ref="AE7:AK7"/>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E16:AH16"/>
    <mergeCell ref="E17:AK17"/>
    <mergeCell ref="C13:N13"/>
    <mergeCell ref="O13:V13"/>
    <mergeCell ref="W13:AD13"/>
    <mergeCell ref="AE13:AK13"/>
    <mergeCell ref="C14:N14"/>
    <mergeCell ref="O14:V14"/>
    <mergeCell ref="W14:AD14"/>
    <mergeCell ref="AE14:AK1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41"/>
  <sheetViews>
    <sheetView showZeros="0" view="pageBreakPreview" zoomScaleNormal="100" zoomScaleSheetLayoutView="100" workbookViewId="0">
      <selection activeCell="P7" sqref="P7"/>
    </sheetView>
  </sheetViews>
  <sheetFormatPr defaultRowHeight="16.5"/>
  <cols>
    <col min="1" max="4" width="1.125" style="1" customWidth="1"/>
    <col min="5" max="10" width="2.5" style="1" customWidth="1"/>
    <col min="11" max="15" width="13.75" style="1" customWidth="1"/>
    <col min="16" max="22" width="9" style="1"/>
  </cols>
  <sheetData>
    <row r="1" spans="1:23">
      <c r="R1"/>
      <c r="S1"/>
      <c r="T1"/>
      <c r="U1"/>
      <c r="V1"/>
    </row>
    <row r="2" spans="1:23" ht="20.25" customHeight="1">
      <c r="A2" s="240" t="s">
        <v>364</v>
      </c>
      <c r="B2" s="240"/>
      <c r="C2" s="240"/>
      <c r="D2" s="240"/>
      <c r="E2" s="240"/>
      <c r="F2" s="240"/>
      <c r="G2" s="240"/>
      <c r="H2" s="240"/>
      <c r="I2" s="240"/>
      <c r="J2" s="240"/>
      <c r="K2" s="240"/>
      <c r="L2" s="240"/>
      <c r="M2" s="240"/>
      <c r="N2" s="240"/>
      <c r="R2"/>
      <c r="S2"/>
      <c r="T2"/>
      <c r="U2"/>
      <c r="V2"/>
    </row>
    <row r="3" spans="1:23" ht="19.5">
      <c r="A3" s="17"/>
      <c r="B3" s="17"/>
      <c r="C3" s="17"/>
      <c r="D3" s="17"/>
      <c r="E3" s="17"/>
      <c r="F3" s="17"/>
      <c r="G3" s="17"/>
      <c r="H3" s="17"/>
      <c r="I3" s="17"/>
      <c r="J3" s="17"/>
      <c r="K3" s="17"/>
      <c r="L3" s="17"/>
      <c r="M3" s="17"/>
      <c r="N3" s="17"/>
      <c r="R3"/>
      <c r="S3"/>
      <c r="T3"/>
      <c r="U3"/>
      <c r="V3"/>
    </row>
    <row r="4" spans="1:23" ht="18.75" customHeight="1">
      <c r="A4" s="17"/>
      <c r="B4" s="240" t="s">
        <v>362</v>
      </c>
      <c r="C4" s="240"/>
      <c r="D4" s="240"/>
      <c r="E4" s="240"/>
      <c r="F4" s="240"/>
      <c r="G4" s="240"/>
      <c r="H4" s="240"/>
      <c r="I4" s="240"/>
      <c r="J4" s="240"/>
      <c r="K4" s="240"/>
      <c r="L4" s="240"/>
      <c r="M4" s="240"/>
      <c r="N4" s="240"/>
      <c r="R4"/>
      <c r="S4"/>
      <c r="T4"/>
      <c r="U4"/>
      <c r="V4"/>
    </row>
    <row r="5" spans="1:23" s="1" customFormat="1" ht="19.5" customHeight="1">
      <c r="A5" s="17"/>
      <c r="B5" s="17"/>
      <c r="C5" s="17"/>
      <c r="D5" s="17"/>
      <c r="E5" s="17"/>
      <c r="F5" s="17"/>
      <c r="G5" s="17"/>
      <c r="H5" s="17"/>
      <c r="I5" s="17"/>
      <c r="J5" s="17"/>
      <c r="K5" s="17"/>
      <c r="L5" s="17"/>
      <c r="M5" s="17"/>
      <c r="N5" s="17"/>
      <c r="W5"/>
    </row>
    <row r="6" spans="1:23" s="1" customFormat="1" ht="18.75" customHeight="1">
      <c r="A6" s="17"/>
      <c r="B6" s="106"/>
      <c r="C6" s="106"/>
      <c r="D6" s="106"/>
      <c r="E6" s="106"/>
      <c r="F6" s="106"/>
      <c r="G6" s="106"/>
      <c r="H6" s="106"/>
      <c r="I6" s="106"/>
      <c r="J6" s="106"/>
      <c r="K6" s="207"/>
      <c r="L6" s="106"/>
      <c r="M6" s="106"/>
      <c r="O6" s="112" t="s">
        <v>363</v>
      </c>
      <c r="W6"/>
    </row>
    <row r="7" spans="1:23" s="1" customFormat="1" ht="30" customHeight="1">
      <c r="A7" s="47"/>
      <c r="B7" s="47"/>
      <c r="C7" s="509" t="s">
        <v>334</v>
      </c>
      <c r="D7" s="509"/>
      <c r="E7" s="509"/>
      <c r="F7" s="509"/>
      <c r="G7" s="509"/>
      <c r="H7" s="509"/>
      <c r="I7" s="509"/>
      <c r="J7" s="509"/>
      <c r="K7" s="209" t="s">
        <v>1080</v>
      </c>
      <c r="L7" s="110" t="s">
        <v>1141</v>
      </c>
      <c r="M7" s="109" t="s">
        <v>365</v>
      </c>
      <c r="N7" s="109" t="s">
        <v>366</v>
      </c>
      <c r="O7" s="210" t="s">
        <v>1081</v>
      </c>
      <c r="W7"/>
    </row>
    <row r="8" spans="1:23" s="1" customFormat="1" ht="30" customHeight="1">
      <c r="A8" s="47"/>
      <c r="B8" s="47"/>
      <c r="C8" s="509" t="s">
        <v>323</v>
      </c>
      <c r="D8" s="509"/>
      <c r="E8" s="509"/>
      <c r="F8" s="509"/>
      <c r="G8" s="509"/>
      <c r="H8" s="509"/>
      <c r="I8" s="509"/>
      <c r="J8" s="509"/>
      <c r="K8" s="221">
        <f>SUM(L8:Z8)</f>
        <v>0</v>
      </c>
      <c r="L8" s="117">
        <v>0</v>
      </c>
      <c r="M8" s="117"/>
      <c r="N8" s="117"/>
      <c r="O8" s="117"/>
      <c r="W8"/>
    </row>
    <row r="9" spans="1:23" s="1" customFormat="1" ht="30" customHeight="1">
      <c r="A9" s="47"/>
      <c r="B9" s="47"/>
      <c r="C9" s="509" t="s">
        <v>335</v>
      </c>
      <c r="D9" s="509"/>
      <c r="E9" s="509"/>
      <c r="F9" s="509"/>
      <c r="G9" s="509"/>
      <c r="H9" s="509"/>
      <c r="I9" s="509"/>
      <c r="J9" s="509"/>
      <c r="K9" s="221">
        <f t="shared" ref="K9:K36" si="0">SUM(L9:Z9)</f>
        <v>4500000</v>
      </c>
      <c r="L9" s="117">
        <v>4500000</v>
      </c>
      <c r="M9" s="117"/>
      <c r="N9" s="117"/>
      <c r="O9" s="117"/>
      <c r="W9"/>
    </row>
    <row r="10" spans="1:23" s="1" customFormat="1" ht="30" customHeight="1">
      <c r="A10" s="47"/>
      <c r="B10" s="47"/>
      <c r="C10" s="509" t="s">
        <v>336</v>
      </c>
      <c r="D10" s="509"/>
      <c r="E10" s="509"/>
      <c r="F10" s="509"/>
      <c r="G10" s="509"/>
      <c r="H10" s="509"/>
      <c r="I10" s="509"/>
      <c r="J10" s="509"/>
      <c r="K10" s="221">
        <f t="shared" si="0"/>
        <v>0</v>
      </c>
      <c r="L10" s="117">
        <v>0</v>
      </c>
      <c r="M10" s="117"/>
      <c r="N10" s="117"/>
      <c r="O10" s="117"/>
      <c r="W10"/>
    </row>
    <row r="11" spans="1:23" s="1" customFormat="1" ht="30" customHeight="1">
      <c r="A11" s="47"/>
      <c r="B11" s="47"/>
      <c r="C11" s="509" t="s">
        <v>337</v>
      </c>
      <c r="D11" s="509"/>
      <c r="E11" s="509"/>
      <c r="F11" s="509"/>
      <c r="G11" s="509"/>
      <c r="H11" s="509"/>
      <c r="I11" s="509"/>
      <c r="J11" s="509"/>
      <c r="K11" s="221">
        <f t="shared" si="0"/>
        <v>0</v>
      </c>
      <c r="L11" s="117">
        <v>0</v>
      </c>
      <c r="M11" s="117"/>
      <c r="N11" s="117"/>
      <c r="O11" s="117"/>
      <c r="W11"/>
    </row>
    <row r="12" spans="1:23" s="1" customFormat="1" ht="30" customHeight="1">
      <c r="A12" s="47"/>
      <c r="B12" s="47"/>
      <c r="C12" s="509" t="s">
        <v>338</v>
      </c>
      <c r="D12" s="509"/>
      <c r="E12" s="509"/>
      <c r="F12" s="509"/>
      <c r="G12" s="509"/>
      <c r="H12" s="509"/>
      <c r="I12" s="509"/>
      <c r="J12" s="509"/>
      <c r="K12" s="221">
        <f t="shared" si="0"/>
        <v>0</v>
      </c>
      <c r="L12" s="117">
        <v>0</v>
      </c>
      <c r="M12" s="117"/>
      <c r="N12" s="117"/>
      <c r="O12" s="117"/>
      <c r="W12"/>
    </row>
    <row r="13" spans="1:23" s="1" customFormat="1" ht="30" customHeight="1">
      <c r="A13" s="47"/>
      <c r="B13" s="47"/>
      <c r="C13" s="509" t="s">
        <v>339</v>
      </c>
      <c r="D13" s="509"/>
      <c r="E13" s="509"/>
      <c r="F13" s="509"/>
      <c r="G13" s="509"/>
      <c r="H13" s="509"/>
      <c r="I13" s="509"/>
      <c r="J13" s="509"/>
      <c r="K13" s="221">
        <f t="shared" si="0"/>
        <v>60000000</v>
      </c>
      <c r="L13" s="117">
        <v>60000000</v>
      </c>
      <c r="M13" s="117"/>
      <c r="N13" s="117"/>
      <c r="O13" s="117"/>
      <c r="W13"/>
    </row>
    <row r="14" spans="1:23" ht="30" customHeight="1">
      <c r="A14" s="47"/>
      <c r="B14" s="47"/>
      <c r="C14" s="509" t="s">
        <v>340</v>
      </c>
      <c r="D14" s="509"/>
      <c r="E14" s="509"/>
      <c r="F14" s="509"/>
      <c r="G14" s="509"/>
      <c r="H14" s="509"/>
      <c r="I14" s="509"/>
      <c r="J14" s="509"/>
      <c r="K14" s="221">
        <f t="shared" si="0"/>
        <v>91453864</v>
      </c>
      <c r="L14" s="117">
        <v>91453864</v>
      </c>
      <c r="M14" s="117"/>
      <c r="N14" s="117"/>
      <c r="O14" s="117"/>
    </row>
    <row r="15" spans="1:23" ht="30" customHeight="1">
      <c r="A15" s="47"/>
      <c r="B15" s="47"/>
      <c r="C15" s="509" t="s">
        <v>341</v>
      </c>
      <c r="D15" s="509"/>
      <c r="E15" s="509"/>
      <c r="F15" s="509"/>
      <c r="G15" s="509"/>
      <c r="H15" s="509"/>
      <c r="I15" s="509"/>
      <c r="J15" s="509"/>
      <c r="K15" s="221">
        <f t="shared" si="0"/>
        <v>7500000</v>
      </c>
      <c r="L15" s="117">
        <v>7500000</v>
      </c>
      <c r="M15" s="117"/>
      <c r="N15" s="117"/>
      <c r="O15" s="117"/>
    </row>
    <row r="16" spans="1:23" ht="30" customHeight="1">
      <c r="A16" s="47"/>
      <c r="B16" s="47"/>
      <c r="C16" s="509" t="s">
        <v>342</v>
      </c>
      <c r="D16" s="509"/>
      <c r="E16" s="509"/>
      <c r="F16" s="509"/>
      <c r="G16" s="509"/>
      <c r="H16" s="509"/>
      <c r="I16" s="509"/>
      <c r="J16" s="509"/>
      <c r="K16" s="221">
        <f t="shared" si="0"/>
        <v>21250000</v>
      </c>
      <c r="L16" s="117"/>
      <c r="M16" s="117"/>
      <c r="N16" s="117"/>
      <c r="O16" s="117">
        <v>21250000</v>
      </c>
      <c r="W16" s="1"/>
    </row>
    <row r="17" spans="1:15" ht="30" customHeight="1">
      <c r="A17" s="47"/>
      <c r="B17" s="47"/>
      <c r="C17" s="509" t="s">
        <v>343</v>
      </c>
      <c r="D17" s="509"/>
      <c r="E17" s="509"/>
      <c r="F17" s="509"/>
      <c r="G17" s="509"/>
      <c r="H17" s="509"/>
      <c r="I17" s="509"/>
      <c r="J17" s="509"/>
      <c r="K17" s="221">
        <f t="shared" si="0"/>
        <v>160018523</v>
      </c>
      <c r="L17" s="117">
        <v>160018523</v>
      </c>
      <c r="M17" s="117"/>
      <c r="N17" s="117"/>
      <c r="O17" s="117"/>
    </row>
    <row r="18" spans="1:15" ht="30" customHeight="1">
      <c r="A18" s="47"/>
      <c r="B18" s="47"/>
      <c r="C18" s="509" t="s">
        <v>344</v>
      </c>
      <c r="D18" s="509"/>
      <c r="E18" s="509"/>
      <c r="F18" s="509"/>
      <c r="G18" s="509"/>
      <c r="H18" s="509"/>
      <c r="I18" s="509"/>
      <c r="J18" s="509"/>
      <c r="K18" s="221">
        <f t="shared" si="0"/>
        <v>1068169056</v>
      </c>
      <c r="L18" s="117">
        <v>1068169056</v>
      </c>
      <c r="M18" s="117"/>
      <c r="N18" s="117"/>
      <c r="O18" s="117"/>
    </row>
    <row r="19" spans="1:15" ht="30" customHeight="1">
      <c r="A19" s="47"/>
      <c r="B19" s="47"/>
      <c r="C19" s="509" t="s">
        <v>345</v>
      </c>
      <c r="D19" s="509"/>
      <c r="E19" s="509"/>
      <c r="F19" s="509"/>
      <c r="G19" s="509"/>
      <c r="H19" s="509"/>
      <c r="I19" s="509"/>
      <c r="J19" s="509"/>
      <c r="K19" s="221">
        <f t="shared" si="0"/>
        <v>0</v>
      </c>
      <c r="L19" s="117">
        <v>0</v>
      </c>
      <c r="M19" s="117"/>
      <c r="N19" s="117"/>
      <c r="O19" s="117"/>
    </row>
    <row r="20" spans="1:15" ht="30" customHeight="1">
      <c r="A20" s="47"/>
      <c r="B20" s="47"/>
      <c r="C20" s="509" t="s">
        <v>346</v>
      </c>
      <c r="D20" s="509"/>
      <c r="E20" s="509"/>
      <c r="F20" s="509"/>
      <c r="G20" s="509"/>
      <c r="H20" s="509"/>
      <c r="I20" s="509"/>
      <c r="J20" s="509"/>
      <c r="K20" s="221">
        <f t="shared" si="0"/>
        <v>0</v>
      </c>
      <c r="L20" s="117"/>
      <c r="M20" s="117"/>
      <c r="N20" s="117"/>
      <c r="O20" s="117"/>
    </row>
    <row r="21" spans="1:15" ht="30" customHeight="1">
      <c r="A21" s="47"/>
      <c r="B21" s="47"/>
      <c r="C21" s="509" t="s">
        <v>347</v>
      </c>
      <c r="D21" s="509"/>
      <c r="E21" s="509"/>
      <c r="F21" s="509"/>
      <c r="G21" s="509"/>
      <c r="H21" s="509"/>
      <c r="I21" s="509"/>
      <c r="J21" s="509"/>
      <c r="K21" s="221">
        <f t="shared" si="0"/>
        <v>108813</v>
      </c>
      <c r="L21" s="117">
        <v>108813</v>
      </c>
      <c r="M21" s="117"/>
      <c r="N21" s="117"/>
      <c r="O21" s="117"/>
    </row>
    <row r="22" spans="1:15" ht="30" customHeight="1">
      <c r="A22" s="47"/>
      <c r="B22" s="47"/>
      <c r="C22" s="509" t="s">
        <v>348</v>
      </c>
      <c r="D22" s="509"/>
      <c r="E22" s="509"/>
      <c r="F22" s="509"/>
      <c r="G22" s="509"/>
      <c r="H22" s="509"/>
      <c r="I22" s="509"/>
      <c r="J22" s="509"/>
      <c r="K22" s="221">
        <f t="shared" si="0"/>
        <v>0</v>
      </c>
      <c r="L22" s="117">
        <v>0</v>
      </c>
      <c r="M22" s="117"/>
      <c r="N22" s="117"/>
      <c r="O22" s="117"/>
    </row>
    <row r="23" spans="1:15" ht="30" customHeight="1">
      <c r="A23" s="47"/>
      <c r="B23" s="47"/>
      <c r="C23" s="509" t="s">
        <v>349</v>
      </c>
      <c r="D23" s="509"/>
      <c r="E23" s="509"/>
      <c r="F23" s="509"/>
      <c r="G23" s="509"/>
      <c r="H23" s="509"/>
      <c r="I23" s="509"/>
      <c r="J23" s="509"/>
      <c r="K23" s="221">
        <f t="shared" si="0"/>
        <v>4428809</v>
      </c>
      <c r="L23" s="117">
        <v>4428809</v>
      </c>
      <c r="M23" s="117"/>
      <c r="N23" s="117"/>
      <c r="O23" s="117"/>
    </row>
    <row r="24" spans="1:15" ht="30" customHeight="1">
      <c r="A24" s="47"/>
      <c r="B24" s="47"/>
      <c r="C24" s="509" t="s">
        <v>350</v>
      </c>
      <c r="D24" s="509"/>
      <c r="E24" s="509"/>
      <c r="F24" s="509"/>
      <c r="G24" s="509"/>
      <c r="H24" s="509"/>
      <c r="I24" s="509"/>
      <c r="J24" s="509"/>
      <c r="K24" s="221">
        <f t="shared" si="0"/>
        <v>0</v>
      </c>
      <c r="L24" s="117">
        <v>0</v>
      </c>
      <c r="M24" s="117"/>
      <c r="N24" s="117"/>
      <c r="O24" s="117"/>
    </row>
    <row r="25" spans="1:15" ht="30" customHeight="1">
      <c r="A25" s="47"/>
      <c r="B25" s="47"/>
      <c r="C25" s="509" t="s">
        <v>351</v>
      </c>
      <c r="D25" s="509"/>
      <c r="E25" s="509"/>
      <c r="F25" s="509"/>
      <c r="G25" s="509"/>
      <c r="H25" s="509"/>
      <c r="I25" s="509"/>
      <c r="J25" s="509"/>
      <c r="K25" s="221">
        <f t="shared" si="0"/>
        <v>0</v>
      </c>
      <c r="L25" s="117">
        <v>0</v>
      </c>
      <c r="M25" s="117"/>
      <c r="N25" s="117"/>
      <c r="O25" s="117"/>
    </row>
    <row r="26" spans="1:15" ht="30" customHeight="1">
      <c r="A26" s="47"/>
      <c r="B26" s="47"/>
      <c r="C26" s="509" t="s">
        <v>352</v>
      </c>
      <c r="D26" s="509"/>
      <c r="E26" s="509"/>
      <c r="F26" s="509"/>
      <c r="G26" s="509"/>
      <c r="H26" s="509"/>
      <c r="I26" s="509"/>
      <c r="J26" s="509"/>
      <c r="K26" s="221">
        <f t="shared" si="0"/>
        <v>0</v>
      </c>
      <c r="L26" s="117">
        <v>0</v>
      </c>
      <c r="M26" s="117"/>
      <c r="N26" s="117"/>
      <c r="O26" s="117"/>
    </row>
    <row r="27" spans="1:15" ht="30" customHeight="1">
      <c r="A27" s="47"/>
      <c r="B27" s="47"/>
      <c r="C27" s="509" t="s">
        <v>353</v>
      </c>
      <c r="D27" s="509"/>
      <c r="E27" s="509"/>
      <c r="F27" s="509"/>
      <c r="G27" s="509"/>
      <c r="H27" s="509"/>
      <c r="I27" s="509"/>
      <c r="J27" s="509"/>
      <c r="K27" s="221">
        <f t="shared" si="0"/>
        <v>0</v>
      </c>
      <c r="L27" s="117">
        <v>0</v>
      </c>
      <c r="M27" s="117"/>
      <c r="N27" s="117"/>
      <c r="O27" s="117"/>
    </row>
    <row r="28" spans="1:15" ht="30" customHeight="1">
      <c r="A28" s="47"/>
      <c r="B28" s="47"/>
      <c r="C28" s="509" t="s">
        <v>354</v>
      </c>
      <c r="D28" s="509"/>
      <c r="E28" s="509"/>
      <c r="F28" s="509"/>
      <c r="G28" s="509"/>
      <c r="H28" s="509"/>
      <c r="I28" s="509"/>
      <c r="J28" s="509"/>
      <c r="K28" s="221">
        <f t="shared" si="0"/>
        <v>12696500</v>
      </c>
      <c r="L28" s="117">
        <v>12696500</v>
      </c>
      <c r="M28" s="117"/>
      <c r="N28" s="117"/>
      <c r="O28" s="117"/>
    </row>
    <row r="29" spans="1:15" ht="30" customHeight="1">
      <c r="A29" s="47"/>
      <c r="B29" s="47"/>
      <c r="C29" s="509" t="s">
        <v>355</v>
      </c>
      <c r="D29" s="509"/>
      <c r="E29" s="509"/>
      <c r="F29" s="509"/>
      <c r="G29" s="509"/>
      <c r="H29" s="509"/>
      <c r="I29" s="509"/>
      <c r="J29" s="509"/>
      <c r="K29" s="221">
        <f t="shared" si="0"/>
        <v>0</v>
      </c>
      <c r="L29" s="117">
        <v>0</v>
      </c>
      <c r="M29" s="117"/>
      <c r="N29" s="117"/>
      <c r="O29" s="117"/>
    </row>
    <row r="30" spans="1:15" ht="30" customHeight="1">
      <c r="A30" s="47"/>
      <c r="B30" s="47"/>
      <c r="C30" s="509" t="s">
        <v>356</v>
      </c>
      <c r="D30" s="509"/>
      <c r="E30" s="509"/>
      <c r="F30" s="509"/>
      <c r="G30" s="509"/>
      <c r="H30" s="509"/>
      <c r="I30" s="509"/>
      <c r="J30" s="509"/>
      <c r="K30" s="221">
        <f t="shared" si="0"/>
        <v>0</v>
      </c>
      <c r="L30" s="117">
        <v>0</v>
      </c>
      <c r="M30" s="117"/>
      <c r="N30" s="117"/>
      <c r="O30" s="117"/>
    </row>
    <row r="31" spans="1:15" ht="30" customHeight="1">
      <c r="A31" s="47"/>
      <c r="B31" s="47"/>
      <c r="C31" s="509" t="s">
        <v>357</v>
      </c>
      <c r="D31" s="509"/>
      <c r="E31" s="509"/>
      <c r="F31" s="509"/>
      <c r="G31" s="509"/>
      <c r="H31" s="509"/>
      <c r="I31" s="509"/>
      <c r="J31" s="509"/>
      <c r="K31" s="221">
        <f t="shared" si="0"/>
        <v>0</v>
      </c>
      <c r="L31" s="117">
        <v>0</v>
      </c>
      <c r="M31" s="117"/>
      <c r="N31" s="117"/>
      <c r="O31" s="117"/>
    </row>
    <row r="32" spans="1:15" ht="30" customHeight="1">
      <c r="A32" s="47"/>
      <c r="B32" s="47"/>
      <c r="C32" s="509" t="s">
        <v>358</v>
      </c>
      <c r="D32" s="509"/>
      <c r="E32" s="509"/>
      <c r="F32" s="509"/>
      <c r="G32" s="509"/>
      <c r="H32" s="509"/>
      <c r="I32" s="509"/>
      <c r="J32" s="509"/>
      <c r="K32" s="221">
        <f t="shared" si="0"/>
        <v>0</v>
      </c>
      <c r="L32" s="117">
        <v>0</v>
      </c>
      <c r="M32" s="117"/>
      <c r="N32" s="117"/>
      <c r="O32" s="117"/>
    </row>
    <row r="33" spans="1:45" ht="30" customHeight="1">
      <c r="A33" s="47"/>
      <c r="B33" s="47"/>
      <c r="C33" s="509" t="s">
        <v>359</v>
      </c>
      <c r="D33" s="509"/>
      <c r="E33" s="509"/>
      <c r="F33" s="509"/>
      <c r="G33" s="509"/>
      <c r="H33" s="509"/>
      <c r="I33" s="509"/>
      <c r="J33" s="509"/>
      <c r="K33" s="221">
        <f t="shared" si="0"/>
        <v>0</v>
      </c>
      <c r="L33" s="117">
        <v>0</v>
      </c>
      <c r="M33" s="117"/>
      <c r="N33" s="117"/>
      <c r="O33" s="117"/>
    </row>
    <row r="34" spans="1:45" ht="30" customHeight="1">
      <c r="A34" s="47"/>
      <c r="B34" s="47"/>
      <c r="C34" s="509" t="s">
        <v>360</v>
      </c>
      <c r="D34" s="509"/>
      <c r="E34" s="509"/>
      <c r="F34" s="509"/>
      <c r="G34" s="509"/>
      <c r="H34" s="509"/>
      <c r="I34" s="509"/>
      <c r="J34" s="509"/>
      <c r="K34" s="221">
        <f t="shared" si="0"/>
        <v>0</v>
      </c>
      <c r="L34" s="117">
        <v>0</v>
      </c>
      <c r="M34" s="117"/>
      <c r="N34" s="117"/>
      <c r="O34" s="117"/>
    </row>
    <row r="35" spans="1:45" ht="30" customHeight="1">
      <c r="A35" s="47"/>
      <c r="B35" s="47"/>
      <c r="C35" s="509" t="s">
        <v>1040</v>
      </c>
      <c r="D35" s="509"/>
      <c r="E35" s="509"/>
      <c r="F35" s="509"/>
      <c r="G35" s="509"/>
      <c r="H35" s="509"/>
      <c r="I35" s="509"/>
      <c r="J35" s="509"/>
      <c r="K35" s="221">
        <f t="shared" si="0"/>
        <v>0</v>
      </c>
      <c r="L35" s="117">
        <v>0</v>
      </c>
      <c r="M35" s="117"/>
      <c r="N35" s="117"/>
      <c r="O35" s="117"/>
    </row>
    <row r="36" spans="1:45" ht="30" customHeight="1">
      <c r="A36" s="47"/>
      <c r="B36" s="47"/>
      <c r="C36" s="509" t="s">
        <v>361</v>
      </c>
      <c r="D36" s="509"/>
      <c r="E36" s="509"/>
      <c r="F36" s="509"/>
      <c r="G36" s="509"/>
      <c r="H36" s="509"/>
      <c r="I36" s="509"/>
      <c r="J36" s="509"/>
      <c r="K36" s="221">
        <f t="shared" si="0"/>
        <v>49111342</v>
      </c>
      <c r="L36" s="117">
        <v>49111342</v>
      </c>
      <c r="M36" s="117"/>
      <c r="N36" s="117"/>
      <c r="O36" s="117"/>
    </row>
    <row r="37" spans="1:45" ht="7.5" customHeight="1">
      <c r="A37" s="23"/>
      <c r="B37" s="22"/>
      <c r="C37" s="21"/>
      <c r="D37" s="21"/>
      <c r="E37" s="107"/>
      <c r="F37" s="107"/>
      <c r="G37" s="107"/>
      <c r="H37" s="107"/>
      <c r="I37" s="107"/>
      <c r="J37" s="107"/>
      <c r="K37" s="208"/>
      <c r="L37" s="107"/>
      <c r="M37" s="107"/>
      <c r="N37" s="107"/>
      <c r="O37" s="113"/>
      <c r="P37" s="113"/>
      <c r="Q37" s="113"/>
      <c r="R37" s="113"/>
      <c r="S37" s="113"/>
      <c r="T37" s="113"/>
      <c r="U37" s="113"/>
      <c r="V37" s="113"/>
      <c r="W37" s="113"/>
      <c r="X37" s="113"/>
      <c r="Y37" s="113"/>
      <c r="Z37" s="113"/>
      <c r="AA37" s="113"/>
      <c r="AB37" s="113"/>
      <c r="AC37" s="113"/>
      <c r="AD37" s="113"/>
      <c r="AE37" s="113"/>
      <c r="AF37" s="111"/>
      <c r="AG37" s="1"/>
      <c r="AH37" s="1"/>
    </row>
    <row r="38" spans="1:45" ht="26.25" customHeight="1">
      <c r="A38" s="23"/>
      <c r="B38" s="22"/>
      <c r="C38" s="21"/>
      <c r="D38" s="44"/>
      <c r="E38" s="303"/>
      <c r="F38" s="303"/>
      <c r="G38" s="303"/>
      <c r="H38" s="303"/>
      <c r="I38" s="303"/>
      <c r="J38" s="303"/>
      <c r="K38" s="303"/>
      <c r="L38" s="303"/>
      <c r="M38" s="303"/>
      <c r="N38" s="303"/>
      <c r="O38" s="303"/>
      <c r="P38" s="104" t="s">
        <v>217</v>
      </c>
      <c r="Q38" s="44"/>
      <c r="R38" s="44"/>
      <c r="S38" s="44"/>
      <c r="T38" s="44"/>
      <c r="U38" s="44"/>
      <c r="V38" s="44"/>
      <c r="W38" s="44"/>
      <c r="X38" s="44"/>
      <c r="Y38" s="44"/>
      <c r="Z38" s="44"/>
      <c r="AA38" s="44"/>
      <c r="AB38" s="44"/>
      <c r="AC38" s="44"/>
      <c r="AD38" s="44"/>
      <c r="AE38" s="44"/>
      <c r="AF38" s="44"/>
      <c r="AG38" s="44"/>
      <c r="AH38" s="44"/>
      <c r="AI38" s="104"/>
      <c r="AJ38" s="44"/>
      <c r="AK38" s="104"/>
      <c r="AL38" s="44"/>
      <c r="AM38" s="44"/>
      <c r="AN38" s="44"/>
      <c r="AO38" s="44"/>
      <c r="AP38" s="44"/>
      <c r="AQ38" s="44"/>
      <c r="AR38" s="44"/>
      <c r="AS38" s="24"/>
    </row>
    <row r="39" spans="1:45">
      <c r="A39" s="114"/>
      <c r="B39" s="114"/>
      <c r="C39" s="115"/>
      <c r="D39" s="115"/>
      <c r="E39" s="115"/>
      <c r="F39" s="115"/>
      <c r="G39" s="115"/>
      <c r="H39" s="115"/>
      <c r="I39" s="115"/>
      <c r="J39" s="115"/>
      <c r="K39" s="115"/>
      <c r="L39" s="115"/>
      <c r="M39" s="115"/>
      <c r="N39" s="115"/>
    </row>
    <row r="40" spans="1:45">
      <c r="A40" s="114"/>
      <c r="B40" s="114"/>
      <c r="C40" s="115"/>
      <c r="D40" s="115"/>
      <c r="E40" s="115"/>
      <c r="F40" s="115"/>
      <c r="G40" s="115"/>
      <c r="H40" s="115"/>
      <c r="I40" s="115"/>
      <c r="J40" s="115"/>
      <c r="K40" s="115"/>
      <c r="L40" s="115"/>
      <c r="M40" s="115"/>
      <c r="N40" s="115"/>
    </row>
    <row r="41" spans="1:45" ht="78.75" customHeight="1">
      <c r="A41" s="508" t="s">
        <v>369</v>
      </c>
      <c r="B41" s="508"/>
      <c r="C41" s="508"/>
      <c r="D41" s="508"/>
      <c r="E41" s="508"/>
      <c r="F41" s="508"/>
      <c r="G41" s="508"/>
      <c r="H41" s="508"/>
      <c r="I41" s="508"/>
      <c r="J41" s="508"/>
      <c r="K41" s="508"/>
      <c r="L41" s="508"/>
      <c r="M41" s="508"/>
      <c r="N41" s="508"/>
      <c r="O41" s="508"/>
    </row>
  </sheetData>
  <sheetProtection formatCells="0" formatRows="0"/>
  <mergeCells count="34">
    <mergeCell ref="C25:J25"/>
    <mergeCell ref="C26:J26"/>
    <mergeCell ref="C35:J35"/>
    <mergeCell ref="C12:J12"/>
    <mergeCell ref="C13:J13"/>
    <mergeCell ref="C14:J14"/>
    <mergeCell ref="C15:J15"/>
    <mergeCell ref="C16:J16"/>
    <mergeCell ref="C17:J17"/>
    <mergeCell ref="C18:J18"/>
    <mergeCell ref="C19:J19"/>
    <mergeCell ref="C20:J20"/>
    <mergeCell ref="C21:J21"/>
    <mergeCell ref="C10:J10"/>
    <mergeCell ref="C11:J11"/>
    <mergeCell ref="C22:J22"/>
    <mergeCell ref="C23:J23"/>
    <mergeCell ref="C24:J24"/>
    <mergeCell ref="E38:O38"/>
    <mergeCell ref="A41:O41"/>
    <mergeCell ref="A2:N2"/>
    <mergeCell ref="B4:N4"/>
    <mergeCell ref="C36:J36"/>
    <mergeCell ref="C33:J33"/>
    <mergeCell ref="C34:J34"/>
    <mergeCell ref="C31:J31"/>
    <mergeCell ref="C32:J32"/>
    <mergeCell ref="C27:J27"/>
    <mergeCell ref="C28:J28"/>
    <mergeCell ref="C29:J29"/>
    <mergeCell ref="C30:J30"/>
    <mergeCell ref="C8:J8"/>
    <mergeCell ref="C7:J7"/>
    <mergeCell ref="C9:J9"/>
  </mergeCells>
  <phoneticPr fontId="2" type="noConversion"/>
  <pageMargins left="0.59055118110236227" right="0.47244094488188981" top="0.74803149606299213" bottom="0.74803149606299213" header="0.31496062992125984" footer="0.31496062992125984"/>
  <pageSetup paperSize="9" scale="68" orientation="portrait" blackAndWhite="1"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L4" sqref="AL4"/>
    </sheetView>
  </sheetViews>
  <sheetFormatPr defaultRowHeight="16.5"/>
  <cols>
    <col min="1" max="4" width="1.125" style="1" customWidth="1"/>
    <col min="5" max="8" width="2.5" style="1" customWidth="1"/>
    <col min="9" max="11" width="5.25" style="1" customWidth="1"/>
    <col min="12" max="13" width="11.25" style="1" customWidth="1"/>
    <col min="14" max="37" width="2.375" style="1" customWidth="1"/>
    <col min="38" max="42" width="9" style="1"/>
  </cols>
  <sheetData>
    <row r="2" spans="1:42" ht="18.75" customHeight="1">
      <c r="A2" s="17"/>
      <c r="B2" s="240" t="s">
        <v>371</v>
      </c>
      <c r="C2" s="240"/>
      <c r="D2" s="240"/>
      <c r="E2" s="240"/>
      <c r="F2" s="240"/>
      <c r="G2" s="240"/>
      <c r="H2" s="240"/>
      <c r="I2" s="240"/>
      <c r="J2" s="240"/>
      <c r="K2" s="240"/>
      <c r="L2" s="240"/>
      <c r="M2" s="240"/>
      <c r="N2" s="240"/>
      <c r="O2" s="240"/>
      <c r="S2"/>
      <c r="T2"/>
      <c r="U2"/>
      <c r="V2"/>
      <c r="W2"/>
      <c r="X2"/>
      <c r="Y2"/>
      <c r="Z2"/>
      <c r="AA2"/>
      <c r="AB2"/>
      <c r="AC2"/>
      <c r="AD2"/>
      <c r="AE2"/>
      <c r="AF2"/>
      <c r="AG2"/>
      <c r="AH2"/>
      <c r="AI2"/>
      <c r="AJ2"/>
      <c r="AK2"/>
      <c r="AL2"/>
      <c r="AM2"/>
      <c r="AN2"/>
      <c r="AO2"/>
      <c r="AP2"/>
    </row>
    <row r="3" spans="1:42"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2" ht="30" customHeight="1">
      <c r="A4" s="47"/>
      <c r="B4" s="47"/>
      <c r="C4" s="512" t="s">
        <v>310</v>
      </c>
      <c r="D4" s="513"/>
      <c r="E4" s="513"/>
      <c r="F4" s="513"/>
      <c r="G4" s="513"/>
      <c r="H4" s="514"/>
      <c r="I4" s="509" t="s">
        <v>375</v>
      </c>
      <c r="J4" s="509"/>
      <c r="K4" s="509"/>
      <c r="L4" s="509" t="s">
        <v>372</v>
      </c>
      <c r="M4" s="509"/>
      <c r="N4" s="512" t="s">
        <v>373</v>
      </c>
      <c r="O4" s="513"/>
      <c r="P4" s="513"/>
      <c r="Q4" s="513"/>
      <c r="R4" s="513"/>
      <c r="S4" s="513"/>
      <c r="T4" s="513"/>
      <c r="U4" s="513"/>
      <c r="V4" s="513"/>
      <c r="W4" s="513"/>
      <c r="X4" s="513"/>
      <c r="Y4" s="513"/>
      <c r="Z4" s="513"/>
      <c r="AA4" s="513"/>
      <c r="AB4" s="513"/>
      <c r="AC4" s="513"/>
      <c r="AD4" s="513"/>
      <c r="AE4" s="514"/>
      <c r="AF4" s="512" t="s">
        <v>374</v>
      </c>
      <c r="AG4" s="513"/>
      <c r="AH4" s="513"/>
      <c r="AI4" s="513"/>
      <c r="AJ4" s="513"/>
      <c r="AK4" s="514"/>
    </row>
    <row r="5" spans="1:42" ht="33.75" customHeight="1">
      <c r="A5" s="47"/>
      <c r="B5" s="47"/>
      <c r="C5" s="512" t="s">
        <v>383</v>
      </c>
      <c r="D5" s="513"/>
      <c r="E5" s="513"/>
      <c r="F5" s="513"/>
      <c r="G5" s="513"/>
      <c r="H5" s="514"/>
      <c r="I5" s="509" t="s">
        <v>376</v>
      </c>
      <c r="J5" s="509"/>
      <c r="K5" s="509"/>
      <c r="L5" s="520" t="s">
        <v>1164</v>
      </c>
      <c r="M5" s="521"/>
      <c r="N5" s="510" t="s">
        <v>1165</v>
      </c>
      <c r="O5" s="510"/>
      <c r="P5" s="510"/>
      <c r="Q5" s="510"/>
      <c r="R5" s="510"/>
      <c r="S5" s="510"/>
      <c r="T5" s="510"/>
      <c r="U5" s="510"/>
      <c r="V5" s="510"/>
      <c r="W5" s="510"/>
      <c r="X5" s="510"/>
      <c r="Y5" s="510"/>
      <c r="Z5" s="510"/>
      <c r="AA5" s="510"/>
      <c r="AB5" s="510"/>
      <c r="AC5" s="510"/>
      <c r="AD5" s="510"/>
      <c r="AE5" s="510"/>
      <c r="AF5" s="511"/>
      <c r="AG5" s="511"/>
      <c r="AH5" s="511"/>
      <c r="AI5" s="511"/>
      <c r="AJ5" s="511"/>
      <c r="AK5" s="511"/>
    </row>
    <row r="6" spans="1:42" ht="33.75" customHeight="1">
      <c r="A6" s="47"/>
      <c r="B6" s="47"/>
      <c r="C6" s="515"/>
      <c r="D6" s="306"/>
      <c r="E6" s="306"/>
      <c r="F6" s="306"/>
      <c r="G6" s="306"/>
      <c r="H6" s="516"/>
      <c r="I6" s="509" t="s">
        <v>377</v>
      </c>
      <c r="J6" s="509"/>
      <c r="K6" s="509"/>
      <c r="L6" s="522"/>
      <c r="M6" s="523"/>
      <c r="N6" s="510"/>
      <c r="O6" s="510"/>
      <c r="P6" s="510"/>
      <c r="Q6" s="510"/>
      <c r="R6" s="510"/>
      <c r="S6" s="510"/>
      <c r="T6" s="510"/>
      <c r="U6" s="510"/>
      <c r="V6" s="510"/>
      <c r="W6" s="510"/>
      <c r="X6" s="510"/>
      <c r="Y6" s="510"/>
      <c r="Z6" s="510"/>
      <c r="AA6" s="510"/>
      <c r="AB6" s="510"/>
      <c r="AC6" s="510"/>
      <c r="AD6" s="510"/>
      <c r="AE6" s="510"/>
      <c r="AF6" s="511"/>
      <c r="AG6" s="511"/>
      <c r="AH6" s="511"/>
      <c r="AI6" s="511"/>
      <c r="AJ6" s="511"/>
      <c r="AK6" s="511"/>
    </row>
    <row r="7" spans="1:42" ht="33.75" customHeight="1">
      <c r="A7" s="47"/>
      <c r="B7" s="47"/>
      <c r="C7" s="515"/>
      <c r="D7" s="306"/>
      <c r="E7" s="306"/>
      <c r="F7" s="306"/>
      <c r="G7" s="306"/>
      <c r="H7" s="516"/>
      <c r="I7" s="509" t="s">
        <v>378</v>
      </c>
      <c r="J7" s="509"/>
      <c r="K7" s="509"/>
      <c r="L7" s="522"/>
      <c r="M7" s="523"/>
      <c r="N7" s="510" t="s">
        <v>1166</v>
      </c>
      <c r="O7" s="510"/>
      <c r="P7" s="510"/>
      <c r="Q7" s="510"/>
      <c r="R7" s="510"/>
      <c r="S7" s="510"/>
      <c r="T7" s="510"/>
      <c r="U7" s="510"/>
      <c r="V7" s="510"/>
      <c r="W7" s="510"/>
      <c r="X7" s="510"/>
      <c r="Y7" s="510"/>
      <c r="Z7" s="510"/>
      <c r="AA7" s="510"/>
      <c r="AB7" s="510"/>
      <c r="AC7" s="510"/>
      <c r="AD7" s="510"/>
      <c r="AE7" s="510"/>
      <c r="AF7" s="511">
        <f xml:space="preserve"> '5부.Ⅱ'!O24</f>
        <v>60000000</v>
      </c>
      <c r="AG7" s="511"/>
      <c r="AH7" s="511"/>
      <c r="AI7" s="511"/>
      <c r="AJ7" s="511"/>
      <c r="AK7" s="511"/>
    </row>
    <row r="8" spans="1:42" ht="33.75" customHeight="1">
      <c r="A8" s="47"/>
      <c r="B8" s="47"/>
      <c r="C8" s="515"/>
      <c r="D8" s="306"/>
      <c r="E8" s="306"/>
      <c r="F8" s="306"/>
      <c r="G8" s="306"/>
      <c r="H8" s="516"/>
      <c r="I8" s="509" t="s">
        <v>379</v>
      </c>
      <c r="J8" s="509"/>
      <c r="K8" s="509"/>
      <c r="L8" s="522"/>
      <c r="M8" s="523"/>
      <c r="N8" s="510"/>
      <c r="O8" s="510"/>
      <c r="P8" s="510"/>
      <c r="Q8" s="510"/>
      <c r="R8" s="510"/>
      <c r="S8" s="510"/>
      <c r="T8" s="510"/>
      <c r="U8" s="510"/>
      <c r="V8" s="510"/>
      <c r="W8" s="510"/>
      <c r="X8" s="510"/>
      <c r="Y8" s="510"/>
      <c r="Z8" s="510"/>
      <c r="AA8" s="510"/>
      <c r="AB8" s="510"/>
      <c r="AC8" s="510"/>
      <c r="AD8" s="510"/>
      <c r="AE8" s="510"/>
      <c r="AF8" s="511"/>
      <c r="AG8" s="511"/>
      <c r="AH8" s="511"/>
      <c r="AI8" s="511"/>
      <c r="AJ8" s="511"/>
      <c r="AK8" s="511"/>
    </row>
    <row r="9" spans="1:42" ht="33.75" customHeight="1">
      <c r="A9" s="47"/>
      <c r="B9" s="47"/>
      <c r="C9" s="515"/>
      <c r="D9" s="306"/>
      <c r="E9" s="306"/>
      <c r="F9" s="306"/>
      <c r="G9" s="306"/>
      <c r="H9" s="516"/>
      <c r="I9" s="509" t="s">
        <v>380</v>
      </c>
      <c r="J9" s="509"/>
      <c r="K9" s="509"/>
      <c r="L9" s="522"/>
      <c r="M9" s="523"/>
      <c r="N9" s="510"/>
      <c r="O9" s="510"/>
      <c r="P9" s="510"/>
      <c r="Q9" s="510"/>
      <c r="R9" s="510"/>
      <c r="S9" s="510"/>
      <c r="T9" s="510"/>
      <c r="U9" s="510"/>
      <c r="V9" s="510"/>
      <c r="W9" s="510"/>
      <c r="X9" s="510"/>
      <c r="Y9" s="510"/>
      <c r="Z9" s="510"/>
      <c r="AA9" s="510"/>
      <c r="AB9" s="510"/>
      <c r="AC9" s="510"/>
      <c r="AD9" s="510"/>
      <c r="AE9" s="510"/>
      <c r="AF9" s="511"/>
      <c r="AG9" s="511"/>
      <c r="AH9" s="511"/>
      <c r="AI9" s="511"/>
      <c r="AJ9" s="511"/>
      <c r="AK9" s="511"/>
    </row>
    <row r="10" spans="1:42" ht="33.75" customHeight="1">
      <c r="A10" s="47"/>
      <c r="B10" s="47"/>
      <c r="C10" s="517"/>
      <c r="D10" s="518"/>
      <c r="E10" s="518"/>
      <c r="F10" s="518"/>
      <c r="G10" s="518"/>
      <c r="H10" s="519"/>
      <c r="I10" s="509" t="s">
        <v>381</v>
      </c>
      <c r="J10" s="509"/>
      <c r="K10" s="509"/>
      <c r="L10" s="524"/>
      <c r="M10" s="525"/>
      <c r="N10" s="510"/>
      <c r="O10" s="510"/>
      <c r="P10" s="510"/>
      <c r="Q10" s="510"/>
      <c r="R10" s="510"/>
      <c r="S10" s="510"/>
      <c r="T10" s="510"/>
      <c r="U10" s="510"/>
      <c r="V10" s="510"/>
      <c r="W10" s="510"/>
      <c r="X10" s="510"/>
      <c r="Y10" s="510"/>
      <c r="Z10" s="510"/>
      <c r="AA10" s="510"/>
      <c r="AB10" s="510"/>
      <c r="AC10" s="510"/>
      <c r="AD10" s="510"/>
      <c r="AE10" s="510"/>
      <c r="AF10" s="511"/>
      <c r="AG10" s="511"/>
      <c r="AH10" s="511"/>
      <c r="AI10" s="511"/>
      <c r="AJ10" s="511"/>
      <c r="AK10" s="511"/>
    </row>
    <row r="11" spans="1:42" ht="33.75" customHeight="1">
      <c r="A11" s="47"/>
      <c r="B11" s="47"/>
      <c r="C11" s="509" t="s">
        <v>384</v>
      </c>
      <c r="D11" s="509"/>
      <c r="E11" s="509"/>
      <c r="F11" s="509"/>
      <c r="G11" s="509"/>
      <c r="H11" s="509"/>
      <c r="I11" s="509" t="s">
        <v>382</v>
      </c>
      <c r="J11" s="509"/>
      <c r="K11" s="509"/>
      <c r="L11" s="316" t="s">
        <v>1142</v>
      </c>
      <c r="M11" s="316"/>
      <c r="N11" s="510" t="s">
        <v>1167</v>
      </c>
      <c r="O11" s="510"/>
      <c r="P11" s="510"/>
      <c r="Q11" s="510"/>
      <c r="R11" s="510"/>
      <c r="S11" s="510"/>
      <c r="T11" s="510"/>
      <c r="U11" s="510"/>
      <c r="V11" s="510"/>
      <c r="W11" s="510"/>
      <c r="X11" s="510"/>
      <c r="Y11" s="510"/>
      <c r="Z11" s="510"/>
      <c r="AA11" s="510"/>
      <c r="AB11" s="510"/>
      <c r="AC11" s="510"/>
      <c r="AD11" s="510"/>
      <c r="AE11" s="510"/>
      <c r="AF11" s="511">
        <f xml:space="preserve"> '5부.Ⅱ'!O27</f>
        <v>21250000</v>
      </c>
      <c r="AG11" s="511"/>
      <c r="AH11" s="511"/>
      <c r="AI11" s="511"/>
      <c r="AJ11" s="511"/>
      <c r="AK11" s="511"/>
    </row>
    <row r="12" spans="1:42" ht="33.75" customHeight="1">
      <c r="A12" s="47"/>
      <c r="B12" s="47"/>
      <c r="C12" s="509" t="s">
        <v>385</v>
      </c>
      <c r="D12" s="509"/>
      <c r="E12" s="509"/>
      <c r="F12" s="509"/>
      <c r="G12" s="509"/>
      <c r="H12" s="509"/>
      <c r="I12" s="509" t="s">
        <v>382</v>
      </c>
      <c r="J12" s="509"/>
      <c r="K12" s="509"/>
      <c r="L12" s="316" t="s">
        <v>1168</v>
      </c>
      <c r="M12" s="316"/>
      <c r="N12" s="510" t="s">
        <v>1169</v>
      </c>
      <c r="O12" s="510"/>
      <c r="P12" s="510"/>
      <c r="Q12" s="510"/>
      <c r="R12" s="510"/>
      <c r="S12" s="510"/>
      <c r="T12" s="510"/>
      <c r="U12" s="510"/>
      <c r="V12" s="510"/>
      <c r="W12" s="510"/>
      <c r="X12" s="510"/>
      <c r="Y12" s="510"/>
      <c r="Z12" s="510"/>
      <c r="AA12" s="510"/>
      <c r="AB12" s="510"/>
      <c r="AC12" s="510"/>
      <c r="AD12" s="510"/>
      <c r="AE12" s="510"/>
      <c r="AF12" s="511">
        <f xml:space="preserve"> '5부.Ⅱ'!O26</f>
        <v>7500000</v>
      </c>
      <c r="AG12" s="511"/>
      <c r="AH12" s="511"/>
      <c r="AI12" s="511"/>
      <c r="AJ12" s="511"/>
      <c r="AK12" s="511"/>
    </row>
    <row r="13" spans="1:42" ht="33.75" customHeight="1">
      <c r="A13" s="47"/>
      <c r="B13" s="47"/>
      <c r="C13" s="509" t="s">
        <v>386</v>
      </c>
      <c r="D13" s="509"/>
      <c r="E13" s="509"/>
      <c r="F13" s="509"/>
      <c r="G13" s="509"/>
      <c r="H13" s="509"/>
      <c r="I13" s="509" t="s">
        <v>382</v>
      </c>
      <c r="J13" s="509"/>
      <c r="K13" s="509"/>
      <c r="L13" s="316" t="s">
        <v>1170</v>
      </c>
      <c r="M13" s="316"/>
      <c r="N13" s="510" t="s">
        <v>1171</v>
      </c>
      <c r="O13" s="510"/>
      <c r="P13" s="510"/>
      <c r="Q13" s="510"/>
      <c r="R13" s="510"/>
      <c r="S13" s="510"/>
      <c r="T13" s="510"/>
      <c r="U13" s="510"/>
      <c r="V13" s="510"/>
      <c r="W13" s="510"/>
      <c r="X13" s="510"/>
      <c r="Y13" s="510"/>
      <c r="Z13" s="510"/>
      <c r="AA13" s="510"/>
      <c r="AB13" s="510"/>
      <c r="AC13" s="510"/>
      <c r="AD13" s="510"/>
      <c r="AE13" s="510"/>
      <c r="AF13" s="511"/>
      <c r="AG13" s="511"/>
      <c r="AH13" s="511"/>
      <c r="AI13" s="511"/>
      <c r="AJ13" s="511"/>
      <c r="AK13" s="511"/>
    </row>
    <row r="14" spans="1:42" ht="51.75" customHeight="1">
      <c r="A14" s="47"/>
      <c r="B14" s="47"/>
      <c r="C14" s="509" t="s">
        <v>387</v>
      </c>
      <c r="D14" s="509"/>
      <c r="E14" s="509"/>
      <c r="F14" s="509"/>
      <c r="G14" s="509"/>
      <c r="H14" s="509"/>
      <c r="I14" s="509" t="s">
        <v>382</v>
      </c>
      <c r="J14" s="509"/>
      <c r="K14" s="509"/>
      <c r="L14" s="316" t="s">
        <v>1172</v>
      </c>
      <c r="M14" s="316"/>
      <c r="N14" s="510" t="s">
        <v>1173</v>
      </c>
      <c r="O14" s="510"/>
      <c r="P14" s="510"/>
      <c r="Q14" s="510"/>
      <c r="R14" s="510"/>
      <c r="S14" s="510"/>
      <c r="T14" s="510"/>
      <c r="U14" s="510"/>
      <c r="V14" s="510"/>
      <c r="W14" s="510"/>
      <c r="X14" s="510"/>
      <c r="Y14" s="510"/>
      <c r="Z14" s="510"/>
      <c r="AA14" s="510"/>
      <c r="AB14" s="510"/>
      <c r="AC14" s="510"/>
      <c r="AD14" s="510"/>
      <c r="AE14" s="510"/>
      <c r="AF14" s="511"/>
      <c r="AG14" s="511"/>
      <c r="AH14" s="511"/>
      <c r="AI14" s="511"/>
      <c r="AJ14" s="511"/>
      <c r="AK14" s="511"/>
    </row>
    <row r="15" spans="1:42" ht="33.75" customHeight="1">
      <c r="A15" s="47"/>
      <c r="B15" s="47"/>
      <c r="C15" s="509" t="s">
        <v>388</v>
      </c>
      <c r="D15" s="509"/>
      <c r="E15" s="509"/>
      <c r="F15" s="509"/>
      <c r="G15" s="509"/>
      <c r="H15" s="509"/>
      <c r="I15" s="509" t="s">
        <v>382</v>
      </c>
      <c r="J15" s="509"/>
      <c r="K15" s="509"/>
      <c r="L15" s="532"/>
      <c r="M15" s="532"/>
      <c r="N15" s="526"/>
      <c r="O15" s="526"/>
      <c r="P15" s="526"/>
      <c r="Q15" s="526"/>
      <c r="R15" s="526"/>
      <c r="S15" s="526"/>
      <c r="T15" s="526"/>
      <c r="U15" s="526"/>
      <c r="V15" s="526"/>
      <c r="W15" s="526"/>
      <c r="X15" s="526"/>
      <c r="Y15" s="526"/>
      <c r="Z15" s="526"/>
      <c r="AA15" s="526"/>
      <c r="AB15" s="526"/>
      <c r="AC15" s="526"/>
      <c r="AD15" s="526"/>
      <c r="AE15" s="526"/>
      <c r="AF15" s="511"/>
      <c r="AG15" s="511"/>
      <c r="AH15" s="511"/>
      <c r="AI15" s="511"/>
      <c r="AJ15" s="511"/>
      <c r="AK15" s="511"/>
    </row>
    <row r="16" spans="1:42" ht="30" customHeight="1">
      <c r="A16" s="47"/>
      <c r="B16" s="47"/>
      <c r="C16" s="527" t="s">
        <v>370</v>
      </c>
      <c r="D16" s="528"/>
      <c r="E16" s="528"/>
      <c r="F16" s="528"/>
      <c r="G16" s="528"/>
      <c r="H16" s="528"/>
      <c r="I16" s="528"/>
      <c r="J16" s="528"/>
      <c r="K16" s="528"/>
      <c r="L16" s="528"/>
      <c r="M16" s="528"/>
      <c r="N16" s="528"/>
      <c r="O16" s="528"/>
      <c r="P16" s="528"/>
      <c r="Q16" s="528"/>
      <c r="R16" s="528"/>
      <c r="S16" s="528"/>
      <c r="T16" s="528"/>
      <c r="U16" s="528"/>
      <c r="V16" s="528"/>
      <c r="W16" s="528"/>
      <c r="X16" s="528"/>
      <c r="Y16" s="528"/>
      <c r="Z16" s="528"/>
      <c r="AA16" s="528"/>
      <c r="AB16" s="528"/>
      <c r="AC16" s="528"/>
      <c r="AD16" s="528"/>
      <c r="AE16" s="529"/>
      <c r="AF16" s="531">
        <f>SUM(AF5:AK15)</f>
        <v>88750000</v>
      </c>
      <c r="AG16" s="531"/>
      <c r="AH16" s="531"/>
      <c r="AI16" s="531"/>
      <c r="AJ16" s="531"/>
      <c r="AK16" s="531"/>
    </row>
    <row r="17" spans="1:46" ht="33.75" customHeight="1">
      <c r="A17" s="17"/>
      <c r="B17" s="108"/>
      <c r="C17" s="108"/>
      <c r="D17" s="45"/>
      <c r="E17" s="530" t="s">
        <v>389</v>
      </c>
      <c r="F17" s="530"/>
      <c r="G17" s="530"/>
      <c r="H17" s="530"/>
      <c r="I17" s="530"/>
      <c r="J17" s="530"/>
      <c r="K17" s="530"/>
      <c r="L17" s="530"/>
      <c r="M17" s="530"/>
      <c r="N17" s="530"/>
      <c r="O17" s="530"/>
      <c r="P17" s="530"/>
      <c r="Q17" s="530"/>
      <c r="R17" s="530"/>
      <c r="S17" s="530"/>
      <c r="T17" s="530"/>
      <c r="U17" s="530"/>
      <c r="V17" s="530"/>
      <c r="W17" s="530"/>
      <c r="X17" s="530"/>
      <c r="Y17" s="530"/>
      <c r="Z17" s="530"/>
      <c r="AA17" s="530"/>
      <c r="AB17" s="530"/>
      <c r="AC17" s="530"/>
      <c r="AD17" s="530"/>
      <c r="AE17" s="530"/>
      <c r="AF17" s="530"/>
      <c r="AG17" s="530"/>
      <c r="AH17" s="530"/>
      <c r="AI17" s="530"/>
      <c r="AJ17" s="530"/>
      <c r="AK17" s="530"/>
      <c r="AL17" s="14"/>
      <c r="AO17"/>
      <c r="AP17"/>
    </row>
    <row r="18" spans="1:46" ht="26.25" customHeight="1">
      <c r="A18" s="23"/>
      <c r="B18" s="22"/>
      <c r="C18" s="21"/>
      <c r="D18" s="21"/>
      <c r="E18" s="278"/>
      <c r="F18" s="278"/>
      <c r="G18" s="278"/>
      <c r="H18" s="278"/>
      <c r="I18" s="278"/>
      <c r="J18" s="278"/>
      <c r="K18" s="278"/>
      <c r="L18" s="278"/>
      <c r="M18" s="278"/>
      <c r="N18" s="278"/>
      <c r="O18" s="278"/>
      <c r="P18" s="278"/>
      <c r="Q18" s="278"/>
      <c r="R18" s="278"/>
      <c r="S18" s="278"/>
      <c r="T18" s="278"/>
      <c r="U18" s="278"/>
      <c r="V18" s="278"/>
      <c r="W18" s="278"/>
      <c r="X18" s="278"/>
      <c r="Y18" s="278"/>
      <c r="Z18" s="278"/>
      <c r="AA18" s="278"/>
      <c r="AB18" s="278"/>
      <c r="AC18" s="278"/>
      <c r="AD18" s="278"/>
      <c r="AE18" s="278"/>
      <c r="AF18" s="278"/>
      <c r="AG18" s="278"/>
      <c r="AH18" s="278"/>
      <c r="AI18" s="278"/>
      <c r="AJ18" s="278"/>
      <c r="AK18" s="278"/>
      <c r="AL18" s="87" t="s">
        <v>217</v>
      </c>
      <c r="AQ18" s="1"/>
      <c r="AR18" s="1"/>
      <c r="AS18" s="1"/>
      <c r="AT18" s="1"/>
    </row>
    <row r="19" spans="1:46" ht="6.75" customHeight="1">
      <c r="A19" s="47"/>
      <c r="B19" s="47"/>
      <c r="C19" s="113"/>
      <c r="D19" s="113"/>
      <c r="E19" s="113"/>
      <c r="F19" s="113"/>
      <c r="G19" s="113"/>
      <c r="H19" s="113"/>
      <c r="I19" s="113"/>
      <c r="J19" s="113"/>
      <c r="K19" s="113"/>
      <c r="L19" s="113"/>
      <c r="M19" s="113"/>
      <c r="N19" s="97"/>
      <c r="O19" s="97"/>
      <c r="P19" s="97"/>
      <c r="Q19" s="97"/>
      <c r="R19" s="97"/>
      <c r="S19" s="97"/>
      <c r="T19" s="97"/>
      <c r="U19" s="97"/>
      <c r="V19" s="97"/>
      <c r="W19" s="97"/>
      <c r="X19" s="97"/>
      <c r="Y19" s="97"/>
      <c r="Z19" s="97"/>
      <c r="AA19" s="97"/>
      <c r="AB19" s="97"/>
      <c r="AC19" s="97"/>
      <c r="AD19" s="97"/>
      <c r="AE19" s="97"/>
      <c r="AF19" s="113"/>
      <c r="AG19" s="113"/>
      <c r="AH19" s="113"/>
      <c r="AI19" s="113"/>
      <c r="AJ19" s="113"/>
      <c r="AK19" s="113"/>
    </row>
    <row r="20" spans="1:46" ht="19.5">
      <c r="A20" s="17"/>
      <c r="B20" s="17"/>
      <c r="C20" s="51"/>
      <c r="D20" s="51"/>
      <c r="E20" s="51"/>
      <c r="F20" s="51"/>
      <c r="G20" s="51"/>
      <c r="H20" s="51"/>
      <c r="I20" s="52"/>
      <c r="J20" s="35"/>
      <c r="K20" s="35"/>
      <c r="L20" s="35"/>
      <c r="M20" s="35"/>
      <c r="N20" s="35"/>
      <c r="O20" s="35"/>
      <c r="P20" s="35"/>
      <c r="Q20" s="35"/>
      <c r="R20" s="35"/>
      <c r="S20" s="35"/>
      <c r="T20" s="35"/>
      <c r="U20" s="35"/>
      <c r="V20" s="35"/>
      <c r="W20" s="35"/>
      <c r="X20" s="35"/>
      <c r="Y20" s="35"/>
      <c r="Z20" s="35"/>
      <c r="AA20" s="35"/>
      <c r="AB20" s="35"/>
      <c r="AC20" s="35"/>
      <c r="AD20" s="35"/>
      <c r="AE20" s="35"/>
      <c r="AF20" s="35"/>
      <c r="AG20" s="35"/>
      <c r="AH20" s="35"/>
      <c r="AI20" s="35"/>
      <c r="AJ20" s="35"/>
      <c r="AK20" s="35"/>
    </row>
    <row r="22" spans="1:46" ht="60" customHeight="1">
      <c r="A22" s="236" t="s">
        <v>390</v>
      </c>
      <c r="B22" s="237"/>
      <c r="C22" s="237"/>
      <c r="D22" s="237"/>
      <c r="E22" s="237"/>
      <c r="F22" s="237"/>
      <c r="G22" s="237"/>
      <c r="H22" s="237"/>
      <c r="I22" s="237"/>
      <c r="J22" s="237"/>
      <c r="K22" s="237"/>
      <c r="L22" s="237"/>
      <c r="M22" s="237"/>
      <c r="N22" s="237"/>
      <c r="O22" s="237"/>
      <c r="P22" s="237"/>
      <c r="Q22" s="237"/>
      <c r="R22" s="237"/>
      <c r="S22" s="237"/>
      <c r="T22" s="237"/>
      <c r="U22" s="237"/>
      <c r="V22" s="237"/>
      <c r="W22" s="237"/>
      <c r="X22" s="237"/>
      <c r="Y22" s="237"/>
      <c r="Z22" s="237"/>
      <c r="AA22" s="237"/>
      <c r="AB22" s="237"/>
      <c r="AC22" s="237"/>
      <c r="AD22" s="237"/>
      <c r="AE22" s="237"/>
      <c r="AF22" s="237"/>
      <c r="AG22" s="237"/>
      <c r="AH22" s="237"/>
      <c r="AI22" s="237"/>
      <c r="AJ22" s="237"/>
      <c r="AK22" s="238"/>
    </row>
  </sheetData>
  <protectedRanges>
    <protectedRange sqref="A17:AK18" name="범위2"/>
  </protectedRanges>
  <mergeCells count="56">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 ref="AF7:AK7"/>
    <mergeCell ref="I8:K8"/>
    <mergeCell ref="N8:AE8"/>
    <mergeCell ref="AF8:AK8"/>
    <mergeCell ref="I6:K6"/>
    <mergeCell ref="N6:AE6"/>
    <mergeCell ref="AF6:AK6"/>
    <mergeCell ref="I7:K7"/>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U17"/>
  <sheetViews>
    <sheetView view="pageBreakPreview" zoomScaleNormal="100" zoomScaleSheetLayoutView="100" workbookViewId="0">
      <selection activeCell="AL5" sqref="AL5"/>
    </sheetView>
  </sheetViews>
  <sheetFormatPr defaultRowHeight="16.5"/>
  <cols>
    <col min="1" max="4" width="1.125" style="1" customWidth="1"/>
    <col min="5" max="37" width="2.375" style="1" customWidth="1"/>
    <col min="38" max="47" width="9" style="1"/>
  </cols>
  <sheetData>
    <row r="1" spans="1:47">
      <c r="S1"/>
      <c r="T1"/>
      <c r="U1"/>
      <c r="V1"/>
      <c r="W1"/>
      <c r="X1"/>
      <c r="Y1"/>
      <c r="Z1"/>
      <c r="AA1"/>
      <c r="AB1"/>
      <c r="AC1"/>
      <c r="AD1"/>
      <c r="AE1"/>
      <c r="AF1"/>
      <c r="AG1"/>
      <c r="AH1"/>
      <c r="AI1"/>
      <c r="AJ1"/>
      <c r="AK1"/>
      <c r="AL1"/>
      <c r="AM1"/>
      <c r="AN1"/>
      <c r="AO1"/>
      <c r="AP1"/>
      <c r="AQ1"/>
      <c r="AR1"/>
      <c r="AS1"/>
      <c r="AT1"/>
      <c r="AU1"/>
    </row>
    <row r="2" spans="1:47" ht="20.25" customHeight="1">
      <c r="A2" s="240" t="s">
        <v>393</v>
      </c>
      <c r="B2" s="240"/>
      <c r="C2" s="240"/>
      <c r="D2" s="240"/>
      <c r="E2" s="240"/>
      <c r="F2" s="240"/>
      <c r="G2" s="240"/>
      <c r="H2" s="240"/>
      <c r="I2" s="240"/>
      <c r="J2" s="240"/>
      <c r="K2" s="240"/>
      <c r="L2" s="240"/>
      <c r="M2" s="240"/>
      <c r="N2" s="240"/>
      <c r="O2" s="240"/>
      <c r="S2"/>
      <c r="T2"/>
      <c r="U2"/>
      <c r="V2"/>
      <c r="W2"/>
      <c r="X2"/>
      <c r="Y2"/>
      <c r="Z2"/>
      <c r="AA2"/>
      <c r="AB2"/>
      <c r="AC2"/>
      <c r="AD2"/>
      <c r="AE2"/>
      <c r="AF2"/>
      <c r="AG2"/>
      <c r="AH2"/>
      <c r="AI2"/>
      <c r="AJ2"/>
      <c r="AK2"/>
      <c r="AL2"/>
      <c r="AM2"/>
      <c r="AN2"/>
      <c r="AO2"/>
      <c r="AP2"/>
      <c r="AQ2"/>
      <c r="AR2"/>
      <c r="AS2"/>
      <c r="AT2"/>
      <c r="AU2"/>
    </row>
    <row r="3" spans="1:47" ht="20.25" customHeight="1">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17"/>
    </row>
    <row r="4" spans="1:47" ht="21" customHeight="1">
      <c r="A4" s="17"/>
      <c r="B4" s="17"/>
      <c r="C4" s="17"/>
      <c r="D4" s="17"/>
      <c r="E4" s="17"/>
      <c r="F4" s="17"/>
      <c r="G4" s="17"/>
      <c r="H4" s="17"/>
      <c r="I4" s="17"/>
      <c r="J4" s="17"/>
      <c r="K4" s="17"/>
      <c r="L4" s="17"/>
      <c r="M4" s="17"/>
      <c r="N4" s="17"/>
      <c r="O4" s="17"/>
      <c r="P4" s="17"/>
      <c r="Q4" s="17"/>
      <c r="R4" s="17"/>
      <c r="S4" s="17"/>
      <c r="T4" s="17"/>
      <c r="U4" s="17"/>
      <c r="V4" s="17"/>
      <c r="W4" s="17"/>
      <c r="X4" s="17"/>
      <c r="Y4" s="17"/>
      <c r="Z4" s="17"/>
      <c r="AA4" s="17"/>
      <c r="AB4" s="17"/>
      <c r="AC4" s="17"/>
      <c r="AD4" s="118"/>
      <c r="AE4" s="92"/>
      <c r="AF4" s="458" t="s">
        <v>391</v>
      </c>
      <c r="AG4" s="458"/>
      <c r="AH4" s="458"/>
      <c r="AI4" s="458"/>
      <c r="AJ4" s="458"/>
      <c r="AK4" s="458"/>
    </row>
    <row r="5" spans="1:47" ht="30" customHeight="1">
      <c r="A5" s="47"/>
      <c r="B5" s="47"/>
      <c r="C5" s="339" t="s">
        <v>392</v>
      </c>
      <c r="D5" s="339"/>
      <c r="E5" s="339"/>
      <c r="F5" s="339"/>
      <c r="G5" s="339"/>
      <c r="H5" s="339"/>
      <c r="I5" s="339"/>
      <c r="J5" s="339"/>
      <c r="K5" s="339"/>
      <c r="L5" s="339"/>
      <c r="M5" s="339"/>
      <c r="N5" s="119" t="s">
        <v>1055</v>
      </c>
      <c r="O5" s="196">
        <f>표지!E8</f>
        <v>6</v>
      </c>
      <c r="P5" s="200" t="str">
        <f>표지!F8</f>
        <v>기</v>
      </c>
      <c r="Q5" s="196">
        <f>표지!G8</f>
        <v>1</v>
      </c>
      <c r="R5" s="120" t="s">
        <v>1057</v>
      </c>
      <c r="S5" s="121" t="s">
        <v>1058</v>
      </c>
      <c r="T5" s="119" t="s">
        <v>1055</v>
      </c>
      <c r="U5" s="203">
        <v>5</v>
      </c>
      <c r="V5" s="196" t="s">
        <v>1058</v>
      </c>
      <c r="W5" s="204">
        <v>4</v>
      </c>
      <c r="X5" s="196" t="s">
        <v>1057</v>
      </c>
      <c r="Y5" s="201" t="s">
        <v>1058</v>
      </c>
      <c r="Z5" s="202" t="s">
        <v>1059</v>
      </c>
      <c r="AA5" s="204">
        <v>5</v>
      </c>
      <c r="AB5" s="196" t="s">
        <v>1058</v>
      </c>
      <c r="AC5" s="204">
        <v>3</v>
      </c>
      <c r="AD5" s="196" t="s">
        <v>1060</v>
      </c>
      <c r="AE5" s="201" t="s">
        <v>1058</v>
      </c>
      <c r="AF5" s="202" t="s">
        <v>1059</v>
      </c>
      <c r="AG5" s="204">
        <v>5</v>
      </c>
      <c r="AH5" s="196" t="s">
        <v>1061</v>
      </c>
      <c r="AI5" s="204">
        <v>2</v>
      </c>
      <c r="AJ5" s="196" t="s">
        <v>1057</v>
      </c>
      <c r="AK5" s="201" t="s">
        <v>1058</v>
      </c>
    </row>
    <row r="6" spans="1:47" ht="30" customHeight="1">
      <c r="A6" s="47"/>
      <c r="B6" s="47"/>
      <c r="C6" s="339" t="s">
        <v>394</v>
      </c>
      <c r="D6" s="339"/>
      <c r="E6" s="339"/>
      <c r="F6" s="339"/>
      <c r="G6" s="339"/>
      <c r="H6" s="339"/>
      <c r="I6" s="339"/>
      <c r="J6" s="339"/>
      <c r="K6" s="339"/>
      <c r="L6" s="339"/>
      <c r="M6" s="339"/>
      <c r="N6" s="533">
        <f>IFERROR((((1+(N12/((N14+N15)/2)))^(12/N13))-1)*100,"")</f>
        <v>-4.1372715894079759</v>
      </c>
      <c r="O6" s="533"/>
      <c r="P6" s="533"/>
      <c r="Q6" s="533"/>
      <c r="R6" s="533"/>
      <c r="S6" s="533"/>
      <c r="T6" s="533">
        <f>IFERROR((((1+(T12/((T14+T15)/2)))^(12/T13))-1)*100,"")</f>
        <v>-5.582709660044527</v>
      </c>
      <c r="U6" s="533"/>
      <c r="V6" s="533"/>
      <c r="W6" s="533"/>
      <c r="X6" s="533"/>
      <c r="Y6" s="533"/>
      <c r="Z6" s="533">
        <f>IFERROR((((1+(Z12/((Z14+Z15)/2)))^(12/Z13))-1)*100,"")</f>
        <v>-5.997700651132809</v>
      </c>
      <c r="AA6" s="533"/>
      <c r="AB6" s="533"/>
      <c r="AC6" s="533"/>
      <c r="AD6" s="533"/>
      <c r="AE6" s="533"/>
      <c r="AF6" s="533">
        <f>IFERROR((((1+(AF12/((AF14+AF15)/2)))^(12/AF13))-1)*100,"")</f>
        <v>-7.4348258764126873</v>
      </c>
      <c r="AG6" s="533"/>
      <c r="AH6" s="533"/>
      <c r="AI6" s="533"/>
      <c r="AJ6" s="533"/>
      <c r="AK6" s="533"/>
    </row>
    <row r="7" spans="1:47" ht="159" customHeight="1">
      <c r="A7" s="17"/>
      <c r="B7" s="108"/>
      <c r="C7" s="108"/>
      <c r="D7" s="45"/>
      <c r="E7" s="530" t="s">
        <v>1067</v>
      </c>
      <c r="F7" s="530"/>
      <c r="G7" s="530"/>
      <c r="H7" s="530"/>
      <c r="I7" s="530"/>
      <c r="J7" s="530"/>
      <c r="K7" s="530"/>
      <c r="L7" s="530"/>
      <c r="M7" s="530"/>
      <c r="N7" s="530"/>
      <c r="O7" s="530"/>
      <c r="P7" s="530"/>
      <c r="Q7" s="530"/>
      <c r="R7" s="530"/>
      <c r="S7" s="530"/>
      <c r="T7" s="530"/>
      <c r="U7" s="530"/>
      <c r="V7" s="530"/>
      <c r="W7" s="530"/>
      <c r="X7" s="530"/>
      <c r="Y7" s="530"/>
      <c r="Z7" s="530"/>
      <c r="AA7" s="530"/>
      <c r="AB7" s="530"/>
      <c r="AC7" s="530"/>
      <c r="AD7" s="530"/>
      <c r="AE7" s="530"/>
      <c r="AF7" s="530"/>
      <c r="AG7" s="530"/>
      <c r="AH7" s="530"/>
      <c r="AI7" s="530"/>
      <c r="AJ7" s="530"/>
      <c r="AK7" s="530"/>
      <c r="AL7" s="14"/>
      <c r="AO7"/>
      <c r="AP7"/>
      <c r="AQ7"/>
      <c r="AR7"/>
      <c r="AS7"/>
      <c r="AT7"/>
      <c r="AU7"/>
    </row>
    <row r="8" spans="1:47" ht="26.25" customHeight="1">
      <c r="A8" s="23"/>
      <c r="B8" s="22"/>
      <c r="C8" s="21"/>
      <c r="D8" s="21"/>
      <c r="E8" s="278"/>
      <c r="F8" s="278"/>
      <c r="G8" s="278"/>
      <c r="H8" s="278"/>
      <c r="I8" s="278"/>
      <c r="J8" s="278"/>
      <c r="K8" s="278"/>
      <c r="L8" s="278"/>
      <c r="M8" s="278"/>
      <c r="N8" s="278"/>
      <c r="O8" s="278"/>
      <c r="P8" s="278"/>
      <c r="Q8" s="278"/>
      <c r="R8" s="278"/>
      <c r="S8" s="278"/>
      <c r="T8" s="278"/>
      <c r="U8" s="278"/>
      <c r="V8" s="278"/>
      <c r="W8" s="278"/>
      <c r="X8" s="278"/>
      <c r="Y8" s="278"/>
      <c r="Z8" s="278"/>
      <c r="AA8" s="278"/>
      <c r="AB8" s="278"/>
      <c r="AC8" s="278"/>
      <c r="AD8" s="278"/>
      <c r="AE8" s="278"/>
      <c r="AF8" s="278"/>
      <c r="AG8" s="278"/>
      <c r="AH8" s="278"/>
      <c r="AI8" s="278"/>
      <c r="AJ8" s="278"/>
      <c r="AK8" s="278"/>
      <c r="AL8" s="87" t="s">
        <v>217</v>
      </c>
      <c r="AU8"/>
    </row>
    <row r="10" spans="1:47">
      <c r="C10" s="1" t="s">
        <v>167</v>
      </c>
    </row>
    <row r="11" spans="1:47" ht="30" customHeight="1">
      <c r="A11" s="47"/>
      <c r="B11" s="47"/>
      <c r="C11" s="339" t="s">
        <v>310</v>
      </c>
      <c r="D11" s="339"/>
      <c r="E11" s="339"/>
      <c r="F11" s="339"/>
      <c r="G11" s="339"/>
      <c r="H11" s="339"/>
      <c r="I11" s="339"/>
      <c r="J11" s="339"/>
      <c r="K11" s="339"/>
      <c r="L11" s="339"/>
      <c r="M11" s="339"/>
      <c r="N11" s="119" t="s">
        <v>1055</v>
      </c>
      <c r="O11" s="196">
        <f>O5</f>
        <v>6</v>
      </c>
      <c r="P11" s="200" t="str">
        <f>P5</f>
        <v>기</v>
      </c>
      <c r="Q11" s="196">
        <f>Q5</f>
        <v>1</v>
      </c>
      <c r="R11" s="196" t="s">
        <v>1057</v>
      </c>
      <c r="S11" s="201" t="s">
        <v>1058</v>
      </c>
      <c r="T11" s="202" t="s">
        <v>1055</v>
      </c>
      <c r="U11" s="205">
        <f>U5</f>
        <v>5</v>
      </c>
      <c r="V11" s="200" t="str">
        <f>V5</f>
        <v>기</v>
      </c>
      <c r="W11" s="205">
        <f>W5</f>
        <v>4</v>
      </c>
      <c r="X11" s="196" t="s">
        <v>1062</v>
      </c>
      <c r="Y11" s="201" t="s">
        <v>1058</v>
      </c>
      <c r="Z11" s="202" t="s">
        <v>1055</v>
      </c>
      <c r="AA11" s="205">
        <f>AA5</f>
        <v>5</v>
      </c>
      <c r="AB11" s="200" t="str">
        <f>AB5</f>
        <v>기</v>
      </c>
      <c r="AC11" s="205">
        <f>AC5</f>
        <v>3</v>
      </c>
      <c r="AD11" s="196" t="s">
        <v>1063</v>
      </c>
      <c r="AE11" s="201" t="s">
        <v>1058</v>
      </c>
      <c r="AF11" s="202" t="s">
        <v>1055</v>
      </c>
      <c r="AG11" s="205">
        <f>AG5</f>
        <v>5</v>
      </c>
      <c r="AH11" s="200" t="str">
        <f>AH5</f>
        <v>기</v>
      </c>
      <c r="AI11" s="205">
        <f>AI5</f>
        <v>2</v>
      </c>
      <c r="AJ11" s="196" t="s">
        <v>1057</v>
      </c>
      <c r="AK11" s="201" t="s">
        <v>1058</v>
      </c>
    </row>
    <row r="12" spans="1:47" ht="30" customHeight="1">
      <c r="A12" s="47"/>
      <c r="B12" s="47"/>
      <c r="C12" s="343" t="s">
        <v>1064</v>
      </c>
      <c r="D12" s="260"/>
      <c r="E12" s="260"/>
      <c r="F12" s="260"/>
      <c r="G12" s="260"/>
      <c r="H12" s="260"/>
      <c r="I12" s="260"/>
      <c r="J12" s="260"/>
      <c r="K12" s="260"/>
      <c r="L12" s="260"/>
      <c r="M12" s="475"/>
      <c r="N12" s="538">
        <f>'5부.Ⅱ'!U73</f>
        <v>-1181705582</v>
      </c>
      <c r="O12" s="538"/>
      <c r="P12" s="538"/>
      <c r="Q12" s="538"/>
      <c r="R12" s="538"/>
      <c r="S12" s="538"/>
      <c r="T12" s="539">
        <v>-6278403822</v>
      </c>
      <c r="U12" s="539"/>
      <c r="V12" s="539"/>
      <c r="W12" s="539"/>
      <c r="X12" s="539"/>
      <c r="Y12" s="539"/>
      <c r="Z12" s="539">
        <v>-5097739736</v>
      </c>
      <c r="AA12" s="539"/>
      <c r="AB12" s="539"/>
      <c r="AC12" s="539"/>
      <c r="AD12" s="539"/>
      <c r="AE12" s="539"/>
      <c r="AF12" s="539">
        <v>-4261398063</v>
      </c>
      <c r="AG12" s="539"/>
      <c r="AH12" s="539"/>
      <c r="AI12" s="539"/>
      <c r="AJ12" s="539"/>
      <c r="AK12" s="539"/>
    </row>
    <row r="13" spans="1:47" ht="30" customHeight="1">
      <c r="A13" s="47"/>
      <c r="B13" s="47"/>
      <c r="C13" s="343" t="s">
        <v>1065</v>
      </c>
      <c r="D13" s="260"/>
      <c r="E13" s="260"/>
      <c r="F13" s="260"/>
      <c r="G13" s="260"/>
      <c r="H13" s="260"/>
      <c r="I13" s="260"/>
      <c r="J13" s="260"/>
      <c r="K13" s="260"/>
      <c r="L13" s="260"/>
      <c r="M13" s="475"/>
      <c r="N13" s="534">
        <v>3</v>
      </c>
      <c r="O13" s="534"/>
      <c r="P13" s="534"/>
      <c r="Q13" s="534"/>
      <c r="R13" s="534"/>
      <c r="S13" s="534"/>
      <c r="T13" s="534">
        <v>12</v>
      </c>
      <c r="U13" s="534"/>
      <c r="V13" s="534"/>
      <c r="W13" s="534"/>
      <c r="X13" s="534"/>
      <c r="Y13" s="534"/>
      <c r="Z13" s="534">
        <v>9</v>
      </c>
      <c r="AA13" s="534"/>
      <c r="AB13" s="534"/>
      <c r="AC13" s="534"/>
      <c r="AD13" s="534"/>
      <c r="AE13" s="534"/>
      <c r="AF13" s="534">
        <v>6</v>
      </c>
      <c r="AG13" s="534"/>
      <c r="AH13" s="534"/>
      <c r="AI13" s="534"/>
      <c r="AJ13" s="534"/>
      <c r="AK13" s="534"/>
    </row>
    <row r="14" spans="1:47" ht="30" customHeight="1">
      <c r="A14" s="47"/>
      <c r="B14" s="47"/>
      <c r="C14" s="343" t="s">
        <v>1082</v>
      </c>
      <c r="D14" s="260"/>
      <c r="E14" s="260"/>
      <c r="F14" s="260"/>
      <c r="G14" s="260"/>
      <c r="H14" s="260"/>
      <c r="I14" s="260"/>
      <c r="J14" s="260"/>
      <c r="K14" s="260"/>
      <c r="L14" s="260"/>
      <c r="M14" s="475"/>
      <c r="N14" s="538">
        <v>112461585938</v>
      </c>
      <c r="O14" s="538"/>
      <c r="P14" s="538"/>
      <c r="Q14" s="538"/>
      <c r="R14" s="538"/>
      <c r="S14" s="538"/>
      <c r="T14" s="539">
        <v>112461585938</v>
      </c>
      <c r="U14" s="539"/>
      <c r="V14" s="539"/>
      <c r="W14" s="539"/>
      <c r="X14" s="539"/>
      <c r="Y14" s="539"/>
      <c r="Z14" s="539">
        <v>112461585938</v>
      </c>
      <c r="AA14" s="539"/>
      <c r="AB14" s="539"/>
      <c r="AC14" s="539"/>
      <c r="AD14" s="539"/>
      <c r="AE14" s="539"/>
      <c r="AF14" s="539">
        <v>112461585938</v>
      </c>
      <c r="AG14" s="539"/>
      <c r="AH14" s="539"/>
      <c r="AI14" s="539"/>
      <c r="AJ14" s="539"/>
      <c r="AK14" s="539"/>
    </row>
    <row r="15" spans="1:47" ht="30" customHeight="1">
      <c r="A15" s="47"/>
      <c r="B15" s="47"/>
      <c r="C15" s="339" t="s">
        <v>1066</v>
      </c>
      <c r="D15" s="339"/>
      <c r="E15" s="339"/>
      <c r="F15" s="339"/>
      <c r="G15" s="339"/>
      <c r="H15" s="339"/>
      <c r="I15" s="339"/>
      <c r="J15" s="339"/>
      <c r="K15" s="339"/>
      <c r="L15" s="339"/>
      <c r="M15" s="339"/>
      <c r="N15" s="538">
        <f>'5부.Ⅰ'!U112+'5부.Ⅰ'!U115</f>
        <v>112461585938</v>
      </c>
      <c r="O15" s="538"/>
      <c r="P15" s="538"/>
      <c r="Q15" s="538"/>
      <c r="R15" s="538"/>
      <c r="S15" s="538"/>
      <c r="T15" s="539">
        <v>112461585938</v>
      </c>
      <c r="U15" s="539"/>
      <c r="V15" s="539"/>
      <c r="W15" s="539"/>
      <c r="X15" s="539"/>
      <c r="Y15" s="539"/>
      <c r="Z15" s="539">
        <v>112461585938</v>
      </c>
      <c r="AA15" s="539"/>
      <c r="AB15" s="539"/>
      <c r="AC15" s="539"/>
      <c r="AD15" s="539"/>
      <c r="AE15" s="539"/>
      <c r="AF15" s="539">
        <v>112461585938</v>
      </c>
      <c r="AG15" s="539"/>
      <c r="AH15" s="539"/>
      <c r="AI15" s="539"/>
      <c r="AJ15" s="539"/>
      <c r="AK15" s="539"/>
    </row>
    <row r="16" spans="1:47" ht="17.25" thickBot="1"/>
    <row r="17" spans="1:37" ht="55.5" customHeight="1">
      <c r="A17" s="535" t="s">
        <v>395</v>
      </c>
      <c r="B17" s="536"/>
      <c r="C17" s="536"/>
      <c r="D17" s="536"/>
      <c r="E17" s="536"/>
      <c r="F17" s="536"/>
      <c r="G17" s="536"/>
      <c r="H17" s="536"/>
      <c r="I17" s="536"/>
      <c r="J17" s="536"/>
      <c r="K17" s="536"/>
      <c r="L17" s="536"/>
      <c r="M17" s="536"/>
      <c r="N17" s="536"/>
      <c r="O17" s="536"/>
      <c r="P17" s="536"/>
      <c r="Q17" s="536"/>
      <c r="R17" s="536"/>
      <c r="S17" s="536"/>
      <c r="T17" s="536"/>
      <c r="U17" s="536"/>
      <c r="V17" s="536"/>
      <c r="W17" s="536"/>
      <c r="X17" s="536"/>
      <c r="Y17" s="536"/>
      <c r="Z17" s="536"/>
      <c r="AA17" s="536"/>
      <c r="AB17" s="536"/>
      <c r="AC17" s="536"/>
      <c r="AD17" s="536"/>
      <c r="AE17" s="536"/>
      <c r="AF17" s="536"/>
      <c r="AG17" s="536"/>
      <c r="AH17" s="536"/>
      <c r="AI17" s="536"/>
      <c r="AJ17" s="536"/>
      <c r="AK17" s="537"/>
    </row>
  </sheetData>
  <protectedRanges>
    <protectedRange sqref="T12:AK15 N13" name="범위3"/>
    <protectedRange sqref="T5:AK5" name="범위2_2"/>
    <protectedRange sqref="A7:AK8" name="범위2"/>
  </protectedRanges>
  <mergeCells count="32">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 ref="Z13:AE13"/>
    <mergeCell ref="AF13:AK13"/>
    <mergeCell ref="A17:AK17"/>
    <mergeCell ref="C11:M11"/>
    <mergeCell ref="C15:M15"/>
    <mergeCell ref="N15:S15"/>
    <mergeCell ref="T15:Y15"/>
    <mergeCell ref="Z15:AE15"/>
    <mergeCell ref="AF15:AK15"/>
    <mergeCell ref="AF4:AK4"/>
    <mergeCell ref="C5:M5"/>
    <mergeCell ref="C6:M6"/>
    <mergeCell ref="N6:S6"/>
    <mergeCell ref="T6:Y6"/>
    <mergeCell ref="Z6:AE6"/>
    <mergeCell ref="AF6:AK6"/>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2:AT19"/>
  <sheetViews>
    <sheetView view="pageBreakPreview" zoomScaleNormal="100" zoomScaleSheetLayoutView="100" workbookViewId="0">
      <selection activeCell="AL8" sqref="AL8"/>
    </sheetView>
  </sheetViews>
  <sheetFormatPr defaultRowHeight="16.5"/>
  <cols>
    <col min="1" max="4" width="1.125" style="1" customWidth="1"/>
    <col min="5" max="7" width="4.125" style="1" customWidth="1"/>
    <col min="8" max="12" width="5" style="1" customWidth="1"/>
    <col min="13" max="35" width="2.375" style="1" customWidth="1"/>
    <col min="36" max="37" width="6.375" style="1" customWidth="1"/>
    <col min="38" max="38" width="22.625" style="1" customWidth="1"/>
    <col min="39" max="39" width="10.125" style="1" customWidth="1"/>
    <col min="40" max="40" width="35.5" style="1" customWidth="1"/>
    <col min="41" max="41" width="9" style="1"/>
  </cols>
  <sheetData>
    <row r="2" spans="1:46" ht="19.5">
      <c r="A2" s="239" t="s">
        <v>404</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6"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6" ht="20.25" customHeight="1">
      <c r="A4" s="240" t="s">
        <v>405</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6" spans="1:46" ht="18.75" customHeight="1">
      <c r="A6" s="17"/>
      <c r="B6" s="545" t="s">
        <v>396</v>
      </c>
      <c r="C6" s="545"/>
      <c r="D6" s="545"/>
      <c r="E6" s="545"/>
      <c r="F6" s="545"/>
      <c r="G6" s="545"/>
      <c r="H6" s="545"/>
      <c r="I6" s="545"/>
      <c r="J6" s="545"/>
      <c r="K6" s="545"/>
      <c r="L6" s="545"/>
      <c r="M6" s="545"/>
      <c r="N6" s="545"/>
      <c r="O6" s="545"/>
      <c r="P6" s="545"/>
      <c r="Q6" s="545"/>
      <c r="R6" s="545"/>
      <c r="S6" s="545"/>
      <c r="T6" s="545"/>
      <c r="U6" s="545"/>
      <c r="V6" s="545"/>
      <c r="W6" s="545"/>
      <c r="X6" s="545"/>
      <c r="Y6" s="545"/>
      <c r="Z6" s="545"/>
      <c r="AA6" s="545"/>
      <c r="AB6" s="545"/>
      <c r="AC6" s="545"/>
      <c r="AD6" s="545"/>
      <c r="AE6" s="545"/>
      <c r="AF6" s="545"/>
      <c r="AG6" s="545"/>
      <c r="AH6" s="545"/>
      <c r="AI6" s="545"/>
      <c r="AJ6" s="545"/>
      <c r="AK6" s="545"/>
      <c r="AL6" s="14"/>
    </row>
    <row r="7" spans="1:46" ht="18.75" customHeight="1">
      <c r="A7" s="17"/>
      <c r="B7" s="116"/>
      <c r="C7" s="116"/>
      <c r="D7" s="116"/>
      <c r="E7" s="116"/>
      <c r="F7" s="116"/>
      <c r="G7" s="116"/>
      <c r="H7" s="116"/>
      <c r="I7" s="116"/>
      <c r="J7" s="116"/>
      <c r="K7" s="116"/>
      <c r="L7" s="116"/>
      <c r="M7" s="116"/>
      <c r="N7" s="116"/>
      <c r="O7" s="116"/>
      <c r="P7" s="116"/>
      <c r="Q7" s="116"/>
      <c r="R7" s="116"/>
      <c r="S7" s="116"/>
      <c r="T7" s="116"/>
      <c r="U7" s="116"/>
      <c r="V7" s="116"/>
      <c r="W7" s="116"/>
      <c r="X7" s="116"/>
      <c r="Y7" s="116"/>
      <c r="Z7" s="116"/>
      <c r="AA7" s="116"/>
      <c r="AB7" s="116"/>
      <c r="AC7" s="116"/>
      <c r="AD7" s="116"/>
      <c r="AE7" s="116"/>
      <c r="AF7" s="116"/>
      <c r="AG7" s="116"/>
      <c r="AH7" s="116"/>
      <c r="AI7" s="116"/>
      <c r="AJ7" s="116"/>
      <c r="AK7" s="116"/>
      <c r="AL7" s="14"/>
    </row>
    <row r="8" spans="1:46" ht="18.75" customHeight="1">
      <c r="A8" s="17"/>
      <c r="B8" s="116"/>
      <c r="C8" s="206"/>
      <c r="D8" s="206"/>
      <c r="E8" s="206"/>
      <c r="F8" s="206"/>
      <c r="G8" s="206"/>
      <c r="H8" s="206"/>
      <c r="I8" s="206"/>
      <c r="J8" s="206"/>
      <c r="K8" s="206"/>
      <c r="L8" s="206"/>
      <c r="M8" s="206"/>
      <c r="N8" s="206"/>
      <c r="O8" s="206"/>
      <c r="P8" s="206"/>
      <c r="Q8" s="206"/>
      <c r="R8" s="206"/>
      <c r="S8" s="206"/>
      <c r="T8" s="206"/>
      <c r="U8" s="206"/>
      <c r="V8" s="206"/>
      <c r="W8" s="206"/>
      <c r="X8" s="206"/>
      <c r="Y8" s="206"/>
      <c r="Z8" s="206"/>
      <c r="AA8" s="206"/>
      <c r="AB8" s="206"/>
      <c r="AC8" s="206"/>
      <c r="AD8" s="319" t="s">
        <v>221</v>
      </c>
      <c r="AE8" s="319"/>
      <c r="AF8" s="319"/>
      <c r="AG8" s="319"/>
      <c r="AH8" s="319"/>
      <c r="AI8" s="319"/>
      <c r="AJ8" s="319"/>
      <c r="AK8" s="319"/>
      <c r="AL8" s="14"/>
    </row>
    <row r="9" spans="1:46" ht="30" customHeight="1">
      <c r="A9" s="47"/>
      <c r="B9" s="47"/>
      <c r="C9" s="320" t="s">
        <v>407</v>
      </c>
      <c r="D9" s="320"/>
      <c r="E9" s="320"/>
      <c r="F9" s="320"/>
      <c r="G9" s="320"/>
      <c r="H9" s="320" t="s">
        <v>397</v>
      </c>
      <c r="I9" s="320"/>
      <c r="J9" s="320"/>
      <c r="K9" s="320"/>
      <c r="L9" s="320"/>
      <c r="M9" s="320" t="s">
        <v>398</v>
      </c>
      <c r="N9" s="320"/>
      <c r="O9" s="320"/>
      <c r="P9" s="320"/>
      <c r="Q9" s="320" t="s">
        <v>399</v>
      </c>
      <c r="R9" s="320"/>
      <c r="S9" s="320"/>
      <c r="T9" s="320"/>
      <c r="U9" s="441" t="s">
        <v>400</v>
      </c>
      <c r="V9" s="441"/>
      <c r="W9" s="441"/>
      <c r="X9" s="441" t="s">
        <v>401</v>
      </c>
      <c r="Y9" s="441"/>
      <c r="Z9" s="441"/>
      <c r="AA9" s="441"/>
      <c r="AB9" s="441" t="s">
        <v>402</v>
      </c>
      <c r="AC9" s="441"/>
      <c r="AD9" s="441"/>
      <c r="AE9" s="441"/>
      <c r="AF9" s="441" t="s">
        <v>403</v>
      </c>
      <c r="AG9" s="441"/>
      <c r="AH9" s="441"/>
      <c r="AI9" s="441"/>
      <c r="AJ9" s="441" t="s">
        <v>119</v>
      </c>
      <c r="AK9" s="441"/>
      <c r="AL9" s="210" t="s">
        <v>212</v>
      </c>
    </row>
    <row r="10" spans="1:46" ht="30" customHeight="1">
      <c r="A10" s="47"/>
      <c r="B10" s="47"/>
      <c r="C10" s="330"/>
      <c r="D10" s="330"/>
      <c r="E10" s="330"/>
      <c r="F10" s="330"/>
      <c r="G10" s="330"/>
      <c r="H10" s="330"/>
      <c r="I10" s="330"/>
      <c r="J10" s="330"/>
      <c r="K10" s="330"/>
      <c r="L10" s="330"/>
      <c r="M10" s="542"/>
      <c r="N10" s="542"/>
      <c r="O10" s="542"/>
      <c r="P10" s="542"/>
      <c r="Q10" s="543"/>
      <c r="R10" s="543"/>
      <c r="S10" s="543"/>
      <c r="T10" s="543"/>
      <c r="U10" s="544"/>
      <c r="V10" s="544"/>
      <c r="W10" s="544"/>
      <c r="X10" s="541"/>
      <c r="Y10" s="541"/>
      <c r="Z10" s="541"/>
      <c r="AA10" s="541"/>
      <c r="AB10" s="541"/>
      <c r="AC10" s="541"/>
      <c r="AD10" s="541"/>
      <c r="AE10" s="541"/>
      <c r="AF10" s="541"/>
      <c r="AG10" s="541"/>
      <c r="AH10" s="541"/>
      <c r="AI10" s="541"/>
      <c r="AJ10" s="540"/>
      <c r="AK10" s="540"/>
      <c r="AL10" s="220"/>
    </row>
    <row r="11" spans="1:46" ht="30" customHeight="1">
      <c r="A11" s="47"/>
      <c r="B11" s="47"/>
      <c r="C11" s="330"/>
      <c r="D11" s="330"/>
      <c r="E11" s="330"/>
      <c r="F11" s="330"/>
      <c r="G11" s="330"/>
      <c r="H11" s="330"/>
      <c r="I11" s="330"/>
      <c r="J11" s="330"/>
      <c r="K11" s="330"/>
      <c r="L11" s="330"/>
      <c r="M11" s="542"/>
      <c r="N11" s="542"/>
      <c r="O11" s="542"/>
      <c r="P11" s="542"/>
      <c r="Q11" s="543"/>
      <c r="R11" s="543"/>
      <c r="S11" s="543"/>
      <c r="T11" s="543"/>
      <c r="U11" s="544"/>
      <c r="V11" s="544"/>
      <c r="W11" s="544"/>
      <c r="X11" s="541"/>
      <c r="Y11" s="541"/>
      <c r="Z11" s="541"/>
      <c r="AA11" s="541"/>
      <c r="AB11" s="541"/>
      <c r="AC11" s="541"/>
      <c r="AD11" s="541"/>
      <c r="AE11" s="541"/>
      <c r="AF11" s="541"/>
      <c r="AG11" s="541"/>
      <c r="AH11" s="541"/>
      <c r="AI11" s="541"/>
      <c r="AJ11" s="540"/>
      <c r="AK11" s="540"/>
      <c r="AL11" s="220"/>
    </row>
    <row r="12" spans="1:46" ht="30" customHeight="1">
      <c r="A12" s="47"/>
      <c r="B12" s="47"/>
      <c r="C12" s="330"/>
      <c r="D12" s="330"/>
      <c r="E12" s="330"/>
      <c r="F12" s="330"/>
      <c r="G12" s="330"/>
      <c r="H12" s="330"/>
      <c r="I12" s="330"/>
      <c r="J12" s="330"/>
      <c r="K12" s="330"/>
      <c r="L12" s="330"/>
      <c r="M12" s="542"/>
      <c r="N12" s="542"/>
      <c r="O12" s="542"/>
      <c r="P12" s="542"/>
      <c r="Q12" s="543"/>
      <c r="R12" s="543"/>
      <c r="S12" s="543"/>
      <c r="T12" s="543"/>
      <c r="U12" s="544"/>
      <c r="V12" s="544"/>
      <c r="W12" s="544"/>
      <c r="X12" s="541"/>
      <c r="Y12" s="541"/>
      <c r="Z12" s="541"/>
      <c r="AA12" s="541"/>
      <c r="AB12" s="541"/>
      <c r="AC12" s="541"/>
      <c r="AD12" s="541"/>
      <c r="AE12" s="541"/>
      <c r="AF12" s="541"/>
      <c r="AG12" s="541"/>
      <c r="AH12" s="541"/>
      <c r="AI12" s="541"/>
      <c r="AJ12" s="540"/>
      <c r="AK12" s="540"/>
      <c r="AL12" s="220"/>
    </row>
    <row r="13" spans="1:46" ht="30" customHeight="1">
      <c r="A13" s="47"/>
      <c r="B13" s="47"/>
      <c r="C13" s="330"/>
      <c r="D13" s="330"/>
      <c r="E13" s="330"/>
      <c r="F13" s="330"/>
      <c r="G13" s="330"/>
      <c r="H13" s="330"/>
      <c r="I13" s="330"/>
      <c r="J13" s="330"/>
      <c r="K13" s="330"/>
      <c r="L13" s="330"/>
      <c r="M13" s="542"/>
      <c r="N13" s="542"/>
      <c r="O13" s="542"/>
      <c r="P13" s="542"/>
      <c r="Q13" s="543"/>
      <c r="R13" s="543"/>
      <c r="S13" s="543"/>
      <c r="T13" s="543"/>
      <c r="U13" s="544"/>
      <c r="V13" s="544"/>
      <c r="W13" s="544"/>
      <c r="X13" s="541"/>
      <c r="Y13" s="541"/>
      <c r="Z13" s="541"/>
      <c r="AA13" s="541"/>
      <c r="AB13" s="541"/>
      <c r="AC13" s="541"/>
      <c r="AD13" s="541"/>
      <c r="AE13" s="541"/>
      <c r="AF13" s="541"/>
      <c r="AG13" s="541"/>
      <c r="AH13" s="541"/>
      <c r="AI13" s="541"/>
      <c r="AJ13" s="540"/>
      <c r="AK13" s="540"/>
      <c r="AL13" s="220"/>
    </row>
    <row r="14" spans="1:46" ht="30" customHeight="1">
      <c r="A14" s="47"/>
      <c r="B14" s="47"/>
      <c r="C14" s="330"/>
      <c r="D14" s="330"/>
      <c r="E14" s="330"/>
      <c r="F14" s="330"/>
      <c r="G14" s="330"/>
      <c r="H14" s="330"/>
      <c r="I14" s="330"/>
      <c r="J14" s="330"/>
      <c r="K14" s="330"/>
      <c r="L14" s="330"/>
      <c r="M14" s="542"/>
      <c r="N14" s="542"/>
      <c r="O14" s="542"/>
      <c r="P14" s="542"/>
      <c r="Q14" s="543"/>
      <c r="R14" s="543"/>
      <c r="S14" s="543"/>
      <c r="T14" s="543"/>
      <c r="U14" s="544"/>
      <c r="V14" s="544"/>
      <c r="W14" s="544"/>
      <c r="X14" s="541"/>
      <c r="Y14" s="541"/>
      <c r="Z14" s="541"/>
      <c r="AA14" s="541"/>
      <c r="AB14" s="541"/>
      <c r="AC14" s="541"/>
      <c r="AD14" s="541"/>
      <c r="AE14" s="541"/>
      <c r="AF14" s="541"/>
      <c r="AG14" s="541"/>
      <c r="AH14" s="541"/>
      <c r="AI14" s="541"/>
      <c r="AJ14" s="540"/>
      <c r="AK14" s="540"/>
      <c r="AL14" s="220"/>
    </row>
    <row r="15" spans="1:46" ht="54" customHeight="1">
      <c r="A15" s="17"/>
      <c r="B15" s="116"/>
      <c r="C15" s="116"/>
      <c r="D15" s="45"/>
      <c r="E15" s="530" t="s">
        <v>406</v>
      </c>
      <c r="F15" s="530"/>
      <c r="G15" s="530"/>
      <c r="H15" s="530"/>
      <c r="I15" s="530"/>
      <c r="J15" s="530"/>
      <c r="K15" s="530"/>
      <c r="L15" s="530"/>
      <c r="M15" s="530"/>
      <c r="N15" s="530"/>
      <c r="O15" s="530"/>
      <c r="P15" s="530"/>
      <c r="Q15" s="530"/>
      <c r="R15" s="530"/>
      <c r="S15" s="530"/>
      <c r="T15" s="530"/>
      <c r="U15" s="530"/>
      <c r="V15" s="530"/>
      <c r="W15" s="530"/>
      <c r="X15" s="530"/>
      <c r="Y15" s="530"/>
      <c r="Z15" s="530"/>
      <c r="AA15" s="530"/>
      <c r="AB15" s="530"/>
      <c r="AC15" s="530"/>
      <c r="AD15" s="530"/>
      <c r="AE15" s="530"/>
      <c r="AF15" s="530"/>
      <c r="AG15" s="530"/>
      <c r="AH15" s="530"/>
      <c r="AI15" s="530"/>
      <c r="AJ15" s="530"/>
      <c r="AK15" s="530"/>
      <c r="AL15" s="14"/>
      <c r="AO15"/>
    </row>
    <row r="16" spans="1:46" ht="26.25" customHeight="1">
      <c r="A16" s="23"/>
      <c r="B16" s="22"/>
      <c r="C16" s="21"/>
      <c r="D16" s="21"/>
      <c r="E16" s="278"/>
      <c r="F16" s="278"/>
      <c r="G16" s="278"/>
      <c r="H16" s="278"/>
      <c r="I16" s="278"/>
      <c r="J16" s="278"/>
      <c r="K16" s="278"/>
      <c r="L16" s="278"/>
      <c r="M16" s="278"/>
      <c r="N16" s="278"/>
      <c r="O16" s="278"/>
      <c r="P16" s="278"/>
      <c r="Q16" s="278"/>
      <c r="R16" s="278"/>
      <c r="S16" s="278"/>
      <c r="T16" s="278"/>
      <c r="U16" s="278"/>
      <c r="V16" s="278"/>
      <c r="W16" s="278"/>
      <c r="X16" s="278"/>
      <c r="Y16" s="278"/>
      <c r="Z16" s="278"/>
      <c r="AA16" s="278"/>
      <c r="AB16" s="278"/>
      <c r="AC16" s="278"/>
      <c r="AD16" s="278"/>
      <c r="AE16" s="278"/>
      <c r="AF16" s="278"/>
      <c r="AG16" s="278"/>
      <c r="AH16" s="278"/>
      <c r="AI16" s="278"/>
      <c r="AJ16" s="278"/>
      <c r="AK16" s="278"/>
      <c r="AL16" s="87" t="s">
        <v>217</v>
      </c>
      <c r="AP16" s="1"/>
      <c r="AQ16" s="1"/>
      <c r="AR16" s="1"/>
      <c r="AS16" s="1"/>
      <c r="AT16" s="1"/>
    </row>
    <row r="19" spans="1:37" ht="118.5" customHeight="1">
      <c r="A19" s="236" t="s">
        <v>409</v>
      </c>
      <c r="B19" s="237"/>
      <c r="C19" s="237"/>
      <c r="D19" s="237"/>
      <c r="E19" s="237"/>
      <c r="F19" s="237"/>
      <c r="G19" s="237"/>
      <c r="H19" s="237"/>
      <c r="I19" s="237"/>
      <c r="J19" s="237"/>
      <c r="K19" s="237"/>
      <c r="L19" s="237"/>
      <c r="M19" s="237"/>
      <c r="N19" s="237"/>
      <c r="O19" s="237"/>
      <c r="P19" s="237"/>
      <c r="Q19" s="237"/>
      <c r="R19" s="237"/>
      <c r="S19" s="237"/>
      <c r="T19" s="237"/>
      <c r="U19" s="237"/>
      <c r="V19" s="237"/>
      <c r="W19" s="237"/>
      <c r="X19" s="237"/>
      <c r="Y19" s="237"/>
      <c r="Z19" s="237"/>
      <c r="AA19" s="237"/>
      <c r="AB19" s="237"/>
      <c r="AC19" s="237"/>
      <c r="AD19" s="237"/>
      <c r="AE19" s="237"/>
      <c r="AF19" s="237"/>
      <c r="AG19" s="237"/>
      <c r="AH19" s="237"/>
      <c r="AI19" s="237"/>
      <c r="AJ19" s="237"/>
      <c r="AK19" s="238"/>
    </row>
  </sheetData>
  <protectedRanges>
    <protectedRange sqref="A15:AK16" name="범위2"/>
  </protectedRanges>
  <mergeCells count="61">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C12:G12"/>
    <mergeCell ref="H12:L12"/>
    <mergeCell ref="M12:P12"/>
    <mergeCell ref="Q12:T12"/>
    <mergeCell ref="U12:W12"/>
    <mergeCell ref="AJ12:AK12"/>
    <mergeCell ref="AB11:AE11"/>
    <mergeCell ref="AF11:AI11"/>
    <mergeCell ref="AJ11:AK11"/>
    <mergeCell ref="X13:AA13"/>
    <mergeCell ref="AB13:AE13"/>
    <mergeCell ref="AF13:AI13"/>
    <mergeCell ref="AF12:AI12"/>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2:BT26"/>
  <sheetViews>
    <sheetView view="pageBreakPreview" zoomScaleNormal="100" zoomScaleSheetLayoutView="100" workbookViewId="0">
      <selection activeCell="AL3" sqref="AL3"/>
    </sheetView>
  </sheetViews>
  <sheetFormatPr defaultRowHeight="16.5"/>
  <cols>
    <col min="1" max="4" width="1.125" style="1" customWidth="1"/>
    <col min="5" max="37" width="2.375" style="1" customWidth="1"/>
    <col min="38" max="38" width="20.75" style="1" customWidth="1"/>
    <col min="39" max="39" width="9" style="1"/>
    <col min="40" max="40" width="28.875" style="1" customWidth="1"/>
  </cols>
  <sheetData>
    <row r="2" spans="1:72" ht="18.75" customHeight="1">
      <c r="A2" s="17"/>
      <c r="B2" s="545" t="s">
        <v>1078</v>
      </c>
      <c r="C2" s="545"/>
      <c r="D2" s="545"/>
      <c r="E2" s="545"/>
      <c r="F2" s="545"/>
      <c r="G2" s="545"/>
      <c r="H2" s="545"/>
      <c r="I2" s="545"/>
      <c r="J2" s="545"/>
      <c r="K2" s="545"/>
      <c r="L2" s="545"/>
      <c r="M2" s="545"/>
      <c r="N2" s="545"/>
      <c r="O2" s="545"/>
      <c r="P2" s="545"/>
      <c r="Q2" s="545"/>
      <c r="R2" s="545"/>
      <c r="S2" s="545"/>
      <c r="T2" s="545"/>
      <c r="U2" s="545"/>
      <c r="V2" s="545"/>
      <c r="W2" s="545"/>
      <c r="X2" s="545"/>
      <c r="Y2" s="545"/>
      <c r="Z2" s="545"/>
      <c r="AA2" s="545"/>
      <c r="AB2" s="545"/>
      <c r="AC2" s="545"/>
      <c r="AD2" s="545"/>
      <c r="AE2" s="545"/>
      <c r="AF2" s="545"/>
      <c r="AG2" s="545"/>
      <c r="AH2" s="545"/>
      <c r="AI2" s="545"/>
      <c r="AJ2" s="545"/>
      <c r="AK2" s="545"/>
      <c r="AL2" s="14"/>
      <c r="AM2" s="27"/>
    </row>
    <row r="3" spans="1:72" ht="18.75" customHeight="1">
      <c r="A3" s="17"/>
      <c r="B3" s="116"/>
      <c r="C3" s="116"/>
      <c r="D3" s="116"/>
      <c r="E3" s="116"/>
      <c r="F3" s="116"/>
      <c r="G3" s="116"/>
      <c r="H3" s="116"/>
      <c r="I3" s="116"/>
      <c r="J3" s="116"/>
      <c r="K3" s="116"/>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14"/>
    </row>
    <row r="4" spans="1:72" ht="18.75" customHeight="1">
      <c r="A4" s="17"/>
      <c r="B4" s="547" t="s">
        <v>410</v>
      </c>
      <c r="C4" s="547"/>
      <c r="D4" s="547"/>
      <c r="E4" s="547"/>
      <c r="F4" s="547"/>
      <c r="G4" s="547"/>
      <c r="H4" s="547"/>
      <c r="I4" s="547"/>
      <c r="J4" s="547"/>
      <c r="K4" s="547"/>
      <c r="L4" s="547"/>
      <c r="M4" s="547"/>
      <c r="N4" s="547"/>
      <c r="O4" s="547"/>
      <c r="P4" s="547"/>
      <c r="Q4" s="547"/>
      <c r="R4" s="547"/>
      <c r="S4" s="547"/>
      <c r="T4" s="547"/>
      <c r="U4" s="547"/>
      <c r="V4" s="547"/>
      <c r="W4" s="547"/>
      <c r="X4" s="547"/>
      <c r="Y4" s="547"/>
      <c r="Z4" s="547"/>
      <c r="AA4" s="547"/>
      <c r="AB4" s="547"/>
      <c r="AC4" s="547"/>
      <c r="AD4" s="547"/>
      <c r="AE4" s="547"/>
      <c r="AF4" s="547"/>
      <c r="AG4" s="547"/>
      <c r="AH4" s="547"/>
      <c r="AI4" s="547"/>
      <c r="AJ4" s="547"/>
      <c r="AK4" s="547"/>
      <c r="AL4" s="14"/>
    </row>
    <row r="5" spans="1:72" ht="37.5" customHeight="1">
      <c r="C5" s="548"/>
      <c r="D5" s="549"/>
      <c r="E5" s="549"/>
      <c r="F5" s="549"/>
      <c r="G5" s="549"/>
      <c r="H5" s="549"/>
      <c r="I5" s="549"/>
      <c r="J5" s="549"/>
      <c r="K5" s="549"/>
      <c r="L5" s="549"/>
      <c r="M5" s="549"/>
      <c r="N5" s="549"/>
      <c r="O5" s="549"/>
      <c r="P5" s="549"/>
      <c r="Q5" s="549"/>
      <c r="R5" s="549"/>
      <c r="S5" s="549"/>
      <c r="T5" s="549"/>
      <c r="U5" s="549"/>
      <c r="V5" s="549"/>
      <c r="W5" s="549"/>
      <c r="X5" s="549"/>
      <c r="Y5" s="549"/>
      <c r="Z5" s="549"/>
      <c r="AA5" s="549"/>
      <c r="AB5" s="549"/>
      <c r="AC5" s="549"/>
      <c r="AD5" s="549"/>
      <c r="AE5" s="549"/>
      <c r="AF5" s="549"/>
      <c r="AG5" s="549"/>
      <c r="AH5" s="549"/>
      <c r="AI5" s="549"/>
      <c r="AJ5" s="549"/>
      <c r="AK5" s="550"/>
      <c r="AL5" s="313" t="s">
        <v>413</v>
      </c>
      <c r="AM5" s="313"/>
      <c r="AN5" s="313"/>
      <c r="AO5" s="313"/>
      <c r="AP5" s="313"/>
      <c r="AQ5" s="313"/>
      <c r="AR5" s="44"/>
      <c r="AS5" s="44"/>
      <c r="AT5" s="44"/>
      <c r="AU5" s="44"/>
      <c r="AV5" s="44"/>
      <c r="AW5" s="44"/>
      <c r="AX5" s="44"/>
      <c r="AY5" s="44"/>
      <c r="AZ5" s="44"/>
      <c r="BA5" s="44"/>
      <c r="BB5" s="44"/>
      <c r="BC5" s="44"/>
      <c r="BD5" s="44"/>
      <c r="BE5" s="44"/>
      <c r="BF5" s="44"/>
      <c r="BG5" s="44"/>
      <c r="BH5" s="44"/>
      <c r="BI5" s="44"/>
      <c r="BJ5" s="44"/>
      <c r="BK5" s="44"/>
      <c r="BL5" s="44"/>
      <c r="BM5" s="44"/>
      <c r="BN5" s="44"/>
      <c r="BO5" s="44"/>
      <c r="BP5" s="44"/>
      <c r="BQ5" s="44"/>
      <c r="BR5" s="44"/>
      <c r="BS5" s="44"/>
      <c r="BT5" s="44"/>
    </row>
    <row r="6" spans="1:72" ht="37.5" customHeight="1">
      <c r="C6" s="551"/>
      <c r="D6" s="552"/>
      <c r="E6" s="552"/>
      <c r="F6" s="552"/>
      <c r="G6" s="552"/>
      <c r="H6" s="552"/>
      <c r="I6" s="552"/>
      <c r="J6" s="552"/>
      <c r="K6" s="552"/>
      <c r="L6" s="552"/>
      <c r="M6" s="552"/>
      <c r="N6" s="552"/>
      <c r="O6" s="552"/>
      <c r="P6" s="552"/>
      <c r="Q6" s="552"/>
      <c r="R6" s="552"/>
      <c r="S6" s="552"/>
      <c r="T6" s="552"/>
      <c r="U6" s="552"/>
      <c r="V6" s="552"/>
      <c r="W6" s="552"/>
      <c r="X6" s="552"/>
      <c r="Y6" s="552"/>
      <c r="Z6" s="552"/>
      <c r="AA6" s="552"/>
      <c r="AB6" s="552"/>
      <c r="AC6" s="552"/>
      <c r="AD6" s="552"/>
      <c r="AE6" s="552"/>
      <c r="AF6" s="552"/>
      <c r="AG6" s="552"/>
      <c r="AH6" s="552"/>
      <c r="AI6" s="552"/>
      <c r="AJ6" s="552"/>
      <c r="AK6" s="553"/>
      <c r="AL6" s="313"/>
      <c r="AM6" s="313"/>
      <c r="AN6" s="313"/>
      <c r="AO6" s="313"/>
      <c r="AP6" s="313"/>
      <c r="AQ6" s="313"/>
      <c r="AR6" s="44"/>
      <c r="AS6" s="44"/>
      <c r="AT6" s="44"/>
      <c r="AU6" s="44"/>
      <c r="AV6" s="44"/>
      <c r="AW6" s="44"/>
      <c r="AX6" s="44"/>
      <c r="AY6" s="44"/>
      <c r="AZ6" s="44"/>
      <c r="BA6" s="44"/>
      <c r="BB6" s="44"/>
      <c r="BC6" s="44"/>
      <c r="BD6" s="44"/>
      <c r="BE6" s="44"/>
      <c r="BF6" s="44"/>
      <c r="BG6" s="44"/>
      <c r="BH6" s="44"/>
      <c r="BI6" s="44"/>
      <c r="BJ6" s="44"/>
      <c r="BK6" s="44"/>
      <c r="BL6" s="44"/>
      <c r="BM6" s="44"/>
      <c r="BN6" s="44"/>
      <c r="BO6" s="44"/>
      <c r="BP6" s="44"/>
      <c r="BQ6" s="44"/>
      <c r="BR6" s="44"/>
      <c r="BS6" s="44"/>
      <c r="BT6" s="44"/>
    </row>
    <row r="7" spans="1:72" ht="37.5" customHeight="1">
      <c r="C7" s="551"/>
      <c r="D7" s="552"/>
      <c r="E7" s="552"/>
      <c r="F7" s="552"/>
      <c r="G7" s="552"/>
      <c r="H7" s="552"/>
      <c r="I7" s="552"/>
      <c r="J7" s="552"/>
      <c r="K7" s="552"/>
      <c r="L7" s="552"/>
      <c r="M7" s="552"/>
      <c r="N7" s="552"/>
      <c r="O7" s="552"/>
      <c r="P7" s="552"/>
      <c r="Q7" s="552"/>
      <c r="R7" s="552"/>
      <c r="S7" s="552"/>
      <c r="T7" s="552"/>
      <c r="U7" s="552"/>
      <c r="V7" s="552"/>
      <c r="W7" s="552"/>
      <c r="X7" s="552"/>
      <c r="Y7" s="552"/>
      <c r="Z7" s="552"/>
      <c r="AA7" s="552"/>
      <c r="AB7" s="552"/>
      <c r="AC7" s="552"/>
      <c r="AD7" s="552"/>
      <c r="AE7" s="552"/>
      <c r="AF7" s="552"/>
      <c r="AG7" s="552"/>
      <c r="AH7" s="552"/>
      <c r="AI7" s="552"/>
      <c r="AJ7" s="552"/>
      <c r="AK7" s="553"/>
      <c r="AL7" s="313"/>
      <c r="AM7" s="313"/>
      <c r="AN7" s="313"/>
      <c r="AO7" s="313"/>
      <c r="AP7" s="313"/>
      <c r="AQ7" s="313"/>
      <c r="AR7" s="44"/>
      <c r="AS7" s="44"/>
      <c r="AT7" s="44"/>
      <c r="AU7" s="44"/>
      <c r="AV7" s="44"/>
      <c r="AW7" s="44"/>
      <c r="AX7" s="44"/>
      <c r="AY7" s="44"/>
      <c r="AZ7" s="44"/>
      <c r="BA7" s="44"/>
      <c r="BB7" s="44"/>
      <c r="BC7" s="44"/>
      <c r="BD7" s="44"/>
      <c r="BE7" s="44"/>
      <c r="BF7" s="44"/>
      <c r="BG7" s="44"/>
      <c r="BH7" s="44"/>
      <c r="BI7" s="44"/>
      <c r="BJ7" s="44"/>
      <c r="BK7" s="44"/>
      <c r="BL7" s="44"/>
      <c r="BM7" s="44"/>
      <c r="BN7" s="44"/>
      <c r="BO7" s="44"/>
      <c r="BP7" s="44"/>
      <c r="BQ7" s="44"/>
      <c r="BR7" s="44"/>
      <c r="BS7" s="44"/>
      <c r="BT7" s="44"/>
    </row>
    <row r="8" spans="1:72" ht="37.5" customHeight="1">
      <c r="C8" s="551"/>
      <c r="D8" s="552"/>
      <c r="E8" s="552"/>
      <c r="F8" s="552"/>
      <c r="G8" s="552"/>
      <c r="H8" s="552"/>
      <c r="I8" s="552"/>
      <c r="J8" s="552"/>
      <c r="K8" s="552"/>
      <c r="L8" s="552"/>
      <c r="M8" s="552"/>
      <c r="N8" s="552"/>
      <c r="O8" s="552"/>
      <c r="P8" s="552"/>
      <c r="Q8" s="552"/>
      <c r="R8" s="552"/>
      <c r="S8" s="552"/>
      <c r="T8" s="552"/>
      <c r="U8" s="552"/>
      <c r="V8" s="552"/>
      <c r="W8" s="552"/>
      <c r="X8" s="552"/>
      <c r="Y8" s="552"/>
      <c r="Z8" s="552"/>
      <c r="AA8" s="552"/>
      <c r="AB8" s="552"/>
      <c r="AC8" s="552"/>
      <c r="AD8" s="552"/>
      <c r="AE8" s="552"/>
      <c r="AF8" s="552"/>
      <c r="AG8" s="552"/>
      <c r="AH8" s="552"/>
      <c r="AI8" s="552"/>
      <c r="AJ8" s="552"/>
      <c r="AK8" s="553"/>
      <c r="AL8" s="313"/>
      <c r="AM8" s="313"/>
      <c r="AN8" s="313"/>
      <c r="AO8" s="313"/>
      <c r="AP8" s="313"/>
      <c r="AQ8" s="313"/>
      <c r="AR8" s="44"/>
      <c r="AS8" s="44"/>
      <c r="AT8" s="44"/>
      <c r="AU8" s="44"/>
      <c r="AV8" s="44"/>
      <c r="AW8" s="44"/>
      <c r="AX8" s="44"/>
      <c r="AY8" s="44"/>
      <c r="AZ8" s="44"/>
      <c r="BA8" s="44"/>
      <c r="BB8" s="44"/>
      <c r="BC8" s="44"/>
      <c r="BD8" s="44"/>
      <c r="BE8" s="44"/>
      <c r="BF8" s="44"/>
      <c r="BG8" s="44"/>
      <c r="BH8" s="44"/>
      <c r="BI8" s="44"/>
      <c r="BJ8" s="44"/>
      <c r="BK8" s="44"/>
      <c r="BL8" s="44"/>
      <c r="BM8" s="44"/>
      <c r="BN8" s="44"/>
      <c r="BO8" s="44"/>
      <c r="BP8" s="44"/>
      <c r="BQ8" s="44"/>
      <c r="BR8" s="44"/>
      <c r="BS8" s="44"/>
      <c r="BT8" s="44"/>
    </row>
    <row r="9" spans="1:72" ht="37.5" customHeight="1">
      <c r="C9" s="554"/>
      <c r="D9" s="555"/>
      <c r="E9" s="555"/>
      <c r="F9" s="555"/>
      <c r="G9" s="555"/>
      <c r="H9" s="555"/>
      <c r="I9" s="555"/>
      <c r="J9" s="555"/>
      <c r="K9" s="555"/>
      <c r="L9" s="555"/>
      <c r="M9" s="555"/>
      <c r="N9" s="555"/>
      <c r="O9" s="555"/>
      <c r="P9" s="555"/>
      <c r="Q9" s="555"/>
      <c r="R9" s="555"/>
      <c r="S9" s="555"/>
      <c r="T9" s="555"/>
      <c r="U9" s="555"/>
      <c r="V9" s="555"/>
      <c r="W9" s="555"/>
      <c r="X9" s="555"/>
      <c r="Y9" s="555"/>
      <c r="Z9" s="555"/>
      <c r="AA9" s="555"/>
      <c r="AB9" s="555"/>
      <c r="AC9" s="555"/>
      <c r="AD9" s="555"/>
      <c r="AE9" s="555"/>
      <c r="AF9" s="555"/>
      <c r="AG9" s="555"/>
      <c r="AH9" s="555"/>
      <c r="AI9" s="555"/>
      <c r="AJ9" s="555"/>
      <c r="AK9" s="556"/>
      <c r="AL9" s="313"/>
      <c r="AM9" s="313"/>
      <c r="AN9" s="313"/>
      <c r="AO9" s="313"/>
      <c r="AP9" s="313"/>
      <c r="AQ9" s="313"/>
      <c r="AR9" s="44"/>
      <c r="AS9" s="44"/>
      <c r="AT9" s="44"/>
      <c r="AU9" s="44"/>
      <c r="AV9" s="44"/>
      <c r="AW9" s="44"/>
      <c r="AX9" s="44"/>
      <c r="AY9" s="44"/>
      <c r="AZ9" s="44"/>
      <c r="BA9" s="44"/>
      <c r="BB9" s="44"/>
      <c r="BC9" s="44"/>
      <c r="BD9" s="44"/>
      <c r="BE9" s="44"/>
      <c r="BF9" s="44"/>
      <c r="BG9" s="44"/>
      <c r="BH9" s="44"/>
      <c r="BI9" s="44"/>
      <c r="BJ9" s="44"/>
      <c r="BK9" s="44"/>
      <c r="BL9" s="44"/>
      <c r="BM9" s="44"/>
      <c r="BN9" s="44"/>
      <c r="BO9" s="44"/>
      <c r="BP9" s="44"/>
      <c r="BQ9" s="44"/>
      <c r="BR9" s="44"/>
      <c r="BS9" s="44"/>
      <c r="BT9" s="44"/>
    </row>
    <row r="10" spans="1:72" ht="18.75" customHeight="1">
      <c r="A10" s="17"/>
      <c r="B10" s="21"/>
      <c r="C10" s="21"/>
      <c r="D10" s="21"/>
      <c r="E10" s="21"/>
      <c r="F10" s="21"/>
      <c r="G10" s="21"/>
      <c r="H10" s="21"/>
      <c r="I10" s="21"/>
      <c r="J10" s="21"/>
      <c r="K10" s="21"/>
      <c r="L10" s="21"/>
      <c r="M10" s="21"/>
      <c r="N10" s="21"/>
      <c r="O10" s="21"/>
      <c r="P10" s="21"/>
      <c r="Q10" s="21"/>
      <c r="R10" s="21"/>
      <c r="S10" s="21"/>
      <c r="T10" s="21"/>
      <c r="U10" s="21"/>
      <c r="V10" s="21"/>
      <c r="W10" s="21"/>
      <c r="X10" s="21"/>
      <c r="Y10" s="21"/>
      <c r="Z10" s="21"/>
      <c r="AA10" s="21"/>
      <c r="AB10" s="21"/>
      <c r="AC10" s="21"/>
      <c r="AD10" s="21"/>
      <c r="AE10" s="21"/>
      <c r="AF10" s="21"/>
      <c r="AG10" s="21"/>
      <c r="AH10" s="21"/>
      <c r="AI10" s="21"/>
      <c r="AJ10" s="21"/>
      <c r="AK10" s="21"/>
      <c r="AL10" s="14"/>
    </row>
    <row r="11" spans="1:72" ht="18.75" customHeight="1">
      <c r="A11" s="17"/>
      <c r="B11" s="547" t="s">
        <v>411</v>
      </c>
      <c r="C11" s="547"/>
      <c r="D11" s="547"/>
      <c r="E11" s="547"/>
      <c r="F11" s="547"/>
      <c r="G11" s="547"/>
      <c r="H11" s="547"/>
      <c r="I11" s="547"/>
      <c r="J11" s="547"/>
      <c r="K11" s="547"/>
      <c r="L11" s="547"/>
      <c r="M11" s="547"/>
      <c r="N11" s="547"/>
      <c r="O11" s="547"/>
      <c r="P11" s="547"/>
      <c r="Q11" s="547"/>
      <c r="R11" s="547"/>
      <c r="S11" s="547"/>
      <c r="T11" s="547"/>
      <c r="U11" s="547"/>
      <c r="V11" s="547"/>
      <c r="W11" s="547"/>
      <c r="X11" s="547"/>
      <c r="Y11" s="547"/>
      <c r="Z11" s="547"/>
      <c r="AA11" s="547"/>
      <c r="AB11" s="547"/>
      <c r="AC11" s="547"/>
      <c r="AD11" s="547"/>
      <c r="AE11" s="547"/>
      <c r="AF11" s="547"/>
      <c r="AG11" s="547"/>
      <c r="AH11" s="547"/>
      <c r="AI11" s="547"/>
      <c r="AJ11" s="547"/>
      <c r="AK11" s="547"/>
      <c r="AL11" s="14"/>
    </row>
    <row r="12" spans="1:72" ht="37.5" customHeight="1">
      <c r="C12" s="548"/>
      <c r="D12" s="549"/>
      <c r="E12" s="549"/>
      <c r="F12" s="549"/>
      <c r="G12" s="549"/>
      <c r="H12" s="549"/>
      <c r="I12" s="549"/>
      <c r="J12" s="549"/>
      <c r="K12" s="549"/>
      <c r="L12" s="549"/>
      <c r="M12" s="549"/>
      <c r="N12" s="549"/>
      <c r="O12" s="549"/>
      <c r="P12" s="549"/>
      <c r="Q12" s="549"/>
      <c r="R12" s="549"/>
      <c r="S12" s="549"/>
      <c r="T12" s="549"/>
      <c r="U12" s="549"/>
      <c r="V12" s="549"/>
      <c r="W12" s="549"/>
      <c r="X12" s="549"/>
      <c r="Y12" s="549"/>
      <c r="Z12" s="549"/>
      <c r="AA12" s="549"/>
      <c r="AB12" s="549"/>
      <c r="AC12" s="549"/>
      <c r="AD12" s="549"/>
      <c r="AE12" s="549"/>
      <c r="AF12" s="549"/>
      <c r="AG12" s="549"/>
      <c r="AH12" s="549"/>
      <c r="AI12" s="549"/>
      <c r="AJ12" s="549"/>
      <c r="AK12" s="550"/>
    </row>
    <row r="13" spans="1:72" ht="37.5" customHeight="1">
      <c r="C13" s="551"/>
      <c r="D13" s="552"/>
      <c r="E13" s="552"/>
      <c r="F13" s="552"/>
      <c r="G13" s="552"/>
      <c r="H13" s="552"/>
      <c r="I13" s="552"/>
      <c r="J13" s="552"/>
      <c r="K13" s="552"/>
      <c r="L13" s="552"/>
      <c r="M13" s="552"/>
      <c r="N13" s="552"/>
      <c r="O13" s="552"/>
      <c r="P13" s="552"/>
      <c r="Q13" s="552"/>
      <c r="R13" s="552"/>
      <c r="S13" s="552"/>
      <c r="T13" s="552"/>
      <c r="U13" s="552"/>
      <c r="V13" s="552"/>
      <c r="W13" s="552"/>
      <c r="X13" s="552"/>
      <c r="Y13" s="552"/>
      <c r="Z13" s="552"/>
      <c r="AA13" s="552"/>
      <c r="AB13" s="552"/>
      <c r="AC13" s="552"/>
      <c r="AD13" s="552"/>
      <c r="AE13" s="552"/>
      <c r="AF13" s="552"/>
      <c r="AG13" s="552"/>
      <c r="AH13" s="552"/>
      <c r="AI13" s="552"/>
      <c r="AJ13" s="552"/>
      <c r="AK13" s="553"/>
    </row>
    <row r="14" spans="1:72" ht="37.5" customHeight="1">
      <c r="C14" s="551"/>
      <c r="D14" s="552"/>
      <c r="E14" s="552"/>
      <c r="F14" s="552"/>
      <c r="G14" s="552"/>
      <c r="H14" s="552"/>
      <c r="I14" s="552"/>
      <c r="J14" s="552"/>
      <c r="K14" s="552"/>
      <c r="L14" s="552"/>
      <c r="M14" s="552"/>
      <c r="N14" s="552"/>
      <c r="O14" s="552"/>
      <c r="P14" s="552"/>
      <c r="Q14" s="552"/>
      <c r="R14" s="552"/>
      <c r="S14" s="552"/>
      <c r="T14" s="552"/>
      <c r="U14" s="552"/>
      <c r="V14" s="552"/>
      <c r="W14" s="552"/>
      <c r="X14" s="552"/>
      <c r="Y14" s="552"/>
      <c r="Z14" s="552"/>
      <c r="AA14" s="552"/>
      <c r="AB14" s="552"/>
      <c r="AC14" s="552"/>
      <c r="AD14" s="552"/>
      <c r="AE14" s="552"/>
      <c r="AF14" s="552"/>
      <c r="AG14" s="552"/>
      <c r="AH14" s="552"/>
      <c r="AI14" s="552"/>
      <c r="AJ14" s="552"/>
      <c r="AK14" s="553"/>
    </row>
    <row r="15" spans="1:72" ht="37.5" customHeight="1">
      <c r="C15" s="551"/>
      <c r="D15" s="552"/>
      <c r="E15" s="552"/>
      <c r="F15" s="552"/>
      <c r="G15" s="552"/>
      <c r="H15" s="552"/>
      <c r="I15" s="552"/>
      <c r="J15" s="552"/>
      <c r="K15" s="552"/>
      <c r="L15" s="552"/>
      <c r="M15" s="552"/>
      <c r="N15" s="552"/>
      <c r="O15" s="552"/>
      <c r="P15" s="552"/>
      <c r="Q15" s="552"/>
      <c r="R15" s="552"/>
      <c r="S15" s="552"/>
      <c r="T15" s="552"/>
      <c r="U15" s="552"/>
      <c r="V15" s="552"/>
      <c r="W15" s="552"/>
      <c r="X15" s="552"/>
      <c r="Y15" s="552"/>
      <c r="Z15" s="552"/>
      <c r="AA15" s="552"/>
      <c r="AB15" s="552"/>
      <c r="AC15" s="552"/>
      <c r="AD15" s="552"/>
      <c r="AE15" s="552"/>
      <c r="AF15" s="552"/>
      <c r="AG15" s="552"/>
      <c r="AH15" s="552"/>
      <c r="AI15" s="552"/>
      <c r="AJ15" s="552"/>
      <c r="AK15" s="553"/>
    </row>
    <row r="16" spans="1:72" ht="37.5" customHeight="1">
      <c r="C16" s="554"/>
      <c r="D16" s="555"/>
      <c r="E16" s="555"/>
      <c r="F16" s="555"/>
      <c r="G16" s="555"/>
      <c r="H16" s="555"/>
      <c r="I16" s="555"/>
      <c r="J16" s="555"/>
      <c r="K16" s="555"/>
      <c r="L16" s="555"/>
      <c r="M16" s="555"/>
      <c r="N16" s="555"/>
      <c r="O16" s="555"/>
      <c r="P16" s="555"/>
      <c r="Q16" s="555"/>
      <c r="R16" s="555"/>
      <c r="S16" s="555"/>
      <c r="T16" s="555"/>
      <c r="U16" s="555"/>
      <c r="V16" s="555"/>
      <c r="W16" s="555"/>
      <c r="X16" s="555"/>
      <c r="Y16" s="555"/>
      <c r="Z16" s="555"/>
      <c r="AA16" s="555"/>
      <c r="AB16" s="555"/>
      <c r="AC16" s="555"/>
      <c r="AD16" s="555"/>
      <c r="AE16" s="555"/>
      <c r="AF16" s="555"/>
      <c r="AG16" s="555"/>
      <c r="AH16" s="555"/>
      <c r="AI16" s="555"/>
      <c r="AJ16" s="555"/>
      <c r="AK16" s="556"/>
    </row>
    <row r="18" spans="1:43" ht="18.75" customHeight="1">
      <c r="A18" s="17"/>
      <c r="B18" s="547" t="s">
        <v>412</v>
      </c>
      <c r="C18" s="547"/>
      <c r="D18" s="547"/>
      <c r="E18" s="547"/>
      <c r="F18" s="547"/>
      <c r="G18" s="547"/>
      <c r="H18" s="547"/>
      <c r="I18" s="547"/>
      <c r="J18" s="547"/>
      <c r="K18" s="547"/>
      <c r="L18" s="547"/>
      <c r="M18" s="547"/>
      <c r="N18" s="547"/>
      <c r="O18" s="547"/>
      <c r="P18" s="547"/>
      <c r="Q18" s="547"/>
      <c r="R18" s="547"/>
      <c r="S18" s="547"/>
      <c r="T18" s="547"/>
      <c r="U18" s="547"/>
      <c r="V18" s="547"/>
      <c r="W18" s="547"/>
      <c r="X18" s="547"/>
      <c r="Y18" s="547"/>
      <c r="Z18" s="547"/>
      <c r="AA18" s="547"/>
      <c r="AB18" s="547"/>
      <c r="AC18" s="547"/>
      <c r="AD18" s="547"/>
      <c r="AE18" s="547"/>
      <c r="AF18" s="547"/>
      <c r="AG18" s="547"/>
      <c r="AH18" s="547"/>
      <c r="AI18" s="547"/>
      <c r="AJ18" s="547"/>
      <c r="AK18" s="547"/>
      <c r="AL18" s="14"/>
    </row>
    <row r="19" spans="1:43" ht="37.5" customHeight="1">
      <c r="C19" s="548"/>
      <c r="D19" s="549"/>
      <c r="E19" s="549"/>
      <c r="F19" s="549"/>
      <c r="G19" s="549"/>
      <c r="H19" s="549"/>
      <c r="I19" s="549"/>
      <c r="J19" s="549"/>
      <c r="K19" s="549"/>
      <c r="L19" s="549"/>
      <c r="M19" s="549"/>
      <c r="N19" s="549"/>
      <c r="O19" s="549"/>
      <c r="P19" s="549"/>
      <c r="Q19" s="549"/>
      <c r="R19" s="549"/>
      <c r="S19" s="549"/>
      <c r="T19" s="549"/>
      <c r="U19" s="549"/>
      <c r="V19" s="549"/>
      <c r="W19" s="549"/>
      <c r="X19" s="549"/>
      <c r="Y19" s="549"/>
      <c r="Z19" s="549"/>
      <c r="AA19" s="549"/>
      <c r="AB19" s="549"/>
      <c r="AC19" s="549"/>
      <c r="AD19" s="549"/>
      <c r="AE19" s="549"/>
      <c r="AF19" s="549"/>
      <c r="AG19" s="549"/>
      <c r="AH19" s="549"/>
      <c r="AI19" s="549"/>
      <c r="AJ19" s="549"/>
      <c r="AK19" s="550"/>
      <c r="AL19" s="546" t="s">
        <v>414</v>
      </c>
      <c r="AM19" s="231"/>
      <c r="AN19" s="231"/>
      <c r="AO19" s="231"/>
      <c r="AP19" s="231"/>
      <c r="AQ19" s="231"/>
    </row>
    <row r="20" spans="1:43" ht="37.5" customHeight="1">
      <c r="C20" s="551"/>
      <c r="D20" s="552"/>
      <c r="E20" s="552"/>
      <c r="F20" s="552"/>
      <c r="G20" s="552"/>
      <c r="H20" s="552"/>
      <c r="I20" s="552"/>
      <c r="J20" s="552"/>
      <c r="K20" s="552"/>
      <c r="L20" s="552"/>
      <c r="M20" s="552"/>
      <c r="N20" s="552"/>
      <c r="O20" s="552"/>
      <c r="P20" s="552"/>
      <c r="Q20" s="552"/>
      <c r="R20" s="552"/>
      <c r="S20" s="552"/>
      <c r="T20" s="552"/>
      <c r="U20" s="552"/>
      <c r="V20" s="552"/>
      <c r="W20" s="552"/>
      <c r="X20" s="552"/>
      <c r="Y20" s="552"/>
      <c r="Z20" s="552"/>
      <c r="AA20" s="552"/>
      <c r="AB20" s="552"/>
      <c r="AC20" s="552"/>
      <c r="AD20" s="552"/>
      <c r="AE20" s="552"/>
      <c r="AF20" s="552"/>
      <c r="AG20" s="552"/>
      <c r="AH20" s="552"/>
      <c r="AI20" s="552"/>
      <c r="AJ20" s="552"/>
      <c r="AK20" s="553"/>
      <c r="AL20" s="546"/>
      <c r="AM20" s="231"/>
      <c r="AN20" s="231"/>
      <c r="AO20" s="231"/>
      <c r="AP20" s="231"/>
      <c r="AQ20" s="231"/>
    </row>
    <row r="21" spans="1:43" ht="37.5" customHeight="1">
      <c r="C21" s="551"/>
      <c r="D21" s="552"/>
      <c r="E21" s="552"/>
      <c r="F21" s="552"/>
      <c r="G21" s="552"/>
      <c r="H21" s="552"/>
      <c r="I21" s="552"/>
      <c r="J21" s="552"/>
      <c r="K21" s="552"/>
      <c r="L21" s="552"/>
      <c r="M21" s="552"/>
      <c r="N21" s="552"/>
      <c r="O21" s="552"/>
      <c r="P21" s="552"/>
      <c r="Q21" s="552"/>
      <c r="R21" s="552"/>
      <c r="S21" s="552"/>
      <c r="T21" s="552"/>
      <c r="U21" s="552"/>
      <c r="V21" s="552"/>
      <c r="W21" s="552"/>
      <c r="X21" s="552"/>
      <c r="Y21" s="552"/>
      <c r="Z21" s="552"/>
      <c r="AA21" s="552"/>
      <c r="AB21" s="552"/>
      <c r="AC21" s="552"/>
      <c r="AD21" s="552"/>
      <c r="AE21" s="552"/>
      <c r="AF21" s="552"/>
      <c r="AG21" s="552"/>
      <c r="AH21" s="552"/>
      <c r="AI21" s="552"/>
      <c r="AJ21" s="552"/>
      <c r="AK21" s="553"/>
      <c r="AL21" s="546"/>
      <c r="AM21" s="231"/>
      <c r="AN21" s="231"/>
      <c r="AO21" s="231"/>
      <c r="AP21" s="231"/>
      <c r="AQ21" s="231"/>
    </row>
    <row r="22" spans="1:43" ht="37.5" customHeight="1">
      <c r="C22" s="551"/>
      <c r="D22" s="552"/>
      <c r="E22" s="552"/>
      <c r="F22" s="552"/>
      <c r="G22" s="552"/>
      <c r="H22" s="552"/>
      <c r="I22" s="552"/>
      <c r="J22" s="552"/>
      <c r="K22" s="552"/>
      <c r="L22" s="552"/>
      <c r="M22" s="552"/>
      <c r="N22" s="552"/>
      <c r="O22" s="552"/>
      <c r="P22" s="552"/>
      <c r="Q22" s="552"/>
      <c r="R22" s="552"/>
      <c r="S22" s="552"/>
      <c r="T22" s="552"/>
      <c r="U22" s="552"/>
      <c r="V22" s="552"/>
      <c r="W22" s="552"/>
      <c r="X22" s="552"/>
      <c r="Y22" s="552"/>
      <c r="Z22" s="552"/>
      <c r="AA22" s="552"/>
      <c r="AB22" s="552"/>
      <c r="AC22" s="552"/>
      <c r="AD22" s="552"/>
      <c r="AE22" s="552"/>
      <c r="AF22" s="552"/>
      <c r="AG22" s="552"/>
      <c r="AH22" s="552"/>
      <c r="AI22" s="552"/>
      <c r="AJ22" s="552"/>
      <c r="AK22" s="553"/>
      <c r="AL22" s="546"/>
      <c r="AM22" s="231"/>
      <c r="AN22" s="231"/>
      <c r="AO22" s="231"/>
      <c r="AP22" s="231"/>
      <c r="AQ22" s="231"/>
    </row>
    <row r="23" spans="1:43" ht="37.5" customHeight="1">
      <c r="C23" s="554"/>
      <c r="D23" s="555"/>
      <c r="E23" s="555"/>
      <c r="F23" s="555"/>
      <c r="G23" s="555"/>
      <c r="H23" s="555"/>
      <c r="I23" s="555"/>
      <c r="J23" s="555"/>
      <c r="K23" s="555"/>
      <c r="L23" s="555"/>
      <c r="M23" s="555"/>
      <c r="N23" s="555"/>
      <c r="O23" s="555"/>
      <c r="P23" s="555"/>
      <c r="Q23" s="555"/>
      <c r="R23" s="555"/>
      <c r="S23" s="555"/>
      <c r="T23" s="555"/>
      <c r="U23" s="555"/>
      <c r="V23" s="555"/>
      <c r="W23" s="555"/>
      <c r="X23" s="555"/>
      <c r="Y23" s="555"/>
      <c r="Z23" s="555"/>
      <c r="AA23" s="555"/>
      <c r="AB23" s="555"/>
      <c r="AC23" s="555"/>
      <c r="AD23" s="555"/>
      <c r="AE23" s="555"/>
      <c r="AF23" s="555"/>
      <c r="AG23" s="555"/>
      <c r="AH23" s="555"/>
      <c r="AI23" s="555"/>
      <c r="AJ23" s="555"/>
      <c r="AK23" s="556"/>
      <c r="AL23" s="546"/>
      <c r="AM23" s="231"/>
      <c r="AN23" s="231"/>
      <c r="AO23" s="231"/>
      <c r="AP23" s="231"/>
      <c r="AQ23" s="231"/>
    </row>
    <row r="26" spans="1:43" ht="72.75" customHeight="1">
      <c r="A26" s="236" t="s">
        <v>868</v>
      </c>
      <c r="B26" s="237"/>
      <c r="C26" s="237"/>
      <c r="D26" s="237"/>
      <c r="E26" s="237"/>
      <c r="F26" s="237"/>
      <c r="G26" s="237"/>
      <c r="H26" s="237"/>
      <c r="I26" s="237"/>
      <c r="J26" s="237"/>
      <c r="K26" s="237"/>
      <c r="L26" s="237"/>
      <c r="M26" s="237"/>
      <c r="N26" s="237"/>
      <c r="O26" s="237"/>
      <c r="P26" s="237"/>
      <c r="Q26" s="237"/>
      <c r="R26" s="237"/>
      <c r="S26" s="237"/>
      <c r="T26" s="237"/>
      <c r="U26" s="237"/>
      <c r="V26" s="237"/>
      <c r="W26" s="237"/>
      <c r="X26" s="237"/>
      <c r="Y26" s="237"/>
      <c r="Z26" s="237"/>
      <c r="AA26" s="237"/>
      <c r="AB26" s="237"/>
      <c r="AC26" s="237"/>
      <c r="AD26" s="237"/>
      <c r="AE26" s="237"/>
      <c r="AF26" s="237"/>
      <c r="AG26" s="237"/>
      <c r="AH26" s="237"/>
      <c r="AI26" s="237"/>
      <c r="AJ26" s="237"/>
      <c r="AK26" s="238"/>
    </row>
  </sheetData>
  <mergeCells count="10">
    <mergeCell ref="B2:AK2"/>
    <mergeCell ref="B4:AK4"/>
    <mergeCell ref="C5:AK9"/>
    <mergeCell ref="B11:AK11"/>
    <mergeCell ref="C12:AK16"/>
    <mergeCell ref="AL5:AQ9"/>
    <mergeCell ref="AL19:AQ23"/>
    <mergeCell ref="B18:AK18"/>
    <mergeCell ref="C19:AK23"/>
    <mergeCell ref="A26:AK2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CG134"/>
  <sheetViews>
    <sheetView showGridLines="0" view="pageBreakPreview" zoomScaleNormal="100" zoomScaleSheetLayoutView="100" workbookViewId="0">
      <selection activeCell="AM6" sqref="AM6"/>
    </sheetView>
  </sheetViews>
  <sheetFormatPr defaultRowHeight="16.5"/>
  <cols>
    <col min="1" max="1" width="9" style="27"/>
    <col min="2" max="3" width="1.125" style="155" customWidth="1"/>
    <col min="4" max="13" width="2.75" style="155" customWidth="1"/>
    <col min="14" max="38" width="3.25" style="155" customWidth="1"/>
    <col min="39" max="46" width="9" style="1"/>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5">
      <c r="A2" s="122"/>
      <c r="B2" s="564" t="s">
        <v>655</v>
      </c>
      <c r="C2" s="564"/>
      <c r="D2" s="564"/>
      <c r="E2" s="564"/>
      <c r="F2" s="564"/>
      <c r="G2" s="564"/>
      <c r="H2" s="564"/>
      <c r="I2" s="564"/>
      <c r="J2" s="564"/>
      <c r="K2" s="564"/>
      <c r="L2" s="564"/>
      <c r="M2" s="564"/>
      <c r="N2" s="564"/>
      <c r="O2" s="564"/>
      <c r="P2" s="564"/>
      <c r="Q2" s="564"/>
      <c r="R2" s="564"/>
      <c r="S2" s="564"/>
      <c r="T2" s="564"/>
      <c r="U2" s="564"/>
      <c r="V2" s="564"/>
      <c r="W2" s="564"/>
      <c r="X2" s="564"/>
      <c r="Y2" s="564"/>
      <c r="Z2" s="564"/>
      <c r="AA2" s="564"/>
      <c r="AB2" s="564"/>
      <c r="AC2" s="564"/>
      <c r="AD2" s="564"/>
      <c r="AE2" s="564"/>
      <c r="AF2" s="564"/>
      <c r="AG2" s="564"/>
      <c r="AH2" s="564"/>
      <c r="AI2" s="564"/>
      <c r="AJ2" s="564"/>
      <c r="AK2" s="564"/>
      <c r="AL2" s="564"/>
    </row>
    <row r="3" spans="1:38"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c r="AL3" s="1"/>
    </row>
    <row r="4" spans="1:38" ht="20.25" customHeight="1">
      <c r="A4" s="99"/>
      <c r="B4" s="565" t="s">
        <v>656</v>
      </c>
      <c r="C4" s="565"/>
      <c r="D4" s="565"/>
      <c r="E4" s="565"/>
      <c r="F4" s="565"/>
      <c r="G4" s="565"/>
      <c r="H4" s="565"/>
      <c r="I4" s="565"/>
      <c r="J4" s="565"/>
      <c r="K4" s="565"/>
      <c r="L4" s="565"/>
      <c r="M4" s="565"/>
      <c r="N4" s="565"/>
      <c r="O4" s="565"/>
      <c r="P4" s="565"/>
      <c r="Q4" s="565"/>
      <c r="R4" s="565"/>
      <c r="S4" s="565"/>
      <c r="T4" s="565"/>
      <c r="U4" s="565"/>
      <c r="V4" s="565"/>
      <c r="W4" s="565"/>
      <c r="X4" s="565"/>
      <c r="Y4" s="565"/>
      <c r="Z4" s="565"/>
      <c r="AA4" s="565"/>
      <c r="AB4" s="565"/>
      <c r="AC4" s="565"/>
      <c r="AD4" s="565"/>
      <c r="AE4" s="565"/>
      <c r="AF4" s="565"/>
      <c r="AG4" s="565"/>
      <c r="AH4" s="565"/>
      <c r="AI4" s="565"/>
      <c r="AJ4" s="565"/>
      <c r="AK4" s="565"/>
      <c r="AL4" s="565"/>
    </row>
    <row r="5" spans="1:38">
      <c r="B5" s="27"/>
      <c r="C5" s="27"/>
      <c r="D5" s="27"/>
      <c r="E5" s="27"/>
      <c r="F5" s="27"/>
      <c r="G5" s="27"/>
      <c r="H5" s="27"/>
      <c r="I5" s="27"/>
      <c r="J5" s="27"/>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row>
    <row r="6" spans="1:38" ht="16.5" customHeight="1">
      <c r="B6" s="27"/>
      <c r="C6" s="27"/>
      <c r="D6" s="27"/>
      <c r="E6" s="27"/>
      <c r="F6" s="27"/>
      <c r="G6" s="27"/>
      <c r="H6" s="27"/>
      <c r="I6" s="27"/>
      <c r="J6" s="27"/>
      <c r="K6" s="27"/>
      <c r="L6" s="27"/>
      <c r="M6" s="27" t="s">
        <v>415</v>
      </c>
      <c r="N6" s="27"/>
      <c r="O6" s="27"/>
      <c r="P6" s="27" t="s">
        <v>416</v>
      </c>
      <c r="Q6" s="128">
        <f>표지!E8</f>
        <v>6</v>
      </c>
      <c r="R6" s="27" t="s">
        <v>417</v>
      </c>
      <c r="S6" s="197">
        <f>표지!G8</f>
        <v>1</v>
      </c>
      <c r="T6" s="129" t="s">
        <v>1056</v>
      </c>
      <c r="U6" s="27"/>
      <c r="V6" s="27"/>
      <c r="W6" s="27" t="s">
        <v>419</v>
      </c>
      <c r="X6" s="27"/>
      <c r="Y6" s="27"/>
      <c r="Z6" s="130"/>
      <c r="AA6" s="585" t="str">
        <f>표지!G6</f>
        <v>2021.03.31</v>
      </c>
      <c r="AB6" s="585"/>
      <c r="AC6" s="585"/>
      <c r="AD6" s="130"/>
      <c r="AE6" s="27" t="s">
        <v>420</v>
      </c>
      <c r="AF6" s="27"/>
      <c r="AG6" s="27"/>
      <c r="AH6" s="27"/>
      <c r="AI6" s="27"/>
      <c r="AJ6" s="27"/>
      <c r="AK6" s="27"/>
      <c r="AL6" s="27"/>
    </row>
    <row r="7" spans="1:38" ht="16.5" customHeight="1">
      <c r="B7" s="27"/>
      <c r="C7" s="27"/>
      <c r="D7" s="27"/>
      <c r="E7" s="27"/>
      <c r="F7" s="27"/>
      <c r="G7" s="27"/>
      <c r="H7" s="27"/>
      <c r="I7" s="27"/>
      <c r="J7" s="27"/>
      <c r="K7" s="27"/>
      <c r="L7" s="27"/>
      <c r="M7" s="27" t="s">
        <v>421</v>
      </c>
      <c r="N7" s="27"/>
      <c r="O7" s="27"/>
      <c r="P7" s="27" t="s">
        <v>416</v>
      </c>
      <c r="Q7" s="131">
        <f>Q6-1</f>
        <v>5</v>
      </c>
      <c r="R7" s="27" t="s">
        <v>417</v>
      </c>
      <c r="S7" s="129"/>
      <c r="T7" s="129" t="s">
        <v>418</v>
      </c>
      <c r="U7" s="27"/>
      <c r="V7" s="27"/>
      <c r="W7" s="27" t="s">
        <v>419</v>
      </c>
      <c r="X7" s="27"/>
      <c r="Y7" s="27"/>
      <c r="Z7" s="130"/>
      <c r="AA7" s="586" t="s">
        <v>1099</v>
      </c>
      <c r="AB7" s="586"/>
      <c r="AC7" s="586"/>
      <c r="AD7" s="130"/>
      <c r="AE7" s="27" t="s">
        <v>420</v>
      </c>
      <c r="AF7" s="27"/>
      <c r="AG7" s="27"/>
      <c r="AH7" s="27"/>
      <c r="AI7" s="27"/>
      <c r="AJ7" s="27"/>
      <c r="AK7" s="27"/>
      <c r="AL7" s="27"/>
    </row>
    <row r="8" spans="1:38" ht="17.25" customHeight="1">
      <c r="B8" s="132"/>
      <c r="C8" s="132"/>
      <c r="D8" s="27" t="s">
        <v>422</v>
      </c>
      <c r="E8" s="133"/>
      <c r="F8" s="133"/>
      <c r="G8" s="27" t="str">
        <f>표지!E28</f>
        <v>대한제4호뉴스테이위탁관리부동산투자회사</v>
      </c>
      <c r="H8" s="133"/>
      <c r="I8" s="133"/>
      <c r="J8" s="133"/>
      <c r="K8" s="133"/>
      <c r="L8" s="133"/>
      <c r="M8" s="133"/>
      <c r="N8" s="133"/>
      <c r="O8" s="133"/>
      <c r="P8" s="133"/>
      <c r="Q8" s="133"/>
      <c r="R8" s="133"/>
      <c r="S8" s="133"/>
      <c r="T8" s="133"/>
      <c r="U8" s="133"/>
      <c r="V8" s="133"/>
      <c r="W8" s="133"/>
      <c r="X8" s="133"/>
      <c r="Y8" s="133"/>
      <c r="Z8" s="133"/>
      <c r="AA8" s="133"/>
      <c r="AB8" s="133"/>
      <c r="AC8" s="133"/>
      <c r="AD8" s="133"/>
      <c r="AE8" s="133"/>
      <c r="AF8" s="133"/>
      <c r="AG8" s="52"/>
      <c r="AH8" s="134"/>
      <c r="AI8" s="587" t="s">
        <v>423</v>
      </c>
      <c r="AJ8" s="587"/>
      <c r="AK8" s="587"/>
      <c r="AL8" s="587"/>
    </row>
    <row r="9" spans="1:38" ht="16.5" customHeight="1">
      <c r="B9" s="27"/>
      <c r="C9" s="27"/>
      <c r="D9" s="588" t="s">
        <v>424</v>
      </c>
      <c r="E9" s="589"/>
      <c r="F9" s="589"/>
      <c r="G9" s="589"/>
      <c r="H9" s="589"/>
      <c r="I9" s="589"/>
      <c r="J9" s="589"/>
      <c r="K9" s="589"/>
      <c r="L9" s="589"/>
      <c r="M9" s="589"/>
      <c r="N9" s="590"/>
      <c r="O9" s="135"/>
      <c r="P9" s="136"/>
      <c r="Q9" s="136"/>
      <c r="R9" s="136" t="s">
        <v>425</v>
      </c>
      <c r="S9" s="136">
        <f>Q6</f>
        <v>6</v>
      </c>
      <c r="T9" s="137" t="s">
        <v>426</v>
      </c>
      <c r="U9" s="136"/>
      <c r="V9" s="136">
        <f>S6</f>
        <v>1</v>
      </c>
      <c r="W9" s="136" t="str">
        <f>T6</f>
        <v>분기</v>
      </c>
      <c r="X9" s="136"/>
      <c r="Y9" s="136"/>
      <c r="Z9" s="136"/>
      <c r="AA9" s="138"/>
      <c r="AB9" s="139"/>
      <c r="AC9" s="139"/>
      <c r="AD9" s="139" t="s">
        <v>427</v>
      </c>
      <c r="AE9" s="140">
        <f>Q7</f>
        <v>5</v>
      </c>
      <c r="AF9" s="137" t="s">
        <v>428</v>
      </c>
      <c r="AG9" s="139"/>
      <c r="AH9" s="141"/>
      <c r="AI9" s="139" t="str">
        <f>T7</f>
        <v>기말</v>
      </c>
      <c r="AJ9" s="139"/>
      <c r="AK9" s="139"/>
      <c r="AL9" s="142"/>
    </row>
    <row r="10" spans="1:38" ht="16.5" customHeight="1">
      <c r="A10" s="143"/>
      <c r="B10" s="27"/>
      <c r="C10" s="27"/>
      <c r="D10" s="588"/>
      <c r="E10" s="589"/>
      <c r="F10" s="589"/>
      <c r="G10" s="589"/>
      <c r="H10" s="589"/>
      <c r="I10" s="589"/>
      <c r="J10" s="589"/>
      <c r="K10" s="589"/>
      <c r="L10" s="589"/>
      <c r="M10" s="589"/>
      <c r="N10" s="590"/>
      <c r="O10" s="591" t="s">
        <v>429</v>
      </c>
      <c r="P10" s="592"/>
      <c r="Q10" s="592"/>
      <c r="R10" s="592"/>
      <c r="S10" s="592"/>
      <c r="T10" s="592"/>
      <c r="U10" s="592"/>
      <c r="V10" s="592"/>
      <c r="W10" s="592"/>
      <c r="X10" s="592"/>
      <c r="Y10" s="592"/>
      <c r="Z10" s="593"/>
      <c r="AA10" s="591" t="s">
        <v>430</v>
      </c>
      <c r="AB10" s="592"/>
      <c r="AC10" s="592"/>
      <c r="AD10" s="592"/>
      <c r="AE10" s="592"/>
      <c r="AF10" s="592"/>
      <c r="AG10" s="592"/>
      <c r="AH10" s="592"/>
      <c r="AI10" s="592"/>
      <c r="AJ10" s="592"/>
      <c r="AK10" s="592"/>
      <c r="AL10" s="593"/>
    </row>
    <row r="11" spans="1:38" ht="16.5" customHeight="1">
      <c r="A11" s="129"/>
      <c r="B11" s="144"/>
      <c r="C11" s="144"/>
      <c r="D11" s="145" t="s">
        <v>431</v>
      </c>
      <c r="E11" s="146"/>
      <c r="F11" s="146"/>
      <c r="G11" s="146"/>
      <c r="H11" s="146"/>
      <c r="I11" s="146"/>
      <c r="J11" s="146"/>
      <c r="K11" s="146"/>
      <c r="L11" s="146"/>
      <c r="M11" s="146"/>
      <c r="N11" s="147"/>
      <c r="O11" s="578"/>
      <c r="P11" s="559"/>
      <c r="Q11" s="559"/>
      <c r="R11" s="559"/>
      <c r="S11" s="559"/>
      <c r="T11" s="559"/>
      <c r="U11" s="559"/>
      <c r="V11" s="559"/>
      <c r="W11" s="559"/>
      <c r="X11" s="559"/>
      <c r="Y11" s="559"/>
      <c r="Z11" s="559"/>
      <c r="AA11" s="559"/>
      <c r="AB11" s="559"/>
      <c r="AC11" s="559"/>
      <c r="AD11" s="559"/>
      <c r="AE11" s="559"/>
      <c r="AF11" s="559"/>
      <c r="AG11" s="559"/>
      <c r="AH11" s="559"/>
      <c r="AI11" s="559"/>
      <c r="AJ11" s="559"/>
      <c r="AK11" s="559"/>
      <c r="AL11" s="559"/>
    </row>
    <row r="12" spans="1:38" ht="16.5" customHeight="1">
      <c r="A12" s="129" t="s">
        <v>432</v>
      </c>
      <c r="B12" s="144"/>
      <c r="C12" s="144"/>
      <c r="D12" s="145" t="s">
        <v>433</v>
      </c>
      <c r="E12" s="146"/>
      <c r="F12" s="146"/>
      <c r="G12" s="146"/>
      <c r="H12" s="146"/>
      <c r="I12" s="146"/>
      <c r="J12" s="146"/>
      <c r="K12" s="146"/>
      <c r="L12" s="146"/>
      <c r="M12" s="146"/>
      <c r="N12" s="147"/>
      <c r="O12" s="578"/>
      <c r="P12" s="559"/>
      <c r="Q12" s="559"/>
      <c r="R12" s="559"/>
      <c r="S12" s="559"/>
      <c r="T12" s="559"/>
      <c r="U12" s="559">
        <f>+O13+O14+O15+O16+O17+O18+O19+O20+O21+O22+O23+O24+O25+O26+O32+O33+O34+O35</f>
        <v>39228368619</v>
      </c>
      <c r="V12" s="559"/>
      <c r="W12" s="559"/>
      <c r="X12" s="559"/>
      <c r="Y12" s="559"/>
      <c r="Z12" s="559"/>
      <c r="AA12" s="559"/>
      <c r="AB12" s="559"/>
      <c r="AC12" s="559"/>
      <c r="AD12" s="559"/>
      <c r="AE12" s="559"/>
      <c r="AF12" s="559"/>
      <c r="AG12" s="559">
        <f>+AA13+AA14+AA15+AA16+AA17+AA18+AA19+AA20+AA21+AA22+AA23+AA24+AA25+AA26+AA32+AA33+AA34+AA35</f>
        <v>38690225158</v>
      </c>
      <c r="AH12" s="559"/>
      <c r="AI12" s="559"/>
      <c r="AJ12" s="559"/>
      <c r="AK12" s="559"/>
      <c r="AL12" s="559"/>
    </row>
    <row r="13" spans="1:38" ht="16.5" customHeight="1">
      <c r="A13" s="129" t="s">
        <v>434</v>
      </c>
      <c r="B13" s="144"/>
      <c r="C13" s="144"/>
      <c r="D13" s="148" t="s">
        <v>435</v>
      </c>
      <c r="E13" s="146"/>
      <c r="F13" s="146"/>
      <c r="G13" s="146"/>
      <c r="H13" s="146"/>
      <c r="I13" s="146"/>
      <c r="J13" s="146"/>
      <c r="K13" s="146"/>
      <c r="L13" s="146"/>
      <c r="M13" s="146"/>
      <c r="N13" s="147"/>
      <c r="O13" s="557">
        <v>34850762846</v>
      </c>
      <c r="P13" s="558"/>
      <c r="Q13" s="558"/>
      <c r="R13" s="558"/>
      <c r="S13" s="558"/>
      <c r="T13" s="558"/>
      <c r="U13" s="559"/>
      <c r="V13" s="559"/>
      <c r="W13" s="559"/>
      <c r="X13" s="559"/>
      <c r="Y13" s="559"/>
      <c r="Z13" s="559"/>
      <c r="AA13" s="557">
        <v>34296052081</v>
      </c>
      <c r="AB13" s="558"/>
      <c r="AC13" s="558"/>
      <c r="AD13" s="558"/>
      <c r="AE13" s="558"/>
      <c r="AF13" s="558"/>
      <c r="AG13" s="559"/>
      <c r="AH13" s="559"/>
      <c r="AI13" s="559"/>
      <c r="AJ13" s="559"/>
      <c r="AK13" s="559"/>
      <c r="AL13" s="559"/>
    </row>
    <row r="14" spans="1:38" ht="16.5" customHeight="1">
      <c r="A14" s="129" t="s">
        <v>436</v>
      </c>
      <c r="B14" s="144"/>
      <c r="C14" s="144"/>
      <c r="D14" s="148" t="s">
        <v>437</v>
      </c>
      <c r="E14" s="146"/>
      <c r="F14" s="146"/>
      <c r="G14" s="146"/>
      <c r="H14" s="146"/>
      <c r="I14" s="146"/>
      <c r="J14" s="146"/>
      <c r="K14" s="146"/>
      <c r="L14" s="146"/>
      <c r="M14" s="146"/>
      <c r="N14" s="147"/>
      <c r="O14" s="557">
        <v>2216959981</v>
      </c>
      <c r="P14" s="558"/>
      <c r="Q14" s="558"/>
      <c r="R14" s="558"/>
      <c r="S14" s="558"/>
      <c r="T14" s="558"/>
      <c r="U14" s="559"/>
      <c r="V14" s="559"/>
      <c r="W14" s="559"/>
      <c r="X14" s="559"/>
      <c r="Y14" s="559"/>
      <c r="Z14" s="559"/>
      <c r="AA14" s="557">
        <v>2173358053</v>
      </c>
      <c r="AB14" s="558"/>
      <c r="AC14" s="558"/>
      <c r="AD14" s="558"/>
      <c r="AE14" s="558"/>
      <c r="AF14" s="558"/>
      <c r="AG14" s="559"/>
      <c r="AH14" s="559"/>
      <c r="AI14" s="559"/>
      <c r="AJ14" s="559"/>
      <c r="AK14" s="559"/>
      <c r="AL14" s="559"/>
    </row>
    <row r="15" spans="1:38" ht="16.5" customHeight="1">
      <c r="A15" s="129" t="s">
        <v>438</v>
      </c>
      <c r="B15" s="144"/>
      <c r="C15" s="144"/>
      <c r="D15" s="148" t="s">
        <v>439</v>
      </c>
      <c r="E15" s="146"/>
      <c r="F15" s="146"/>
      <c r="G15" s="146"/>
      <c r="H15" s="146"/>
      <c r="I15" s="146"/>
      <c r="J15" s="146"/>
      <c r="K15" s="146"/>
      <c r="L15" s="146"/>
      <c r="M15" s="146"/>
      <c r="N15" s="147"/>
      <c r="O15" s="557"/>
      <c r="P15" s="558"/>
      <c r="Q15" s="558"/>
      <c r="R15" s="558"/>
      <c r="S15" s="558"/>
      <c r="T15" s="558"/>
      <c r="U15" s="559"/>
      <c r="V15" s="559"/>
      <c r="W15" s="559"/>
      <c r="X15" s="559"/>
      <c r="Y15" s="559"/>
      <c r="Z15" s="559"/>
      <c r="AA15" s="557"/>
      <c r="AB15" s="558"/>
      <c r="AC15" s="558"/>
      <c r="AD15" s="558"/>
      <c r="AE15" s="558"/>
      <c r="AF15" s="558"/>
      <c r="AG15" s="559"/>
      <c r="AH15" s="559"/>
      <c r="AI15" s="559"/>
      <c r="AJ15" s="559"/>
      <c r="AK15" s="559"/>
      <c r="AL15" s="559"/>
    </row>
    <row r="16" spans="1:38" ht="16.5" customHeight="1">
      <c r="A16" s="129" t="s">
        <v>440</v>
      </c>
      <c r="B16" s="144"/>
      <c r="C16" s="144"/>
      <c r="D16" s="148" t="s">
        <v>441</v>
      </c>
      <c r="E16" s="146"/>
      <c r="F16" s="146"/>
      <c r="G16" s="146"/>
      <c r="H16" s="146"/>
      <c r="I16" s="146"/>
      <c r="J16" s="146"/>
      <c r="K16" s="146"/>
      <c r="L16" s="146"/>
      <c r="M16" s="146"/>
      <c r="N16" s="147"/>
      <c r="O16" s="557"/>
      <c r="P16" s="558"/>
      <c r="Q16" s="558"/>
      <c r="R16" s="558"/>
      <c r="S16" s="558"/>
      <c r="T16" s="558"/>
      <c r="U16" s="559"/>
      <c r="V16" s="559"/>
      <c r="W16" s="559"/>
      <c r="X16" s="559"/>
      <c r="Y16" s="559"/>
      <c r="Z16" s="559"/>
      <c r="AA16" s="557"/>
      <c r="AB16" s="558"/>
      <c r="AC16" s="558"/>
      <c r="AD16" s="558"/>
      <c r="AE16" s="558"/>
      <c r="AF16" s="558"/>
      <c r="AG16" s="559"/>
      <c r="AH16" s="559"/>
      <c r="AI16" s="559"/>
      <c r="AJ16" s="559"/>
      <c r="AK16" s="559"/>
      <c r="AL16" s="559"/>
    </row>
    <row r="17" spans="1:85" ht="16.5" customHeight="1">
      <c r="A17" s="129" t="s">
        <v>442</v>
      </c>
      <c r="B17" s="144"/>
      <c r="C17" s="144"/>
      <c r="D17" s="148" t="s">
        <v>443</v>
      </c>
      <c r="E17" s="146"/>
      <c r="F17" s="146"/>
      <c r="G17" s="146"/>
      <c r="H17" s="146"/>
      <c r="I17" s="146"/>
      <c r="J17" s="146"/>
      <c r="K17" s="146"/>
      <c r="L17" s="146"/>
      <c r="M17" s="146"/>
      <c r="N17" s="147"/>
      <c r="O17" s="557">
        <v>9590502</v>
      </c>
      <c r="P17" s="558"/>
      <c r="Q17" s="558"/>
      <c r="R17" s="558"/>
      <c r="S17" s="558"/>
      <c r="T17" s="558"/>
      <c r="U17" s="559"/>
      <c r="V17" s="559"/>
      <c r="W17" s="559"/>
      <c r="X17" s="559"/>
      <c r="Y17" s="559"/>
      <c r="Z17" s="559"/>
      <c r="AA17" s="557">
        <v>1961549</v>
      </c>
      <c r="AB17" s="558"/>
      <c r="AC17" s="558"/>
      <c r="AD17" s="558"/>
      <c r="AE17" s="558"/>
      <c r="AF17" s="558"/>
      <c r="AG17" s="559"/>
      <c r="AH17" s="559"/>
      <c r="AI17" s="559"/>
      <c r="AJ17" s="559"/>
      <c r="AK17" s="559"/>
      <c r="AL17" s="559"/>
    </row>
    <row r="18" spans="1:85" ht="16.5" customHeight="1">
      <c r="A18" s="129" t="s">
        <v>444</v>
      </c>
      <c r="B18" s="144"/>
      <c r="C18" s="144"/>
      <c r="D18" s="148" t="s">
        <v>445</v>
      </c>
      <c r="E18" s="146"/>
      <c r="F18" s="146"/>
      <c r="G18" s="146"/>
      <c r="H18" s="146"/>
      <c r="I18" s="146"/>
      <c r="J18" s="146"/>
      <c r="K18" s="146"/>
      <c r="L18" s="146"/>
      <c r="M18" s="146"/>
      <c r="N18" s="147"/>
      <c r="O18" s="557"/>
      <c r="P18" s="558"/>
      <c r="Q18" s="558"/>
      <c r="R18" s="558"/>
      <c r="S18" s="558"/>
      <c r="T18" s="558"/>
      <c r="U18" s="559"/>
      <c r="V18" s="559"/>
      <c r="W18" s="559"/>
      <c r="X18" s="559"/>
      <c r="Y18" s="559"/>
      <c r="Z18" s="559"/>
      <c r="AA18" s="557"/>
      <c r="AB18" s="558"/>
      <c r="AC18" s="558"/>
      <c r="AD18" s="558"/>
      <c r="AE18" s="558"/>
      <c r="AF18" s="558"/>
      <c r="AG18" s="559"/>
      <c r="AH18" s="559"/>
      <c r="AI18" s="559"/>
      <c r="AJ18" s="559"/>
      <c r="AK18" s="559"/>
      <c r="AL18" s="559"/>
    </row>
    <row r="19" spans="1:85" s="1" customFormat="1" ht="16.5" customHeight="1">
      <c r="A19" s="129" t="s">
        <v>446</v>
      </c>
      <c r="B19" s="144"/>
      <c r="C19" s="144"/>
      <c r="D19" s="148" t="s">
        <v>447</v>
      </c>
      <c r="E19" s="146"/>
      <c r="F19" s="146"/>
      <c r="G19" s="146"/>
      <c r="H19" s="146"/>
      <c r="I19" s="146"/>
      <c r="J19" s="146"/>
      <c r="K19" s="146"/>
      <c r="L19" s="146"/>
      <c r="M19" s="146"/>
      <c r="N19" s="147"/>
      <c r="O19" s="557">
        <v>391598246</v>
      </c>
      <c r="P19" s="558"/>
      <c r="Q19" s="558"/>
      <c r="R19" s="558"/>
      <c r="S19" s="558"/>
      <c r="T19" s="558"/>
      <c r="U19" s="559"/>
      <c r="V19" s="559"/>
      <c r="W19" s="559"/>
      <c r="X19" s="559"/>
      <c r="Y19" s="559"/>
      <c r="Z19" s="559"/>
      <c r="AA19" s="557">
        <v>367132404</v>
      </c>
      <c r="AB19" s="558"/>
      <c r="AC19" s="558"/>
      <c r="AD19" s="558"/>
      <c r="AE19" s="558"/>
      <c r="AF19" s="558"/>
      <c r="AG19" s="559"/>
      <c r="AH19" s="559"/>
      <c r="AI19" s="559"/>
      <c r="AJ19" s="559"/>
      <c r="AK19" s="559"/>
      <c r="AL19" s="55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c r="A20" s="129" t="s">
        <v>448</v>
      </c>
      <c r="B20" s="144"/>
      <c r="C20" s="144"/>
      <c r="D20" s="148" t="s">
        <v>449</v>
      </c>
      <c r="E20" s="146"/>
      <c r="F20" s="146"/>
      <c r="G20" s="146"/>
      <c r="H20" s="146"/>
      <c r="I20" s="146"/>
      <c r="J20" s="146"/>
      <c r="K20" s="146"/>
      <c r="L20" s="146"/>
      <c r="M20" s="146"/>
      <c r="N20" s="147"/>
      <c r="O20" s="557"/>
      <c r="P20" s="558"/>
      <c r="Q20" s="558"/>
      <c r="R20" s="558"/>
      <c r="S20" s="558"/>
      <c r="T20" s="558"/>
      <c r="U20" s="559"/>
      <c r="V20" s="559"/>
      <c r="W20" s="559"/>
      <c r="X20" s="559"/>
      <c r="Y20" s="559"/>
      <c r="Z20" s="559"/>
      <c r="AA20" s="557"/>
      <c r="AB20" s="558"/>
      <c r="AC20" s="558"/>
      <c r="AD20" s="558"/>
      <c r="AE20" s="558"/>
      <c r="AF20" s="558"/>
      <c r="AG20" s="559"/>
      <c r="AH20" s="559"/>
      <c r="AI20" s="559"/>
      <c r="AJ20" s="559"/>
      <c r="AK20" s="559"/>
      <c r="AL20" s="559"/>
    </row>
    <row r="21" spans="1:85" ht="16.5" customHeight="1">
      <c r="A21" s="129" t="s">
        <v>450</v>
      </c>
      <c r="B21" s="144"/>
      <c r="C21" s="144"/>
      <c r="D21" s="148" t="s">
        <v>451</v>
      </c>
      <c r="E21" s="146"/>
      <c r="F21" s="146"/>
      <c r="G21" s="146"/>
      <c r="H21" s="146"/>
      <c r="I21" s="146"/>
      <c r="J21" s="146"/>
      <c r="K21" s="146"/>
      <c r="L21" s="146"/>
      <c r="M21" s="146"/>
      <c r="N21" s="147"/>
      <c r="O21" s="557">
        <v>1753183504</v>
      </c>
      <c r="P21" s="558"/>
      <c r="Q21" s="558"/>
      <c r="R21" s="558"/>
      <c r="S21" s="558"/>
      <c r="T21" s="558"/>
      <c r="U21" s="559"/>
      <c r="V21" s="559"/>
      <c r="W21" s="559"/>
      <c r="X21" s="559"/>
      <c r="Y21" s="559"/>
      <c r="Z21" s="559"/>
      <c r="AA21" s="557">
        <v>1845667811</v>
      </c>
      <c r="AB21" s="558"/>
      <c r="AC21" s="558"/>
      <c r="AD21" s="558"/>
      <c r="AE21" s="558"/>
      <c r="AF21" s="558"/>
      <c r="AG21" s="559"/>
      <c r="AH21" s="559"/>
      <c r="AI21" s="559"/>
      <c r="AJ21" s="559"/>
      <c r="AK21" s="559"/>
      <c r="AL21" s="559"/>
    </row>
    <row r="22" spans="1:85" ht="16.5" customHeight="1">
      <c r="A22" s="129" t="s">
        <v>452</v>
      </c>
      <c r="B22" s="144"/>
      <c r="C22" s="144"/>
      <c r="D22" s="148" t="s">
        <v>453</v>
      </c>
      <c r="E22" s="146"/>
      <c r="F22" s="146"/>
      <c r="G22" s="146"/>
      <c r="H22" s="146"/>
      <c r="I22" s="146"/>
      <c r="J22" s="146"/>
      <c r="K22" s="146"/>
      <c r="L22" s="146"/>
      <c r="M22" s="146"/>
      <c r="N22" s="147"/>
      <c r="O22" s="557"/>
      <c r="P22" s="558"/>
      <c r="Q22" s="558"/>
      <c r="R22" s="558"/>
      <c r="S22" s="558"/>
      <c r="T22" s="558"/>
      <c r="U22" s="559"/>
      <c r="V22" s="559"/>
      <c r="W22" s="559"/>
      <c r="X22" s="559"/>
      <c r="Y22" s="559"/>
      <c r="Z22" s="559"/>
      <c r="AA22" s="557"/>
      <c r="AB22" s="558"/>
      <c r="AC22" s="558"/>
      <c r="AD22" s="558"/>
      <c r="AE22" s="558"/>
      <c r="AF22" s="558"/>
      <c r="AG22" s="559"/>
      <c r="AH22" s="559"/>
      <c r="AI22" s="559"/>
      <c r="AJ22" s="559"/>
      <c r="AK22" s="559"/>
      <c r="AL22" s="559"/>
    </row>
    <row r="23" spans="1:85" ht="16.5" customHeight="1">
      <c r="A23" s="129" t="s">
        <v>454</v>
      </c>
      <c r="B23" s="144"/>
      <c r="C23" s="144"/>
      <c r="D23" s="148" t="s">
        <v>455</v>
      </c>
      <c r="E23" s="146"/>
      <c r="F23" s="146"/>
      <c r="G23" s="146"/>
      <c r="H23" s="146"/>
      <c r="I23" s="146"/>
      <c r="J23" s="146"/>
      <c r="K23" s="146"/>
      <c r="L23" s="146"/>
      <c r="M23" s="146"/>
      <c r="N23" s="147"/>
      <c r="O23" s="557">
        <v>6273540</v>
      </c>
      <c r="P23" s="558"/>
      <c r="Q23" s="558"/>
      <c r="R23" s="558"/>
      <c r="S23" s="558"/>
      <c r="T23" s="558"/>
      <c r="U23" s="559"/>
      <c r="V23" s="559"/>
      <c r="W23" s="559"/>
      <c r="X23" s="559"/>
      <c r="Y23" s="559"/>
      <c r="Z23" s="559"/>
      <c r="AA23" s="557">
        <v>6053260</v>
      </c>
      <c r="AB23" s="558"/>
      <c r="AC23" s="558"/>
      <c r="AD23" s="558"/>
      <c r="AE23" s="558"/>
      <c r="AF23" s="558"/>
      <c r="AG23" s="559"/>
      <c r="AH23" s="559"/>
      <c r="AI23" s="559"/>
      <c r="AJ23" s="559"/>
      <c r="AK23" s="559"/>
      <c r="AL23" s="559"/>
    </row>
    <row r="24" spans="1:85" ht="16.5" customHeight="1">
      <c r="A24" s="129" t="s">
        <v>456</v>
      </c>
      <c r="B24" s="144"/>
      <c r="C24" s="144"/>
      <c r="D24" s="148" t="s">
        <v>457</v>
      </c>
      <c r="E24" s="146"/>
      <c r="F24" s="146"/>
      <c r="G24" s="146"/>
      <c r="H24" s="146"/>
      <c r="I24" s="146"/>
      <c r="J24" s="146"/>
      <c r="K24" s="146"/>
      <c r="L24" s="146"/>
      <c r="M24" s="146"/>
      <c r="N24" s="147"/>
      <c r="O24" s="557"/>
      <c r="P24" s="558"/>
      <c r="Q24" s="558"/>
      <c r="R24" s="558"/>
      <c r="S24" s="558"/>
      <c r="T24" s="558"/>
      <c r="U24" s="559"/>
      <c r="V24" s="559"/>
      <c r="W24" s="559"/>
      <c r="X24" s="559"/>
      <c r="Y24" s="559"/>
      <c r="Z24" s="559"/>
      <c r="AA24" s="557"/>
      <c r="AB24" s="558"/>
      <c r="AC24" s="558"/>
      <c r="AD24" s="558"/>
      <c r="AE24" s="558"/>
      <c r="AF24" s="558"/>
      <c r="AG24" s="559"/>
      <c r="AH24" s="559"/>
      <c r="AI24" s="559"/>
      <c r="AJ24" s="559"/>
      <c r="AK24" s="559"/>
      <c r="AL24" s="559"/>
    </row>
    <row r="25" spans="1:85" ht="16.5" customHeight="1">
      <c r="A25" s="129" t="s">
        <v>458</v>
      </c>
      <c r="B25" s="144"/>
      <c r="C25" s="144"/>
      <c r="D25" s="148" t="s">
        <v>459</v>
      </c>
      <c r="E25" s="146"/>
      <c r="F25" s="146"/>
      <c r="G25" s="146"/>
      <c r="H25" s="146"/>
      <c r="I25" s="146"/>
      <c r="J25" s="146"/>
      <c r="K25" s="146"/>
      <c r="L25" s="146"/>
      <c r="M25" s="146"/>
      <c r="N25" s="147"/>
      <c r="O25" s="557"/>
      <c r="P25" s="558"/>
      <c r="Q25" s="558"/>
      <c r="R25" s="558"/>
      <c r="S25" s="558"/>
      <c r="T25" s="558"/>
      <c r="U25" s="559"/>
      <c r="V25" s="559"/>
      <c r="W25" s="559"/>
      <c r="X25" s="559"/>
      <c r="Y25" s="559"/>
      <c r="Z25" s="559"/>
      <c r="AA25" s="557"/>
      <c r="AB25" s="558"/>
      <c r="AC25" s="558"/>
      <c r="AD25" s="558"/>
      <c r="AE25" s="558"/>
      <c r="AF25" s="558"/>
      <c r="AG25" s="559"/>
      <c r="AH25" s="559"/>
      <c r="AI25" s="559"/>
      <c r="AJ25" s="559"/>
      <c r="AK25" s="559"/>
      <c r="AL25" s="559"/>
    </row>
    <row r="26" spans="1:85" ht="16.5" customHeight="1">
      <c r="A26" s="129" t="s">
        <v>460</v>
      </c>
      <c r="B26" s="144"/>
      <c r="C26" s="144"/>
      <c r="D26" s="148" t="s">
        <v>461</v>
      </c>
      <c r="E26" s="146"/>
      <c r="F26" s="146"/>
      <c r="G26" s="146"/>
      <c r="H26" s="146"/>
      <c r="I26" s="146"/>
      <c r="J26" s="146"/>
      <c r="K26" s="146"/>
      <c r="L26" s="146"/>
      <c r="M26" s="146"/>
      <c r="N26" s="147"/>
      <c r="O26" s="578">
        <f>+O27+O28+O29+O30+O31</f>
        <v>0</v>
      </c>
      <c r="P26" s="559"/>
      <c r="Q26" s="559"/>
      <c r="R26" s="559"/>
      <c r="S26" s="559"/>
      <c r="T26" s="559"/>
      <c r="U26" s="559"/>
      <c r="V26" s="559"/>
      <c r="W26" s="559"/>
      <c r="X26" s="559"/>
      <c r="Y26" s="559"/>
      <c r="Z26" s="559"/>
      <c r="AA26" s="559">
        <f>+AA27+AA28+AA29+AA30+AA31</f>
        <v>0</v>
      </c>
      <c r="AB26" s="559"/>
      <c r="AC26" s="559"/>
      <c r="AD26" s="559"/>
      <c r="AE26" s="559"/>
      <c r="AF26" s="559"/>
      <c r="AG26" s="559"/>
      <c r="AH26" s="559"/>
      <c r="AI26" s="559"/>
      <c r="AJ26" s="559"/>
      <c r="AK26" s="559"/>
      <c r="AL26" s="559"/>
    </row>
    <row r="27" spans="1:85" ht="16.5" customHeight="1">
      <c r="A27" s="129" t="s">
        <v>462</v>
      </c>
      <c r="B27" s="144"/>
      <c r="C27" s="144"/>
      <c r="D27" s="148" t="s">
        <v>463</v>
      </c>
      <c r="E27" s="146"/>
      <c r="F27" s="146"/>
      <c r="G27" s="146"/>
      <c r="H27" s="146"/>
      <c r="I27" s="146"/>
      <c r="J27" s="146"/>
      <c r="K27" s="146"/>
      <c r="L27" s="146"/>
      <c r="M27" s="146"/>
      <c r="N27" s="147"/>
      <c r="O27" s="557"/>
      <c r="P27" s="558"/>
      <c r="Q27" s="558"/>
      <c r="R27" s="558"/>
      <c r="S27" s="558"/>
      <c r="T27" s="558"/>
      <c r="U27" s="559"/>
      <c r="V27" s="559"/>
      <c r="W27" s="559"/>
      <c r="X27" s="559"/>
      <c r="Y27" s="559"/>
      <c r="Z27" s="559"/>
      <c r="AA27" s="558"/>
      <c r="AB27" s="558"/>
      <c r="AC27" s="558"/>
      <c r="AD27" s="558"/>
      <c r="AE27" s="558"/>
      <c r="AF27" s="558"/>
      <c r="AG27" s="559"/>
      <c r="AH27" s="559"/>
      <c r="AI27" s="559"/>
      <c r="AJ27" s="559"/>
      <c r="AK27" s="559"/>
      <c r="AL27" s="559"/>
    </row>
    <row r="28" spans="1:85" ht="16.5" customHeight="1">
      <c r="A28" s="129" t="s">
        <v>464</v>
      </c>
      <c r="B28" s="144"/>
      <c r="C28" s="144"/>
      <c r="D28" s="148" t="s">
        <v>465</v>
      </c>
      <c r="E28" s="146"/>
      <c r="F28" s="146"/>
      <c r="G28" s="146"/>
      <c r="H28" s="146"/>
      <c r="I28" s="146"/>
      <c r="J28" s="146"/>
      <c r="K28" s="146"/>
      <c r="L28" s="146"/>
      <c r="M28" s="146"/>
      <c r="N28" s="147"/>
      <c r="O28" s="557"/>
      <c r="P28" s="558"/>
      <c r="Q28" s="558"/>
      <c r="R28" s="558"/>
      <c r="S28" s="558"/>
      <c r="T28" s="558"/>
      <c r="U28" s="559"/>
      <c r="V28" s="559"/>
      <c r="W28" s="559"/>
      <c r="X28" s="559"/>
      <c r="Y28" s="559"/>
      <c r="Z28" s="559"/>
      <c r="AA28" s="558"/>
      <c r="AB28" s="558"/>
      <c r="AC28" s="558"/>
      <c r="AD28" s="558"/>
      <c r="AE28" s="558"/>
      <c r="AF28" s="558"/>
      <c r="AG28" s="559"/>
      <c r="AH28" s="559"/>
      <c r="AI28" s="559"/>
      <c r="AJ28" s="559"/>
      <c r="AK28" s="559"/>
      <c r="AL28" s="559"/>
    </row>
    <row r="29" spans="1:85" ht="16.5" customHeight="1">
      <c r="A29" s="129" t="s">
        <v>466</v>
      </c>
      <c r="B29" s="144"/>
      <c r="C29" s="144"/>
      <c r="D29" s="148" t="s">
        <v>467</v>
      </c>
      <c r="E29" s="146"/>
      <c r="F29" s="146"/>
      <c r="G29" s="146"/>
      <c r="H29" s="146"/>
      <c r="I29" s="146"/>
      <c r="J29" s="146"/>
      <c r="K29" s="146"/>
      <c r="L29" s="146"/>
      <c r="M29" s="146"/>
      <c r="N29" s="147"/>
      <c r="O29" s="581"/>
      <c r="P29" s="581"/>
      <c r="Q29" s="581"/>
      <c r="R29" s="581"/>
      <c r="S29" s="581"/>
      <c r="T29" s="557"/>
      <c r="U29" s="582"/>
      <c r="V29" s="583"/>
      <c r="W29" s="583"/>
      <c r="X29" s="583"/>
      <c r="Y29" s="583"/>
      <c r="Z29" s="578"/>
      <c r="AA29" s="584"/>
      <c r="AB29" s="581"/>
      <c r="AC29" s="581"/>
      <c r="AD29" s="581"/>
      <c r="AE29" s="581"/>
      <c r="AF29" s="557"/>
      <c r="AG29" s="582"/>
      <c r="AH29" s="583"/>
      <c r="AI29" s="583"/>
      <c r="AJ29" s="583"/>
      <c r="AK29" s="583"/>
      <c r="AL29" s="578"/>
    </row>
    <row r="30" spans="1:85" ht="16.5" customHeight="1">
      <c r="A30" s="129" t="s">
        <v>468</v>
      </c>
      <c r="B30" s="144"/>
      <c r="C30" s="144"/>
      <c r="D30" s="148" t="s">
        <v>469</v>
      </c>
      <c r="E30" s="146"/>
      <c r="F30" s="146"/>
      <c r="G30" s="146"/>
      <c r="H30" s="146"/>
      <c r="I30" s="146"/>
      <c r="J30" s="146"/>
      <c r="K30" s="146"/>
      <c r="L30" s="146"/>
      <c r="M30" s="146"/>
      <c r="N30" s="147"/>
      <c r="O30" s="557"/>
      <c r="P30" s="558"/>
      <c r="Q30" s="558"/>
      <c r="R30" s="558"/>
      <c r="S30" s="558"/>
      <c r="T30" s="558"/>
      <c r="U30" s="559"/>
      <c r="V30" s="559"/>
      <c r="W30" s="559"/>
      <c r="X30" s="559"/>
      <c r="Y30" s="559"/>
      <c r="Z30" s="559"/>
      <c r="AA30" s="558"/>
      <c r="AB30" s="558"/>
      <c r="AC30" s="558"/>
      <c r="AD30" s="558"/>
      <c r="AE30" s="558"/>
      <c r="AF30" s="558"/>
      <c r="AG30" s="559"/>
      <c r="AH30" s="559"/>
      <c r="AI30" s="559"/>
      <c r="AJ30" s="559"/>
      <c r="AK30" s="559"/>
      <c r="AL30" s="559"/>
    </row>
    <row r="31" spans="1:85" ht="16.5" customHeight="1">
      <c r="A31" s="129" t="s">
        <v>470</v>
      </c>
      <c r="B31" s="144"/>
      <c r="C31" s="144"/>
      <c r="D31" s="148" t="s">
        <v>471</v>
      </c>
      <c r="E31" s="146"/>
      <c r="F31" s="146"/>
      <c r="G31" s="146"/>
      <c r="H31" s="146"/>
      <c r="I31" s="146"/>
      <c r="J31" s="146"/>
      <c r="K31" s="146"/>
      <c r="L31" s="146"/>
      <c r="M31" s="146"/>
      <c r="N31" s="147"/>
      <c r="O31" s="557"/>
      <c r="P31" s="558"/>
      <c r="Q31" s="558"/>
      <c r="R31" s="558"/>
      <c r="S31" s="558"/>
      <c r="T31" s="558"/>
      <c r="U31" s="559"/>
      <c r="V31" s="559"/>
      <c r="W31" s="559"/>
      <c r="X31" s="559"/>
      <c r="Y31" s="559"/>
      <c r="Z31" s="559"/>
      <c r="AA31" s="558"/>
      <c r="AB31" s="558"/>
      <c r="AC31" s="558"/>
      <c r="AD31" s="558"/>
      <c r="AE31" s="558"/>
      <c r="AF31" s="558"/>
      <c r="AG31" s="559"/>
      <c r="AH31" s="559"/>
      <c r="AI31" s="559"/>
      <c r="AJ31" s="559"/>
      <c r="AK31" s="559"/>
      <c r="AL31" s="559"/>
    </row>
    <row r="32" spans="1:85" ht="16.5" customHeight="1">
      <c r="A32" s="129" t="s">
        <v>472</v>
      </c>
      <c r="B32" s="144"/>
      <c r="C32" s="144"/>
      <c r="D32" s="148" t="s">
        <v>473</v>
      </c>
      <c r="E32" s="146"/>
      <c r="F32" s="146"/>
      <c r="G32" s="146"/>
      <c r="H32" s="146"/>
      <c r="I32" s="146"/>
      <c r="J32" s="146"/>
      <c r="K32" s="146"/>
      <c r="L32" s="146"/>
      <c r="M32" s="146"/>
      <c r="N32" s="147"/>
      <c r="O32" s="557"/>
      <c r="P32" s="558"/>
      <c r="Q32" s="558"/>
      <c r="R32" s="558"/>
      <c r="S32" s="558"/>
      <c r="T32" s="558"/>
      <c r="U32" s="559"/>
      <c r="V32" s="559"/>
      <c r="W32" s="559"/>
      <c r="X32" s="559"/>
      <c r="Y32" s="559"/>
      <c r="Z32" s="559"/>
      <c r="AA32" s="558"/>
      <c r="AB32" s="558"/>
      <c r="AC32" s="558"/>
      <c r="AD32" s="558"/>
      <c r="AE32" s="558"/>
      <c r="AF32" s="558"/>
      <c r="AG32" s="559"/>
      <c r="AH32" s="559"/>
      <c r="AI32" s="559"/>
      <c r="AJ32" s="559"/>
      <c r="AK32" s="559"/>
      <c r="AL32" s="559"/>
    </row>
    <row r="33" spans="1:38" ht="16.5" customHeight="1">
      <c r="A33" s="129" t="s">
        <v>474</v>
      </c>
      <c r="B33" s="144"/>
      <c r="C33" s="144"/>
      <c r="D33" s="148" t="s">
        <v>475</v>
      </c>
      <c r="E33" s="146"/>
      <c r="F33" s="146"/>
      <c r="G33" s="146"/>
      <c r="H33" s="146"/>
      <c r="I33" s="146"/>
      <c r="J33" s="146"/>
      <c r="K33" s="146"/>
      <c r="L33" s="146"/>
      <c r="M33" s="146"/>
      <c r="N33" s="147"/>
      <c r="O33" s="557"/>
      <c r="P33" s="558"/>
      <c r="Q33" s="558"/>
      <c r="R33" s="558"/>
      <c r="S33" s="558"/>
      <c r="T33" s="558"/>
      <c r="U33" s="559"/>
      <c r="V33" s="559"/>
      <c r="W33" s="559"/>
      <c r="X33" s="559"/>
      <c r="Y33" s="559"/>
      <c r="Z33" s="559"/>
      <c r="AA33" s="558"/>
      <c r="AB33" s="558"/>
      <c r="AC33" s="558"/>
      <c r="AD33" s="558"/>
      <c r="AE33" s="558"/>
      <c r="AF33" s="558"/>
      <c r="AG33" s="559"/>
      <c r="AH33" s="559"/>
      <c r="AI33" s="559"/>
      <c r="AJ33" s="559"/>
      <c r="AK33" s="559"/>
      <c r="AL33" s="559"/>
    </row>
    <row r="34" spans="1:38" ht="16.5" customHeight="1">
      <c r="A34" s="129" t="s">
        <v>476</v>
      </c>
      <c r="B34" s="144"/>
      <c r="C34" s="144"/>
      <c r="D34" s="148" t="s">
        <v>477</v>
      </c>
      <c r="E34" s="146"/>
      <c r="F34" s="146"/>
      <c r="G34" s="146"/>
      <c r="H34" s="146"/>
      <c r="I34" s="146"/>
      <c r="J34" s="146"/>
      <c r="K34" s="146"/>
      <c r="L34" s="146"/>
      <c r="M34" s="146"/>
      <c r="N34" s="147"/>
      <c r="O34" s="557"/>
      <c r="P34" s="558"/>
      <c r="Q34" s="558"/>
      <c r="R34" s="558"/>
      <c r="S34" s="558"/>
      <c r="T34" s="558"/>
      <c r="U34" s="559"/>
      <c r="V34" s="559"/>
      <c r="W34" s="559"/>
      <c r="X34" s="559"/>
      <c r="Y34" s="559"/>
      <c r="Z34" s="559"/>
      <c r="AA34" s="558"/>
      <c r="AB34" s="558"/>
      <c r="AC34" s="558"/>
      <c r="AD34" s="558"/>
      <c r="AE34" s="558"/>
      <c r="AF34" s="558"/>
      <c r="AG34" s="559"/>
      <c r="AH34" s="559"/>
      <c r="AI34" s="559"/>
      <c r="AJ34" s="559"/>
      <c r="AK34" s="559"/>
      <c r="AL34" s="559"/>
    </row>
    <row r="35" spans="1:38" ht="16.5" customHeight="1">
      <c r="A35" s="129" t="s">
        <v>478</v>
      </c>
      <c r="B35" s="144"/>
      <c r="C35" s="144"/>
      <c r="D35" s="148" t="s">
        <v>479</v>
      </c>
      <c r="E35" s="146"/>
      <c r="F35" s="146"/>
      <c r="G35" s="146"/>
      <c r="H35" s="146"/>
      <c r="I35" s="146"/>
      <c r="J35" s="146"/>
      <c r="K35" s="146"/>
      <c r="L35" s="146"/>
      <c r="M35" s="146"/>
      <c r="N35" s="147"/>
      <c r="O35" s="557"/>
      <c r="P35" s="558"/>
      <c r="Q35" s="558"/>
      <c r="R35" s="558"/>
      <c r="S35" s="558"/>
      <c r="T35" s="558"/>
      <c r="U35" s="559"/>
      <c r="V35" s="559"/>
      <c r="W35" s="559"/>
      <c r="X35" s="559"/>
      <c r="Y35" s="559"/>
      <c r="Z35" s="559"/>
      <c r="AA35" s="558"/>
      <c r="AB35" s="558"/>
      <c r="AC35" s="558"/>
      <c r="AD35" s="558"/>
      <c r="AE35" s="558"/>
      <c r="AF35" s="558"/>
      <c r="AG35" s="559"/>
      <c r="AH35" s="559"/>
      <c r="AI35" s="559"/>
      <c r="AJ35" s="559"/>
      <c r="AK35" s="559"/>
      <c r="AL35" s="559"/>
    </row>
    <row r="36" spans="1:38" ht="16.5" customHeight="1">
      <c r="A36" s="129" t="s">
        <v>480</v>
      </c>
      <c r="B36" s="144"/>
      <c r="C36" s="144"/>
      <c r="D36" s="145" t="s">
        <v>481</v>
      </c>
      <c r="E36" s="146"/>
      <c r="F36" s="146"/>
      <c r="G36" s="146"/>
      <c r="H36" s="146"/>
      <c r="I36" s="146"/>
      <c r="J36" s="146"/>
      <c r="K36" s="146"/>
      <c r="L36" s="146"/>
      <c r="M36" s="146"/>
      <c r="N36" s="147"/>
      <c r="O36" s="578"/>
      <c r="P36" s="559"/>
      <c r="Q36" s="559"/>
      <c r="R36" s="559"/>
      <c r="S36" s="559"/>
      <c r="T36" s="559"/>
      <c r="U36" s="559">
        <f>+O37+O38+O39+O40+O46+O60+O71+O75+O76+O77+O78</f>
        <v>353484899445</v>
      </c>
      <c r="V36" s="559"/>
      <c r="W36" s="559"/>
      <c r="X36" s="559"/>
      <c r="Y36" s="559"/>
      <c r="Z36" s="559"/>
      <c r="AA36" s="559"/>
      <c r="AB36" s="559"/>
      <c r="AC36" s="559"/>
      <c r="AD36" s="559"/>
      <c r="AE36" s="559"/>
      <c r="AF36" s="559"/>
      <c r="AG36" s="559">
        <f>+AA37+AA38+AA39+AA40+AA46+AA60+AA71+AA75+AA76+AA77+AA78</f>
        <v>354553068501</v>
      </c>
      <c r="AH36" s="559"/>
      <c r="AI36" s="559"/>
      <c r="AJ36" s="559"/>
      <c r="AK36" s="559"/>
      <c r="AL36" s="559"/>
    </row>
    <row r="37" spans="1:38" ht="16.5" customHeight="1">
      <c r="A37" s="129" t="s">
        <v>482</v>
      </c>
      <c r="B37" s="144"/>
      <c r="C37" s="144"/>
      <c r="D37" s="148" t="s">
        <v>483</v>
      </c>
      <c r="E37" s="146"/>
      <c r="F37" s="146"/>
      <c r="G37" s="146"/>
      <c r="H37" s="146"/>
      <c r="I37" s="146"/>
      <c r="J37" s="146"/>
      <c r="K37" s="146"/>
      <c r="L37" s="146"/>
      <c r="M37" s="146"/>
      <c r="N37" s="147"/>
      <c r="O37" s="557"/>
      <c r="P37" s="558"/>
      <c r="Q37" s="558"/>
      <c r="R37" s="558"/>
      <c r="S37" s="558"/>
      <c r="T37" s="558"/>
      <c r="U37" s="559"/>
      <c r="V37" s="559"/>
      <c r="W37" s="559"/>
      <c r="X37" s="559"/>
      <c r="Y37" s="559"/>
      <c r="Z37" s="559"/>
      <c r="AA37" s="558"/>
      <c r="AB37" s="558"/>
      <c r="AC37" s="558"/>
      <c r="AD37" s="558"/>
      <c r="AE37" s="558"/>
      <c r="AF37" s="558"/>
      <c r="AG37" s="559"/>
      <c r="AH37" s="559"/>
      <c r="AI37" s="559"/>
      <c r="AJ37" s="559"/>
      <c r="AK37" s="559"/>
      <c r="AL37" s="559"/>
    </row>
    <row r="38" spans="1:38" ht="16.5" customHeight="1">
      <c r="A38" s="129" t="s">
        <v>484</v>
      </c>
      <c r="B38" s="144"/>
      <c r="C38" s="144"/>
      <c r="D38" s="148" t="s">
        <v>485</v>
      </c>
      <c r="E38" s="146"/>
      <c r="F38" s="146"/>
      <c r="G38" s="146"/>
      <c r="H38" s="146"/>
      <c r="I38" s="146"/>
      <c r="J38" s="146"/>
      <c r="K38" s="146"/>
      <c r="L38" s="146"/>
      <c r="M38" s="146"/>
      <c r="N38" s="147"/>
      <c r="O38" s="557"/>
      <c r="P38" s="558"/>
      <c r="Q38" s="558"/>
      <c r="R38" s="558"/>
      <c r="S38" s="558"/>
      <c r="T38" s="558"/>
      <c r="U38" s="559"/>
      <c r="V38" s="559"/>
      <c r="W38" s="559"/>
      <c r="X38" s="559"/>
      <c r="Y38" s="559"/>
      <c r="Z38" s="559"/>
      <c r="AA38" s="558"/>
      <c r="AB38" s="558"/>
      <c r="AC38" s="558"/>
      <c r="AD38" s="558"/>
      <c r="AE38" s="558"/>
      <c r="AF38" s="558"/>
      <c r="AG38" s="559"/>
      <c r="AH38" s="559"/>
      <c r="AI38" s="559"/>
      <c r="AJ38" s="559"/>
      <c r="AK38" s="559"/>
      <c r="AL38" s="559"/>
    </row>
    <row r="39" spans="1:38" ht="16.5" customHeight="1">
      <c r="A39" s="129" t="s">
        <v>486</v>
      </c>
      <c r="B39" s="144"/>
      <c r="C39" s="144"/>
      <c r="D39" s="148" t="s">
        <v>487</v>
      </c>
      <c r="E39" s="146"/>
      <c r="F39" s="146"/>
      <c r="G39" s="146"/>
      <c r="H39" s="146"/>
      <c r="I39" s="146"/>
      <c r="J39" s="146"/>
      <c r="K39" s="146"/>
      <c r="L39" s="146"/>
      <c r="M39" s="146"/>
      <c r="N39" s="147"/>
      <c r="O39" s="557"/>
      <c r="P39" s="558"/>
      <c r="Q39" s="558"/>
      <c r="R39" s="558"/>
      <c r="S39" s="558"/>
      <c r="T39" s="558"/>
      <c r="U39" s="559"/>
      <c r="V39" s="559"/>
      <c r="W39" s="559"/>
      <c r="X39" s="559"/>
      <c r="Y39" s="559"/>
      <c r="Z39" s="559"/>
      <c r="AA39" s="558"/>
      <c r="AB39" s="558"/>
      <c r="AC39" s="558"/>
      <c r="AD39" s="558"/>
      <c r="AE39" s="558"/>
      <c r="AF39" s="558"/>
      <c r="AG39" s="559"/>
      <c r="AH39" s="559"/>
      <c r="AI39" s="559"/>
      <c r="AJ39" s="559"/>
      <c r="AK39" s="559"/>
      <c r="AL39" s="559"/>
    </row>
    <row r="40" spans="1:38" ht="16.5" customHeight="1">
      <c r="A40" s="129" t="s">
        <v>488</v>
      </c>
      <c r="B40" s="144"/>
      <c r="C40" s="144"/>
      <c r="D40" s="148" t="s">
        <v>489</v>
      </c>
      <c r="E40" s="146"/>
      <c r="F40" s="146"/>
      <c r="G40" s="146"/>
      <c r="H40" s="146"/>
      <c r="I40" s="146"/>
      <c r="J40" s="146"/>
      <c r="K40" s="146"/>
      <c r="L40" s="146"/>
      <c r="M40" s="146"/>
      <c r="N40" s="147"/>
      <c r="O40" s="578">
        <f>+O41+O42+O43+O44+O45</f>
        <v>0</v>
      </c>
      <c r="P40" s="559"/>
      <c r="Q40" s="559"/>
      <c r="R40" s="559"/>
      <c r="S40" s="559"/>
      <c r="T40" s="559"/>
      <c r="U40" s="559"/>
      <c r="V40" s="559"/>
      <c r="W40" s="559"/>
      <c r="X40" s="559"/>
      <c r="Y40" s="559"/>
      <c r="Z40" s="559"/>
      <c r="AA40" s="559">
        <f>+AA41+AA42+AA43+AA44+AA45</f>
        <v>0</v>
      </c>
      <c r="AB40" s="559"/>
      <c r="AC40" s="559"/>
      <c r="AD40" s="559"/>
      <c r="AE40" s="559"/>
      <c r="AF40" s="559"/>
      <c r="AG40" s="559"/>
      <c r="AH40" s="559"/>
      <c r="AI40" s="559"/>
      <c r="AJ40" s="559"/>
      <c r="AK40" s="559"/>
      <c r="AL40" s="559"/>
    </row>
    <row r="41" spans="1:38" ht="16.5" customHeight="1">
      <c r="A41" s="129" t="s">
        <v>490</v>
      </c>
      <c r="B41" s="144"/>
      <c r="C41" s="144"/>
      <c r="D41" s="148" t="s">
        <v>491</v>
      </c>
      <c r="E41" s="146"/>
      <c r="F41" s="146"/>
      <c r="G41" s="146"/>
      <c r="H41" s="146"/>
      <c r="I41" s="146"/>
      <c r="J41" s="146"/>
      <c r="K41" s="146"/>
      <c r="L41" s="146"/>
      <c r="M41" s="146"/>
      <c r="N41" s="147"/>
      <c r="O41" s="557"/>
      <c r="P41" s="558"/>
      <c r="Q41" s="558"/>
      <c r="R41" s="558"/>
      <c r="S41" s="558"/>
      <c r="T41" s="558"/>
      <c r="U41" s="559"/>
      <c r="V41" s="559"/>
      <c r="W41" s="559"/>
      <c r="X41" s="559"/>
      <c r="Y41" s="559"/>
      <c r="Z41" s="559"/>
      <c r="AA41" s="558"/>
      <c r="AB41" s="558"/>
      <c r="AC41" s="558"/>
      <c r="AD41" s="558"/>
      <c r="AE41" s="558"/>
      <c r="AF41" s="558"/>
      <c r="AG41" s="559"/>
      <c r="AH41" s="559"/>
      <c r="AI41" s="559"/>
      <c r="AJ41" s="559"/>
      <c r="AK41" s="559"/>
      <c r="AL41" s="559"/>
    </row>
    <row r="42" spans="1:38" ht="16.5" customHeight="1">
      <c r="A42" s="129" t="s">
        <v>492</v>
      </c>
      <c r="B42" s="144"/>
      <c r="C42" s="144"/>
      <c r="D42" s="148" t="s">
        <v>493</v>
      </c>
      <c r="E42" s="146"/>
      <c r="F42" s="146"/>
      <c r="G42" s="146"/>
      <c r="H42" s="146"/>
      <c r="I42" s="146"/>
      <c r="J42" s="146"/>
      <c r="K42" s="146"/>
      <c r="L42" s="146"/>
      <c r="M42" s="146"/>
      <c r="N42" s="147"/>
      <c r="O42" s="557"/>
      <c r="P42" s="558"/>
      <c r="Q42" s="558"/>
      <c r="R42" s="558"/>
      <c r="S42" s="558"/>
      <c r="T42" s="558"/>
      <c r="U42" s="559"/>
      <c r="V42" s="559"/>
      <c r="W42" s="559"/>
      <c r="X42" s="559"/>
      <c r="Y42" s="559"/>
      <c r="Z42" s="559"/>
      <c r="AA42" s="558"/>
      <c r="AB42" s="558"/>
      <c r="AC42" s="558"/>
      <c r="AD42" s="558"/>
      <c r="AE42" s="558"/>
      <c r="AF42" s="558"/>
      <c r="AG42" s="559"/>
      <c r="AH42" s="559"/>
      <c r="AI42" s="559"/>
      <c r="AJ42" s="559"/>
      <c r="AK42" s="559"/>
      <c r="AL42" s="559"/>
    </row>
    <row r="43" spans="1:38" ht="16.5" customHeight="1">
      <c r="A43" s="129" t="s">
        <v>494</v>
      </c>
      <c r="B43" s="144"/>
      <c r="C43" s="144"/>
      <c r="D43" s="148" t="s">
        <v>495</v>
      </c>
      <c r="E43" s="146"/>
      <c r="F43" s="146"/>
      <c r="G43" s="146"/>
      <c r="H43" s="146"/>
      <c r="I43" s="146"/>
      <c r="J43" s="146"/>
      <c r="K43" s="146"/>
      <c r="L43" s="146"/>
      <c r="M43" s="146"/>
      <c r="N43" s="147"/>
      <c r="O43" s="557"/>
      <c r="P43" s="558"/>
      <c r="Q43" s="558"/>
      <c r="R43" s="558"/>
      <c r="S43" s="558"/>
      <c r="T43" s="558"/>
      <c r="U43" s="559"/>
      <c r="V43" s="559"/>
      <c r="W43" s="559"/>
      <c r="X43" s="559"/>
      <c r="Y43" s="559"/>
      <c r="Z43" s="559"/>
      <c r="AA43" s="558"/>
      <c r="AB43" s="558"/>
      <c r="AC43" s="558"/>
      <c r="AD43" s="558"/>
      <c r="AE43" s="558"/>
      <c r="AF43" s="558"/>
      <c r="AG43" s="559"/>
      <c r="AH43" s="559"/>
      <c r="AI43" s="559"/>
      <c r="AJ43" s="559"/>
      <c r="AK43" s="559"/>
      <c r="AL43" s="559"/>
    </row>
    <row r="44" spans="1:38" ht="16.5" customHeight="1">
      <c r="A44" s="129" t="s">
        <v>496</v>
      </c>
      <c r="B44" s="144"/>
      <c r="C44" s="144"/>
      <c r="D44" s="148" t="s">
        <v>497</v>
      </c>
      <c r="E44" s="146"/>
      <c r="F44" s="146"/>
      <c r="G44" s="146"/>
      <c r="H44" s="146"/>
      <c r="I44" s="146"/>
      <c r="J44" s="146"/>
      <c r="K44" s="146"/>
      <c r="L44" s="146"/>
      <c r="M44" s="146"/>
      <c r="N44" s="147"/>
      <c r="O44" s="557"/>
      <c r="P44" s="558"/>
      <c r="Q44" s="558"/>
      <c r="R44" s="558"/>
      <c r="S44" s="558"/>
      <c r="T44" s="558"/>
      <c r="U44" s="559"/>
      <c r="V44" s="559"/>
      <c r="W44" s="559"/>
      <c r="X44" s="559"/>
      <c r="Y44" s="559"/>
      <c r="Z44" s="559"/>
      <c r="AA44" s="558"/>
      <c r="AB44" s="558"/>
      <c r="AC44" s="558"/>
      <c r="AD44" s="558"/>
      <c r="AE44" s="558"/>
      <c r="AF44" s="558"/>
      <c r="AG44" s="559"/>
      <c r="AH44" s="559"/>
      <c r="AI44" s="559"/>
      <c r="AJ44" s="559"/>
      <c r="AK44" s="559"/>
      <c r="AL44" s="559"/>
    </row>
    <row r="45" spans="1:38" ht="16.5" customHeight="1">
      <c r="A45" s="129" t="s">
        <v>498</v>
      </c>
      <c r="B45" s="144"/>
      <c r="C45" s="144"/>
      <c r="D45" s="148" t="s">
        <v>471</v>
      </c>
      <c r="E45" s="146"/>
      <c r="F45" s="146"/>
      <c r="G45" s="146"/>
      <c r="H45" s="146"/>
      <c r="I45" s="146"/>
      <c r="J45" s="146"/>
      <c r="K45" s="146"/>
      <c r="L45" s="146"/>
      <c r="M45" s="146"/>
      <c r="N45" s="147"/>
      <c r="O45" s="557"/>
      <c r="P45" s="558"/>
      <c r="Q45" s="558"/>
      <c r="R45" s="558"/>
      <c r="S45" s="558"/>
      <c r="T45" s="558"/>
      <c r="U45" s="559"/>
      <c r="V45" s="559"/>
      <c r="W45" s="559"/>
      <c r="X45" s="559"/>
      <c r="Y45" s="559"/>
      <c r="Z45" s="559"/>
      <c r="AA45" s="558"/>
      <c r="AB45" s="558"/>
      <c r="AC45" s="558"/>
      <c r="AD45" s="558"/>
      <c r="AE45" s="558"/>
      <c r="AF45" s="558"/>
      <c r="AG45" s="559"/>
      <c r="AH45" s="559"/>
      <c r="AI45" s="559"/>
      <c r="AJ45" s="559"/>
      <c r="AK45" s="559"/>
      <c r="AL45" s="559"/>
    </row>
    <row r="46" spans="1:38" ht="16.5" customHeight="1">
      <c r="A46" s="129" t="s">
        <v>499</v>
      </c>
      <c r="B46" s="144"/>
      <c r="C46" s="144"/>
      <c r="D46" s="148" t="s">
        <v>500</v>
      </c>
      <c r="E46" s="146"/>
      <c r="F46" s="146"/>
      <c r="G46" s="146"/>
      <c r="H46" s="146"/>
      <c r="I46" s="146"/>
      <c r="J46" s="146"/>
      <c r="K46" s="146"/>
      <c r="L46" s="146"/>
      <c r="M46" s="146"/>
      <c r="N46" s="147"/>
      <c r="O46" s="578">
        <f>+O47+O48+O49+O50+O51+O52+O53+O54+O55+O56+O57+O58+O59</f>
        <v>353205669445</v>
      </c>
      <c r="P46" s="559"/>
      <c r="Q46" s="559"/>
      <c r="R46" s="559"/>
      <c r="S46" s="559"/>
      <c r="T46" s="559"/>
      <c r="U46" s="559"/>
      <c r="V46" s="559"/>
      <c r="W46" s="559"/>
      <c r="X46" s="559"/>
      <c r="Y46" s="559"/>
      <c r="Z46" s="559"/>
      <c r="AA46" s="559">
        <f>+AA47+AA48+AA49+AA50+AA51+AA52+AA53+AA54+AA55+AA56+AA57+AA58+AA59</f>
        <v>354273838501</v>
      </c>
      <c r="AB46" s="559"/>
      <c r="AC46" s="559"/>
      <c r="AD46" s="559"/>
      <c r="AE46" s="559"/>
      <c r="AF46" s="559"/>
      <c r="AG46" s="559"/>
      <c r="AH46" s="559"/>
      <c r="AI46" s="559"/>
      <c r="AJ46" s="559"/>
      <c r="AK46" s="559"/>
      <c r="AL46" s="559"/>
    </row>
    <row r="47" spans="1:38" ht="16.5" customHeight="1">
      <c r="A47" s="129" t="s">
        <v>501</v>
      </c>
      <c r="B47" s="144"/>
      <c r="C47" s="144"/>
      <c r="D47" s="148" t="s">
        <v>502</v>
      </c>
      <c r="E47" s="146"/>
      <c r="F47" s="146"/>
      <c r="G47" s="146"/>
      <c r="H47" s="146"/>
      <c r="I47" s="146"/>
      <c r="J47" s="146"/>
      <c r="K47" s="146"/>
      <c r="L47" s="146"/>
      <c r="M47" s="146"/>
      <c r="N47" s="147"/>
      <c r="O47" s="579">
        <v>149182287076</v>
      </c>
      <c r="P47" s="580"/>
      <c r="Q47" s="580"/>
      <c r="R47" s="580"/>
      <c r="S47" s="580"/>
      <c r="T47" s="580"/>
      <c r="U47" s="559"/>
      <c r="V47" s="559"/>
      <c r="W47" s="559"/>
      <c r="X47" s="559"/>
      <c r="Y47" s="559"/>
      <c r="Z47" s="559"/>
      <c r="AA47" s="558">
        <v>149182287076</v>
      </c>
      <c r="AB47" s="558"/>
      <c r="AC47" s="558"/>
      <c r="AD47" s="558"/>
      <c r="AE47" s="558"/>
      <c r="AF47" s="558"/>
      <c r="AG47" s="559"/>
      <c r="AH47" s="559"/>
      <c r="AI47" s="559"/>
      <c r="AJ47" s="559"/>
      <c r="AK47" s="559"/>
      <c r="AL47" s="559"/>
    </row>
    <row r="48" spans="1:38" ht="16.5" customHeight="1">
      <c r="A48" s="129" t="s">
        <v>503</v>
      </c>
      <c r="B48" s="144"/>
      <c r="C48" s="144"/>
      <c r="D48" s="148" t="s">
        <v>504</v>
      </c>
      <c r="E48" s="146"/>
      <c r="F48" s="146"/>
      <c r="G48" s="146"/>
      <c r="H48" s="146"/>
      <c r="I48" s="146"/>
      <c r="J48" s="146"/>
      <c r="K48" s="146"/>
      <c r="L48" s="146"/>
      <c r="M48" s="146"/>
      <c r="N48" s="147"/>
      <c r="O48" s="579"/>
      <c r="P48" s="580"/>
      <c r="Q48" s="580"/>
      <c r="R48" s="580"/>
      <c r="S48" s="580"/>
      <c r="T48" s="580"/>
      <c r="U48" s="559"/>
      <c r="V48" s="559"/>
      <c r="W48" s="559"/>
      <c r="X48" s="559"/>
      <c r="Y48" s="559"/>
      <c r="Z48" s="559"/>
      <c r="AA48" s="558"/>
      <c r="AB48" s="558"/>
      <c r="AC48" s="558"/>
      <c r="AD48" s="558"/>
      <c r="AE48" s="558"/>
      <c r="AF48" s="558"/>
      <c r="AG48" s="559"/>
      <c r="AH48" s="559"/>
      <c r="AI48" s="559"/>
      <c r="AJ48" s="559"/>
      <c r="AK48" s="559"/>
      <c r="AL48" s="559"/>
    </row>
    <row r="49" spans="1:38" ht="16.5" customHeight="1">
      <c r="A49" s="129" t="s">
        <v>505</v>
      </c>
      <c r="B49" s="144"/>
      <c r="C49" s="144"/>
      <c r="D49" s="148" t="s">
        <v>506</v>
      </c>
      <c r="E49" s="146"/>
      <c r="F49" s="146"/>
      <c r="G49" s="146"/>
      <c r="H49" s="146"/>
      <c r="I49" s="146"/>
      <c r="J49" s="146"/>
      <c r="K49" s="146"/>
      <c r="L49" s="146"/>
      <c r="M49" s="146"/>
      <c r="N49" s="147"/>
      <c r="O49" s="579"/>
      <c r="P49" s="580"/>
      <c r="Q49" s="580"/>
      <c r="R49" s="580"/>
      <c r="S49" s="580"/>
      <c r="T49" s="580"/>
      <c r="U49" s="559"/>
      <c r="V49" s="559"/>
      <c r="W49" s="559"/>
      <c r="X49" s="559"/>
      <c r="Y49" s="559"/>
      <c r="Z49" s="559"/>
      <c r="AA49" s="558"/>
      <c r="AB49" s="558"/>
      <c r="AC49" s="558"/>
      <c r="AD49" s="558"/>
      <c r="AE49" s="558"/>
      <c r="AF49" s="558"/>
      <c r="AG49" s="559"/>
      <c r="AH49" s="559"/>
      <c r="AI49" s="559"/>
      <c r="AJ49" s="559"/>
      <c r="AK49" s="559"/>
      <c r="AL49" s="559"/>
    </row>
    <row r="50" spans="1:38" ht="16.5" customHeight="1">
      <c r="A50" s="129" t="s">
        <v>507</v>
      </c>
      <c r="B50" s="144"/>
      <c r="C50" s="144"/>
      <c r="D50" s="148" t="s">
        <v>508</v>
      </c>
      <c r="E50" s="146"/>
      <c r="F50" s="146"/>
      <c r="G50" s="146"/>
      <c r="H50" s="146"/>
      <c r="I50" s="146"/>
      <c r="J50" s="146"/>
      <c r="K50" s="146"/>
      <c r="L50" s="146"/>
      <c r="M50" s="146"/>
      <c r="N50" s="147"/>
      <c r="O50" s="579">
        <v>213633811222</v>
      </c>
      <c r="P50" s="580"/>
      <c r="Q50" s="580"/>
      <c r="R50" s="580"/>
      <c r="S50" s="580"/>
      <c r="T50" s="580"/>
      <c r="U50" s="559"/>
      <c r="V50" s="559"/>
      <c r="W50" s="559"/>
      <c r="X50" s="559"/>
      <c r="Y50" s="559"/>
      <c r="Z50" s="559"/>
      <c r="AA50" s="558">
        <v>213633811222</v>
      </c>
      <c r="AB50" s="558"/>
      <c r="AC50" s="558"/>
      <c r="AD50" s="558"/>
      <c r="AE50" s="558"/>
      <c r="AF50" s="558"/>
      <c r="AG50" s="559"/>
      <c r="AH50" s="559"/>
      <c r="AI50" s="559"/>
      <c r="AJ50" s="559"/>
      <c r="AK50" s="559"/>
      <c r="AL50" s="559"/>
    </row>
    <row r="51" spans="1:38" ht="16.5" customHeight="1">
      <c r="A51" s="129" t="s">
        <v>509</v>
      </c>
      <c r="B51" s="144"/>
      <c r="C51" s="144"/>
      <c r="D51" s="148" t="s">
        <v>510</v>
      </c>
      <c r="E51" s="146"/>
      <c r="F51" s="146"/>
      <c r="G51" s="146"/>
      <c r="H51" s="146"/>
      <c r="I51" s="146"/>
      <c r="J51" s="146"/>
      <c r="K51" s="146"/>
      <c r="L51" s="146"/>
      <c r="M51" s="146"/>
      <c r="N51" s="147"/>
      <c r="O51" s="579">
        <v>-9610428853</v>
      </c>
      <c r="P51" s="580"/>
      <c r="Q51" s="580"/>
      <c r="R51" s="580"/>
      <c r="S51" s="580"/>
      <c r="T51" s="580"/>
      <c r="U51" s="559"/>
      <c r="V51" s="559"/>
      <c r="W51" s="559"/>
      <c r="X51" s="559"/>
      <c r="Y51" s="559"/>
      <c r="Z51" s="559"/>
      <c r="AA51" s="558">
        <v>-8542259797</v>
      </c>
      <c r="AB51" s="558"/>
      <c r="AC51" s="558"/>
      <c r="AD51" s="558"/>
      <c r="AE51" s="558"/>
      <c r="AF51" s="558"/>
      <c r="AG51" s="559"/>
      <c r="AH51" s="559"/>
      <c r="AI51" s="559"/>
      <c r="AJ51" s="559"/>
      <c r="AK51" s="559"/>
      <c r="AL51" s="559"/>
    </row>
    <row r="52" spans="1:38" ht="16.5" customHeight="1">
      <c r="A52" s="129" t="s">
        <v>511</v>
      </c>
      <c r="B52" s="144"/>
      <c r="C52" s="144"/>
      <c r="D52" s="148" t="s">
        <v>512</v>
      </c>
      <c r="E52" s="146"/>
      <c r="F52" s="146"/>
      <c r="G52" s="146"/>
      <c r="H52" s="146"/>
      <c r="I52" s="146"/>
      <c r="J52" s="146"/>
      <c r="K52" s="146"/>
      <c r="L52" s="146"/>
      <c r="M52" s="146"/>
      <c r="N52" s="147"/>
      <c r="O52" s="579"/>
      <c r="P52" s="580"/>
      <c r="Q52" s="580"/>
      <c r="R52" s="580"/>
      <c r="S52" s="580"/>
      <c r="T52" s="580"/>
      <c r="U52" s="559"/>
      <c r="V52" s="559"/>
      <c r="W52" s="559"/>
      <c r="X52" s="559"/>
      <c r="Y52" s="559"/>
      <c r="Z52" s="559"/>
      <c r="AA52" s="558"/>
      <c r="AB52" s="558"/>
      <c r="AC52" s="558"/>
      <c r="AD52" s="558"/>
      <c r="AE52" s="558"/>
      <c r="AF52" s="558"/>
      <c r="AG52" s="559"/>
      <c r="AH52" s="559"/>
      <c r="AI52" s="559"/>
      <c r="AJ52" s="559"/>
      <c r="AK52" s="559"/>
      <c r="AL52" s="559"/>
    </row>
    <row r="53" spans="1:38" ht="16.5" customHeight="1">
      <c r="A53" s="129" t="s">
        <v>513</v>
      </c>
      <c r="B53" s="144"/>
      <c r="C53" s="144"/>
      <c r="D53" s="148" t="s">
        <v>514</v>
      </c>
      <c r="E53" s="146"/>
      <c r="F53" s="146"/>
      <c r="G53" s="146"/>
      <c r="H53" s="146"/>
      <c r="I53" s="146"/>
      <c r="J53" s="146"/>
      <c r="K53" s="146"/>
      <c r="L53" s="146"/>
      <c r="M53" s="146"/>
      <c r="N53" s="147"/>
      <c r="O53" s="579"/>
      <c r="P53" s="580"/>
      <c r="Q53" s="580"/>
      <c r="R53" s="580"/>
      <c r="S53" s="580"/>
      <c r="T53" s="580"/>
      <c r="U53" s="559"/>
      <c r="V53" s="559"/>
      <c r="W53" s="559"/>
      <c r="X53" s="559"/>
      <c r="Y53" s="559"/>
      <c r="Z53" s="559"/>
      <c r="AA53" s="558"/>
      <c r="AB53" s="558"/>
      <c r="AC53" s="558"/>
      <c r="AD53" s="558"/>
      <c r="AE53" s="558"/>
      <c r="AF53" s="558"/>
      <c r="AG53" s="559"/>
      <c r="AH53" s="559"/>
      <c r="AI53" s="559"/>
      <c r="AJ53" s="559"/>
      <c r="AK53" s="559"/>
      <c r="AL53" s="559"/>
    </row>
    <row r="54" spans="1:38" ht="16.5" customHeight="1">
      <c r="A54" s="129" t="s">
        <v>515</v>
      </c>
      <c r="B54" s="144"/>
      <c r="C54" s="144"/>
      <c r="D54" s="148" t="s">
        <v>516</v>
      </c>
      <c r="E54" s="146"/>
      <c r="F54" s="146"/>
      <c r="G54" s="146"/>
      <c r="H54" s="146"/>
      <c r="I54" s="146"/>
      <c r="J54" s="146"/>
      <c r="K54" s="146"/>
      <c r="L54" s="146"/>
      <c r="M54" s="146"/>
      <c r="N54" s="147"/>
      <c r="O54" s="579"/>
      <c r="P54" s="580"/>
      <c r="Q54" s="580"/>
      <c r="R54" s="580"/>
      <c r="S54" s="580"/>
      <c r="T54" s="580"/>
      <c r="U54" s="559"/>
      <c r="V54" s="559"/>
      <c r="W54" s="559"/>
      <c r="X54" s="559"/>
      <c r="Y54" s="559"/>
      <c r="Z54" s="559"/>
      <c r="AA54" s="558"/>
      <c r="AB54" s="558"/>
      <c r="AC54" s="558"/>
      <c r="AD54" s="558"/>
      <c r="AE54" s="558"/>
      <c r="AF54" s="558"/>
      <c r="AG54" s="559"/>
      <c r="AH54" s="559"/>
      <c r="AI54" s="559"/>
      <c r="AJ54" s="559"/>
      <c r="AK54" s="559"/>
      <c r="AL54" s="559"/>
    </row>
    <row r="55" spans="1:38" ht="16.5" customHeight="1">
      <c r="A55" s="129" t="s">
        <v>517</v>
      </c>
      <c r="B55" s="144"/>
      <c r="C55" s="144"/>
      <c r="D55" s="148" t="s">
        <v>518</v>
      </c>
      <c r="E55" s="146"/>
      <c r="F55" s="146"/>
      <c r="G55" s="146"/>
      <c r="H55" s="146"/>
      <c r="I55" s="146"/>
      <c r="J55" s="146"/>
      <c r="K55" s="146"/>
      <c r="L55" s="146"/>
      <c r="M55" s="146"/>
      <c r="N55" s="147"/>
      <c r="O55" s="579"/>
      <c r="P55" s="580"/>
      <c r="Q55" s="580"/>
      <c r="R55" s="580"/>
      <c r="S55" s="580"/>
      <c r="T55" s="580"/>
      <c r="U55" s="559"/>
      <c r="V55" s="559"/>
      <c r="W55" s="559"/>
      <c r="X55" s="559"/>
      <c r="Y55" s="559"/>
      <c r="Z55" s="559"/>
      <c r="AA55" s="558"/>
      <c r="AB55" s="558"/>
      <c r="AC55" s="558"/>
      <c r="AD55" s="558"/>
      <c r="AE55" s="558"/>
      <c r="AF55" s="558"/>
      <c r="AG55" s="559"/>
      <c r="AH55" s="559"/>
      <c r="AI55" s="559"/>
      <c r="AJ55" s="559"/>
      <c r="AK55" s="559"/>
      <c r="AL55" s="559"/>
    </row>
    <row r="56" spans="1:38" ht="16.5" customHeight="1">
      <c r="A56" s="129" t="s">
        <v>519</v>
      </c>
      <c r="B56" s="144"/>
      <c r="C56" s="144"/>
      <c r="D56" s="148" t="s">
        <v>520</v>
      </c>
      <c r="E56" s="146"/>
      <c r="F56" s="146"/>
      <c r="G56" s="146"/>
      <c r="H56" s="146"/>
      <c r="I56" s="146"/>
      <c r="J56" s="146"/>
      <c r="K56" s="146"/>
      <c r="L56" s="146"/>
      <c r="M56" s="146"/>
      <c r="N56" s="147"/>
      <c r="O56" s="579"/>
      <c r="P56" s="580"/>
      <c r="Q56" s="580"/>
      <c r="R56" s="580"/>
      <c r="S56" s="580"/>
      <c r="T56" s="580"/>
      <c r="U56" s="559"/>
      <c r="V56" s="559"/>
      <c r="W56" s="559"/>
      <c r="X56" s="559"/>
      <c r="Y56" s="559"/>
      <c r="Z56" s="559"/>
      <c r="AA56" s="558"/>
      <c r="AB56" s="558"/>
      <c r="AC56" s="558"/>
      <c r="AD56" s="558"/>
      <c r="AE56" s="558"/>
      <c r="AF56" s="558"/>
      <c r="AG56" s="559"/>
      <c r="AH56" s="559"/>
      <c r="AI56" s="559"/>
      <c r="AJ56" s="559"/>
      <c r="AK56" s="559"/>
      <c r="AL56" s="559"/>
    </row>
    <row r="57" spans="1:38" ht="16.5" customHeight="1">
      <c r="A57" s="129" t="s">
        <v>521</v>
      </c>
      <c r="B57" s="144"/>
      <c r="C57" s="144"/>
      <c r="D57" s="148" t="s">
        <v>522</v>
      </c>
      <c r="E57" s="146"/>
      <c r="F57" s="146"/>
      <c r="G57" s="146"/>
      <c r="H57" s="146"/>
      <c r="I57" s="146"/>
      <c r="J57" s="146"/>
      <c r="K57" s="146"/>
      <c r="L57" s="146"/>
      <c r="M57" s="146"/>
      <c r="N57" s="147"/>
      <c r="O57" s="579"/>
      <c r="P57" s="580"/>
      <c r="Q57" s="580"/>
      <c r="R57" s="580"/>
      <c r="S57" s="580"/>
      <c r="T57" s="580"/>
      <c r="U57" s="559"/>
      <c r="V57" s="559"/>
      <c r="W57" s="559"/>
      <c r="X57" s="559"/>
      <c r="Y57" s="559"/>
      <c r="Z57" s="559"/>
      <c r="AA57" s="558"/>
      <c r="AB57" s="558"/>
      <c r="AC57" s="558"/>
      <c r="AD57" s="558"/>
      <c r="AE57" s="558"/>
      <c r="AF57" s="558"/>
      <c r="AG57" s="559"/>
      <c r="AH57" s="559"/>
      <c r="AI57" s="559"/>
      <c r="AJ57" s="559"/>
      <c r="AK57" s="559"/>
      <c r="AL57" s="559"/>
    </row>
    <row r="58" spans="1:38" ht="16.5" customHeight="1">
      <c r="A58" s="129" t="s">
        <v>523</v>
      </c>
      <c r="B58" s="144"/>
      <c r="C58" s="144"/>
      <c r="D58" s="148" t="s">
        <v>524</v>
      </c>
      <c r="E58" s="146"/>
      <c r="F58" s="146"/>
      <c r="G58" s="146"/>
      <c r="H58" s="146"/>
      <c r="I58" s="146"/>
      <c r="J58" s="146"/>
      <c r="K58" s="146"/>
      <c r="L58" s="146"/>
      <c r="M58" s="146"/>
      <c r="N58" s="147"/>
      <c r="O58" s="579"/>
      <c r="P58" s="580"/>
      <c r="Q58" s="580"/>
      <c r="R58" s="580"/>
      <c r="S58" s="580"/>
      <c r="T58" s="580"/>
      <c r="U58" s="559"/>
      <c r="V58" s="559"/>
      <c r="W58" s="559"/>
      <c r="X58" s="559"/>
      <c r="Y58" s="559"/>
      <c r="Z58" s="559"/>
      <c r="AA58" s="558"/>
      <c r="AB58" s="558"/>
      <c r="AC58" s="558"/>
      <c r="AD58" s="558"/>
      <c r="AE58" s="558"/>
      <c r="AF58" s="558"/>
      <c r="AG58" s="559"/>
      <c r="AH58" s="559"/>
      <c r="AI58" s="559"/>
      <c r="AJ58" s="559"/>
      <c r="AK58" s="559"/>
      <c r="AL58" s="559"/>
    </row>
    <row r="59" spans="1:38" ht="16.5" customHeight="1">
      <c r="A59" s="129" t="s">
        <v>525</v>
      </c>
      <c r="B59" s="144"/>
      <c r="C59" s="144"/>
      <c r="D59" s="148" t="s">
        <v>526</v>
      </c>
      <c r="E59" s="146"/>
      <c r="F59" s="146"/>
      <c r="G59" s="146"/>
      <c r="H59" s="146"/>
      <c r="I59" s="146"/>
      <c r="J59" s="146"/>
      <c r="K59" s="146"/>
      <c r="L59" s="146"/>
      <c r="M59" s="146"/>
      <c r="N59" s="147"/>
      <c r="O59" s="579"/>
      <c r="P59" s="580"/>
      <c r="Q59" s="580"/>
      <c r="R59" s="580"/>
      <c r="S59" s="580"/>
      <c r="T59" s="580"/>
      <c r="U59" s="559"/>
      <c r="V59" s="559"/>
      <c r="W59" s="559"/>
      <c r="X59" s="559"/>
      <c r="Y59" s="559"/>
      <c r="Z59" s="559"/>
      <c r="AA59" s="558"/>
      <c r="AB59" s="558"/>
      <c r="AC59" s="558"/>
      <c r="AD59" s="558"/>
      <c r="AE59" s="558"/>
      <c r="AF59" s="558"/>
      <c r="AG59" s="559"/>
      <c r="AH59" s="559"/>
      <c r="AI59" s="559"/>
      <c r="AJ59" s="559"/>
      <c r="AK59" s="559"/>
      <c r="AL59" s="559"/>
    </row>
    <row r="60" spans="1:38" ht="16.5" customHeight="1">
      <c r="A60" s="129" t="s">
        <v>527</v>
      </c>
      <c r="B60" s="144"/>
      <c r="C60" s="144"/>
      <c r="D60" s="148" t="s">
        <v>528</v>
      </c>
      <c r="E60" s="146"/>
      <c r="F60" s="146"/>
      <c r="G60" s="146"/>
      <c r="H60" s="146"/>
      <c r="I60" s="146"/>
      <c r="J60" s="146"/>
      <c r="K60" s="146"/>
      <c r="L60" s="146"/>
      <c r="M60" s="146"/>
      <c r="N60" s="147"/>
      <c r="O60" s="578">
        <f>+O61+O62+O63+O64+O65+O66+O67+O68+O69+O70</f>
        <v>0</v>
      </c>
      <c r="P60" s="559"/>
      <c r="Q60" s="559"/>
      <c r="R60" s="559"/>
      <c r="S60" s="559"/>
      <c r="T60" s="559"/>
      <c r="U60" s="559"/>
      <c r="V60" s="559"/>
      <c r="W60" s="559"/>
      <c r="X60" s="559"/>
      <c r="Y60" s="559"/>
      <c r="Z60" s="559"/>
      <c r="AA60" s="559">
        <f>+AA61+AA62+AA63+AA64+AA65+AA66+AA67+AA68+AA69+AA70</f>
        <v>0</v>
      </c>
      <c r="AB60" s="559"/>
      <c r="AC60" s="559"/>
      <c r="AD60" s="559"/>
      <c r="AE60" s="559"/>
      <c r="AF60" s="559"/>
      <c r="AG60" s="559"/>
      <c r="AH60" s="559"/>
      <c r="AI60" s="559"/>
      <c r="AJ60" s="559"/>
      <c r="AK60" s="559"/>
      <c r="AL60" s="559"/>
    </row>
    <row r="61" spans="1:38" ht="16.5" customHeight="1">
      <c r="A61" s="129" t="s">
        <v>529</v>
      </c>
      <c r="B61" s="144"/>
      <c r="C61" s="144"/>
      <c r="D61" s="148" t="s">
        <v>502</v>
      </c>
      <c r="E61" s="146"/>
      <c r="F61" s="146"/>
      <c r="G61" s="146"/>
      <c r="H61" s="146"/>
      <c r="I61" s="146"/>
      <c r="J61" s="146"/>
      <c r="K61" s="146"/>
      <c r="L61" s="146"/>
      <c r="M61" s="146"/>
      <c r="N61" s="147"/>
      <c r="O61" s="579"/>
      <c r="P61" s="580"/>
      <c r="Q61" s="580"/>
      <c r="R61" s="580"/>
      <c r="S61" s="580"/>
      <c r="T61" s="580"/>
      <c r="U61" s="559"/>
      <c r="V61" s="559"/>
      <c r="W61" s="559"/>
      <c r="X61" s="559"/>
      <c r="Y61" s="559"/>
      <c r="Z61" s="559"/>
      <c r="AA61" s="558"/>
      <c r="AB61" s="558"/>
      <c r="AC61" s="558"/>
      <c r="AD61" s="558"/>
      <c r="AE61" s="558"/>
      <c r="AF61" s="558"/>
      <c r="AG61" s="559"/>
      <c r="AH61" s="559"/>
      <c r="AI61" s="559"/>
      <c r="AJ61" s="559"/>
      <c r="AK61" s="559"/>
      <c r="AL61" s="559"/>
    </row>
    <row r="62" spans="1:38" ht="16.5" customHeight="1">
      <c r="A62" s="129" t="s">
        <v>530</v>
      </c>
      <c r="B62" s="144"/>
      <c r="C62" s="144"/>
      <c r="D62" s="148" t="s">
        <v>531</v>
      </c>
      <c r="E62" s="146"/>
      <c r="F62" s="146"/>
      <c r="G62" s="146"/>
      <c r="H62" s="146"/>
      <c r="I62" s="146"/>
      <c r="J62" s="146"/>
      <c r="K62" s="146"/>
      <c r="L62" s="146"/>
      <c r="M62" s="146"/>
      <c r="N62" s="147"/>
      <c r="O62" s="579"/>
      <c r="P62" s="580"/>
      <c r="Q62" s="580"/>
      <c r="R62" s="580"/>
      <c r="S62" s="580"/>
      <c r="T62" s="580"/>
      <c r="U62" s="559"/>
      <c r="V62" s="559"/>
      <c r="W62" s="559"/>
      <c r="X62" s="559"/>
      <c r="Y62" s="559"/>
      <c r="Z62" s="559"/>
      <c r="AA62" s="558"/>
      <c r="AB62" s="558"/>
      <c r="AC62" s="558"/>
      <c r="AD62" s="558"/>
      <c r="AE62" s="558"/>
      <c r="AF62" s="558"/>
      <c r="AG62" s="559"/>
      <c r="AH62" s="559"/>
      <c r="AI62" s="559"/>
      <c r="AJ62" s="559"/>
      <c r="AK62" s="559"/>
      <c r="AL62" s="559"/>
    </row>
    <row r="63" spans="1:38" ht="16.5" customHeight="1">
      <c r="A63" s="129" t="s">
        <v>532</v>
      </c>
      <c r="B63" s="144"/>
      <c r="C63" s="144"/>
      <c r="D63" s="148" t="s">
        <v>533</v>
      </c>
      <c r="E63" s="146"/>
      <c r="F63" s="146"/>
      <c r="G63" s="146"/>
      <c r="H63" s="146"/>
      <c r="I63" s="146"/>
      <c r="J63" s="146"/>
      <c r="K63" s="146"/>
      <c r="L63" s="146"/>
      <c r="M63" s="146"/>
      <c r="N63" s="147"/>
      <c r="O63" s="579"/>
      <c r="P63" s="580"/>
      <c r="Q63" s="580"/>
      <c r="R63" s="580"/>
      <c r="S63" s="580"/>
      <c r="T63" s="580"/>
      <c r="U63" s="559"/>
      <c r="V63" s="559"/>
      <c r="W63" s="559"/>
      <c r="X63" s="559"/>
      <c r="Y63" s="559"/>
      <c r="Z63" s="559"/>
      <c r="AA63" s="558"/>
      <c r="AB63" s="558"/>
      <c r="AC63" s="558"/>
      <c r="AD63" s="558"/>
      <c r="AE63" s="558"/>
      <c r="AF63" s="558"/>
      <c r="AG63" s="559"/>
      <c r="AH63" s="559"/>
      <c r="AI63" s="559"/>
      <c r="AJ63" s="559"/>
      <c r="AK63" s="559"/>
      <c r="AL63" s="559"/>
    </row>
    <row r="64" spans="1:38" ht="16.5" customHeight="1">
      <c r="A64" s="129" t="s">
        <v>534</v>
      </c>
      <c r="B64" s="144"/>
      <c r="C64" s="144"/>
      <c r="D64" s="148" t="s">
        <v>508</v>
      </c>
      <c r="E64" s="146"/>
      <c r="F64" s="146"/>
      <c r="G64" s="146"/>
      <c r="H64" s="146"/>
      <c r="I64" s="146"/>
      <c r="J64" s="146"/>
      <c r="K64" s="146"/>
      <c r="L64" s="146"/>
      <c r="M64" s="146"/>
      <c r="N64" s="147"/>
      <c r="O64" s="579"/>
      <c r="P64" s="580"/>
      <c r="Q64" s="580"/>
      <c r="R64" s="580"/>
      <c r="S64" s="580"/>
      <c r="T64" s="580"/>
      <c r="U64" s="559"/>
      <c r="V64" s="559"/>
      <c r="W64" s="559"/>
      <c r="X64" s="559"/>
      <c r="Y64" s="559"/>
      <c r="Z64" s="559"/>
      <c r="AA64" s="558"/>
      <c r="AB64" s="558"/>
      <c r="AC64" s="558"/>
      <c r="AD64" s="558"/>
      <c r="AE64" s="558"/>
      <c r="AF64" s="558"/>
      <c r="AG64" s="559"/>
      <c r="AH64" s="559"/>
      <c r="AI64" s="559"/>
      <c r="AJ64" s="559"/>
      <c r="AK64" s="559"/>
      <c r="AL64" s="559"/>
    </row>
    <row r="65" spans="1:38" ht="16.5" customHeight="1">
      <c r="A65" s="129" t="s">
        <v>535</v>
      </c>
      <c r="B65" s="144"/>
      <c r="C65" s="144"/>
      <c r="D65" s="148" t="s">
        <v>536</v>
      </c>
      <c r="E65" s="146"/>
      <c r="F65" s="146"/>
      <c r="G65" s="146"/>
      <c r="H65" s="146"/>
      <c r="I65" s="146"/>
      <c r="J65" s="146"/>
      <c r="K65" s="146"/>
      <c r="L65" s="146"/>
      <c r="M65" s="146"/>
      <c r="N65" s="147"/>
      <c r="O65" s="579"/>
      <c r="P65" s="580"/>
      <c r="Q65" s="580"/>
      <c r="R65" s="580"/>
      <c r="S65" s="580"/>
      <c r="T65" s="580"/>
      <c r="U65" s="559"/>
      <c r="V65" s="559"/>
      <c r="W65" s="559"/>
      <c r="X65" s="559"/>
      <c r="Y65" s="559"/>
      <c r="Z65" s="559"/>
      <c r="AA65" s="558"/>
      <c r="AB65" s="558"/>
      <c r="AC65" s="558"/>
      <c r="AD65" s="558"/>
      <c r="AE65" s="558"/>
      <c r="AF65" s="558"/>
      <c r="AG65" s="559"/>
      <c r="AH65" s="559"/>
      <c r="AI65" s="559"/>
      <c r="AJ65" s="559"/>
      <c r="AK65" s="559"/>
      <c r="AL65" s="559"/>
    </row>
    <row r="66" spans="1:38" ht="16.5" customHeight="1">
      <c r="A66" s="129" t="s">
        <v>537</v>
      </c>
      <c r="B66" s="144"/>
      <c r="C66" s="144"/>
      <c r="D66" s="148" t="s">
        <v>538</v>
      </c>
      <c r="E66" s="146"/>
      <c r="F66" s="146"/>
      <c r="G66" s="146"/>
      <c r="H66" s="146"/>
      <c r="I66" s="146"/>
      <c r="J66" s="146"/>
      <c r="K66" s="146"/>
      <c r="L66" s="146"/>
      <c r="M66" s="146"/>
      <c r="N66" s="147"/>
      <c r="O66" s="579"/>
      <c r="P66" s="580"/>
      <c r="Q66" s="580"/>
      <c r="R66" s="580"/>
      <c r="S66" s="580"/>
      <c r="T66" s="580"/>
      <c r="U66" s="559"/>
      <c r="V66" s="559"/>
      <c r="W66" s="559"/>
      <c r="X66" s="559"/>
      <c r="Y66" s="559"/>
      <c r="Z66" s="559"/>
      <c r="AA66" s="558"/>
      <c r="AB66" s="558"/>
      <c r="AC66" s="558"/>
      <c r="AD66" s="558"/>
      <c r="AE66" s="558"/>
      <c r="AF66" s="558"/>
      <c r="AG66" s="559"/>
      <c r="AH66" s="559"/>
      <c r="AI66" s="559"/>
      <c r="AJ66" s="559"/>
      <c r="AK66" s="559"/>
      <c r="AL66" s="559"/>
    </row>
    <row r="67" spans="1:38" ht="16.5" customHeight="1">
      <c r="A67" s="129" t="s">
        <v>539</v>
      </c>
      <c r="B67" s="144"/>
      <c r="C67" s="144"/>
      <c r="D67" s="148" t="s">
        <v>540</v>
      </c>
      <c r="E67" s="146"/>
      <c r="F67" s="146"/>
      <c r="G67" s="146"/>
      <c r="H67" s="146"/>
      <c r="I67" s="146"/>
      <c r="J67" s="146"/>
      <c r="K67" s="146"/>
      <c r="L67" s="146"/>
      <c r="M67" s="146"/>
      <c r="N67" s="147"/>
      <c r="O67" s="579"/>
      <c r="P67" s="580"/>
      <c r="Q67" s="580"/>
      <c r="R67" s="580"/>
      <c r="S67" s="580"/>
      <c r="T67" s="580"/>
      <c r="U67" s="559"/>
      <c r="V67" s="559"/>
      <c r="W67" s="559"/>
      <c r="X67" s="559"/>
      <c r="Y67" s="559"/>
      <c r="Z67" s="559"/>
      <c r="AA67" s="558"/>
      <c r="AB67" s="558"/>
      <c r="AC67" s="558"/>
      <c r="AD67" s="558"/>
      <c r="AE67" s="558"/>
      <c r="AF67" s="558"/>
      <c r="AG67" s="559"/>
      <c r="AH67" s="559"/>
      <c r="AI67" s="559"/>
      <c r="AJ67" s="559"/>
      <c r="AK67" s="559"/>
      <c r="AL67" s="559"/>
    </row>
    <row r="68" spans="1:38" ht="16.5" customHeight="1">
      <c r="A68" s="129" t="s">
        <v>541</v>
      </c>
      <c r="B68" s="144"/>
      <c r="C68" s="144"/>
      <c r="D68" s="148" t="s">
        <v>516</v>
      </c>
      <c r="E68" s="146"/>
      <c r="F68" s="146"/>
      <c r="G68" s="146"/>
      <c r="H68" s="146"/>
      <c r="I68" s="146"/>
      <c r="J68" s="146"/>
      <c r="K68" s="146"/>
      <c r="L68" s="146"/>
      <c r="M68" s="146"/>
      <c r="N68" s="147"/>
      <c r="O68" s="579"/>
      <c r="P68" s="580"/>
      <c r="Q68" s="580"/>
      <c r="R68" s="580"/>
      <c r="S68" s="580"/>
      <c r="T68" s="580"/>
      <c r="U68" s="559"/>
      <c r="V68" s="559"/>
      <c r="W68" s="559"/>
      <c r="X68" s="559"/>
      <c r="Y68" s="559"/>
      <c r="Z68" s="559"/>
      <c r="AA68" s="558"/>
      <c r="AB68" s="558"/>
      <c r="AC68" s="558"/>
      <c r="AD68" s="558"/>
      <c r="AE68" s="558"/>
      <c r="AF68" s="558"/>
      <c r="AG68" s="559"/>
      <c r="AH68" s="559"/>
      <c r="AI68" s="559"/>
      <c r="AJ68" s="559"/>
      <c r="AK68" s="559"/>
      <c r="AL68" s="559"/>
    </row>
    <row r="69" spans="1:38" ht="16.5" customHeight="1">
      <c r="A69" s="129" t="s">
        <v>542</v>
      </c>
      <c r="B69" s="144"/>
      <c r="C69" s="144"/>
      <c r="D69" s="148" t="s">
        <v>518</v>
      </c>
      <c r="E69" s="146"/>
      <c r="F69" s="146"/>
      <c r="G69" s="146"/>
      <c r="H69" s="146"/>
      <c r="I69" s="146"/>
      <c r="J69" s="146"/>
      <c r="K69" s="146"/>
      <c r="L69" s="146"/>
      <c r="M69" s="146"/>
      <c r="N69" s="147"/>
      <c r="O69" s="579"/>
      <c r="P69" s="580"/>
      <c r="Q69" s="580"/>
      <c r="R69" s="580"/>
      <c r="S69" s="580"/>
      <c r="T69" s="580"/>
      <c r="U69" s="559"/>
      <c r="V69" s="559"/>
      <c r="W69" s="559"/>
      <c r="X69" s="559"/>
      <c r="Y69" s="559"/>
      <c r="Z69" s="559"/>
      <c r="AA69" s="558"/>
      <c r="AB69" s="558"/>
      <c r="AC69" s="558"/>
      <c r="AD69" s="558"/>
      <c r="AE69" s="558"/>
      <c r="AF69" s="558"/>
      <c r="AG69" s="559"/>
      <c r="AH69" s="559"/>
      <c r="AI69" s="559"/>
      <c r="AJ69" s="559"/>
      <c r="AK69" s="559"/>
      <c r="AL69" s="559"/>
    </row>
    <row r="70" spans="1:38" ht="16.5" customHeight="1">
      <c r="A70" s="129" t="s">
        <v>543</v>
      </c>
      <c r="B70" s="144"/>
      <c r="C70" s="144"/>
      <c r="D70" s="148" t="s">
        <v>471</v>
      </c>
      <c r="E70" s="146"/>
      <c r="F70" s="146"/>
      <c r="G70" s="146"/>
      <c r="H70" s="146"/>
      <c r="I70" s="146"/>
      <c r="J70" s="146"/>
      <c r="K70" s="146"/>
      <c r="L70" s="146"/>
      <c r="M70" s="146"/>
      <c r="N70" s="147"/>
      <c r="O70" s="579"/>
      <c r="P70" s="580"/>
      <c r="Q70" s="580"/>
      <c r="R70" s="580"/>
      <c r="S70" s="580"/>
      <c r="T70" s="580"/>
      <c r="U70" s="559"/>
      <c r="V70" s="559"/>
      <c r="W70" s="559"/>
      <c r="X70" s="559"/>
      <c r="Y70" s="559"/>
      <c r="Z70" s="559"/>
      <c r="AA70" s="558"/>
      <c r="AB70" s="558"/>
      <c r="AC70" s="558"/>
      <c r="AD70" s="558"/>
      <c r="AE70" s="558"/>
      <c r="AF70" s="558"/>
      <c r="AG70" s="559"/>
      <c r="AH70" s="559"/>
      <c r="AI70" s="559"/>
      <c r="AJ70" s="559"/>
      <c r="AK70" s="559"/>
      <c r="AL70" s="559"/>
    </row>
    <row r="71" spans="1:38" ht="16.5" customHeight="1">
      <c r="A71" s="129" t="s">
        <v>544</v>
      </c>
      <c r="B71" s="144"/>
      <c r="C71" s="144"/>
      <c r="D71" s="148" t="s">
        <v>545</v>
      </c>
      <c r="E71" s="146"/>
      <c r="F71" s="146"/>
      <c r="G71" s="146"/>
      <c r="H71" s="146"/>
      <c r="I71" s="146"/>
      <c r="J71" s="146"/>
      <c r="K71" s="146"/>
      <c r="L71" s="146"/>
      <c r="M71" s="146"/>
      <c r="N71" s="147"/>
      <c r="O71" s="578">
        <f>+O72+O73+O74</f>
        <v>0</v>
      </c>
      <c r="P71" s="559"/>
      <c r="Q71" s="559"/>
      <c r="R71" s="559"/>
      <c r="S71" s="559"/>
      <c r="T71" s="559"/>
      <c r="U71" s="559"/>
      <c r="V71" s="559"/>
      <c r="W71" s="559"/>
      <c r="X71" s="559"/>
      <c r="Y71" s="559"/>
      <c r="Z71" s="559"/>
      <c r="AA71" s="559">
        <f>+AA72+AA73+AA74</f>
        <v>0</v>
      </c>
      <c r="AB71" s="559"/>
      <c r="AC71" s="559"/>
      <c r="AD71" s="559"/>
      <c r="AE71" s="559"/>
      <c r="AF71" s="559"/>
      <c r="AG71" s="559"/>
      <c r="AH71" s="559"/>
      <c r="AI71" s="559"/>
      <c r="AJ71" s="559"/>
      <c r="AK71" s="559"/>
      <c r="AL71" s="559"/>
    </row>
    <row r="72" spans="1:38" ht="16.5" customHeight="1">
      <c r="A72" s="129" t="s">
        <v>546</v>
      </c>
      <c r="B72" s="144"/>
      <c r="C72" s="144"/>
      <c r="D72" s="148" t="s">
        <v>547</v>
      </c>
      <c r="E72" s="146"/>
      <c r="F72" s="146"/>
      <c r="G72" s="146"/>
      <c r="H72" s="146"/>
      <c r="I72" s="146"/>
      <c r="J72" s="146"/>
      <c r="K72" s="146"/>
      <c r="L72" s="146"/>
      <c r="M72" s="146"/>
      <c r="N72" s="147"/>
      <c r="O72" s="557"/>
      <c r="P72" s="558"/>
      <c r="Q72" s="558"/>
      <c r="R72" s="558"/>
      <c r="S72" s="558"/>
      <c r="T72" s="558"/>
      <c r="U72" s="559"/>
      <c r="V72" s="559"/>
      <c r="W72" s="559"/>
      <c r="X72" s="559"/>
      <c r="Y72" s="559"/>
      <c r="Z72" s="559"/>
      <c r="AA72" s="558"/>
      <c r="AB72" s="558"/>
      <c r="AC72" s="558"/>
      <c r="AD72" s="558"/>
      <c r="AE72" s="558"/>
      <c r="AF72" s="558"/>
      <c r="AG72" s="559"/>
      <c r="AH72" s="559"/>
      <c r="AI72" s="559"/>
      <c r="AJ72" s="559"/>
      <c r="AK72" s="559"/>
      <c r="AL72" s="559"/>
    </row>
    <row r="73" spans="1:38" ht="16.5" customHeight="1">
      <c r="A73" s="129" t="s">
        <v>548</v>
      </c>
      <c r="B73" s="144"/>
      <c r="C73" s="144"/>
      <c r="D73" s="148" t="s">
        <v>549</v>
      </c>
      <c r="E73" s="146"/>
      <c r="F73" s="146"/>
      <c r="G73" s="146"/>
      <c r="H73" s="146"/>
      <c r="I73" s="146"/>
      <c r="J73" s="146"/>
      <c r="K73" s="146"/>
      <c r="L73" s="146"/>
      <c r="M73" s="146"/>
      <c r="N73" s="147"/>
      <c r="O73" s="557"/>
      <c r="P73" s="558"/>
      <c r="Q73" s="558"/>
      <c r="R73" s="558"/>
      <c r="S73" s="558"/>
      <c r="T73" s="558"/>
      <c r="U73" s="559"/>
      <c r="V73" s="559"/>
      <c r="W73" s="559"/>
      <c r="X73" s="559"/>
      <c r="Y73" s="559"/>
      <c r="Z73" s="559"/>
      <c r="AA73" s="558"/>
      <c r="AB73" s="558"/>
      <c r="AC73" s="558"/>
      <c r="AD73" s="558"/>
      <c r="AE73" s="558"/>
      <c r="AF73" s="558"/>
      <c r="AG73" s="559"/>
      <c r="AH73" s="559"/>
      <c r="AI73" s="559"/>
      <c r="AJ73" s="559"/>
      <c r="AK73" s="559"/>
      <c r="AL73" s="559"/>
    </row>
    <row r="74" spans="1:38" ht="16.5" customHeight="1">
      <c r="A74" s="129" t="s">
        <v>550</v>
      </c>
      <c r="B74" s="144"/>
      <c r="C74" s="144"/>
      <c r="D74" s="148" t="s">
        <v>471</v>
      </c>
      <c r="E74" s="146"/>
      <c r="F74" s="146"/>
      <c r="G74" s="146"/>
      <c r="H74" s="146"/>
      <c r="I74" s="146"/>
      <c r="J74" s="146"/>
      <c r="K74" s="146"/>
      <c r="L74" s="146"/>
      <c r="M74" s="146"/>
      <c r="N74" s="147"/>
      <c r="O74" s="557"/>
      <c r="P74" s="558"/>
      <c r="Q74" s="558"/>
      <c r="R74" s="558"/>
      <c r="S74" s="558"/>
      <c r="T74" s="558"/>
      <c r="U74" s="559"/>
      <c r="V74" s="559"/>
      <c r="W74" s="559"/>
      <c r="X74" s="559"/>
      <c r="Y74" s="559"/>
      <c r="Z74" s="559"/>
      <c r="AA74" s="558"/>
      <c r="AB74" s="558"/>
      <c r="AC74" s="558"/>
      <c r="AD74" s="558"/>
      <c r="AE74" s="558"/>
      <c r="AF74" s="558"/>
      <c r="AG74" s="559"/>
      <c r="AH74" s="559"/>
      <c r="AI74" s="559"/>
      <c r="AJ74" s="559"/>
      <c r="AK74" s="559"/>
      <c r="AL74" s="559"/>
    </row>
    <row r="75" spans="1:38" ht="16.5" customHeight="1">
      <c r="A75" s="129" t="s">
        <v>551</v>
      </c>
      <c r="B75" s="144"/>
      <c r="C75" s="144"/>
      <c r="D75" s="148" t="s">
        <v>552</v>
      </c>
      <c r="E75" s="146"/>
      <c r="F75" s="146"/>
      <c r="G75" s="146"/>
      <c r="H75" s="146"/>
      <c r="I75" s="146"/>
      <c r="J75" s="146"/>
      <c r="K75" s="146"/>
      <c r="L75" s="146"/>
      <c r="M75" s="146"/>
      <c r="N75" s="147"/>
      <c r="O75" s="557">
        <v>279230000</v>
      </c>
      <c r="P75" s="558"/>
      <c r="Q75" s="558"/>
      <c r="R75" s="558"/>
      <c r="S75" s="558"/>
      <c r="T75" s="558"/>
      <c r="U75" s="559"/>
      <c r="V75" s="559"/>
      <c r="W75" s="559"/>
      <c r="X75" s="559"/>
      <c r="Y75" s="559"/>
      <c r="Z75" s="559"/>
      <c r="AA75" s="558">
        <v>279230000</v>
      </c>
      <c r="AB75" s="558"/>
      <c r="AC75" s="558"/>
      <c r="AD75" s="558"/>
      <c r="AE75" s="558"/>
      <c r="AF75" s="558"/>
      <c r="AG75" s="559"/>
      <c r="AH75" s="559"/>
      <c r="AI75" s="559"/>
      <c r="AJ75" s="559"/>
      <c r="AK75" s="559"/>
      <c r="AL75" s="559"/>
    </row>
    <row r="76" spans="1:38" ht="16.5" customHeight="1">
      <c r="A76" s="129" t="s">
        <v>553</v>
      </c>
      <c r="B76" s="144"/>
      <c r="C76" s="144"/>
      <c r="D76" s="148" t="s">
        <v>554</v>
      </c>
      <c r="E76" s="146"/>
      <c r="F76" s="146"/>
      <c r="G76" s="146"/>
      <c r="H76" s="146"/>
      <c r="I76" s="146"/>
      <c r="J76" s="146"/>
      <c r="K76" s="146"/>
      <c r="L76" s="146"/>
      <c r="M76" s="146"/>
      <c r="N76" s="147"/>
      <c r="O76" s="557"/>
      <c r="P76" s="558"/>
      <c r="Q76" s="558"/>
      <c r="R76" s="558"/>
      <c r="S76" s="558"/>
      <c r="T76" s="558"/>
      <c r="U76" s="559"/>
      <c r="V76" s="559"/>
      <c r="W76" s="559"/>
      <c r="X76" s="559"/>
      <c r="Y76" s="559"/>
      <c r="Z76" s="559"/>
      <c r="AA76" s="558"/>
      <c r="AB76" s="558"/>
      <c r="AC76" s="558"/>
      <c r="AD76" s="558"/>
      <c r="AE76" s="558"/>
      <c r="AF76" s="558"/>
      <c r="AG76" s="559"/>
      <c r="AH76" s="559"/>
      <c r="AI76" s="559"/>
      <c r="AJ76" s="559"/>
      <c r="AK76" s="559"/>
      <c r="AL76" s="559"/>
    </row>
    <row r="77" spans="1:38" ht="16.5" customHeight="1">
      <c r="A77" s="194" t="s">
        <v>1027</v>
      </c>
      <c r="B77" s="144"/>
      <c r="C77" s="144"/>
      <c r="D77" s="148" t="s">
        <v>1028</v>
      </c>
      <c r="E77" s="146"/>
      <c r="F77" s="146"/>
      <c r="G77" s="146"/>
      <c r="H77" s="146"/>
      <c r="I77" s="146"/>
      <c r="J77" s="146"/>
      <c r="K77" s="146"/>
      <c r="L77" s="146"/>
      <c r="M77" s="146"/>
      <c r="N77" s="147"/>
      <c r="O77" s="557"/>
      <c r="P77" s="558"/>
      <c r="Q77" s="558"/>
      <c r="R77" s="558"/>
      <c r="S77" s="558"/>
      <c r="T77" s="558"/>
      <c r="U77" s="559"/>
      <c r="V77" s="559"/>
      <c r="W77" s="559"/>
      <c r="X77" s="559"/>
      <c r="Y77" s="559"/>
      <c r="Z77" s="559"/>
      <c r="AA77" s="558"/>
      <c r="AB77" s="558"/>
      <c r="AC77" s="558"/>
      <c r="AD77" s="558"/>
      <c r="AE77" s="558"/>
      <c r="AF77" s="558"/>
      <c r="AG77" s="559"/>
      <c r="AH77" s="559"/>
      <c r="AI77" s="559"/>
      <c r="AJ77" s="559"/>
      <c r="AK77" s="559"/>
      <c r="AL77" s="559"/>
    </row>
    <row r="78" spans="1:38" ht="16.5" customHeight="1">
      <c r="A78" s="129" t="s">
        <v>555</v>
      </c>
      <c r="B78" s="144"/>
      <c r="C78" s="144"/>
      <c r="D78" s="148" t="s">
        <v>1029</v>
      </c>
      <c r="E78" s="146"/>
      <c r="F78" s="146"/>
      <c r="G78" s="146"/>
      <c r="H78" s="146"/>
      <c r="I78" s="146"/>
      <c r="J78" s="146"/>
      <c r="K78" s="146"/>
      <c r="L78" s="146"/>
      <c r="M78" s="146"/>
      <c r="N78" s="147"/>
      <c r="O78" s="557"/>
      <c r="P78" s="558"/>
      <c r="Q78" s="558"/>
      <c r="R78" s="558"/>
      <c r="S78" s="558"/>
      <c r="T78" s="558"/>
      <c r="U78" s="559"/>
      <c r="V78" s="559"/>
      <c r="W78" s="559"/>
      <c r="X78" s="559"/>
      <c r="Y78" s="559"/>
      <c r="Z78" s="559"/>
      <c r="AA78" s="558"/>
      <c r="AB78" s="558"/>
      <c r="AC78" s="558"/>
      <c r="AD78" s="558"/>
      <c r="AE78" s="558"/>
      <c r="AF78" s="558"/>
      <c r="AG78" s="559"/>
      <c r="AH78" s="559"/>
      <c r="AI78" s="559"/>
      <c r="AJ78" s="559"/>
      <c r="AK78" s="559"/>
      <c r="AL78" s="559"/>
    </row>
    <row r="79" spans="1:38" ht="16.5" customHeight="1">
      <c r="A79" s="129" t="s">
        <v>556</v>
      </c>
      <c r="B79" s="144"/>
      <c r="C79" s="144"/>
      <c r="D79" s="145" t="s">
        <v>557</v>
      </c>
      <c r="E79" s="146"/>
      <c r="F79" s="146"/>
      <c r="G79" s="146"/>
      <c r="H79" s="146"/>
      <c r="I79" s="146"/>
      <c r="J79" s="146"/>
      <c r="K79" s="146"/>
      <c r="L79" s="146"/>
      <c r="M79" s="146"/>
      <c r="N79" s="147"/>
      <c r="O79" s="578"/>
      <c r="P79" s="559"/>
      <c r="Q79" s="559"/>
      <c r="R79" s="559"/>
      <c r="S79" s="559"/>
      <c r="T79" s="559"/>
      <c r="U79" s="559">
        <f>U12+U36</f>
        <v>392713268064</v>
      </c>
      <c r="V79" s="559"/>
      <c r="W79" s="559"/>
      <c r="X79" s="559"/>
      <c r="Y79" s="559"/>
      <c r="Z79" s="559"/>
      <c r="AA79" s="559"/>
      <c r="AB79" s="559"/>
      <c r="AC79" s="559"/>
      <c r="AD79" s="559"/>
      <c r="AE79" s="559"/>
      <c r="AF79" s="559"/>
      <c r="AG79" s="559">
        <f>AG12+AG36</f>
        <v>393243293659</v>
      </c>
      <c r="AH79" s="559"/>
      <c r="AI79" s="559"/>
      <c r="AJ79" s="559"/>
      <c r="AK79" s="559"/>
      <c r="AL79" s="559"/>
    </row>
    <row r="80" spans="1:38" ht="16.5" customHeight="1">
      <c r="A80" s="129"/>
      <c r="B80" s="144"/>
      <c r="C80" s="144"/>
      <c r="D80" s="145" t="s">
        <v>558</v>
      </c>
      <c r="E80" s="146"/>
      <c r="F80" s="146"/>
      <c r="G80" s="146"/>
      <c r="H80" s="146"/>
      <c r="I80" s="146"/>
      <c r="J80" s="146"/>
      <c r="K80" s="146"/>
      <c r="L80" s="146"/>
      <c r="M80" s="146"/>
      <c r="N80" s="147"/>
      <c r="O80" s="573"/>
      <c r="P80" s="572"/>
      <c r="Q80" s="572"/>
      <c r="R80" s="572"/>
      <c r="S80" s="572"/>
      <c r="T80" s="572"/>
      <c r="U80" s="572"/>
      <c r="V80" s="572"/>
      <c r="W80" s="572"/>
      <c r="X80" s="572"/>
      <c r="Y80" s="572"/>
      <c r="Z80" s="572"/>
      <c r="AA80" s="572"/>
      <c r="AB80" s="572"/>
      <c r="AC80" s="572"/>
      <c r="AD80" s="572"/>
      <c r="AE80" s="572"/>
      <c r="AF80" s="572"/>
      <c r="AG80" s="572"/>
      <c r="AH80" s="572"/>
      <c r="AI80" s="572"/>
      <c r="AJ80" s="572"/>
      <c r="AK80" s="572"/>
      <c r="AL80" s="572"/>
    </row>
    <row r="81" spans="1:38" ht="16.5" customHeight="1">
      <c r="A81" s="129" t="s">
        <v>559</v>
      </c>
      <c r="B81" s="144"/>
      <c r="C81" s="144"/>
      <c r="D81" s="145" t="s">
        <v>560</v>
      </c>
      <c r="E81" s="146"/>
      <c r="F81" s="146"/>
      <c r="G81" s="146"/>
      <c r="H81" s="146"/>
      <c r="I81" s="146"/>
      <c r="J81" s="146"/>
      <c r="K81" s="146"/>
      <c r="L81" s="146"/>
      <c r="M81" s="146"/>
      <c r="N81" s="147"/>
      <c r="O81" s="573"/>
      <c r="P81" s="572"/>
      <c r="Q81" s="572"/>
      <c r="R81" s="572"/>
      <c r="S81" s="572"/>
      <c r="T81" s="572"/>
      <c r="U81" s="572">
        <f>+O82+O83+O84+O85+O86+O87+O88+O89+O90+O91+O92+O93+O94+O95+O96+O97+O98+O99</f>
        <v>401221084</v>
      </c>
      <c r="V81" s="572"/>
      <c r="W81" s="572"/>
      <c r="X81" s="572"/>
      <c r="Y81" s="572"/>
      <c r="Z81" s="572"/>
      <c r="AA81" s="572"/>
      <c r="AB81" s="572"/>
      <c r="AC81" s="572"/>
      <c r="AD81" s="572"/>
      <c r="AE81" s="572"/>
      <c r="AF81" s="572"/>
      <c r="AG81" s="572">
        <f>+AA82+AA83+AA84+AA85+AA86+AA87+AA88+AA89+AA90+AA91+AA92+AA93+AA94+AA95+AA96+AA97+AA98+AA99</f>
        <v>322681865</v>
      </c>
      <c r="AH81" s="572"/>
      <c r="AI81" s="572"/>
      <c r="AJ81" s="572"/>
      <c r="AK81" s="572"/>
      <c r="AL81" s="572"/>
    </row>
    <row r="82" spans="1:38" ht="16.5" customHeight="1">
      <c r="A82" s="129" t="s">
        <v>561</v>
      </c>
      <c r="B82" s="144"/>
      <c r="C82" s="144"/>
      <c r="D82" s="148" t="s">
        <v>562</v>
      </c>
      <c r="E82" s="146"/>
      <c r="F82" s="146"/>
      <c r="G82" s="146"/>
      <c r="H82" s="146"/>
      <c r="I82" s="146"/>
      <c r="J82" s="146"/>
      <c r="K82" s="146"/>
      <c r="L82" s="146"/>
      <c r="M82" s="146"/>
      <c r="N82" s="147"/>
      <c r="O82" s="570"/>
      <c r="P82" s="571"/>
      <c r="Q82" s="571"/>
      <c r="R82" s="571"/>
      <c r="S82" s="571"/>
      <c r="T82" s="571"/>
      <c r="U82" s="572"/>
      <c r="V82" s="572"/>
      <c r="W82" s="572"/>
      <c r="X82" s="572"/>
      <c r="Y82" s="572"/>
      <c r="Z82" s="572"/>
      <c r="AA82" s="571"/>
      <c r="AB82" s="571"/>
      <c r="AC82" s="571"/>
      <c r="AD82" s="571"/>
      <c r="AE82" s="571"/>
      <c r="AF82" s="571"/>
      <c r="AG82" s="572"/>
      <c r="AH82" s="572"/>
      <c r="AI82" s="572"/>
      <c r="AJ82" s="572"/>
      <c r="AK82" s="572"/>
      <c r="AL82" s="572"/>
    </row>
    <row r="83" spans="1:38" ht="16.5" customHeight="1">
      <c r="A83" s="129" t="s">
        <v>563</v>
      </c>
      <c r="B83" s="144"/>
      <c r="C83" s="144"/>
      <c r="D83" s="148" t="s">
        <v>564</v>
      </c>
      <c r="E83" s="146"/>
      <c r="F83" s="146"/>
      <c r="G83" s="146"/>
      <c r="H83" s="146"/>
      <c r="I83" s="146"/>
      <c r="J83" s="146"/>
      <c r="K83" s="146"/>
      <c r="L83" s="146"/>
      <c r="M83" s="146"/>
      <c r="N83" s="147"/>
      <c r="O83" s="570"/>
      <c r="P83" s="571"/>
      <c r="Q83" s="571"/>
      <c r="R83" s="571"/>
      <c r="S83" s="571"/>
      <c r="T83" s="571"/>
      <c r="U83" s="572"/>
      <c r="V83" s="572"/>
      <c r="W83" s="572"/>
      <c r="X83" s="572"/>
      <c r="Y83" s="572"/>
      <c r="Z83" s="572"/>
      <c r="AA83" s="571"/>
      <c r="AB83" s="571"/>
      <c r="AC83" s="571"/>
      <c r="AD83" s="571"/>
      <c r="AE83" s="571"/>
      <c r="AF83" s="571"/>
      <c r="AG83" s="572"/>
      <c r="AH83" s="572"/>
      <c r="AI83" s="572"/>
      <c r="AJ83" s="572"/>
      <c r="AK83" s="572"/>
      <c r="AL83" s="572"/>
    </row>
    <row r="84" spans="1:38" ht="16.5" customHeight="1">
      <c r="A84" s="129" t="s">
        <v>565</v>
      </c>
      <c r="B84" s="144"/>
      <c r="C84" s="144"/>
      <c r="D84" s="148" t="s">
        <v>566</v>
      </c>
      <c r="E84" s="146"/>
      <c r="F84" s="146"/>
      <c r="G84" s="146"/>
      <c r="H84" s="146"/>
      <c r="I84" s="146"/>
      <c r="J84" s="146"/>
      <c r="K84" s="146"/>
      <c r="L84" s="146"/>
      <c r="M84" s="146"/>
      <c r="N84" s="147"/>
      <c r="O84" s="570"/>
      <c r="P84" s="571"/>
      <c r="Q84" s="571"/>
      <c r="R84" s="571"/>
      <c r="S84" s="571"/>
      <c r="T84" s="571"/>
      <c r="U84" s="572"/>
      <c r="V84" s="572"/>
      <c r="W84" s="572"/>
      <c r="X84" s="572"/>
      <c r="Y84" s="572"/>
      <c r="Z84" s="572"/>
      <c r="AA84" s="571"/>
      <c r="AB84" s="571"/>
      <c r="AC84" s="571"/>
      <c r="AD84" s="571"/>
      <c r="AE84" s="571"/>
      <c r="AF84" s="571"/>
      <c r="AG84" s="572"/>
      <c r="AH84" s="572"/>
      <c r="AI84" s="572"/>
      <c r="AJ84" s="572"/>
      <c r="AK84" s="572"/>
      <c r="AL84" s="572"/>
    </row>
    <row r="85" spans="1:38" ht="16.5" customHeight="1">
      <c r="A85" s="129" t="s">
        <v>567</v>
      </c>
      <c r="B85" s="144"/>
      <c r="C85" s="144"/>
      <c r="D85" s="148" t="s">
        <v>568</v>
      </c>
      <c r="E85" s="146"/>
      <c r="F85" s="146"/>
      <c r="G85" s="146"/>
      <c r="H85" s="146"/>
      <c r="I85" s="146"/>
      <c r="J85" s="146"/>
      <c r="K85" s="146"/>
      <c r="L85" s="146"/>
      <c r="M85" s="146"/>
      <c r="N85" s="147"/>
      <c r="O85" s="570">
        <v>131966706</v>
      </c>
      <c r="P85" s="571"/>
      <c r="Q85" s="571"/>
      <c r="R85" s="571"/>
      <c r="S85" s="571"/>
      <c r="T85" s="571"/>
      <c r="U85" s="572"/>
      <c r="V85" s="572"/>
      <c r="W85" s="572"/>
      <c r="X85" s="572"/>
      <c r="Y85" s="572"/>
      <c r="Z85" s="572"/>
      <c r="AA85" s="571">
        <v>93512768</v>
      </c>
      <c r="AB85" s="571"/>
      <c r="AC85" s="571"/>
      <c r="AD85" s="571"/>
      <c r="AE85" s="571"/>
      <c r="AF85" s="571"/>
      <c r="AG85" s="572"/>
      <c r="AH85" s="572"/>
      <c r="AI85" s="572"/>
      <c r="AJ85" s="572"/>
      <c r="AK85" s="572"/>
      <c r="AL85" s="572"/>
    </row>
    <row r="86" spans="1:38" ht="16.5" customHeight="1">
      <c r="A86" s="129" t="s">
        <v>569</v>
      </c>
      <c r="B86" s="144"/>
      <c r="C86" s="144"/>
      <c r="D86" s="148" t="s">
        <v>570</v>
      </c>
      <c r="E86" s="146"/>
      <c r="F86" s="146"/>
      <c r="G86" s="146"/>
      <c r="H86" s="146"/>
      <c r="I86" s="146"/>
      <c r="J86" s="146"/>
      <c r="K86" s="146"/>
      <c r="L86" s="146"/>
      <c r="M86" s="146"/>
      <c r="N86" s="147"/>
      <c r="O86" s="570"/>
      <c r="P86" s="571"/>
      <c r="Q86" s="571"/>
      <c r="R86" s="571"/>
      <c r="S86" s="571"/>
      <c r="T86" s="571"/>
      <c r="U86" s="572"/>
      <c r="V86" s="572"/>
      <c r="W86" s="572"/>
      <c r="X86" s="572"/>
      <c r="Y86" s="572"/>
      <c r="Z86" s="572"/>
      <c r="AA86" s="571"/>
      <c r="AB86" s="571"/>
      <c r="AC86" s="571"/>
      <c r="AD86" s="571"/>
      <c r="AE86" s="571"/>
      <c r="AF86" s="571"/>
      <c r="AG86" s="572"/>
      <c r="AH86" s="572"/>
      <c r="AI86" s="572"/>
      <c r="AJ86" s="572"/>
      <c r="AK86" s="572"/>
      <c r="AL86" s="572"/>
    </row>
    <row r="87" spans="1:38" ht="16.5" customHeight="1">
      <c r="A87" s="129" t="s">
        <v>571</v>
      </c>
      <c r="B87" s="144"/>
      <c r="C87" s="144"/>
      <c r="D87" s="148" t="s">
        <v>572</v>
      </c>
      <c r="E87" s="146"/>
      <c r="F87" s="146"/>
      <c r="G87" s="146"/>
      <c r="H87" s="146"/>
      <c r="I87" s="146"/>
      <c r="J87" s="146"/>
      <c r="K87" s="146"/>
      <c r="L87" s="146"/>
      <c r="M87" s="146"/>
      <c r="N87" s="147"/>
      <c r="O87" s="574">
        <v>146044320</v>
      </c>
      <c r="P87" s="575"/>
      <c r="Q87" s="575"/>
      <c r="R87" s="575"/>
      <c r="S87" s="575"/>
      <c r="T87" s="570"/>
      <c r="U87" s="576"/>
      <c r="V87" s="577"/>
      <c r="W87" s="577"/>
      <c r="X87" s="577"/>
      <c r="Y87" s="577"/>
      <c r="Z87" s="573"/>
      <c r="AA87" s="574">
        <v>106108527</v>
      </c>
      <c r="AB87" s="575"/>
      <c r="AC87" s="575"/>
      <c r="AD87" s="575"/>
      <c r="AE87" s="575"/>
      <c r="AF87" s="570"/>
      <c r="AG87" s="576"/>
      <c r="AH87" s="577"/>
      <c r="AI87" s="577"/>
      <c r="AJ87" s="577"/>
      <c r="AK87" s="577"/>
      <c r="AL87" s="573"/>
    </row>
    <row r="88" spans="1:38" ht="16.5" customHeight="1">
      <c r="A88" s="129" t="s">
        <v>573</v>
      </c>
      <c r="B88" s="144"/>
      <c r="C88" s="144"/>
      <c r="D88" s="148" t="s">
        <v>574</v>
      </c>
      <c r="E88" s="146"/>
      <c r="F88" s="146"/>
      <c r="G88" s="146"/>
      <c r="H88" s="146"/>
      <c r="I88" s="146"/>
      <c r="J88" s="146"/>
      <c r="K88" s="146"/>
      <c r="L88" s="146"/>
      <c r="M88" s="146"/>
      <c r="N88" s="147"/>
      <c r="O88" s="570">
        <v>120626565</v>
      </c>
      <c r="P88" s="571"/>
      <c r="Q88" s="571"/>
      <c r="R88" s="571"/>
      <c r="S88" s="571"/>
      <c r="T88" s="571"/>
      <c r="U88" s="572"/>
      <c r="V88" s="572"/>
      <c r="W88" s="572"/>
      <c r="X88" s="572"/>
      <c r="Y88" s="572"/>
      <c r="Z88" s="572"/>
      <c r="AA88" s="571">
        <v>120626565</v>
      </c>
      <c r="AB88" s="571"/>
      <c r="AC88" s="571"/>
      <c r="AD88" s="571"/>
      <c r="AE88" s="571"/>
      <c r="AF88" s="571"/>
      <c r="AG88" s="572"/>
      <c r="AH88" s="572"/>
      <c r="AI88" s="572"/>
      <c r="AJ88" s="572"/>
      <c r="AK88" s="572"/>
      <c r="AL88" s="572"/>
    </row>
    <row r="89" spans="1:38" ht="16.5" customHeight="1">
      <c r="A89" s="129" t="s">
        <v>575</v>
      </c>
      <c r="B89" s="144"/>
      <c r="C89" s="144"/>
      <c r="D89" s="148" t="s">
        <v>576</v>
      </c>
      <c r="E89" s="146"/>
      <c r="F89" s="146"/>
      <c r="G89" s="146"/>
      <c r="H89" s="146"/>
      <c r="I89" s="146"/>
      <c r="J89" s="146"/>
      <c r="K89" s="146"/>
      <c r="L89" s="146"/>
      <c r="M89" s="146"/>
      <c r="N89" s="147"/>
      <c r="O89" s="570">
        <v>1219180</v>
      </c>
      <c r="P89" s="571"/>
      <c r="Q89" s="571"/>
      <c r="R89" s="571"/>
      <c r="S89" s="571"/>
      <c r="T89" s="571"/>
      <c r="U89" s="572"/>
      <c r="V89" s="572"/>
      <c r="W89" s="572"/>
      <c r="X89" s="572"/>
      <c r="Y89" s="572"/>
      <c r="Z89" s="572"/>
      <c r="AA89" s="571">
        <v>1219180</v>
      </c>
      <c r="AB89" s="571"/>
      <c r="AC89" s="571"/>
      <c r="AD89" s="571"/>
      <c r="AE89" s="571"/>
      <c r="AF89" s="571"/>
      <c r="AG89" s="572"/>
      <c r="AH89" s="572"/>
      <c r="AI89" s="572"/>
      <c r="AJ89" s="572"/>
      <c r="AK89" s="572"/>
      <c r="AL89" s="572"/>
    </row>
    <row r="90" spans="1:38" ht="16.5" customHeight="1">
      <c r="A90" s="129" t="s">
        <v>577</v>
      </c>
      <c r="B90" s="144"/>
      <c r="C90" s="144"/>
      <c r="D90" s="148" t="s">
        <v>578</v>
      </c>
      <c r="E90" s="146"/>
      <c r="F90" s="146"/>
      <c r="G90" s="146"/>
      <c r="H90" s="146"/>
      <c r="I90" s="146"/>
      <c r="J90" s="146"/>
      <c r="K90" s="146"/>
      <c r="L90" s="146"/>
      <c r="M90" s="146"/>
      <c r="N90" s="147"/>
      <c r="O90" s="570">
        <v>1364313</v>
      </c>
      <c r="P90" s="571"/>
      <c r="Q90" s="571"/>
      <c r="R90" s="571"/>
      <c r="S90" s="571"/>
      <c r="T90" s="571"/>
      <c r="U90" s="572"/>
      <c r="V90" s="572"/>
      <c r="W90" s="572"/>
      <c r="X90" s="572"/>
      <c r="Y90" s="572"/>
      <c r="Z90" s="572"/>
      <c r="AA90" s="571">
        <v>1214825</v>
      </c>
      <c r="AB90" s="571"/>
      <c r="AC90" s="571"/>
      <c r="AD90" s="571"/>
      <c r="AE90" s="571"/>
      <c r="AF90" s="571"/>
      <c r="AG90" s="572"/>
      <c r="AH90" s="572"/>
      <c r="AI90" s="572"/>
      <c r="AJ90" s="572"/>
      <c r="AK90" s="572"/>
      <c r="AL90" s="572"/>
    </row>
    <row r="91" spans="1:38" ht="16.5" customHeight="1">
      <c r="A91" s="129" t="s">
        <v>579</v>
      </c>
      <c r="B91" s="144"/>
      <c r="C91" s="144"/>
      <c r="D91" s="148" t="s">
        <v>580</v>
      </c>
      <c r="E91" s="146"/>
      <c r="F91" s="146"/>
      <c r="G91" s="146"/>
      <c r="H91" s="146"/>
      <c r="I91" s="146"/>
      <c r="J91" s="146"/>
      <c r="K91" s="146"/>
      <c r="L91" s="146"/>
      <c r="M91" s="146"/>
      <c r="N91" s="147"/>
      <c r="O91" s="570"/>
      <c r="P91" s="571"/>
      <c r="Q91" s="571"/>
      <c r="R91" s="571"/>
      <c r="S91" s="571"/>
      <c r="T91" s="571"/>
      <c r="U91" s="572"/>
      <c r="V91" s="572"/>
      <c r="W91" s="572"/>
      <c r="X91" s="572"/>
      <c r="Y91" s="572"/>
      <c r="Z91" s="572"/>
      <c r="AA91" s="571"/>
      <c r="AB91" s="571"/>
      <c r="AC91" s="571"/>
      <c r="AD91" s="571"/>
      <c r="AE91" s="571"/>
      <c r="AF91" s="571"/>
      <c r="AG91" s="572"/>
      <c r="AH91" s="572"/>
      <c r="AI91" s="572"/>
      <c r="AJ91" s="572"/>
      <c r="AK91" s="572"/>
      <c r="AL91" s="572"/>
    </row>
    <row r="92" spans="1:38" ht="16.5" customHeight="1">
      <c r="A92" s="129" t="s">
        <v>581</v>
      </c>
      <c r="B92" s="144"/>
      <c r="C92" s="144"/>
      <c r="D92" s="148" t="s">
        <v>582</v>
      </c>
      <c r="E92" s="146"/>
      <c r="F92" s="146"/>
      <c r="G92" s="146"/>
      <c r="H92" s="146"/>
      <c r="I92" s="146"/>
      <c r="J92" s="146"/>
      <c r="K92" s="146"/>
      <c r="L92" s="146"/>
      <c r="M92" s="146"/>
      <c r="N92" s="147"/>
      <c r="O92" s="570"/>
      <c r="P92" s="571"/>
      <c r="Q92" s="571"/>
      <c r="R92" s="571"/>
      <c r="S92" s="571"/>
      <c r="T92" s="571"/>
      <c r="U92" s="572"/>
      <c r="V92" s="572"/>
      <c r="W92" s="572"/>
      <c r="X92" s="572"/>
      <c r="Y92" s="572"/>
      <c r="Z92" s="572"/>
      <c r="AA92" s="571"/>
      <c r="AB92" s="571"/>
      <c r="AC92" s="571"/>
      <c r="AD92" s="571"/>
      <c r="AE92" s="571"/>
      <c r="AF92" s="571"/>
      <c r="AG92" s="572"/>
      <c r="AH92" s="572"/>
      <c r="AI92" s="572"/>
      <c r="AJ92" s="572"/>
      <c r="AK92" s="572"/>
      <c r="AL92" s="572"/>
    </row>
    <row r="93" spans="1:38" ht="16.5" customHeight="1">
      <c r="A93" s="129" t="s">
        <v>583</v>
      </c>
      <c r="B93" s="144"/>
      <c r="C93" s="144"/>
      <c r="D93" s="148" t="s">
        <v>584</v>
      </c>
      <c r="E93" s="146"/>
      <c r="F93" s="146"/>
      <c r="G93" s="146"/>
      <c r="H93" s="146"/>
      <c r="I93" s="146"/>
      <c r="J93" s="146"/>
      <c r="K93" s="146"/>
      <c r="L93" s="146"/>
      <c r="M93" s="146"/>
      <c r="N93" s="147"/>
      <c r="O93" s="570"/>
      <c r="P93" s="571"/>
      <c r="Q93" s="571"/>
      <c r="R93" s="571"/>
      <c r="S93" s="571"/>
      <c r="T93" s="571"/>
      <c r="U93" s="572"/>
      <c r="V93" s="572"/>
      <c r="W93" s="572"/>
      <c r="X93" s="572"/>
      <c r="Y93" s="572"/>
      <c r="Z93" s="572"/>
      <c r="AA93" s="571"/>
      <c r="AB93" s="571"/>
      <c r="AC93" s="571"/>
      <c r="AD93" s="571"/>
      <c r="AE93" s="571"/>
      <c r="AF93" s="571"/>
      <c r="AG93" s="572"/>
      <c r="AH93" s="572"/>
      <c r="AI93" s="572"/>
      <c r="AJ93" s="572"/>
      <c r="AK93" s="572"/>
      <c r="AL93" s="572"/>
    </row>
    <row r="94" spans="1:38" ht="16.5" customHeight="1">
      <c r="A94" s="129" t="s">
        <v>585</v>
      </c>
      <c r="B94" s="144"/>
      <c r="C94" s="144"/>
      <c r="D94" s="148" t="s">
        <v>586</v>
      </c>
      <c r="E94" s="146"/>
      <c r="F94" s="146"/>
      <c r="G94" s="146"/>
      <c r="H94" s="146"/>
      <c r="I94" s="146"/>
      <c r="J94" s="146"/>
      <c r="K94" s="146"/>
      <c r="L94" s="146"/>
      <c r="M94" s="146"/>
      <c r="N94" s="147"/>
      <c r="O94" s="570"/>
      <c r="P94" s="571"/>
      <c r="Q94" s="571"/>
      <c r="R94" s="571"/>
      <c r="S94" s="571"/>
      <c r="T94" s="571"/>
      <c r="U94" s="572"/>
      <c r="V94" s="572"/>
      <c r="W94" s="572"/>
      <c r="X94" s="572"/>
      <c r="Y94" s="572"/>
      <c r="Z94" s="572"/>
      <c r="AA94" s="571"/>
      <c r="AB94" s="571"/>
      <c r="AC94" s="571"/>
      <c r="AD94" s="571"/>
      <c r="AE94" s="571"/>
      <c r="AF94" s="571"/>
      <c r="AG94" s="572"/>
      <c r="AH94" s="572"/>
      <c r="AI94" s="572"/>
      <c r="AJ94" s="572"/>
      <c r="AK94" s="572"/>
      <c r="AL94" s="572"/>
    </row>
    <row r="95" spans="1:38" ht="16.5" customHeight="1">
      <c r="A95" s="129" t="s">
        <v>587</v>
      </c>
      <c r="B95" s="144"/>
      <c r="C95" s="144"/>
      <c r="D95" s="148" t="s">
        <v>588</v>
      </c>
      <c r="E95" s="146"/>
      <c r="F95" s="146"/>
      <c r="G95" s="146"/>
      <c r="H95" s="146"/>
      <c r="I95" s="146"/>
      <c r="J95" s="146"/>
      <c r="K95" s="146"/>
      <c r="L95" s="146"/>
      <c r="M95" s="146"/>
      <c r="N95" s="147"/>
      <c r="O95" s="570"/>
      <c r="P95" s="571"/>
      <c r="Q95" s="571"/>
      <c r="R95" s="571"/>
      <c r="S95" s="571"/>
      <c r="T95" s="571"/>
      <c r="U95" s="572"/>
      <c r="V95" s="572"/>
      <c r="W95" s="572"/>
      <c r="X95" s="572"/>
      <c r="Y95" s="572"/>
      <c r="Z95" s="572"/>
      <c r="AA95" s="571"/>
      <c r="AB95" s="571"/>
      <c r="AC95" s="571"/>
      <c r="AD95" s="571"/>
      <c r="AE95" s="571"/>
      <c r="AF95" s="571"/>
      <c r="AG95" s="572"/>
      <c r="AH95" s="572"/>
      <c r="AI95" s="572"/>
      <c r="AJ95" s="572"/>
      <c r="AK95" s="572"/>
      <c r="AL95" s="572"/>
    </row>
    <row r="96" spans="1:38" ht="16.5" customHeight="1">
      <c r="A96" s="129" t="s">
        <v>589</v>
      </c>
      <c r="B96" s="144"/>
      <c r="C96" s="144"/>
      <c r="D96" s="148" t="s">
        <v>590</v>
      </c>
      <c r="E96" s="146"/>
      <c r="F96" s="146"/>
      <c r="G96" s="146"/>
      <c r="H96" s="146"/>
      <c r="I96" s="146"/>
      <c r="J96" s="146"/>
      <c r="K96" s="146"/>
      <c r="L96" s="146"/>
      <c r="M96" s="146"/>
      <c r="N96" s="147"/>
      <c r="O96" s="570"/>
      <c r="P96" s="571"/>
      <c r="Q96" s="571"/>
      <c r="R96" s="571"/>
      <c r="S96" s="571"/>
      <c r="T96" s="571"/>
      <c r="U96" s="572"/>
      <c r="V96" s="572"/>
      <c r="W96" s="572"/>
      <c r="X96" s="572"/>
      <c r="Y96" s="572"/>
      <c r="Z96" s="572"/>
      <c r="AA96" s="571"/>
      <c r="AB96" s="571"/>
      <c r="AC96" s="571"/>
      <c r="AD96" s="571"/>
      <c r="AE96" s="571"/>
      <c r="AF96" s="571"/>
      <c r="AG96" s="572"/>
      <c r="AH96" s="572"/>
      <c r="AI96" s="572"/>
      <c r="AJ96" s="572"/>
      <c r="AK96" s="572"/>
      <c r="AL96" s="572"/>
    </row>
    <row r="97" spans="1:38" ht="16.5" customHeight="1">
      <c r="A97" s="129" t="s">
        <v>591</v>
      </c>
      <c r="B97" s="144"/>
      <c r="C97" s="144"/>
      <c r="D97" s="148" t="s">
        <v>592</v>
      </c>
      <c r="E97" s="146"/>
      <c r="F97" s="146"/>
      <c r="G97" s="146"/>
      <c r="H97" s="146"/>
      <c r="I97" s="146"/>
      <c r="J97" s="146"/>
      <c r="K97" s="146"/>
      <c r="L97" s="146"/>
      <c r="M97" s="146"/>
      <c r="N97" s="147"/>
      <c r="O97" s="570"/>
      <c r="P97" s="571"/>
      <c r="Q97" s="571"/>
      <c r="R97" s="571"/>
      <c r="S97" s="571"/>
      <c r="T97" s="571"/>
      <c r="U97" s="572"/>
      <c r="V97" s="572"/>
      <c r="W97" s="572"/>
      <c r="X97" s="572"/>
      <c r="Y97" s="572"/>
      <c r="Z97" s="572"/>
      <c r="AA97" s="571"/>
      <c r="AB97" s="571"/>
      <c r="AC97" s="571"/>
      <c r="AD97" s="571"/>
      <c r="AE97" s="571"/>
      <c r="AF97" s="571"/>
      <c r="AG97" s="572"/>
      <c r="AH97" s="572"/>
      <c r="AI97" s="572"/>
      <c r="AJ97" s="572"/>
      <c r="AK97" s="572"/>
      <c r="AL97" s="572"/>
    </row>
    <row r="98" spans="1:38" ht="16.5" customHeight="1">
      <c r="A98" s="129" t="s">
        <v>593</v>
      </c>
      <c r="B98" s="144"/>
      <c r="C98" s="144"/>
      <c r="D98" s="148" t="s">
        <v>594</v>
      </c>
      <c r="E98" s="146"/>
      <c r="F98" s="146"/>
      <c r="G98" s="146"/>
      <c r="H98" s="146"/>
      <c r="I98" s="146"/>
      <c r="J98" s="146"/>
      <c r="K98" s="146"/>
      <c r="L98" s="146"/>
      <c r="M98" s="146"/>
      <c r="N98" s="147"/>
      <c r="O98" s="570"/>
      <c r="P98" s="571"/>
      <c r="Q98" s="571"/>
      <c r="R98" s="571"/>
      <c r="S98" s="571"/>
      <c r="T98" s="571"/>
      <c r="U98" s="572"/>
      <c r="V98" s="572"/>
      <c r="W98" s="572"/>
      <c r="X98" s="572"/>
      <c r="Y98" s="572"/>
      <c r="Z98" s="572"/>
      <c r="AA98" s="571"/>
      <c r="AB98" s="571"/>
      <c r="AC98" s="571"/>
      <c r="AD98" s="571"/>
      <c r="AE98" s="571"/>
      <c r="AF98" s="571"/>
      <c r="AG98" s="572"/>
      <c r="AH98" s="572"/>
      <c r="AI98" s="572"/>
      <c r="AJ98" s="572"/>
      <c r="AK98" s="572"/>
      <c r="AL98" s="572"/>
    </row>
    <row r="99" spans="1:38" ht="16.5" customHeight="1">
      <c r="A99" s="129" t="s">
        <v>595</v>
      </c>
      <c r="B99" s="144"/>
      <c r="C99" s="144"/>
      <c r="D99" s="148" t="s">
        <v>596</v>
      </c>
      <c r="E99" s="146"/>
      <c r="F99" s="146"/>
      <c r="G99" s="146"/>
      <c r="H99" s="146"/>
      <c r="I99" s="146"/>
      <c r="J99" s="146"/>
      <c r="K99" s="146"/>
      <c r="L99" s="146"/>
      <c r="M99" s="146"/>
      <c r="N99" s="147"/>
      <c r="O99" s="570"/>
      <c r="P99" s="571"/>
      <c r="Q99" s="571"/>
      <c r="R99" s="571"/>
      <c r="S99" s="571"/>
      <c r="T99" s="571"/>
      <c r="U99" s="572"/>
      <c r="V99" s="572"/>
      <c r="W99" s="572"/>
      <c r="X99" s="572"/>
      <c r="Y99" s="572"/>
      <c r="Z99" s="572"/>
      <c r="AA99" s="571"/>
      <c r="AB99" s="571"/>
      <c r="AC99" s="571"/>
      <c r="AD99" s="571"/>
      <c r="AE99" s="571"/>
      <c r="AF99" s="571"/>
      <c r="AG99" s="572"/>
      <c r="AH99" s="572"/>
      <c r="AI99" s="572"/>
      <c r="AJ99" s="572"/>
      <c r="AK99" s="572"/>
      <c r="AL99" s="572"/>
    </row>
    <row r="100" spans="1:38" ht="16.5" customHeight="1">
      <c r="A100" s="129" t="s">
        <v>597</v>
      </c>
      <c r="B100" s="144"/>
      <c r="C100" s="144"/>
      <c r="D100" s="145" t="s">
        <v>598</v>
      </c>
      <c r="E100" s="146"/>
      <c r="F100" s="146"/>
      <c r="G100" s="146"/>
      <c r="H100" s="146"/>
      <c r="I100" s="146"/>
      <c r="J100" s="146"/>
      <c r="K100" s="146"/>
      <c r="L100" s="146"/>
      <c r="M100" s="146"/>
      <c r="N100" s="147"/>
      <c r="O100" s="573"/>
      <c r="P100" s="572"/>
      <c r="Q100" s="572"/>
      <c r="R100" s="572"/>
      <c r="S100" s="572"/>
      <c r="T100" s="572"/>
      <c r="U100" s="572">
        <f>+O101+O102+O103+O104+O105+O106+O107+O108+O109</f>
        <v>306107703840</v>
      </c>
      <c r="V100" s="572"/>
      <c r="W100" s="572"/>
      <c r="X100" s="572"/>
      <c r="Y100" s="572"/>
      <c r="Z100" s="572"/>
      <c r="AA100" s="572"/>
      <c r="AB100" s="572"/>
      <c r="AC100" s="572"/>
      <c r="AD100" s="572"/>
      <c r="AE100" s="572"/>
      <c r="AF100" s="572"/>
      <c r="AG100" s="572">
        <f>+AA101+AA102+AA103+AA104+AA105+AA106+AA107+AA108+AA109</f>
        <v>305534563072</v>
      </c>
      <c r="AH100" s="572"/>
      <c r="AI100" s="572"/>
      <c r="AJ100" s="572"/>
      <c r="AK100" s="572"/>
      <c r="AL100" s="572"/>
    </row>
    <row r="101" spans="1:38" ht="16.5" customHeight="1">
      <c r="A101" s="129" t="s">
        <v>599</v>
      </c>
      <c r="B101" s="144"/>
      <c r="C101" s="144"/>
      <c r="D101" s="148" t="s">
        <v>600</v>
      </c>
      <c r="E101" s="146"/>
      <c r="F101" s="146"/>
      <c r="G101" s="146"/>
      <c r="H101" s="146"/>
      <c r="I101" s="146"/>
      <c r="J101" s="146"/>
      <c r="K101" s="146"/>
      <c r="L101" s="146"/>
      <c r="M101" s="146"/>
      <c r="N101" s="147"/>
      <c r="O101" s="570"/>
      <c r="P101" s="571"/>
      <c r="Q101" s="571"/>
      <c r="R101" s="571"/>
      <c r="S101" s="571"/>
      <c r="T101" s="571"/>
      <c r="U101" s="572"/>
      <c r="V101" s="572"/>
      <c r="W101" s="572"/>
      <c r="X101" s="572"/>
      <c r="Y101" s="572"/>
      <c r="Z101" s="572"/>
      <c r="AA101" s="571"/>
      <c r="AB101" s="571"/>
      <c r="AC101" s="571"/>
      <c r="AD101" s="571"/>
      <c r="AE101" s="571"/>
      <c r="AF101" s="571"/>
      <c r="AG101" s="572"/>
      <c r="AH101" s="572"/>
      <c r="AI101" s="572"/>
      <c r="AJ101" s="572"/>
      <c r="AK101" s="572"/>
      <c r="AL101" s="572"/>
    </row>
    <row r="102" spans="1:38" ht="16.5" customHeight="1">
      <c r="A102" s="129" t="s">
        <v>601</v>
      </c>
      <c r="B102" s="144"/>
      <c r="C102" s="144"/>
      <c r="D102" s="148" t="s">
        <v>602</v>
      </c>
      <c r="E102" s="146"/>
      <c r="F102" s="146"/>
      <c r="G102" s="146"/>
      <c r="H102" s="146"/>
      <c r="I102" s="146"/>
      <c r="J102" s="146"/>
      <c r="K102" s="146"/>
      <c r="L102" s="146"/>
      <c r="M102" s="146"/>
      <c r="N102" s="147"/>
      <c r="O102" s="570"/>
      <c r="P102" s="571"/>
      <c r="Q102" s="571"/>
      <c r="R102" s="571"/>
      <c r="S102" s="571"/>
      <c r="T102" s="571"/>
      <c r="U102" s="572"/>
      <c r="V102" s="572"/>
      <c r="W102" s="572"/>
      <c r="X102" s="572"/>
      <c r="Y102" s="572"/>
      <c r="Z102" s="572"/>
      <c r="AA102" s="571"/>
      <c r="AB102" s="571"/>
      <c r="AC102" s="571"/>
      <c r="AD102" s="571"/>
      <c r="AE102" s="571"/>
      <c r="AF102" s="571"/>
      <c r="AG102" s="572"/>
      <c r="AH102" s="572"/>
      <c r="AI102" s="572"/>
      <c r="AJ102" s="572"/>
      <c r="AK102" s="572"/>
      <c r="AL102" s="572"/>
    </row>
    <row r="103" spans="1:38" ht="16.5" customHeight="1">
      <c r="A103" s="129" t="s">
        <v>603</v>
      </c>
      <c r="B103" s="144"/>
      <c r="C103" s="144"/>
      <c r="D103" s="148" t="s">
        <v>604</v>
      </c>
      <c r="E103" s="146"/>
      <c r="F103" s="146"/>
      <c r="G103" s="146"/>
      <c r="H103" s="146"/>
      <c r="I103" s="146"/>
      <c r="J103" s="146"/>
      <c r="K103" s="146"/>
      <c r="L103" s="146"/>
      <c r="M103" s="146"/>
      <c r="N103" s="147"/>
      <c r="O103" s="570">
        <v>210760000000</v>
      </c>
      <c r="P103" s="571"/>
      <c r="Q103" s="571"/>
      <c r="R103" s="571"/>
      <c r="S103" s="571"/>
      <c r="T103" s="571"/>
      <c r="U103" s="572"/>
      <c r="V103" s="572"/>
      <c r="W103" s="572"/>
      <c r="X103" s="572"/>
      <c r="Y103" s="572"/>
      <c r="Z103" s="572"/>
      <c r="AA103" s="571">
        <v>210760000000</v>
      </c>
      <c r="AB103" s="571"/>
      <c r="AC103" s="571"/>
      <c r="AD103" s="571"/>
      <c r="AE103" s="571"/>
      <c r="AF103" s="571"/>
      <c r="AG103" s="572"/>
      <c r="AH103" s="572"/>
      <c r="AI103" s="572"/>
      <c r="AJ103" s="572"/>
      <c r="AK103" s="572"/>
      <c r="AL103" s="572"/>
    </row>
    <row r="104" spans="1:38" ht="16.5" customHeight="1">
      <c r="A104" s="129" t="s">
        <v>605</v>
      </c>
      <c r="B104" s="144"/>
      <c r="C104" s="144"/>
      <c r="D104" s="148" t="s">
        <v>606</v>
      </c>
      <c r="E104" s="146"/>
      <c r="F104" s="146"/>
      <c r="G104" s="146"/>
      <c r="H104" s="146"/>
      <c r="I104" s="146"/>
      <c r="J104" s="146"/>
      <c r="K104" s="146"/>
      <c r="L104" s="146"/>
      <c r="M104" s="146"/>
      <c r="N104" s="147"/>
      <c r="O104" s="570"/>
      <c r="P104" s="571"/>
      <c r="Q104" s="571"/>
      <c r="R104" s="571"/>
      <c r="S104" s="571"/>
      <c r="T104" s="571"/>
      <c r="U104" s="572"/>
      <c r="V104" s="572"/>
      <c r="W104" s="572"/>
      <c r="X104" s="572"/>
      <c r="Y104" s="572"/>
      <c r="Z104" s="572"/>
      <c r="AA104" s="571"/>
      <c r="AB104" s="571"/>
      <c r="AC104" s="571"/>
      <c r="AD104" s="571"/>
      <c r="AE104" s="571"/>
      <c r="AF104" s="571"/>
      <c r="AG104" s="572"/>
      <c r="AH104" s="572"/>
      <c r="AI104" s="572"/>
      <c r="AJ104" s="572"/>
      <c r="AK104" s="572"/>
      <c r="AL104" s="572"/>
    </row>
    <row r="105" spans="1:38" ht="16.5" customHeight="1">
      <c r="A105" s="129" t="s">
        <v>607</v>
      </c>
      <c r="B105" s="144"/>
      <c r="C105" s="144"/>
      <c r="D105" s="148" t="s">
        <v>608</v>
      </c>
      <c r="E105" s="146"/>
      <c r="F105" s="146"/>
      <c r="G105" s="146"/>
      <c r="H105" s="146"/>
      <c r="I105" s="146"/>
      <c r="J105" s="146"/>
      <c r="K105" s="146"/>
      <c r="L105" s="146"/>
      <c r="M105" s="146"/>
      <c r="N105" s="147"/>
      <c r="O105" s="570">
        <v>95132000000</v>
      </c>
      <c r="P105" s="571"/>
      <c r="Q105" s="571"/>
      <c r="R105" s="571"/>
      <c r="S105" s="571"/>
      <c r="T105" s="571"/>
      <c r="U105" s="572"/>
      <c r="V105" s="572"/>
      <c r="W105" s="572"/>
      <c r="X105" s="572"/>
      <c r="Y105" s="572"/>
      <c r="Z105" s="572"/>
      <c r="AA105" s="571">
        <v>94602000000</v>
      </c>
      <c r="AB105" s="571"/>
      <c r="AC105" s="571"/>
      <c r="AD105" s="571"/>
      <c r="AE105" s="571"/>
      <c r="AF105" s="571"/>
      <c r="AG105" s="572"/>
      <c r="AH105" s="572"/>
      <c r="AI105" s="572"/>
      <c r="AJ105" s="572"/>
      <c r="AK105" s="572"/>
      <c r="AL105" s="572"/>
    </row>
    <row r="106" spans="1:38" ht="16.5" customHeight="1">
      <c r="A106" s="129" t="s">
        <v>609</v>
      </c>
      <c r="B106" s="144"/>
      <c r="C106" s="144"/>
      <c r="D106" s="148" t="s">
        <v>610</v>
      </c>
      <c r="E106" s="146"/>
      <c r="F106" s="146"/>
      <c r="G106" s="146"/>
      <c r="H106" s="146"/>
      <c r="I106" s="146"/>
      <c r="J106" s="146"/>
      <c r="K106" s="146"/>
      <c r="L106" s="146"/>
      <c r="M106" s="146"/>
      <c r="N106" s="147"/>
      <c r="O106" s="570"/>
      <c r="P106" s="571"/>
      <c r="Q106" s="571"/>
      <c r="R106" s="571"/>
      <c r="S106" s="571"/>
      <c r="T106" s="571"/>
      <c r="U106" s="572"/>
      <c r="V106" s="572"/>
      <c r="W106" s="572"/>
      <c r="X106" s="572"/>
      <c r="Y106" s="572"/>
      <c r="Z106" s="572"/>
      <c r="AA106" s="571"/>
      <c r="AB106" s="571"/>
      <c r="AC106" s="571"/>
      <c r="AD106" s="571"/>
      <c r="AE106" s="571"/>
      <c r="AF106" s="571"/>
      <c r="AG106" s="572"/>
      <c r="AH106" s="572"/>
      <c r="AI106" s="572"/>
      <c r="AJ106" s="572"/>
      <c r="AK106" s="572"/>
      <c r="AL106" s="572"/>
    </row>
    <row r="107" spans="1:38" ht="16.5" customHeight="1">
      <c r="A107" s="129" t="s">
        <v>611</v>
      </c>
      <c r="B107" s="144"/>
      <c r="C107" s="144"/>
      <c r="D107" s="148" t="s">
        <v>612</v>
      </c>
      <c r="E107" s="146"/>
      <c r="F107" s="146"/>
      <c r="G107" s="146"/>
      <c r="H107" s="146"/>
      <c r="I107" s="146"/>
      <c r="J107" s="146"/>
      <c r="K107" s="146"/>
      <c r="L107" s="146"/>
      <c r="M107" s="146"/>
      <c r="N107" s="147"/>
      <c r="O107" s="570"/>
      <c r="P107" s="571"/>
      <c r="Q107" s="571"/>
      <c r="R107" s="571"/>
      <c r="S107" s="571"/>
      <c r="T107" s="571"/>
      <c r="U107" s="572"/>
      <c r="V107" s="572"/>
      <c r="W107" s="572"/>
      <c r="X107" s="572"/>
      <c r="Y107" s="572"/>
      <c r="Z107" s="572"/>
      <c r="AA107" s="571"/>
      <c r="AB107" s="571"/>
      <c r="AC107" s="571"/>
      <c r="AD107" s="571"/>
      <c r="AE107" s="571"/>
      <c r="AF107" s="571"/>
      <c r="AG107" s="572"/>
      <c r="AH107" s="572"/>
      <c r="AI107" s="572"/>
      <c r="AJ107" s="572"/>
      <c r="AK107" s="572"/>
      <c r="AL107" s="572"/>
    </row>
    <row r="108" spans="1:38" ht="16.5" customHeight="1">
      <c r="A108" s="129" t="s">
        <v>613</v>
      </c>
      <c r="B108" s="144"/>
      <c r="C108" s="144"/>
      <c r="D108" s="148" t="s">
        <v>614</v>
      </c>
      <c r="E108" s="146"/>
      <c r="F108" s="146"/>
      <c r="G108" s="146"/>
      <c r="H108" s="146"/>
      <c r="I108" s="146"/>
      <c r="J108" s="146"/>
      <c r="K108" s="146"/>
      <c r="L108" s="146"/>
      <c r="M108" s="146"/>
      <c r="N108" s="147"/>
      <c r="O108" s="570">
        <v>215703840</v>
      </c>
      <c r="P108" s="571"/>
      <c r="Q108" s="571"/>
      <c r="R108" s="571"/>
      <c r="S108" s="571"/>
      <c r="T108" s="571"/>
      <c r="U108" s="572"/>
      <c r="V108" s="572"/>
      <c r="W108" s="572"/>
      <c r="X108" s="572"/>
      <c r="Y108" s="572"/>
      <c r="Z108" s="572"/>
      <c r="AA108" s="571">
        <v>172563072</v>
      </c>
      <c r="AB108" s="571"/>
      <c r="AC108" s="571"/>
      <c r="AD108" s="571"/>
      <c r="AE108" s="571"/>
      <c r="AF108" s="571"/>
      <c r="AG108" s="572"/>
      <c r="AH108" s="572"/>
      <c r="AI108" s="572"/>
      <c r="AJ108" s="572"/>
      <c r="AK108" s="572"/>
      <c r="AL108" s="572"/>
    </row>
    <row r="109" spans="1:38" ht="16.5" customHeight="1">
      <c r="A109" s="129" t="s">
        <v>615</v>
      </c>
      <c r="B109" s="144"/>
      <c r="C109" s="144"/>
      <c r="D109" s="148" t="s">
        <v>616</v>
      </c>
      <c r="E109" s="146"/>
      <c r="F109" s="146"/>
      <c r="G109" s="146"/>
      <c r="H109" s="146"/>
      <c r="I109" s="146"/>
      <c r="J109" s="146"/>
      <c r="K109" s="146"/>
      <c r="L109" s="146"/>
      <c r="M109" s="146"/>
      <c r="N109" s="147"/>
      <c r="O109" s="570"/>
      <c r="P109" s="571"/>
      <c r="Q109" s="571"/>
      <c r="R109" s="571"/>
      <c r="S109" s="571"/>
      <c r="T109" s="571"/>
      <c r="U109" s="572"/>
      <c r="V109" s="572"/>
      <c r="W109" s="572"/>
      <c r="X109" s="572"/>
      <c r="Y109" s="572"/>
      <c r="Z109" s="572"/>
      <c r="AA109" s="571"/>
      <c r="AB109" s="571"/>
      <c r="AC109" s="571"/>
      <c r="AD109" s="571"/>
      <c r="AE109" s="571"/>
      <c r="AF109" s="571"/>
      <c r="AG109" s="572"/>
      <c r="AH109" s="572"/>
      <c r="AI109" s="572"/>
      <c r="AJ109" s="572"/>
      <c r="AK109" s="572"/>
      <c r="AL109" s="572"/>
    </row>
    <row r="110" spans="1:38" ht="16.5" customHeight="1">
      <c r="A110" s="129" t="s">
        <v>617</v>
      </c>
      <c r="B110" s="144"/>
      <c r="C110" s="144"/>
      <c r="D110" s="145" t="s">
        <v>618</v>
      </c>
      <c r="E110" s="146"/>
      <c r="F110" s="146"/>
      <c r="G110" s="146"/>
      <c r="H110" s="146"/>
      <c r="I110" s="146"/>
      <c r="J110" s="146"/>
      <c r="K110" s="146"/>
      <c r="L110" s="146"/>
      <c r="M110" s="146"/>
      <c r="N110" s="147"/>
      <c r="O110" s="573"/>
      <c r="P110" s="572"/>
      <c r="Q110" s="572"/>
      <c r="R110" s="572"/>
      <c r="S110" s="572"/>
      <c r="T110" s="572"/>
      <c r="U110" s="572">
        <f>U81+ U100</f>
        <v>306508924924</v>
      </c>
      <c r="V110" s="572"/>
      <c r="W110" s="572"/>
      <c r="X110" s="572"/>
      <c r="Y110" s="572"/>
      <c r="Z110" s="572"/>
      <c r="AA110" s="572"/>
      <c r="AB110" s="572"/>
      <c r="AC110" s="572"/>
      <c r="AD110" s="572"/>
      <c r="AE110" s="572"/>
      <c r="AF110" s="572"/>
      <c r="AG110" s="572">
        <f>AG81+ AG100</f>
        <v>305857244937</v>
      </c>
      <c r="AH110" s="572"/>
      <c r="AI110" s="572"/>
      <c r="AJ110" s="572"/>
      <c r="AK110" s="572"/>
      <c r="AL110" s="572"/>
    </row>
    <row r="111" spans="1:38" ht="16.5" customHeight="1">
      <c r="A111" s="129"/>
      <c r="B111" s="144"/>
      <c r="C111" s="144"/>
      <c r="D111" s="145" t="s">
        <v>619</v>
      </c>
      <c r="E111" s="146"/>
      <c r="F111" s="146"/>
      <c r="G111" s="146"/>
      <c r="H111" s="146"/>
      <c r="I111" s="146"/>
      <c r="J111" s="146"/>
      <c r="K111" s="146"/>
      <c r="L111" s="146"/>
      <c r="M111" s="146"/>
      <c r="N111" s="147"/>
      <c r="O111" s="573"/>
      <c r="P111" s="572"/>
      <c r="Q111" s="572"/>
      <c r="R111" s="572"/>
      <c r="S111" s="572"/>
      <c r="T111" s="572"/>
      <c r="U111" s="572"/>
      <c r="V111" s="572"/>
      <c r="W111" s="572"/>
      <c r="X111" s="572"/>
      <c r="Y111" s="572"/>
      <c r="Z111" s="572"/>
      <c r="AA111" s="572"/>
      <c r="AB111" s="572"/>
      <c r="AC111" s="572"/>
      <c r="AD111" s="572"/>
      <c r="AE111" s="572"/>
      <c r="AF111" s="572"/>
      <c r="AG111" s="572"/>
      <c r="AH111" s="572"/>
      <c r="AI111" s="572"/>
      <c r="AJ111" s="572"/>
      <c r="AK111" s="572"/>
      <c r="AL111" s="572"/>
    </row>
    <row r="112" spans="1:38" ht="16.5" customHeight="1">
      <c r="A112" s="129" t="s">
        <v>620</v>
      </c>
      <c r="B112" s="144"/>
      <c r="C112" s="144"/>
      <c r="D112" s="145" t="s">
        <v>621</v>
      </c>
      <c r="E112" s="146"/>
      <c r="F112" s="146"/>
      <c r="G112" s="146"/>
      <c r="H112" s="146"/>
      <c r="I112" s="146"/>
      <c r="J112" s="146"/>
      <c r="K112" s="146"/>
      <c r="L112" s="146"/>
      <c r="M112" s="146"/>
      <c r="N112" s="147"/>
      <c r="O112" s="573"/>
      <c r="P112" s="572"/>
      <c r="Q112" s="572"/>
      <c r="R112" s="572"/>
      <c r="S112" s="572"/>
      <c r="T112" s="572"/>
      <c r="U112" s="572">
        <f>+O113+O114</f>
        <v>28157500000</v>
      </c>
      <c r="V112" s="572"/>
      <c r="W112" s="572"/>
      <c r="X112" s="572"/>
      <c r="Y112" s="572"/>
      <c r="Z112" s="572"/>
      <c r="AA112" s="572"/>
      <c r="AB112" s="572"/>
      <c r="AC112" s="572"/>
      <c r="AD112" s="572"/>
      <c r="AE112" s="572"/>
      <c r="AF112" s="572"/>
      <c r="AG112" s="572">
        <f>+AA113+AA114</f>
        <v>28157500000</v>
      </c>
      <c r="AH112" s="572"/>
      <c r="AI112" s="572"/>
      <c r="AJ112" s="572"/>
      <c r="AK112" s="572"/>
      <c r="AL112" s="572"/>
    </row>
    <row r="113" spans="1:38" ht="16.5" customHeight="1">
      <c r="A113" s="129" t="s">
        <v>622</v>
      </c>
      <c r="B113" s="144"/>
      <c r="C113" s="144"/>
      <c r="D113" s="148" t="s">
        <v>623</v>
      </c>
      <c r="E113" s="146"/>
      <c r="F113" s="146"/>
      <c r="G113" s="146"/>
      <c r="H113" s="146"/>
      <c r="I113" s="146"/>
      <c r="J113" s="146"/>
      <c r="K113" s="146"/>
      <c r="L113" s="146"/>
      <c r="M113" s="146"/>
      <c r="N113" s="147"/>
      <c r="O113" s="570">
        <v>10895000000</v>
      </c>
      <c r="P113" s="571"/>
      <c r="Q113" s="571"/>
      <c r="R113" s="571"/>
      <c r="S113" s="571"/>
      <c r="T113" s="571"/>
      <c r="U113" s="572"/>
      <c r="V113" s="572"/>
      <c r="W113" s="572"/>
      <c r="X113" s="572"/>
      <c r="Y113" s="572"/>
      <c r="Z113" s="572"/>
      <c r="AA113" s="571">
        <v>10895000000</v>
      </c>
      <c r="AB113" s="571"/>
      <c r="AC113" s="571"/>
      <c r="AD113" s="571"/>
      <c r="AE113" s="571"/>
      <c r="AF113" s="571"/>
      <c r="AG113" s="572"/>
      <c r="AH113" s="572"/>
      <c r="AI113" s="572"/>
      <c r="AJ113" s="572"/>
      <c r="AK113" s="572"/>
      <c r="AL113" s="572"/>
    </row>
    <row r="114" spans="1:38" ht="16.5" customHeight="1">
      <c r="A114" s="129" t="s">
        <v>624</v>
      </c>
      <c r="B114" s="144"/>
      <c r="C114" s="144"/>
      <c r="D114" s="148" t="s">
        <v>625</v>
      </c>
      <c r="E114" s="146"/>
      <c r="F114" s="146"/>
      <c r="G114" s="146"/>
      <c r="H114" s="146"/>
      <c r="I114" s="146"/>
      <c r="J114" s="146"/>
      <c r="K114" s="146"/>
      <c r="L114" s="146"/>
      <c r="M114" s="146"/>
      <c r="N114" s="147"/>
      <c r="O114" s="570">
        <v>17262500000</v>
      </c>
      <c r="P114" s="571"/>
      <c r="Q114" s="571"/>
      <c r="R114" s="571"/>
      <c r="S114" s="571"/>
      <c r="T114" s="571"/>
      <c r="U114" s="572"/>
      <c r="V114" s="572"/>
      <c r="W114" s="572"/>
      <c r="X114" s="572"/>
      <c r="Y114" s="572"/>
      <c r="Z114" s="572"/>
      <c r="AA114" s="571">
        <v>17262500000</v>
      </c>
      <c r="AB114" s="571"/>
      <c r="AC114" s="571"/>
      <c r="AD114" s="571"/>
      <c r="AE114" s="571"/>
      <c r="AF114" s="571"/>
      <c r="AG114" s="572"/>
      <c r="AH114" s="572"/>
      <c r="AI114" s="572"/>
      <c r="AJ114" s="572"/>
      <c r="AK114" s="572"/>
      <c r="AL114" s="572"/>
    </row>
    <row r="115" spans="1:38" ht="16.5" customHeight="1">
      <c r="A115" s="129" t="s">
        <v>626</v>
      </c>
      <c r="B115" s="144"/>
      <c r="C115" s="144"/>
      <c r="D115" s="145" t="s">
        <v>627</v>
      </c>
      <c r="E115" s="146"/>
      <c r="F115" s="146"/>
      <c r="G115" s="146"/>
      <c r="H115" s="146"/>
      <c r="I115" s="146"/>
      <c r="J115" s="146"/>
      <c r="K115" s="146"/>
      <c r="L115" s="146"/>
      <c r="M115" s="146"/>
      <c r="N115" s="147"/>
      <c r="O115" s="573"/>
      <c r="P115" s="572"/>
      <c r="Q115" s="572"/>
      <c r="R115" s="572"/>
      <c r="S115" s="572"/>
      <c r="T115" s="572"/>
      <c r="U115" s="572">
        <f>+O116+O117</f>
        <v>84304085938</v>
      </c>
      <c r="V115" s="572"/>
      <c r="W115" s="572"/>
      <c r="X115" s="572"/>
      <c r="Y115" s="572"/>
      <c r="Z115" s="572"/>
      <c r="AA115" s="572"/>
      <c r="AB115" s="572"/>
      <c r="AC115" s="572"/>
      <c r="AD115" s="572"/>
      <c r="AE115" s="572"/>
      <c r="AF115" s="572"/>
      <c r="AG115" s="572">
        <f>+AA116+AA117</f>
        <v>84304085938</v>
      </c>
      <c r="AH115" s="572"/>
      <c r="AI115" s="572"/>
      <c r="AJ115" s="572"/>
      <c r="AK115" s="572"/>
      <c r="AL115" s="572"/>
    </row>
    <row r="116" spans="1:38" ht="16.5" customHeight="1">
      <c r="A116" s="129" t="s">
        <v>628</v>
      </c>
      <c r="B116" s="144"/>
      <c r="C116" s="144"/>
      <c r="D116" s="148" t="s">
        <v>629</v>
      </c>
      <c r="E116" s="146"/>
      <c r="F116" s="146"/>
      <c r="G116" s="146"/>
      <c r="H116" s="146"/>
      <c r="I116" s="146"/>
      <c r="J116" s="146"/>
      <c r="K116" s="146"/>
      <c r="L116" s="146"/>
      <c r="M116" s="146"/>
      <c r="N116" s="147"/>
      <c r="O116" s="570">
        <v>83929700678</v>
      </c>
      <c r="P116" s="571"/>
      <c r="Q116" s="571"/>
      <c r="R116" s="571"/>
      <c r="S116" s="571"/>
      <c r="T116" s="571"/>
      <c r="U116" s="572"/>
      <c r="V116" s="572"/>
      <c r="W116" s="572"/>
      <c r="X116" s="572"/>
      <c r="Y116" s="572"/>
      <c r="Z116" s="572"/>
      <c r="AA116" s="571">
        <v>83929700678</v>
      </c>
      <c r="AB116" s="571"/>
      <c r="AC116" s="571"/>
      <c r="AD116" s="571"/>
      <c r="AE116" s="571"/>
      <c r="AF116" s="571"/>
      <c r="AG116" s="572"/>
      <c r="AH116" s="572"/>
      <c r="AI116" s="572"/>
      <c r="AJ116" s="572"/>
      <c r="AK116" s="572"/>
      <c r="AL116" s="572"/>
    </row>
    <row r="117" spans="1:38" ht="16.5" customHeight="1">
      <c r="A117" s="193" t="s">
        <v>630</v>
      </c>
      <c r="B117" s="144"/>
      <c r="C117" s="144"/>
      <c r="D117" s="148" t="s">
        <v>631</v>
      </c>
      <c r="E117" s="146"/>
      <c r="F117" s="146"/>
      <c r="G117" s="146"/>
      <c r="H117" s="146"/>
      <c r="I117" s="146"/>
      <c r="J117" s="146"/>
      <c r="K117" s="146"/>
      <c r="L117" s="146"/>
      <c r="M117" s="146"/>
      <c r="N117" s="147"/>
      <c r="O117" s="570">
        <v>374385260</v>
      </c>
      <c r="P117" s="571"/>
      <c r="Q117" s="571"/>
      <c r="R117" s="571"/>
      <c r="S117" s="571"/>
      <c r="T117" s="571"/>
      <c r="U117" s="572"/>
      <c r="V117" s="572"/>
      <c r="W117" s="572"/>
      <c r="X117" s="572"/>
      <c r="Y117" s="572"/>
      <c r="Z117" s="572"/>
      <c r="AA117" s="571">
        <v>374385260</v>
      </c>
      <c r="AB117" s="571"/>
      <c r="AC117" s="571"/>
      <c r="AD117" s="571"/>
      <c r="AE117" s="571"/>
      <c r="AF117" s="571"/>
      <c r="AG117" s="572"/>
      <c r="AH117" s="572"/>
      <c r="AI117" s="572"/>
      <c r="AJ117" s="572"/>
      <c r="AK117" s="572"/>
      <c r="AL117" s="572"/>
    </row>
    <row r="118" spans="1:38" ht="16.5" customHeight="1">
      <c r="A118" s="129" t="s">
        <v>632</v>
      </c>
      <c r="B118" s="144"/>
      <c r="C118" s="144"/>
      <c r="D118" s="145" t="s">
        <v>633</v>
      </c>
      <c r="E118" s="146"/>
      <c r="F118" s="146"/>
      <c r="G118" s="146"/>
      <c r="H118" s="146"/>
      <c r="I118" s="146"/>
      <c r="J118" s="146"/>
      <c r="K118" s="146"/>
      <c r="L118" s="146"/>
      <c r="M118" s="146"/>
      <c r="N118" s="147"/>
      <c r="O118" s="573"/>
      <c r="P118" s="572"/>
      <c r="Q118" s="572"/>
      <c r="R118" s="572"/>
      <c r="S118" s="572"/>
      <c r="T118" s="572"/>
      <c r="U118" s="572">
        <f>+O119+O120</f>
        <v>0</v>
      </c>
      <c r="V118" s="572"/>
      <c r="W118" s="572"/>
      <c r="X118" s="572"/>
      <c r="Y118" s="572"/>
      <c r="Z118" s="572"/>
      <c r="AA118" s="572"/>
      <c r="AB118" s="572"/>
      <c r="AC118" s="572"/>
      <c r="AD118" s="572"/>
      <c r="AE118" s="572"/>
      <c r="AF118" s="572"/>
      <c r="AG118" s="572">
        <f>+AA119+AA120</f>
        <v>0</v>
      </c>
      <c r="AH118" s="572"/>
      <c r="AI118" s="572"/>
      <c r="AJ118" s="572"/>
      <c r="AK118" s="572"/>
      <c r="AL118" s="572"/>
    </row>
    <row r="119" spans="1:38" ht="16.5" customHeight="1">
      <c r="A119" s="129" t="s">
        <v>634</v>
      </c>
      <c r="B119" s="144"/>
      <c r="C119" s="144"/>
      <c r="D119" s="148" t="s">
        <v>635</v>
      </c>
      <c r="E119" s="146"/>
      <c r="F119" s="146"/>
      <c r="G119" s="146"/>
      <c r="H119" s="146"/>
      <c r="I119" s="146"/>
      <c r="J119" s="146"/>
      <c r="K119" s="146"/>
      <c r="L119" s="146"/>
      <c r="M119" s="146"/>
      <c r="N119" s="147"/>
      <c r="O119" s="570"/>
      <c r="P119" s="571"/>
      <c r="Q119" s="571"/>
      <c r="R119" s="571"/>
      <c r="S119" s="571"/>
      <c r="T119" s="571"/>
      <c r="U119" s="572"/>
      <c r="V119" s="572"/>
      <c r="W119" s="572"/>
      <c r="X119" s="572"/>
      <c r="Y119" s="572"/>
      <c r="Z119" s="572"/>
      <c r="AA119" s="571"/>
      <c r="AB119" s="571"/>
      <c r="AC119" s="571"/>
      <c r="AD119" s="571"/>
      <c r="AE119" s="571"/>
      <c r="AF119" s="571"/>
      <c r="AG119" s="572"/>
      <c r="AH119" s="572"/>
      <c r="AI119" s="572"/>
      <c r="AJ119" s="572"/>
      <c r="AK119" s="572"/>
      <c r="AL119" s="572"/>
    </row>
    <row r="120" spans="1:38" ht="16.5" customHeight="1">
      <c r="A120" s="129" t="s">
        <v>636</v>
      </c>
      <c r="B120" s="144"/>
      <c r="C120" s="144"/>
      <c r="D120" s="148" t="s">
        <v>631</v>
      </c>
      <c r="E120" s="146"/>
      <c r="F120" s="146"/>
      <c r="G120" s="146"/>
      <c r="H120" s="146"/>
      <c r="I120" s="146"/>
      <c r="J120" s="146"/>
      <c r="K120" s="146"/>
      <c r="L120" s="146"/>
      <c r="M120" s="146"/>
      <c r="N120" s="147"/>
      <c r="O120" s="570"/>
      <c r="P120" s="571"/>
      <c r="Q120" s="571"/>
      <c r="R120" s="571"/>
      <c r="S120" s="571"/>
      <c r="T120" s="571"/>
      <c r="U120" s="572"/>
      <c r="V120" s="572"/>
      <c r="W120" s="572"/>
      <c r="X120" s="572"/>
      <c r="Y120" s="572"/>
      <c r="Z120" s="572"/>
      <c r="AA120" s="571"/>
      <c r="AB120" s="571"/>
      <c r="AC120" s="571"/>
      <c r="AD120" s="571"/>
      <c r="AE120" s="571"/>
      <c r="AF120" s="571"/>
      <c r="AG120" s="572"/>
      <c r="AH120" s="572"/>
      <c r="AI120" s="572"/>
      <c r="AJ120" s="572"/>
      <c r="AK120" s="572"/>
      <c r="AL120" s="572"/>
    </row>
    <row r="121" spans="1:38" ht="16.5" customHeight="1">
      <c r="A121" s="129" t="s">
        <v>637</v>
      </c>
      <c r="B121" s="144"/>
      <c r="C121" s="144"/>
      <c r="D121" s="145" t="s">
        <v>638</v>
      </c>
      <c r="E121" s="146"/>
      <c r="F121" s="146"/>
      <c r="G121" s="146"/>
      <c r="H121" s="146"/>
      <c r="I121" s="146"/>
      <c r="J121" s="146"/>
      <c r="K121" s="146"/>
      <c r="L121" s="146"/>
      <c r="M121" s="146"/>
      <c r="N121" s="147"/>
      <c r="O121" s="573"/>
      <c r="P121" s="572"/>
      <c r="Q121" s="572"/>
      <c r="R121" s="572"/>
      <c r="S121" s="572"/>
      <c r="T121" s="572"/>
      <c r="U121" s="572">
        <f>+O122+O123+O124+O125+O126</f>
        <v>0</v>
      </c>
      <c r="V121" s="572"/>
      <c r="W121" s="572"/>
      <c r="X121" s="572"/>
      <c r="Y121" s="572"/>
      <c r="Z121" s="572"/>
      <c r="AA121" s="572"/>
      <c r="AB121" s="572"/>
      <c r="AC121" s="572"/>
      <c r="AD121" s="572"/>
      <c r="AE121" s="572"/>
      <c r="AF121" s="572"/>
      <c r="AG121" s="572">
        <f>+AA122+AA123+AA124+AA125+AA126</f>
        <v>0</v>
      </c>
      <c r="AH121" s="572"/>
      <c r="AI121" s="572"/>
      <c r="AJ121" s="572"/>
      <c r="AK121" s="572"/>
      <c r="AL121" s="572"/>
    </row>
    <row r="122" spans="1:38" ht="16.5" customHeight="1">
      <c r="A122" s="129" t="s">
        <v>639</v>
      </c>
      <c r="B122" s="144"/>
      <c r="C122" s="144"/>
      <c r="D122" s="148" t="s">
        <v>640</v>
      </c>
      <c r="E122" s="146"/>
      <c r="F122" s="146"/>
      <c r="G122" s="146"/>
      <c r="H122" s="146"/>
      <c r="I122" s="146"/>
      <c r="J122" s="146"/>
      <c r="K122" s="146"/>
      <c r="L122" s="146"/>
      <c r="M122" s="146"/>
      <c r="N122" s="147"/>
      <c r="O122" s="570"/>
      <c r="P122" s="571"/>
      <c r="Q122" s="571"/>
      <c r="R122" s="571"/>
      <c r="S122" s="571"/>
      <c r="T122" s="571"/>
      <c r="U122" s="572"/>
      <c r="V122" s="572"/>
      <c r="W122" s="572"/>
      <c r="X122" s="572"/>
      <c r="Y122" s="572"/>
      <c r="Z122" s="572"/>
      <c r="AA122" s="571"/>
      <c r="AB122" s="571"/>
      <c r="AC122" s="571"/>
      <c r="AD122" s="571"/>
      <c r="AE122" s="571"/>
      <c r="AF122" s="571"/>
      <c r="AG122" s="572"/>
      <c r="AH122" s="572"/>
      <c r="AI122" s="572"/>
      <c r="AJ122" s="572"/>
      <c r="AK122" s="572"/>
      <c r="AL122" s="572"/>
    </row>
    <row r="123" spans="1:38" ht="16.5" customHeight="1">
      <c r="A123" s="129" t="s">
        <v>641</v>
      </c>
      <c r="B123" s="144"/>
      <c r="C123" s="144"/>
      <c r="D123" s="148" t="s">
        <v>642</v>
      </c>
      <c r="E123" s="146"/>
      <c r="F123" s="146"/>
      <c r="G123" s="146"/>
      <c r="H123" s="146"/>
      <c r="I123" s="146"/>
      <c r="J123" s="146"/>
      <c r="K123" s="146"/>
      <c r="L123" s="146"/>
      <c r="M123" s="146"/>
      <c r="N123" s="147"/>
      <c r="O123" s="570"/>
      <c r="P123" s="571"/>
      <c r="Q123" s="571"/>
      <c r="R123" s="571"/>
      <c r="S123" s="571"/>
      <c r="T123" s="571"/>
      <c r="U123" s="572"/>
      <c r="V123" s="572"/>
      <c r="W123" s="572"/>
      <c r="X123" s="572"/>
      <c r="Y123" s="572"/>
      <c r="Z123" s="572"/>
      <c r="AA123" s="571"/>
      <c r="AB123" s="571"/>
      <c r="AC123" s="571"/>
      <c r="AD123" s="571"/>
      <c r="AE123" s="571"/>
      <c r="AF123" s="571"/>
      <c r="AG123" s="572"/>
      <c r="AH123" s="572"/>
      <c r="AI123" s="572"/>
      <c r="AJ123" s="572"/>
      <c r="AK123" s="572"/>
      <c r="AL123" s="572"/>
    </row>
    <row r="124" spans="1:38" ht="16.5" customHeight="1">
      <c r="A124" s="129" t="s">
        <v>643</v>
      </c>
      <c r="B124" s="144"/>
      <c r="C124" s="144"/>
      <c r="D124" s="148" t="s">
        <v>644</v>
      </c>
      <c r="E124" s="146"/>
      <c r="F124" s="146"/>
      <c r="G124" s="146"/>
      <c r="H124" s="146"/>
      <c r="I124" s="146"/>
      <c r="J124" s="146"/>
      <c r="K124" s="146"/>
      <c r="L124" s="146"/>
      <c r="M124" s="146"/>
      <c r="N124" s="147"/>
      <c r="O124" s="570"/>
      <c r="P124" s="571"/>
      <c r="Q124" s="571"/>
      <c r="R124" s="571"/>
      <c r="S124" s="571"/>
      <c r="T124" s="571"/>
      <c r="U124" s="572"/>
      <c r="V124" s="572"/>
      <c r="W124" s="572"/>
      <c r="X124" s="572"/>
      <c r="Y124" s="572"/>
      <c r="Z124" s="572"/>
      <c r="AA124" s="571"/>
      <c r="AB124" s="571"/>
      <c r="AC124" s="571"/>
      <c r="AD124" s="571"/>
      <c r="AE124" s="571"/>
      <c r="AF124" s="571"/>
      <c r="AG124" s="572"/>
      <c r="AH124" s="572"/>
      <c r="AI124" s="572"/>
      <c r="AJ124" s="572"/>
      <c r="AK124" s="572"/>
      <c r="AL124" s="572"/>
    </row>
    <row r="125" spans="1:38" ht="16.5" customHeight="1">
      <c r="A125" s="129" t="s">
        <v>645</v>
      </c>
      <c r="B125" s="144"/>
      <c r="C125" s="144"/>
      <c r="D125" s="148" t="s">
        <v>646</v>
      </c>
      <c r="E125" s="146"/>
      <c r="F125" s="146"/>
      <c r="G125" s="146"/>
      <c r="H125" s="146"/>
      <c r="I125" s="146"/>
      <c r="J125" s="146"/>
      <c r="K125" s="146"/>
      <c r="L125" s="146"/>
      <c r="M125" s="146"/>
      <c r="N125" s="147"/>
      <c r="O125" s="570"/>
      <c r="P125" s="571"/>
      <c r="Q125" s="571"/>
      <c r="R125" s="571"/>
      <c r="S125" s="571"/>
      <c r="T125" s="571"/>
      <c r="U125" s="572"/>
      <c r="V125" s="572"/>
      <c r="W125" s="572"/>
      <c r="X125" s="572"/>
      <c r="Y125" s="572"/>
      <c r="Z125" s="572"/>
      <c r="AA125" s="571"/>
      <c r="AB125" s="571"/>
      <c r="AC125" s="571"/>
      <c r="AD125" s="571"/>
      <c r="AE125" s="571"/>
      <c r="AF125" s="571"/>
      <c r="AG125" s="572"/>
      <c r="AH125" s="572"/>
      <c r="AI125" s="572"/>
      <c r="AJ125" s="572"/>
      <c r="AK125" s="572"/>
      <c r="AL125" s="572"/>
    </row>
    <row r="126" spans="1:38" ht="16.5" customHeight="1">
      <c r="A126" s="129" t="s">
        <v>647</v>
      </c>
      <c r="B126" s="144"/>
      <c r="C126" s="144"/>
      <c r="D126" s="148" t="s">
        <v>648</v>
      </c>
      <c r="E126" s="146"/>
      <c r="F126" s="146"/>
      <c r="G126" s="146"/>
      <c r="H126" s="146"/>
      <c r="I126" s="146"/>
      <c r="J126" s="146"/>
      <c r="K126" s="146"/>
      <c r="L126" s="146"/>
      <c r="M126" s="146"/>
      <c r="N126" s="147"/>
      <c r="O126" s="570"/>
      <c r="P126" s="571"/>
      <c r="Q126" s="571"/>
      <c r="R126" s="571"/>
      <c r="S126" s="571"/>
      <c r="T126" s="571"/>
      <c r="U126" s="572"/>
      <c r="V126" s="572"/>
      <c r="W126" s="572"/>
      <c r="X126" s="572"/>
      <c r="Y126" s="572"/>
      <c r="Z126" s="572"/>
      <c r="AA126" s="571"/>
      <c r="AB126" s="571"/>
      <c r="AC126" s="571"/>
      <c r="AD126" s="571"/>
      <c r="AE126" s="571"/>
      <c r="AF126" s="571"/>
      <c r="AG126" s="572"/>
      <c r="AH126" s="572"/>
      <c r="AI126" s="572"/>
      <c r="AJ126" s="572"/>
      <c r="AK126" s="572"/>
      <c r="AL126" s="572"/>
    </row>
    <row r="127" spans="1:38" ht="16.5" customHeight="1">
      <c r="A127" s="129" t="s">
        <v>649</v>
      </c>
      <c r="B127" s="144"/>
      <c r="C127" s="144"/>
      <c r="D127" s="145" t="s">
        <v>650</v>
      </c>
      <c r="E127" s="146"/>
      <c r="F127" s="146"/>
      <c r="G127" s="146"/>
      <c r="H127" s="146"/>
      <c r="I127" s="146"/>
      <c r="J127" s="146"/>
      <c r="K127" s="146"/>
      <c r="L127" s="146"/>
      <c r="M127" s="146"/>
      <c r="N127" s="147"/>
      <c r="O127" s="573"/>
      <c r="P127" s="572"/>
      <c r="Q127" s="572"/>
      <c r="R127" s="572"/>
      <c r="S127" s="572"/>
      <c r="T127" s="572"/>
      <c r="U127" s="571">
        <v>-26257242798</v>
      </c>
      <c r="V127" s="571"/>
      <c r="W127" s="571"/>
      <c r="X127" s="571"/>
      <c r="Y127" s="571"/>
      <c r="Z127" s="571"/>
      <c r="AA127" s="572"/>
      <c r="AB127" s="572"/>
      <c r="AC127" s="572"/>
      <c r="AD127" s="572"/>
      <c r="AE127" s="572"/>
      <c r="AF127" s="572"/>
      <c r="AG127" s="571">
        <v>-25075537216</v>
      </c>
      <c r="AH127" s="571"/>
      <c r="AI127" s="571"/>
      <c r="AJ127" s="571"/>
      <c r="AK127" s="571"/>
      <c r="AL127" s="571"/>
    </row>
    <row r="128" spans="1:38" ht="16.5" customHeight="1">
      <c r="A128" s="129" t="s">
        <v>651</v>
      </c>
      <c r="B128" s="144"/>
      <c r="C128" s="144"/>
      <c r="D128" s="149" t="s">
        <v>652</v>
      </c>
      <c r="E128" s="150"/>
      <c r="F128" s="150"/>
      <c r="G128" s="150"/>
      <c r="H128" s="150"/>
      <c r="I128" s="150"/>
      <c r="J128" s="150"/>
      <c r="K128" s="150"/>
      <c r="L128" s="150"/>
      <c r="M128" s="150"/>
      <c r="N128" s="151"/>
      <c r="O128" s="566"/>
      <c r="P128" s="567"/>
      <c r="Q128" s="567"/>
      <c r="R128" s="567"/>
      <c r="S128" s="567"/>
      <c r="T128" s="567"/>
      <c r="U128" s="567">
        <f>+O113+O114+O116+O117+O119+O120+O122+O123+O124+O125+O126+U127</f>
        <v>86204343140</v>
      </c>
      <c r="V128" s="567"/>
      <c r="W128" s="567"/>
      <c r="X128" s="567"/>
      <c r="Y128" s="567"/>
      <c r="Z128" s="567"/>
      <c r="AA128" s="567"/>
      <c r="AB128" s="567"/>
      <c r="AC128" s="567"/>
      <c r="AD128" s="567"/>
      <c r="AE128" s="567"/>
      <c r="AF128" s="567"/>
      <c r="AG128" s="567">
        <f>+AA113+AA114+AA116+AA117+AA119+AA120+AA122+AA123+AA124+AA125+AA126+AG127</f>
        <v>87386048722</v>
      </c>
      <c r="AH128" s="567"/>
      <c r="AI128" s="567"/>
      <c r="AJ128" s="567"/>
      <c r="AK128" s="567"/>
      <c r="AL128" s="567"/>
    </row>
    <row r="129" spans="1:46" ht="16.5" customHeight="1" thickBot="1">
      <c r="A129" s="129" t="s">
        <v>653</v>
      </c>
      <c r="B129" s="144"/>
      <c r="C129" s="144"/>
      <c r="D129" s="152" t="s">
        <v>654</v>
      </c>
      <c r="E129" s="153"/>
      <c r="F129" s="153"/>
      <c r="G129" s="153"/>
      <c r="H129" s="153"/>
      <c r="I129" s="153"/>
      <c r="J129" s="153"/>
      <c r="K129" s="153"/>
      <c r="L129" s="153"/>
      <c r="M129" s="153"/>
      <c r="N129" s="154"/>
      <c r="O129" s="568"/>
      <c r="P129" s="569"/>
      <c r="Q129" s="569"/>
      <c r="R129" s="569"/>
      <c r="S129" s="569"/>
      <c r="T129" s="569"/>
      <c r="U129" s="569">
        <f>U110+U128</f>
        <v>392713268064</v>
      </c>
      <c r="V129" s="569"/>
      <c r="W129" s="569"/>
      <c r="X129" s="569"/>
      <c r="Y129" s="569"/>
      <c r="Z129" s="569"/>
      <c r="AA129" s="569"/>
      <c r="AB129" s="569"/>
      <c r="AC129" s="569"/>
      <c r="AD129" s="569"/>
      <c r="AE129" s="569"/>
      <c r="AF129" s="569"/>
      <c r="AG129" s="569">
        <f>AG110+AG128</f>
        <v>393243293659</v>
      </c>
      <c r="AH129" s="569"/>
      <c r="AI129" s="569"/>
      <c r="AJ129" s="569"/>
      <c r="AK129" s="569"/>
      <c r="AL129" s="569"/>
    </row>
    <row r="130" spans="1:46" ht="7.5" customHeight="1">
      <c r="A130" s="23"/>
      <c r="B130" s="22"/>
      <c r="C130" s="21"/>
      <c r="D130" s="21"/>
      <c r="E130" s="124"/>
      <c r="F130" s="124"/>
      <c r="G130" s="124"/>
      <c r="H130" s="124"/>
      <c r="I130" s="124"/>
      <c r="J130" s="124"/>
      <c r="K130" s="124"/>
      <c r="L130" s="124"/>
      <c r="M130" s="124"/>
      <c r="N130" s="124"/>
      <c r="O130" s="124"/>
      <c r="P130" s="127"/>
      <c r="Q130" s="127"/>
      <c r="R130" s="127"/>
      <c r="S130" s="127"/>
      <c r="T130" s="127"/>
      <c r="U130" s="127"/>
      <c r="V130" s="127"/>
      <c r="W130" s="127"/>
      <c r="X130" s="127"/>
      <c r="Y130" s="127"/>
      <c r="Z130" s="127"/>
      <c r="AA130" s="127"/>
      <c r="AB130" s="127"/>
      <c r="AC130" s="127"/>
      <c r="AD130" s="127"/>
      <c r="AE130" s="127"/>
      <c r="AF130" s="127"/>
      <c r="AG130" s="126"/>
      <c r="AH130" s="1"/>
      <c r="AI130" s="1"/>
      <c r="AJ130"/>
      <c r="AK130"/>
      <c r="AL130"/>
      <c r="AM130"/>
      <c r="AN130"/>
      <c r="AO130"/>
      <c r="AP130"/>
      <c r="AQ130"/>
      <c r="AR130"/>
      <c r="AS130"/>
      <c r="AT130"/>
    </row>
    <row r="131" spans="1:46" ht="26.25" customHeight="1">
      <c r="A131" s="23"/>
      <c r="B131" s="22"/>
      <c r="C131" s="21"/>
      <c r="D131" s="44"/>
      <c r="E131" s="278"/>
      <c r="F131" s="278"/>
      <c r="G131" s="278"/>
      <c r="H131" s="278"/>
      <c r="I131" s="278"/>
      <c r="J131" s="278"/>
      <c r="K131" s="278"/>
      <c r="L131" s="278"/>
      <c r="M131" s="278"/>
      <c r="N131" s="278"/>
      <c r="O131" s="278"/>
      <c r="P131" s="278"/>
      <c r="Q131" s="278"/>
      <c r="R131" s="278"/>
      <c r="S131" s="278"/>
      <c r="T131" s="278"/>
      <c r="U131" s="278"/>
      <c r="V131" s="278"/>
      <c r="W131" s="278"/>
      <c r="X131" s="278"/>
      <c r="Y131" s="278"/>
      <c r="Z131" s="278"/>
      <c r="AA131" s="278"/>
      <c r="AB131" s="278"/>
      <c r="AC131" s="278"/>
      <c r="AD131" s="278"/>
      <c r="AE131" s="278"/>
      <c r="AF131" s="278"/>
      <c r="AG131" s="278"/>
      <c r="AH131" s="278"/>
      <c r="AI131" s="278"/>
      <c r="AJ131" s="278"/>
      <c r="AK131" s="278"/>
      <c r="AL131" s="278"/>
      <c r="AM131" s="104" t="s">
        <v>217</v>
      </c>
      <c r="AN131" s="44"/>
      <c r="AO131" s="44"/>
      <c r="AP131" s="44"/>
      <c r="AQ131" s="44"/>
      <c r="AR131" s="44"/>
      <c r="AS131" s="44"/>
      <c r="AT131" s="24"/>
    </row>
    <row r="132" spans="1:46">
      <c r="D132" s="195"/>
      <c r="E132" s="195"/>
      <c r="F132" s="195"/>
      <c r="G132" s="195"/>
      <c r="H132" s="195"/>
      <c r="I132" s="195"/>
      <c r="J132" s="195"/>
      <c r="K132" s="195"/>
      <c r="L132" s="195"/>
      <c r="M132" s="195"/>
      <c r="N132" s="195"/>
      <c r="O132" s="195"/>
      <c r="P132" s="195"/>
      <c r="Q132" s="195"/>
      <c r="R132" s="195"/>
      <c r="S132" s="195"/>
      <c r="T132" s="195"/>
      <c r="U132" s="195"/>
      <c r="V132" s="195"/>
      <c r="W132" s="195"/>
      <c r="X132" s="195"/>
      <c r="Y132" s="195"/>
      <c r="Z132" s="195"/>
      <c r="AA132" s="195"/>
      <c r="AB132" s="195"/>
      <c r="AC132" s="195"/>
      <c r="AD132" s="195"/>
      <c r="AE132" s="195"/>
      <c r="AF132" s="195"/>
      <c r="AG132" s="195"/>
      <c r="AH132" s="195"/>
      <c r="AI132" s="195"/>
      <c r="AJ132" s="195"/>
      <c r="AK132" s="195"/>
      <c r="AL132" s="195"/>
    </row>
    <row r="133" spans="1:46">
      <c r="D133" s="172"/>
      <c r="E133" s="172"/>
      <c r="F133" s="172"/>
      <c r="G133" s="172"/>
      <c r="H133" s="172"/>
      <c r="I133" s="172"/>
      <c r="J133" s="172"/>
      <c r="K133" s="172"/>
      <c r="L133" s="172"/>
      <c r="M133" s="172"/>
      <c r="N133" s="172"/>
      <c r="O133" s="172"/>
      <c r="P133" s="172"/>
      <c r="Q133" s="172"/>
      <c r="R133" s="172"/>
      <c r="S133" s="172"/>
      <c r="T133" s="172"/>
      <c r="U133" s="172"/>
      <c r="V133" s="172"/>
      <c r="W133" s="172"/>
      <c r="X133" s="172"/>
      <c r="Y133" s="172"/>
      <c r="Z133" s="172"/>
      <c r="AA133" s="172"/>
      <c r="AB133" s="172"/>
      <c r="AC133" s="172"/>
      <c r="AD133" s="172"/>
      <c r="AE133" s="172"/>
      <c r="AF133" s="172"/>
      <c r="AG133" s="172"/>
      <c r="AH133" s="172"/>
      <c r="AI133" s="172"/>
      <c r="AJ133" s="172"/>
      <c r="AK133" s="172"/>
      <c r="AL133" s="172"/>
    </row>
    <row r="134" spans="1:46" ht="121.5" customHeight="1">
      <c r="B134" s="560" t="s">
        <v>657</v>
      </c>
      <c r="C134" s="561"/>
      <c r="D134" s="562"/>
      <c r="E134" s="562"/>
      <c r="F134" s="562"/>
      <c r="G134" s="562"/>
      <c r="H134" s="562"/>
      <c r="I134" s="562"/>
      <c r="J134" s="562"/>
      <c r="K134" s="562"/>
      <c r="L134" s="562"/>
      <c r="M134" s="562"/>
      <c r="N134" s="562"/>
      <c r="O134" s="562"/>
      <c r="P134" s="562"/>
      <c r="Q134" s="562"/>
      <c r="R134" s="562"/>
      <c r="S134" s="562"/>
      <c r="T134" s="562"/>
      <c r="U134" s="562"/>
      <c r="V134" s="562"/>
      <c r="W134" s="562"/>
      <c r="X134" s="562"/>
      <c r="Y134" s="562"/>
      <c r="Z134" s="562"/>
      <c r="AA134" s="562"/>
      <c r="AB134" s="562"/>
      <c r="AC134" s="562"/>
      <c r="AD134" s="562"/>
      <c r="AE134" s="562"/>
      <c r="AF134" s="562"/>
      <c r="AG134" s="562"/>
      <c r="AH134" s="562"/>
      <c r="AI134" s="562"/>
      <c r="AJ134" s="562"/>
      <c r="AK134" s="562"/>
      <c r="AL134" s="563"/>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U17:Z17"/>
    <mergeCell ref="AA17:AF17"/>
    <mergeCell ref="AG17:AL17"/>
    <mergeCell ref="O18:T18"/>
    <mergeCell ref="U18:Z18"/>
    <mergeCell ref="AA18:AF18"/>
    <mergeCell ref="AG18:AL18"/>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70" orientation="portrait" blackAndWhite="1"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G133"/>
  <sheetViews>
    <sheetView showGridLines="0" view="pageBreakPreview" zoomScaleNormal="100" zoomScaleSheetLayoutView="100" workbookViewId="0">
      <selection activeCell="AM6" sqref="AM6"/>
    </sheetView>
  </sheetViews>
  <sheetFormatPr defaultRowHeight="16.5"/>
  <cols>
    <col min="1" max="1" width="9" style="1"/>
    <col min="2" max="3" width="1.125" style="1" customWidth="1"/>
    <col min="4" max="14" width="2.75" style="1" customWidth="1"/>
    <col min="15" max="38" width="3.25" style="1" customWidth="1"/>
    <col min="39" max="45" width="9" style="1"/>
  </cols>
  <sheetData>
    <row r="1" spans="1:45"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R1"/>
      <c r="AS1"/>
    </row>
    <row r="2" spans="1:45" ht="20.25" customHeight="1">
      <c r="A2" s="99"/>
      <c r="B2" s="565" t="s">
        <v>658</v>
      </c>
      <c r="C2" s="565"/>
      <c r="D2" s="565"/>
      <c r="E2" s="565"/>
      <c r="F2" s="565"/>
      <c r="G2" s="565"/>
      <c r="H2" s="565"/>
      <c r="I2" s="565"/>
      <c r="J2" s="565"/>
      <c r="K2" s="565"/>
      <c r="L2" s="565"/>
      <c r="M2" s="565"/>
      <c r="N2" s="565"/>
      <c r="O2" s="565"/>
      <c r="P2" s="565"/>
      <c r="Q2" s="565"/>
      <c r="R2" s="565"/>
      <c r="S2" s="565"/>
      <c r="T2" s="565"/>
      <c r="U2" s="565"/>
      <c r="V2" s="565"/>
      <c r="W2" s="565"/>
      <c r="X2" s="565"/>
      <c r="Y2" s="565"/>
      <c r="Z2" s="565"/>
      <c r="AA2" s="565"/>
      <c r="AB2" s="565"/>
      <c r="AC2" s="565"/>
      <c r="AD2" s="565"/>
      <c r="AE2" s="565"/>
      <c r="AF2" s="565"/>
      <c r="AG2" s="565"/>
      <c r="AH2" s="565"/>
      <c r="AI2" s="565"/>
      <c r="AJ2" s="565"/>
      <c r="AK2" s="565"/>
      <c r="AL2" s="565"/>
      <c r="AR2"/>
      <c r="AS2"/>
    </row>
    <row r="3" spans="1:45">
      <c r="AR3"/>
      <c r="AS3"/>
    </row>
    <row r="4" spans="1:45" ht="16.5" customHeight="1">
      <c r="J4" s="27" t="s">
        <v>415</v>
      </c>
      <c r="L4" s="27" t="s">
        <v>416</v>
      </c>
      <c r="M4" s="128">
        <f>'5부.Ⅰ'!Q6</f>
        <v>6</v>
      </c>
      <c r="N4" s="27" t="s">
        <v>417</v>
      </c>
      <c r="O4" s="197">
        <f>'5부.Ⅰ'!S6</f>
        <v>1</v>
      </c>
      <c r="P4" s="129" t="s">
        <v>1056</v>
      </c>
      <c r="R4" s="27"/>
      <c r="S4" s="130" t="s">
        <v>659</v>
      </c>
      <c r="T4" s="158"/>
      <c r="U4" s="130"/>
      <c r="V4" s="233" t="s">
        <v>1083</v>
      </c>
      <c r="W4" s="233"/>
      <c r="X4" s="233"/>
      <c r="Y4" s="130"/>
      <c r="Z4" s="130" t="s">
        <v>660</v>
      </c>
      <c r="AA4" s="130"/>
      <c r="AB4" s="158"/>
      <c r="AC4" s="613" t="str">
        <f>표지!G6</f>
        <v>2021.03.31</v>
      </c>
      <c r="AD4" s="613"/>
      <c r="AE4" s="613"/>
      <c r="AF4" s="158"/>
      <c r="AG4" s="27"/>
      <c r="AH4" s="27"/>
      <c r="AI4" s="27"/>
      <c r="AJ4" s="27"/>
      <c r="AK4" s="27"/>
      <c r="AL4" s="27"/>
    </row>
    <row r="5" spans="1:45" ht="16.5" customHeight="1">
      <c r="J5" s="27" t="s">
        <v>421</v>
      </c>
      <c r="L5" s="27" t="s">
        <v>416</v>
      </c>
      <c r="M5" s="131">
        <f>'5부.Ⅰ'!Q7</f>
        <v>5</v>
      </c>
      <c r="N5" s="27" t="s">
        <v>417</v>
      </c>
      <c r="O5" s="197">
        <f>IF(OR(M4=1),"-",O4)</f>
        <v>1</v>
      </c>
      <c r="P5" s="129" t="s">
        <v>1056</v>
      </c>
      <c r="R5" s="27"/>
      <c r="S5" s="130" t="s">
        <v>659</v>
      </c>
      <c r="T5" s="158"/>
      <c r="U5" s="130"/>
      <c r="V5" s="233" t="s">
        <v>1105</v>
      </c>
      <c r="W5" s="233"/>
      <c r="X5" s="233"/>
      <c r="Y5" s="130"/>
      <c r="Z5" s="130" t="s">
        <v>660</v>
      </c>
      <c r="AA5" s="130"/>
      <c r="AB5" s="158"/>
      <c r="AC5" s="614" t="s">
        <v>1106</v>
      </c>
      <c r="AD5" s="614"/>
      <c r="AE5" s="614"/>
      <c r="AF5" s="158"/>
      <c r="AG5" s="27"/>
      <c r="AH5" s="27"/>
      <c r="AI5" s="27"/>
      <c r="AJ5" s="27"/>
      <c r="AK5" s="27"/>
      <c r="AL5" s="27"/>
    </row>
    <row r="6" spans="1:45" ht="17.25" customHeight="1">
      <c r="B6" s="47"/>
      <c r="C6" s="47"/>
      <c r="D6" s="27" t="s">
        <v>661</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15" t="s">
        <v>662</v>
      </c>
      <c r="AJ6" s="615"/>
      <c r="AK6" s="615"/>
      <c r="AL6" s="615"/>
    </row>
    <row r="7" spans="1:45" ht="16.5" customHeight="1">
      <c r="D7" s="607" t="s">
        <v>424</v>
      </c>
      <c r="E7" s="608"/>
      <c r="F7" s="608"/>
      <c r="G7" s="608"/>
      <c r="H7" s="608"/>
      <c r="I7" s="608"/>
      <c r="J7" s="608"/>
      <c r="K7" s="608"/>
      <c r="L7" s="608"/>
      <c r="M7" s="608"/>
      <c r="N7" s="609"/>
      <c r="O7" s="145"/>
      <c r="P7" s="159"/>
      <c r="Q7" s="159"/>
      <c r="R7" s="159"/>
      <c r="S7" s="159" t="s">
        <v>151</v>
      </c>
      <c r="T7" s="160">
        <f>M4</f>
        <v>6</v>
      </c>
      <c r="U7" s="159" t="s">
        <v>663</v>
      </c>
      <c r="V7" s="159"/>
      <c r="W7" s="159"/>
      <c r="X7" s="159"/>
      <c r="Y7" s="159"/>
      <c r="Z7" s="161"/>
      <c r="AA7" s="145"/>
      <c r="AB7" s="159"/>
      <c r="AC7" s="159"/>
      <c r="AD7" s="159"/>
      <c r="AE7" s="159" t="s">
        <v>151</v>
      </c>
      <c r="AF7" s="140">
        <f>M5</f>
        <v>5</v>
      </c>
      <c r="AG7" s="159" t="s">
        <v>664</v>
      </c>
      <c r="AH7" s="159"/>
      <c r="AI7" s="159"/>
      <c r="AJ7" s="159"/>
      <c r="AK7" s="159"/>
      <c r="AL7" s="161"/>
      <c r="AR7"/>
      <c r="AS7"/>
    </row>
    <row r="8" spans="1:45" ht="16.5" customHeight="1">
      <c r="A8" s="162" t="s">
        <v>665</v>
      </c>
      <c r="D8" s="610"/>
      <c r="E8" s="611"/>
      <c r="F8" s="611"/>
      <c r="G8" s="611"/>
      <c r="H8" s="611"/>
      <c r="I8" s="611"/>
      <c r="J8" s="611"/>
      <c r="K8" s="611"/>
      <c r="L8" s="611"/>
      <c r="M8" s="611"/>
      <c r="N8" s="612"/>
      <c r="O8" s="591" t="s">
        <v>666</v>
      </c>
      <c r="P8" s="592"/>
      <c r="Q8" s="592"/>
      <c r="R8" s="592"/>
      <c r="S8" s="592"/>
      <c r="T8" s="592"/>
      <c r="U8" s="592"/>
      <c r="V8" s="592"/>
      <c r="W8" s="592"/>
      <c r="X8" s="592"/>
      <c r="Y8" s="592"/>
      <c r="Z8" s="593"/>
      <c r="AA8" s="591" t="s">
        <v>666</v>
      </c>
      <c r="AB8" s="592"/>
      <c r="AC8" s="592"/>
      <c r="AD8" s="592"/>
      <c r="AE8" s="592"/>
      <c r="AF8" s="592"/>
      <c r="AG8" s="592"/>
      <c r="AH8" s="592"/>
      <c r="AI8" s="592"/>
      <c r="AJ8" s="592"/>
      <c r="AK8" s="592"/>
      <c r="AL8" s="593"/>
      <c r="AS8"/>
    </row>
    <row r="9" spans="1:45" ht="16.5" customHeight="1">
      <c r="D9" s="610"/>
      <c r="E9" s="611"/>
      <c r="F9" s="611"/>
      <c r="G9" s="611"/>
      <c r="H9" s="611"/>
      <c r="I9" s="611"/>
      <c r="J9" s="611"/>
      <c r="K9" s="611"/>
      <c r="L9" s="611"/>
      <c r="M9" s="611"/>
      <c r="N9" s="612"/>
      <c r="O9" s="601" t="s">
        <v>667</v>
      </c>
      <c r="P9" s="602"/>
      <c r="Q9" s="602"/>
      <c r="R9" s="602"/>
      <c r="S9" s="602"/>
      <c r="T9" s="603"/>
      <c r="U9" s="601" t="s">
        <v>668</v>
      </c>
      <c r="V9" s="602"/>
      <c r="W9" s="602"/>
      <c r="X9" s="602"/>
      <c r="Y9" s="602"/>
      <c r="Z9" s="603"/>
      <c r="AA9" s="601" t="s">
        <v>667</v>
      </c>
      <c r="AB9" s="602"/>
      <c r="AC9" s="602"/>
      <c r="AD9" s="602"/>
      <c r="AE9" s="602"/>
      <c r="AF9" s="603"/>
      <c r="AG9" s="601" t="s">
        <v>669</v>
      </c>
      <c r="AH9" s="602"/>
      <c r="AI9" s="602"/>
      <c r="AJ9" s="602"/>
      <c r="AK9" s="602"/>
      <c r="AL9" s="603"/>
    </row>
    <row r="10" spans="1:45" ht="16.5" customHeight="1">
      <c r="A10" s="43" t="s">
        <v>670</v>
      </c>
      <c r="B10" s="43"/>
      <c r="C10" s="43"/>
      <c r="D10" s="145" t="s">
        <v>671</v>
      </c>
      <c r="E10" s="146"/>
      <c r="F10" s="146"/>
      <c r="G10" s="146"/>
      <c r="H10" s="146"/>
      <c r="I10" s="146"/>
      <c r="J10" s="146"/>
      <c r="K10" s="146"/>
      <c r="L10" s="146"/>
      <c r="M10" s="146"/>
      <c r="N10" s="147"/>
      <c r="O10" s="604">
        <f>+O11+O12+O13+O14+O15+O16+O17</f>
        <v>1728153260</v>
      </c>
      <c r="P10" s="605"/>
      <c r="Q10" s="605"/>
      <c r="R10" s="605"/>
      <c r="S10" s="605"/>
      <c r="T10" s="606"/>
      <c r="U10" s="604">
        <f>+U11+U12+U13+U14+U15+U16+U17</f>
        <v>1728153260</v>
      </c>
      <c r="V10" s="605"/>
      <c r="W10" s="605"/>
      <c r="X10" s="605"/>
      <c r="Y10" s="605"/>
      <c r="Z10" s="606"/>
      <c r="AA10" s="604">
        <f>+AA11+AA12+AA13+AA14+AA15+AA16+AA17</f>
        <v>566426290</v>
      </c>
      <c r="AB10" s="605"/>
      <c r="AC10" s="605"/>
      <c r="AD10" s="605"/>
      <c r="AE10" s="605"/>
      <c r="AF10" s="606"/>
      <c r="AG10" s="604">
        <f>+AG11+AG12+AG13+AG14+AG15+AG16+AG17</f>
        <v>566426290</v>
      </c>
      <c r="AH10" s="605"/>
      <c r="AI10" s="605"/>
      <c r="AJ10" s="605"/>
      <c r="AK10" s="605"/>
      <c r="AL10" s="606"/>
    </row>
    <row r="11" spans="1:45" ht="16.5" customHeight="1">
      <c r="A11" s="43" t="s">
        <v>672</v>
      </c>
      <c r="B11" s="43"/>
      <c r="C11" s="43"/>
      <c r="D11" s="148" t="s">
        <v>673</v>
      </c>
      <c r="E11" s="146"/>
      <c r="F11" s="146"/>
      <c r="G11" s="146"/>
      <c r="H11" s="146"/>
      <c r="I11" s="146"/>
      <c r="J11" s="146"/>
      <c r="K11" s="146"/>
      <c r="L11" s="146"/>
      <c r="M11" s="146"/>
      <c r="N11" s="147"/>
      <c r="O11" s="596"/>
      <c r="P11" s="596"/>
      <c r="Q11" s="596"/>
      <c r="R11" s="596"/>
      <c r="S11" s="596"/>
      <c r="T11" s="596"/>
      <c r="U11" s="596"/>
      <c r="V11" s="596"/>
      <c r="W11" s="596"/>
      <c r="X11" s="596"/>
      <c r="Y11" s="596"/>
      <c r="Z11" s="596"/>
      <c r="AA11" s="596"/>
      <c r="AB11" s="596"/>
      <c r="AC11" s="596"/>
      <c r="AD11" s="596"/>
      <c r="AE11" s="596"/>
      <c r="AF11" s="596"/>
      <c r="AG11" s="596"/>
      <c r="AH11" s="596"/>
      <c r="AI11" s="596"/>
      <c r="AJ11" s="596"/>
      <c r="AK11" s="596"/>
      <c r="AL11" s="596"/>
    </row>
    <row r="12" spans="1:45" ht="16.5" customHeight="1">
      <c r="A12" s="43" t="s">
        <v>674</v>
      </c>
      <c r="B12" s="43"/>
      <c r="C12" s="43"/>
      <c r="D12" s="148" t="s">
        <v>675</v>
      </c>
      <c r="E12" s="146"/>
      <c r="F12" s="146"/>
      <c r="G12" s="146"/>
      <c r="H12" s="146"/>
      <c r="I12" s="146"/>
      <c r="J12" s="146"/>
      <c r="K12" s="146"/>
      <c r="L12" s="146"/>
      <c r="M12" s="146"/>
      <c r="N12" s="147"/>
      <c r="O12" s="596">
        <v>1728153260</v>
      </c>
      <c r="P12" s="596"/>
      <c r="Q12" s="596"/>
      <c r="R12" s="596"/>
      <c r="S12" s="596"/>
      <c r="T12" s="596"/>
      <c r="U12" s="596">
        <v>1728153260</v>
      </c>
      <c r="V12" s="596"/>
      <c r="W12" s="596"/>
      <c r="X12" s="596"/>
      <c r="Y12" s="596"/>
      <c r="Z12" s="596"/>
      <c r="AA12" s="596">
        <v>566426290</v>
      </c>
      <c r="AB12" s="596"/>
      <c r="AC12" s="596"/>
      <c r="AD12" s="596"/>
      <c r="AE12" s="596"/>
      <c r="AF12" s="596"/>
      <c r="AG12" s="596">
        <v>566426290</v>
      </c>
      <c r="AH12" s="596"/>
      <c r="AI12" s="596"/>
      <c r="AJ12" s="596"/>
      <c r="AK12" s="596"/>
      <c r="AL12" s="596"/>
    </row>
    <row r="13" spans="1:45" ht="16.5" customHeight="1">
      <c r="A13" s="43" t="s">
        <v>676</v>
      </c>
      <c r="B13" s="43"/>
      <c r="C13" s="43"/>
      <c r="D13" s="148" t="s">
        <v>677</v>
      </c>
      <c r="E13" s="146"/>
      <c r="F13" s="146"/>
      <c r="G13" s="146"/>
      <c r="H13" s="146"/>
      <c r="I13" s="146"/>
      <c r="J13" s="146"/>
      <c r="K13" s="146"/>
      <c r="L13" s="146"/>
      <c r="M13" s="146"/>
      <c r="N13" s="147"/>
      <c r="O13" s="596"/>
      <c r="P13" s="596"/>
      <c r="Q13" s="596"/>
      <c r="R13" s="596"/>
      <c r="S13" s="596"/>
      <c r="T13" s="596"/>
      <c r="U13" s="596"/>
      <c r="V13" s="596"/>
      <c r="W13" s="596"/>
      <c r="X13" s="596"/>
      <c r="Y13" s="596"/>
      <c r="Z13" s="596"/>
      <c r="AA13" s="596"/>
      <c r="AB13" s="596"/>
      <c r="AC13" s="596"/>
      <c r="AD13" s="596"/>
      <c r="AE13" s="596"/>
      <c r="AF13" s="596"/>
      <c r="AG13" s="596"/>
      <c r="AH13" s="596"/>
      <c r="AI13" s="596"/>
      <c r="AJ13" s="596"/>
      <c r="AK13" s="596"/>
      <c r="AL13" s="596"/>
    </row>
    <row r="14" spans="1:45" ht="16.5" customHeight="1">
      <c r="A14" s="43" t="s">
        <v>678</v>
      </c>
      <c r="B14" s="43"/>
      <c r="C14" s="43"/>
      <c r="D14" s="148" t="s">
        <v>679</v>
      </c>
      <c r="E14" s="146"/>
      <c r="F14" s="146"/>
      <c r="G14" s="146"/>
      <c r="H14" s="146"/>
      <c r="I14" s="146"/>
      <c r="J14" s="146"/>
      <c r="K14" s="146"/>
      <c r="L14" s="146"/>
      <c r="M14" s="146"/>
      <c r="N14" s="147"/>
      <c r="O14" s="596"/>
      <c r="P14" s="596"/>
      <c r="Q14" s="596"/>
      <c r="R14" s="596"/>
      <c r="S14" s="596"/>
      <c r="T14" s="596"/>
      <c r="U14" s="596"/>
      <c r="V14" s="596"/>
      <c r="W14" s="596"/>
      <c r="X14" s="596"/>
      <c r="Y14" s="596"/>
      <c r="Z14" s="596"/>
      <c r="AA14" s="596"/>
      <c r="AB14" s="596"/>
      <c r="AC14" s="596"/>
      <c r="AD14" s="596"/>
      <c r="AE14" s="596"/>
      <c r="AF14" s="596"/>
      <c r="AG14" s="596"/>
      <c r="AH14" s="596"/>
      <c r="AI14" s="596"/>
      <c r="AJ14" s="596"/>
      <c r="AK14" s="596"/>
      <c r="AL14" s="596"/>
    </row>
    <row r="15" spans="1:45" ht="16.5" customHeight="1">
      <c r="A15" s="43" t="s">
        <v>680</v>
      </c>
      <c r="B15" s="43"/>
      <c r="C15" s="43"/>
      <c r="D15" s="148" t="s">
        <v>681</v>
      </c>
      <c r="E15" s="146"/>
      <c r="F15" s="146"/>
      <c r="G15" s="146"/>
      <c r="H15" s="146"/>
      <c r="I15" s="146"/>
      <c r="J15" s="146"/>
      <c r="K15" s="146"/>
      <c r="L15" s="146"/>
      <c r="M15" s="146"/>
      <c r="N15" s="147"/>
      <c r="O15" s="596"/>
      <c r="P15" s="596"/>
      <c r="Q15" s="596"/>
      <c r="R15" s="596"/>
      <c r="S15" s="596"/>
      <c r="T15" s="596"/>
      <c r="U15" s="596"/>
      <c r="V15" s="596"/>
      <c r="W15" s="596"/>
      <c r="X15" s="596"/>
      <c r="Y15" s="596"/>
      <c r="Z15" s="596"/>
      <c r="AA15" s="596"/>
      <c r="AB15" s="596"/>
      <c r="AC15" s="596"/>
      <c r="AD15" s="596"/>
      <c r="AE15" s="596"/>
      <c r="AF15" s="596"/>
      <c r="AG15" s="596"/>
      <c r="AH15" s="596"/>
      <c r="AI15" s="596"/>
      <c r="AJ15" s="596"/>
      <c r="AK15" s="596"/>
      <c r="AL15" s="596"/>
    </row>
    <row r="16" spans="1:45" ht="16.5" customHeight="1">
      <c r="A16" s="43" t="s">
        <v>1031</v>
      </c>
      <c r="B16" s="43"/>
      <c r="C16" s="43"/>
      <c r="D16" s="148" t="s">
        <v>1030</v>
      </c>
      <c r="E16" s="146"/>
      <c r="F16" s="146"/>
      <c r="G16" s="146"/>
      <c r="H16" s="146"/>
      <c r="I16" s="146"/>
      <c r="J16" s="146"/>
      <c r="K16" s="146"/>
      <c r="L16" s="146"/>
      <c r="M16" s="146"/>
      <c r="N16" s="147"/>
      <c r="O16" s="596"/>
      <c r="P16" s="596"/>
      <c r="Q16" s="596"/>
      <c r="R16" s="596"/>
      <c r="S16" s="596"/>
      <c r="T16" s="596"/>
      <c r="U16" s="596"/>
      <c r="V16" s="596"/>
      <c r="W16" s="596"/>
      <c r="X16" s="596"/>
      <c r="Y16" s="596"/>
      <c r="Z16" s="596"/>
      <c r="AA16" s="596"/>
      <c r="AB16" s="596"/>
      <c r="AC16" s="596"/>
      <c r="AD16" s="596"/>
      <c r="AE16" s="596"/>
      <c r="AF16" s="596"/>
      <c r="AG16" s="596"/>
      <c r="AH16" s="596"/>
      <c r="AI16" s="596"/>
      <c r="AJ16" s="596"/>
      <c r="AK16" s="596"/>
      <c r="AL16" s="596"/>
    </row>
    <row r="17" spans="1:85" ht="16.5" customHeight="1">
      <c r="A17" s="43" t="s">
        <v>682</v>
      </c>
      <c r="B17" s="43"/>
      <c r="C17" s="43"/>
      <c r="D17" s="148" t="s">
        <v>1032</v>
      </c>
      <c r="E17" s="146"/>
      <c r="F17" s="146"/>
      <c r="G17" s="146"/>
      <c r="H17" s="146"/>
      <c r="I17" s="146"/>
      <c r="J17" s="146"/>
      <c r="K17" s="146"/>
      <c r="L17" s="146"/>
      <c r="M17" s="146"/>
      <c r="N17" s="147"/>
      <c r="O17" s="596"/>
      <c r="P17" s="596"/>
      <c r="Q17" s="596"/>
      <c r="R17" s="596"/>
      <c r="S17" s="596"/>
      <c r="T17" s="596"/>
      <c r="U17" s="596"/>
      <c r="V17" s="596"/>
      <c r="W17" s="596"/>
      <c r="X17" s="596"/>
      <c r="Y17" s="596"/>
      <c r="Z17" s="596"/>
      <c r="AA17" s="596"/>
      <c r="AB17" s="596"/>
      <c r="AC17" s="596"/>
      <c r="AD17" s="596"/>
      <c r="AE17" s="596"/>
      <c r="AF17" s="596"/>
      <c r="AG17" s="596"/>
      <c r="AH17" s="596"/>
      <c r="AI17" s="596"/>
      <c r="AJ17" s="596"/>
      <c r="AK17" s="596"/>
      <c r="AL17" s="596"/>
    </row>
    <row r="18" spans="1:85" s="1" customFormat="1" ht="16.5" customHeight="1">
      <c r="A18" s="43" t="s">
        <v>683</v>
      </c>
      <c r="B18" s="43"/>
      <c r="C18" s="43"/>
      <c r="D18" s="163" t="s">
        <v>684</v>
      </c>
      <c r="E18" s="146"/>
      <c r="F18" s="146"/>
      <c r="G18" s="146"/>
      <c r="H18" s="146"/>
      <c r="I18" s="146"/>
      <c r="J18" s="146"/>
      <c r="K18" s="146"/>
      <c r="L18" s="146"/>
      <c r="M18" s="146"/>
      <c r="N18" s="147"/>
      <c r="O18" s="597">
        <f>+O19+O20+O21+O22+O23+O24+O25+O26+O27+O28+O29+O30+O31+O32+O33+O34+O35+O36+O37+O38+O39+O40+O41+O42+O43+O44+O45+O46+O47</f>
        <v>1479236907</v>
      </c>
      <c r="P18" s="597"/>
      <c r="Q18" s="597"/>
      <c r="R18" s="597"/>
      <c r="S18" s="597"/>
      <c r="T18" s="597"/>
      <c r="U18" s="597">
        <f>+U19+U20+U21+U22+U23+U24+U25+U26+U27+U28+U29+U30+U31+U32+U33+U34+U35+U36+U37+U38+U39+U40+U41+U42+U43+U44+U45+U46+U47</f>
        <v>1479236907</v>
      </c>
      <c r="V18" s="597"/>
      <c r="W18" s="597"/>
      <c r="X18" s="597"/>
      <c r="Y18" s="597"/>
      <c r="Z18" s="597"/>
      <c r="AA18" s="597">
        <f>+AA19+AA20+AA21+AA22+AA23+AA24+AA25+AA26+AA27+AA28+AA29+AA30+AA31+AA32+AA33+AA34+AA35+AA36+AA37+AA38+AA39+AA40+AA41+AA42+AA43+AA44+AA45+AA46+AA47</f>
        <v>1425633732</v>
      </c>
      <c r="AB18" s="597"/>
      <c r="AC18" s="597"/>
      <c r="AD18" s="597"/>
      <c r="AE18" s="597"/>
      <c r="AF18" s="597"/>
      <c r="AG18" s="597">
        <f>+AG19+AG20+AG21+AG22+AG23+AG24+AG25+AG26+AG27+AG28+AG29+AG30+AG31+AG32+AG33+AG34+AG35+AG36+AG37+AG38+AG39+AG40+AG41+AG42+AG43+AG44+AG45+AG46+AG47</f>
        <v>1425633732</v>
      </c>
      <c r="AH18" s="597"/>
      <c r="AI18" s="597"/>
      <c r="AJ18" s="597"/>
      <c r="AK18" s="597"/>
      <c r="AL18" s="597"/>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c r="A19" s="43" t="s">
        <v>685</v>
      </c>
      <c r="B19" s="43"/>
      <c r="C19" s="43"/>
      <c r="D19" s="148" t="s">
        <v>686</v>
      </c>
      <c r="E19" s="146"/>
      <c r="F19" s="146"/>
      <c r="G19" s="146"/>
      <c r="H19" s="146"/>
      <c r="I19" s="146"/>
      <c r="J19" s="146"/>
      <c r="K19" s="146"/>
      <c r="L19" s="146"/>
      <c r="M19" s="146"/>
      <c r="N19" s="147"/>
      <c r="O19" s="596"/>
      <c r="P19" s="596"/>
      <c r="Q19" s="596"/>
      <c r="R19" s="596"/>
      <c r="S19" s="596"/>
      <c r="T19" s="596"/>
      <c r="U19" s="596"/>
      <c r="V19" s="596"/>
      <c r="W19" s="596"/>
      <c r="X19" s="596"/>
      <c r="Y19" s="596"/>
      <c r="Z19" s="596"/>
      <c r="AA19" s="596"/>
      <c r="AB19" s="596"/>
      <c r="AC19" s="596"/>
      <c r="AD19" s="596"/>
      <c r="AE19" s="596"/>
      <c r="AF19" s="596"/>
      <c r="AG19" s="596"/>
      <c r="AH19" s="596"/>
      <c r="AI19" s="596"/>
      <c r="AJ19" s="596"/>
      <c r="AK19" s="596"/>
      <c r="AL19" s="596"/>
    </row>
    <row r="20" spans="1:85" ht="16.5" customHeight="1">
      <c r="A20" s="43" t="s">
        <v>687</v>
      </c>
      <c r="B20" s="43"/>
      <c r="C20" s="43"/>
      <c r="D20" s="148" t="s">
        <v>688</v>
      </c>
      <c r="E20" s="146"/>
      <c r="F20" s="146"/>
      <c r="G20" s="146"/>
      <c r="H20" s="146"/>
      <c r="I20" s="146"/>
      <c r="J20" s="146"/>
      <c r="K20" s="146"/>
      <c r="L20" s="146"/>
      <c r="M20" s="146"/>
      <c r="N20" s="147"/>
      <c r="O20" s="596">
        <v>4500000</v>
      </c>
      <c r="P20" s="596"/>
      <c r="Q20" s="596"/>
      <c r="R20" s="596"/>
      <c r="S20" s="596"/>
      <c r="T20" s="596"/>
      <c r="U20" s="596">
        <v>4500000</v>
      </c>
      <c r="V20" s="596"/>
      <c r="W20" s="596"/>
      <c r="X20" s="596"/>
      <c r="Y20" s="596"/>
      <c r="Z20" s="596"/>
      <c r="AA20" s="596">
        <v>4500000</v>
      </c>
      <c r="AB20" s="596"/>
      <c r="AC20" s="596"/>
      <c r="AD20" s="596"/>
      <c r="AE20" s="596"/>
      <c r="AF20" s="596"/>
      <c r="AG20" s="596">
        <v>4500000</v>
      </c>
      <c r="AH20" s="596"/>
      <c r="AI20" s="596"/>
      <c r="AJ20" s="596"/>
      <c r="AK20" s="596"/>
      <c r="AL20" s="596"/>
    </row>
    <row r="21" spans="1:85" ht="16.5" customHeight="1">
      <c r="A21" s="43" t="s">
        <v>689</v>
      </c>
      <c r="B21" s="43"/>
      <c r="C21" s="43"/>
      <c r="D21" s="148" t="s">
        <v>690</v>
      </c>
      <c r="E21" s="146"/>
      <c r="F21" s="146"/>
      <c r="G21" s="146"/>
      <c r="H21" s="146"/>
      <c r="I21" s="146"/>
      <c r="J21" s="146"/>
      <c r="K21" s="146"/>
      <c r="L21" s="146"/>
      <c r="M21" s="146"/>
      <c r="N21" s="147"/>
      <c r="O21" s="596"/>
      <c r="P21" s="596"/>
      <c r="Q21" s="596"/>
      <c r="R21" s="596"/>
      <c r="S21" s="596"/>
      <c r="T21" s="596"/>
      <c r="U21" s="596"/>
      <c r="V21" s="596"/>
      <c r="W21" s="596"/>
      <c r="X21" s="596"/>
      <c r="Y21" s="596"/>
      <c r="Z21" s="596"/>
      <c r="AA21" s="596"/>
      <c r="AB21" s="596"/>
      <c r="AC21" s="596"/>
      <c r="AD21" s="596"/>
      <c r="AE21" s="596"/>
      <c r="AF21" s="596"/>
      <c r="AG21" s="596"/>
      <c r="AH21" s="596"/>
      <c r="AI21" s="596"/>
      <c r="AJ21" s="596"/>
      <c r="AK21" s="596"/>
      <c r="AL21" s="596"/>
    </row>
    <row r="22" spans="1:85" ht="16.5" customHeight="1">
      <c r="A22" s="43" t="s">
        <v>691</v>
      </c>
      <c r="B22" s="43"/>
      <c r="C22" s="43"/>
      <c r="D22" s="148" t="s">
        <v>692</v>
      </c>
      <c r="E22" s="146"/>
      <c r="F22" s="146"/>
      <c r="G22" s="146"/>
      <c r="H22" s="146"/>
      <c r="I22" s="146"/>
      <c r="J22" s="146"/>
      <c r="K22" s="146"/>
      <c r="L22" s="146"/>
      <c r="M22" s="146"/>
      <c r="N22" s="147"/>
      <c r="O22" s="596"/>
      <c r="P22" s="596"/>
      <c r="Q22" s="596"/>
      <c r="R22" s="596"/>
      <c r="S22" s="596"/>
      <c r="T22" s="596"/>
      <c r="U22" s="596"/>
      <c r="V22" s="596"/>
      <c r="W22" s="596"/>
      <c r="X22" s="596"/>
      <c r="Y22" s="596"/>
      <c r="Z22" s="596"/>
      <c r="AA22" s="596"/>
      <c r="AB22" s="596"/>
      <c r="AC22" s="596"/>
      <c r="AD22" s="596"/>
      <c r="AE22" s="596"/>
      <c r="AF22" s="596"/>
      <c r="AG22" s="596"/>
      <c r="AH22" s="596"/>
      <c r="AI22" s="596"/>
      <c r="AJ22" s="596"/>
      <c r="AK22" s="596"/>
      <c r="AL22" s="596"/>
    </row>
    <row r="23" spans="1:85" ht="16.5" customHeight="1">
      <c r="A23" s="43" t="s">
        <v>693</v>
      </c>
      <c r="B23" s="43"/>
      <c r="C23" s="43"/>
      <c r="D23" s="148" t="s">
        <v>694</v>
      </c>
      <c r="E23" s="146"/>
      <c r="F23" s="146"/>
      <c r="G23" s="146"/>
      <c r="H23" s="146"/>
      <c r="I23" s="146"/>
      <c r="J23" s="146"/>
      <c r="K23" s="146"/>
      <c r="L23" s="146"/>
      <c r="M23" s="146"/>
      <c r="N23" s="147"/>
      <c r="O23" s="596"/>
      <c r="P23" s="596"/>
      <c r="Q23" s="596"/>
      <c r="R23" s="596"/>
      <c r="S23" s="596"/>
      <c r="T23" s="596"/>
      <c r="U23" s="596"/>
      <c r="V23" s="596"/>
      <c r="W23" s="596"/>
      <c r="X23" s="596"/>
      <c r="Y23" s="596"/>
      <c r="Z23" s="596"/>
      <c r="AA23" s="596"/>
      <c r="AB23" s="596"/>
      <c r="AC23" s="596"/>
      <c r="AD23" s="596"/>
      <c r="AE23" s="596"/>
      <c r="AF23" s="596"/>
      <c r="AG23" s="596"/>
      <c r="AH23" s="596"/>
      <c r="AI23" s="596"/>
      <c r="AJ23" s="596"/>
      <c r="AK23" s="596"/>
      <c r="AL23" s="596"/>
    </row>
    <row r="24" spans="1:85" ht="16.5" customHeight="1">
      <c r="A24" s="43" t="s">
        <v>695</v>
      </c>
      <c r="B24" s="43"/>
      <c r="C24" s="43"/>
      <c r="D24" s="148" t="s">
        <v>696</v>
      </c>
      <c r="E24" s="146"/>
      <c r="F24" s="146"/>
      <c r="G24" s="146"/>
      <c r="H24" s="146"/>
      <c r="I24" s="146"/>
      <c r="J24" s="146"/>
      <c r="K24" s="146"/>
      <c r="L24" s="146"/>
      <c r="M24" s="146"/>
      <c r="N24" s="147"/>
      <c r="O24" s="596">
        <v>60000000</v>
      </c>
      <c r="P24" s="596"/>
      <c r="Q24" s="596"/>
      <c r="R24" s="596"/>
      <c r="S24" s="596"/>
      <c r="T24" s="596"/>
      <c r="U24" s="596">
        <v>60000000</v>
      </c>
      <c r="V24" s="596"/>
      <c r="W24" s="596"/>
      <c r="X24" s="596"/>
      <c r="Y24" s="596"/>
      <c r="Z24" s="596"/>
      <c r="AA24" s="596">
        <v>60000000</v>
      </c>
      <c r="AB24" s="596"/>
      <c r="AC24" s="596"/>
      <c r="AD24" s="596"/>
      <c r="AE24" s="596"/>
      <c r="AF24" s="596"/>
      <c r="AG24" s="596">
        <v>60000000</v>
      </c>
      <c r="AH24" s="596"/>
      <c r="AI24" s="596"/>
      <c r="AJ24" s="596"/>
      <c r="AK24" s="596"/>
      <c r="AL24" s="596"/>
    </row>
    <row r="25" spans="1:85" ht="16.5" customHeight="1">
      <c r="A25" s="43" t="s">
        <v>697</v>
      </c>
      <c r="B25" s="43"/>
      <c r="C25" s="43"/>
      <c r="D25" s="148" t="s">
        <v>698</v>
      </c>
      <c r="E25" s="146"/>
      <c r="F25" s="146"/>
      <c r="G25" s="146"/>
      <c r="H25" s="146"/>
      <c r="I25" s="146"/>
      <c r="J25" s="146"/>
      <c r="K25" s="146"/>
      <c r="L25" s="146"/>
      <c r="M25" s="146"/>
      <c r="N25" s="147"/>
      <c r="O25" s="596">
        <v>91453864</v>
      </c>
      <c r="P25" s="596"/>
      <c r="Q25" s="596"/>
      <c r="R25" s="596"/>
      <c r="S25" s="596"/>
      <c r="T25" s="596"/>
      <c r="U25" s="596">
        <v>91453864</v>
      </c>
      <c r="V25" s="596"/>
      <c r="W25" s="596"/>
      <c r="X25" s="596"/>
      <c r="Y25" s="596"/>
      <c r="Z25" s="596"/>
      <c r="AA25" s="596">
        <v>91200000</v>
      </c>
      <c r="AB25" s="596"/>
      <c r="AC25" s="596"/>
      <c r="AD25" s="596"/>
      <c r="AE25" s="596"/>
      <c r="AF25" s="596"/>
      <c r="AG25" s="596">
        <v>91200000</v>
      </c>
      <c r="AH25" s="596"/>
      <c r="AI25" s="596"/>
      <c r="AJ25" s="596"/>
      <c r="AK25" s="596"/>
      <c r="AL25" s="596"/>
    </row>
    <row r="26" spans="1:85" ht="16.5" customHeight="1">
      <c r="A26" s="43" t="s">
        <v>699</v>
      </c>
      <c r="B26" s="43"/>
      <c r="C26" s="43"/>
      <c r="D26" s="148" t="s">
        <v>700</v>
      </c>
      <c r="E26" s="146"/>
      <c r="F26" s="146"/>
      <c r="G26" s="146"/>
      <c r="H26" s="146"/>
      <c r="I26" s="146"/>
      <c r="J26" s="146"/>
      <c r="K26" s="146"/>
      <c r="L26" s="146"/>
      <c r="M26" s="146"/>
      <c r="N26" s="147"/>
      <c r="O26" s="596">
        <v>7500000</v>
      </c>
      <c r="P26" s="596"/>
      <c r="Q26" s="596"/>
      <c r="R26" s="596"/>
      <c r="S26" s="596"/>
      <c r="T26" s="596"/>
      <c r="U26" s="596">
        <v>7500000</v>
      </c>
      <c r="V26" s="596"/>
      <c r="W26" s="596"/>
      <c r="X26" s="596"/>
      <c r="Y26" s="596"/>
      <c r="Z26" s="596"/>
      <c r="AA26" s="596">
        <v>7500000</v>
      </c>
      <c r="AB26" s="596"/>
      <c r="AC26" s="596"/>
      <c r="AD26" s="596"/>
      <c r="AE26" s="596"/>
      <c r="AF26" s="596"/>
      <c r="AG26" s="596">
        <v>7500000</v>
      </c>
      <c r="AH26" s="596"/>
      <c r="AI26" s="596"/>
      <c r="AJ26" s="596"/>
      <c r="AK26" s="596"/>
      <c r="AL26" s="596"/>
    </row>
    <row r="27" spans="1:85" ht="16.5" customHeight="1">
      <c r="A27" s="43" t="s">
        <v>701</v>
      </c>
      <c r="B27" s="43"/>
      <c r="C27" s="43"/>
      <c r="D27" s="148" t="s">
        <v>702</v>
      </c>
      <c r="E27" s="146"/>
      <c r="F27" s="146"/>
      <c r="G27" s="146"/>
      <c r="H27" s="146"/>
      <c r="I27" s="146"/>
      <c r="J27" s="146"/>
      <c r="K27" s="146"/>
      <c r="L27" s="146"/>
      <c r="M27" s="146"/>
      <c r="N27" s="147"/>
      <c r="O27" s="596">
        <v>21250000</v>
      </c>
      <c r="P27" s="596"/>
      <c r="Q27" s="596"/>
      <c r="R27" s="596"/>
      <c r="S27" s="596"/>
      <c r="T27" s="596"/>
      <c r="U27" s="596">
        <v>21250000</v>
      </c>
      <c r="V27" s="596"/>
      <c r="W27" s="596"/>
      <c r="X27" s="596"/>
      <c r="Y27" s="596"/>
      <c r="Z27" s="596"/>
      <c r="AA27" s="596">
        <v>21250000</v>
      </c>
      <c r="AB27" s="596"/>
      <c r="AC27" s="596"/>
      <c r="AD27" s="596"/>
      <c r="AE27" s="596"/>
      <c r="AF27" s="596"/>
      <c r="AG27" s="596">
        <v>21250000</v>
      </c>
      <c r="AH27" s="596"/>
      <c r="AI27" s="596"/>
      <c r="AJ27" s="596"/>
      <c r="AK27" s="596"/>
      <c r="AL27" s="596"/>
    </row>
    <row r="28" spans="1:85" ht="16.5" customHeight="1">
      <c r="A28" s="43" t="s">
        <v>703</v>
      </c>
      <c r="B28" s="43"/>
      <c r="C28" s="43"/>
      <c r="D28" s="148" t="s">
        <v>704</v>
      </c>
      <c r="E28" s="146"/>
      <c r="F28" s="146"/>
      <c r="G28" s="146"/>
      <c r="H28" s="146"/>
      <c r="I28" s="146"/>
      <c r="J28" s="146"/>
      <c r="K28" s="146"/>
      <c r="L28" s="146"/>
      <c r="M28" s="146"/>
      <c r="N28" s="147"/>
      <c r="O28" s="596">
        <v>160018523</v>
      </c>
      <c r="P28" s="596"/>
      <c r="Q28" s="596"/>
      <c r="R28" s="596"/>
      <c r="S28" s="596"/>
      <c r="T28" s="596"/>
      <c r="U28" s="596">
        <v>160018523</v>
      </c>
      <c r="V28" s="596"/>
      <c r="W28" s="596"/>
      <c r="X28" s="596"/>
      <c r="Y28" s="596"/>
      <c r="Z28" s="596"/>
      <c r="AA28" s="596">
        <v>108562215</v>
      </c>
      <c r="AB28" s="596"/>
      <c r="AC28" s="596"/>
      <c r="AD28" s="596"/>
      <c r="AE28" s="596"/>
      <c r="AF28" s="596"/>
      <c r="AG28" s="596">
        <v>108562215</v>
      </c>
      <c r="AH28" s="596"/>
      <c r="AI28" s="596"/>
      <c r="AJ28" s="596"/>
      <c r="AK28" s="596"/>
      <c r="AL28" s="596"/>
    </row>
    <row r="29" spans="1:85" ht="16.5" customHeight="1">
      <c r="A29" s="43" t="s">
        <v>705</v>
      </c>
      <c r="B29" s="43"/>
      <c r="C29" s="43"/>
      <c r="D29" s="148" t="s">
        <v>706</v>
      </c>
      <c r="E29" s="146"/>
      <c r="F29" s="146"/>
      <c r="G29" s="146"/>
      <c r="H29" s="146"/>
      <c r="I29" s="146"/>
      <c r="J29" s="146"/>
      <c r="K29" s="146"/>
      <c r="L29" s="146"/>
      <c r="M29" s="146"/>
      <c r="N29" s="147"/>
      <c r="O29" s="596">
        <v>1068169056</v>
      </c>
      <c r="P29" s="596"/>
      <c r="Q29" s="596"/>
      <c r="R29" s="596"/>
      <c r="S29" s="596"/>
      <c r="T29" s="596"/>
      <c r="U29" s="596">
        <v>1068169056</v>
      </c>
      <c r="V29" s="596"/>
      <c r="W29" s="596"/>
      <c r="X29" s="596"/>
      <c r="Y29" s="596"/>
      <c r="Z29" s="596"/>
      <c r="AA29" s="596">
        <v>1068169056</v>
      </c>
      <c r="AB29" s="596"/>
      <c r="AC29" s="596"/>
      <c r="AD29" s="596"/>
      <c r="AE29" s="596"/>
      <c r="AF29" s="596"/>
      <c r="AG29" s="596">
        <v>1068169056</v>
      </c>
      <c r="AH29" s="596"/>
      <c r="AI29" s="596"/>
      <c r="AJ29" s="596"/>
      <c r="AK29" s="596"/>
      <c r="AL29" s="596"/>
    </row>
    <row r="30" spans="1:85" ht="16.5" customHeight="1">
      <c r="A30" s="43" t="s">
        <v>707</v>
      </c>
      <c r="B30" s="43"/>
      <c r="C30" s="43"/>
      <c r="D30" s="148" t="s">
        <v>708</v>
      </c>
      <c r="E30" s="146"/>
      <c r="F30" s="146"/>
      <c r="G30" s="146"/>
      <c r="H30" s="146"/>
      <c r="I30" s="146"/>
      <c r="J30" s="146"/>
      <c r="K30" s="146"/>
      <c r="L30" s="146"/>
      <c r="M30" s="146"/>
      <c r="N30" s="147"/>
      <c r="O30" s="596"/>
      <c r="P30" s="596"/>
      <c r="Q30" s="596"/>
      <c r="R30" s="596"/>
      <c r="S30" s="596"/>
      <c r="T30" s="596"/>
      <c r="U30" s="596"/>
      <c r="V30" s="596"/>
      <c r="W30" s="596"/>
      <c r="X30" s="596"/>
      <c r="Y30" s="596"/>
      <c r="Z30" s="596"/>
      <c r="AA30" s="596"/>
      <c r="AB30" s="596"/>
      <c r="AC30" s="596"/>
      <c r="AD30" s="596"/>
      <c r="AE30" s="596"/>
      <c r="AF30" s="596"/>
      <c r="AG30" s="596"/>
      <c r="AH30" s="596"/>
      <c r="AI30" s="596"/>
      <c r="AJ30" s="596"/>
      <c r="AK30" s="596"/>
      <c r="AL30" s="596"/>
    </row>
    <row r="31" spans="1:85" ht="16.5" customHeight="1">
      <c r="A31" s="43" t="s">
        <v>709</v>
      </c>
      <c r="B31" s="43"/>
      <c r="C31" s="43"/>
      <c r="D31" s="148" t="s">
        <v>710</v>
      </c>
      <c r="E31" s="146"/>
      <c r="F31" s="146"/>
      <c r="G31" s="146"/>
      <c r="H31" s="146"/>
      <c r="I31" s="146"/>
      <c r="J31" s="146"/>
      <c r="K31" s="146"/>
      <c r="L31" s="146"/>
      <c r="M31" s="146"/>
      <c r="N31" s="147"/>
      <c r="O31" s="596"/>
      <c r="P31" s="596"/>
      <c r="Q31" s="596"/>
      <c r="R31" s="596"/>
      <c r="S31" s="596"/>
      <c r="T31" s="596"/>
      <c r="U31" s="596"/>
      <c r="V31" s="596"/>
      <c r="W31" s="596"/>
      <c r="X31" s="596"/>
      <c r="Y31" s="596"/>
      <c r="Z31" s="596"/>
      <c r="AA31" s="596"/>
      <c r="AB31" s="596"/>
      <c r="AC31" s="596"/>
      <c r="AD31" s="596"/>
      <c r="AE31" s="596"/>
      <c r="AF31" s="596"/>
      <c r="AG31" s="596"/>
      <c r="AH31" s="596"/>
      <c r="AI31" s="596"/>
      <c r="AJ31" s="596"/>
      <c r="AK31" s="596"/>
      <c r="AL31" s="596"/>
    </row>
    <row r="32" spans="1:85" ht="16.5" customHeight="1">
      <c r="A32" s="43" t="s">
        <v>711</v>
      </c>
      <c r="B32" s="43"/>
      <c r="C32" s="43"/>
      <c r="D32" s="148" t="s">
        <v>712</v>
      </c>
      <c r="E32" s="146"/>
      <c r="F32" s="146"/>
      <c r="G32" s="146"/>
      <c r="H32" s="146"/>
      <c r="I32" s="146"/>
      <c r="J32" s="146"/>
      <c r="K32" s="146"/>
      <c r="L32" s="146"/>
      <c r="M32" s="146"/>
      <c r="N32" s="147"/>
      <c r="O32" s="596">
        <v>108813</v>
      </c>
      <c r="P32" s="596"/>
      <c r="Q32" s="596"/>
      <c r="R32" s="596"/>
      <c r="S32" s="596"/>
      <c r="T32" s="596"/>
      <c r="U32" s="596">
        <v>108813</v>
      </c>
      <c r="V32" s="596"/>
      <c r="W32" s="596"/>
      <c r="X32" s="596"/>
      <c r="Y32" s="596"/>
      <c r="Z32" s="596"/>
      <c r="AA32" s="596">
        <v>129393</v>
      </c>
      <c r="AB32" s="596"/>
      <c r="AC32" s="596"/>
      <c r="AD32" s="596"/>
      <c r="AE32" s="596"/>
      <c r="AF32" s="596"/>
      <c r="AG32" s="596">
        <v>129393</v>
      </c>
      <c r="AH32" s="596"/>
      <c r="AI32" s="596"/>
      <c r="AJ32" s="596"/>
      <c r="AK32" s="596"/>
      <c r="AL32" s="596"/>
    </row>
    <row r="33" spans="1:38" ht="16.5" customHeight="1">
      <c r="A33" s="43" t="s">
        <v>713</v>
      </c>
      <c r="B33" s="43"/>
      <c r="C33" s="43"/>
      <c r="D33" s="148" t="s">
        <v>714</v>
      </c>
      <c r="E33" s="146"/>
      <c r="F33" s="146"/>
      <c r="G33" s="146"/>
      <c r="H33" s="146"/>
      <c r="I33" s="146"/>
      <c r="J33" s="146"/>
      <c r="K33" s="146"/>
      <c r="L33" s="146"/>
      <c r="M33" s="146"/>
      <c r="N33" s="147"/>
      <c r="O33" s="596"/>
      <c r="P33" s="596"/>
      <c r="Q33" s="596"/>
      <c r="R33" s="596"/>
      <c r="S33" s="596"/>
      <c r="T33" s="596"/>
      <c r="U33" s="596"/>
      <c r="V33" s="596"/>
      <c r="W33" s="596"/>
      <c r="X33" s="596"/>
      <c r="Y33" s="596"/>
      <c r="Z33" s="596"/>
      <c r="AA33" s="596">
        <v>12953000</v>
      </c>
      <c r="AB33" s="596"/>
      <c r="AC33" s="596"/>
      <c r="AD33" s="596"/>
      <c r="AE33" s="596"/>
      <c r="AF33" s="596"/>
      <c r="AG33" s="596">
        <v>12953000</v>
      </c>
      <c r="AH33" s="596"/>
      <c r="AI33" s="596"/>
      <c r="AJ33" s="596"/>
      <c r="AK33" s="596"/>
      <c r="AL33" s="596"/>
    </row>
    <row r="34" spans="1:38" ht="16.5" customHeight="1">
      <c r="A34" s="43" t="s">
        <v>715</v>
      </c>
      <c r="B34" s="43"/>
      <c r="C34" s="43"/>
      <c r="D34" s="148" t="s">
        <v>716</v>
      </c>
      <c r="E34" s="146"/>
      <c r="F34" s="146"/>
      <c r="G34" s="146"/>
      <c r="H34" s="146"/>
      <c r="I34" s="146"/>
      <c r="J34" s="146"/>
      <c r="K34" s="146"/>
      <c r="L34" s="146"/>
      <c r="M34" s="146"/>
      <c r="N34" s="147"/>
      <c r="O34" s="596">
        <v>4428809</v>
      </c>
      <c r="P34" s="596"/>
      <c r="Q34" s="596"/>
      <c r="R34" s="596"/>
      <c r="S34" s="596"/>
      <c r="T34" s="596"/>
      <c r="U34" s="596">
        <v>4428809</v>
      </c>
      <c r="V34" s="596"/>
      <c r="W34" s="596"/>
      <c r="X34" s="596"/>
      <c r="Y34" s="596"/>
      <c r="Z34" s="596"/>
      <c r="AA34" s="596">
        <v>6517973</v>
      </c>
      <c r="AB34" s="596"/>
      <c r="AC34" s="596"/>
      <c r="AD34" s="596"/>
      <c r="AE34" s="596"/>
      <c r="AF34" s="596"/>
      <c r="AG34" s="596">
        <v>6517973</v>
      </c>
      <c r="AH34" s="596"/>
      <c r="AI34" s="596"/>
      <c r="AJ34" s="596"/>
      <c r="AK34" s="596"/>
      <c r="AL34" s="596"/>
    </row>
    <row r="35" spans="1:38" ht="16.5" customHeight="1">
      <c r="A35" s="43" t="s">
        <v>717</v>
      </c>
      <c r="B35" s="43"/>
      <c r="C35" s="43"/>
      <c r="D35" s="148" t="s">
        <v>718</v>
      </c>
      <c r="E35" s="146"/>
      <c r="F35" s="146"/>
      <c r="G35" s="146"/>
      <c r="H35" s="146"/>
      <c r="I35" s="146"/>
      <c r="J35" s="146"/>
      <c r="K35" s="146"/>
      <c r="L35" s="146"/>
      <c r="M35" s="146"/>
      <c r="N35" s="147"/>
      <c r="O35" s="596"/>
      <c r="P35" s="596"/>
      <c r="Q35" s="596"/>
      <c r="R35" s="596"/>
      <c r="S35" s="596"/>
      <c r="T35" s="596"/>
      <c r="U35" s="596"/>
      <c r="V35" s="596"/>
      <c r="W35" s="596"/>
      <c r="X35" s="596"/>
      <c r="Y35" s="596"/>
      <c r="Z35" s="596"/>
      <c r="AA35" s="596"/>
      <c r="AB35" s="596"/>
      <c r="AC35" s="596"/>
      <c r="AD35" s="596"/>
      <c r="AE35" s="596"/>
      <c r="AF35" s="596"/>
      <c r="AG35" s="596"/>
      <c r="AH35" s="596"/>
      <c r="AI35" s="596"/>
      <c r="AJ35" s="596"/>
      <c r="AK35" s="596"/>
      <c r="AL35" s="596"/>
    </row>
    <row r="36" spans="1:38" ht="16.5" customHeight="1">
      <c r="A36" s="43" t="s">
        <v>719</v>
      </c>
      <c r="B36" s="43"/>
      <c r="C36" s="43"/>
      <c r="D36" s="148" t="s">
        <v>720</v>
      </c>
      <c r="E36" s="146"/>
      <c r="F36" s="146"/>
      <c r="G36" s="146"/>
      <c r="H36" s="146"/>
      <c r="I36" s="146"/>
      <c r="J36" s="146"/>
      <c r="K36" s="146"/>
      <c r="L36" s="146"/>
      <c r="M36" s="146"/>
      <c r="N36" s="147"/>
      <c r="O36" s="596"/>
      <c r="P36" s="596"/>
      <c r="Q36" s="596"/>
      <c r="R36" s="596"/>
      <c r="S36" s="596"/>
      <c r="T36" s="596"/>
      <c r="U36" s="596"/>
      <c r="V36" s="596"/>
      <c r="W36" s="596"/>
      <c r="X36" s="596"/>
      <c r="Y36" s="596"/>
      <c r="Z36" s="596"/>
      <c r="AA36" s="596"/>
      <c r="AB36" s="596"/>
      <c r="AC36" s="596"/>
      <c r="AD36" s="596"/>
      <c r="AE36" s="596"/>
      <c r="AF36" s="596"/>
      <c r="AG36" s="596"/>
      <c r="AH36" s="596"/>
      <c r="AI36" s="596"/>
      <c r="AJ36" s="596"/>
      <c r="AK36" s="596"/>
      <c r="AL36" s="596"/>
    </row>
    <row r="37" spans="1:38" ht="16.5" customHeight="1">
      <c r="A37" s="43" t="s">
        <v>721</v>
      </c>
      <c r="B37" s="43"/>
      <c r="C37" s="43"/>
      <c r="D37" s="164" t="s">
        <v>722</v>
      </c>
      <c r="E37" s="146"/>
      <c r="F37" s="146"/>
      <c r="G37" s="146"/>
      <c r="H37" s="146"/>
      <c r="I37" s="146"/>
      <c r="J37" s="146"/>
      <c r="K37" s="146"/>
      <c r="L37" s="146"/>
      <c r="M37" s="146"/>
      <c r="N37" s="147"/>
      <c r="O37" s="596"/>
      <c r="P37" s="596"/>
      <c r="Q37" s="596"/>
      <c r="R37" s="596"/>
      <c r="S37" s="596"/>
      <c r="T37" s="596"/>
      <c r="U37" s="596"/>
      <c r="V37" s="596"/>
      <c r="W37" s="596"/>
      <c r="X37" s="596"/>
      <c r="Y37" s="596"/>
      <c r="Z37" s="596"/>
      <c r="AA37" s="596"/>
      <c r="AB37" s="596"/>
      <c r="AC37" s="596"/>
      <c r="AD37" s="596"/>
      <c r="AE37" s="596"/>
      <c r="AF37" s="596"/>
      <c r="AG37" s="596"/>
      <c r="AH37" s="596"/>
      <c r="AI37" s="596"/>
      <c r="AJ37" s="596"/>
      <c r="AK37" s="596"/>
      <c r="AL37" s="596"/>
    </row>
    <row r="38" spans="1:38" ht="16.5" customHeight="1">
      <c r="A38" s="43" t="s">
        <v>723</v>
      </c>
      <c r="B38" s="43"/>
      <c r="C38" s="43"/>
      <c r="D38" s="148" t="s">
        <v>724</v>
      </c>
      <c r="E38" s="146"/>
      <c r="F38" s="146"/>
      <c r="G38" s="146"/>
      <c r="H38" s="146"/>
      <c r="I38" s="146"/>
      <c r="J38" s="146"/>
      <c r="K38" s="146"/>
      <c r="L38" s="146"/>
      <c r="M38" s="146"/>
      <c r="N38" s="147"/>
      <c r="O38" s="596"/>
      <c r="P38" s="596"/>
      <c r="Q38" s="596"/>
      <c r="R38" s="596"/>
      <c r="S38" s="596"/>
      <c r="T38" s="596"/>
      <c r="U38" s="596"/>
      <c r="V38" s="596"/>
      <c r="W38" s="596"/>
      <c r="X38" s="596"/>
      <c r="Y38" s="596"/>
      <c r="Z38" s="596"/>
      <c r="AA38" s="596"/>
      <c r="AB38" s="596"/>
      <c r="AC38" s="596"/>
      <c r="AD38" s="596"/>
      <c r="AE38" s="596"/>
      <c r="AF38" s="596"/>
      <c r="AG38" s="596"/>
      <c r="AH38" s="596"/>
      <c r="AI38" s="596"/>
      <c r="AJ38" s="596"/>
      <c r="AK38" s="596"/>
      <c r="AL38" s="596"/>
    </row>
    <row r="39" spans="1:38" ht="16.5" customHeight="1">
      <c r="A39" s="43" t="s">
        <v>725</v>
      </c>
      <c r="B39" s="43"/>
      <c r="C39" s="43"/>
      <c r="D39" s="148" t="s">
        <v>726</v>
      </c>
      <c r="E39" s="146"/>
      <c r="F39" s="146"/>
      <c r="G39" s="146"/>
      <c r="H39" s="146"/>
      <c r="I39" s="146"/>
      <c r="J39" s="146"/>
      <c r="K39" s="146"/>
      <c r="L39" s="146"/>
      <c r="M39" s="146"/>
      <c r="N39" s="147"/>
      <c r="O39" s="596">
        <v>12696500</v>
      </c>
      <c r="P39" s="596"/>
      <c r="Q39" s="596"/>
      <c r="R39" s="596"/>
      <c r="S39" s="596"/>
      <c r="T39" s="596"/>
      <c r="U39" s="596">
        <v>12696500</v>
      </c>
      <c r="V39" s="596"/>
      <c r="W39" s="596"/>
      <c r="X39" s="596"/>
      <c r="Y39" s="596"/>
      <c r="Z39" s="596"/>
      <c r="AA39" s="596"/>
      <c r="AB39" s="596"/>
      <c r="AC39" s="596"/>
      <c r="AD39" s="596"/>
      <c r="AE39" s="596"/>
      <c r="AF39" s="596"/>
      <c r="AG39" s="596"/>
      <c r="AH39" s="596"/>
      <c r="AI39" s="596"/>
      <c r="AJ39" s="596"/>
      <c r="AK39" s="596"/>
      <c r="AL39" s="596"/>
    </row>
    <row r="40" spans="1:38" ht="16.5" customHeight="1">
      <c r="A40" s="43" t="s">
        <v>727</v>
      </c>
      <c r="B40" s="43"/>
      <c r="C40" s="43"/>
      <c r="D40" s="148" t="s">
        <v>728</v>
      </c>
      <c r="E40" s="146"/>
      <c r="F40" s="146"/>
      <c r="G40" s="146"/>
      <c r="H40" s="146"/>
      <c r="I40" s="146"/>
      <c r="J40" s="146"/>
      <c r="K40" s="146"/>
      <c r="L40" s="146"/>
      <c r="M40" s="146"/>
      <c r="N40" s="147"/>
      <c r="O40" s="596"/>
      <c r="P40" s="596"/>
      <c r="Q40" s="596"/>
      <c r="R40" s="596"/>
      <c r="S40" s="596"/>
      <c r="T40" s="596"/>
      <c r="U40" s="596"/>
      <c r="V40" s="596"/>
      <c r="W40" s="596"/>
      <c r="X40" s="596"/>
      <c r="Y40" s="596"/>
      <c r="Z40" s="596"/>
      <c r="AA40" s="596"/>
      <c r="AB40" s="596"/>
      <c r="AC40" s="596"/>
      <c r="AD40" s="596"/>
      <c r="AE40" s="596"/>
      <c r="AF40" s="596"/>
      <c r="AG40" s="596"/>
      <c r="AH40" s="596"/>
      <c r="AI40" s="596"/>
      <c r="AJ40" s="596"/>
      <c r="AK40" s="596"/>
      <c r="AL40" s="596"/>
    </row>
    <row r="41" spans="1:38" ht="16.5" customHeight="1">
      <c r="A41" s="43" t="s">
        <v>729</v>
      </c>
      <c r="B41" s="43"/>
      <c r="C41" s="43"/>
      <c r="D41" s="148" t="s">
        <v>730</v>
      </c>
      <c r="E41" s="146"/>
      <c r="F41" s="146"/>
      <c r="G41" s="146"/>
      <c r="H41" s="146"/>
      <c r="I41" s="146"/>
      <c r="J41" s="146"/>
      <c r="K41" s="146"/>
      <c r="L41" s="146"/>
      <c r="M41" s="146"/>
      <c r="N41" s="147"/>
      <c r="O41" s="596"/>
      <c r="P41" s="596"/>
      <c r="Q41" s="596"/>
      <c r="R41" s="596"/>
      <c r="S41" s="596"/>
      <c r="T41" s="596"/>
      <c r="U41" s="596"/>
      <c r="V41" s="596"/>
      <c r="W41" s="596"/>
      <c r="X41" s="596"/>
      <c r="Y41" s="596"/>
      <c r="Z41" s="596"/>
      <c r="AA41" s="598"/>
      <c r="AB41" s="599"/>
      <c r="AC41" s="599"/>
      <c r="AD41" s="599"/>
      <c r="AE41" s="599"/>
      <c r="AF41" s="600"/>
      <c r="AG41" s="598"/>
      <c r="AH41" s="599"/>
      <c r="AI41" s="599"/>
      <c r="AJ41" s="599"/>
      <c r="AK41" s="599"/>
      <c r="AL41" s="600"/>
    </row>
    <row r="42" spans="1:38" ht="16.5" customHeight="1">
      <c r="A42" s="43" t="s">
        <v>731</v>
      </c>
      <c r="B42" s="43"/>
      <c r="C42" s="43"/>
      <c r="D42" s="148" t="s">
        <v>732</v>
      </c>
      <c r="E42" s="146"/>
      <c r="F42" s="146"/>
      <c r="G42" s="146"/>
      <c r="H42" s="146"/>
      <c r="I42" s="146"/>
      <c r="J42" s="146"/>
      <c r="K42" s="146"/>
      <c r="L42" s="146"/>
      <c r="M42" s="146"/>
      <c r="N42" s="147"/>
      <c r="O42" s="596"/>
      <c r="P42" s="596"/>
      <c r="Q42" s="596"/>
      <c r="R42" s="596"/>
      <c r="S42" s="596"/>
      <c r="T42" s="596"/>
      <c r="U42" s="596"/>
      <c r="V42" s="596"/>
      <c r="W42" s="596"/>
      <c r="X42" s="596"/>
      <c r="Y42" s="596"/>
      <c r="Z42" s="596"/>
      <c r="AA42" s="596"/>
      <c r="AB42" s="596"/>
      <c r="AC42" s="596"/>
      <c r="AD42" s="596"/>
      <c r="AE42" s="596"/>
      <c r="AF42" s="596"/>
      <c r="AG42" s="596"/>
      <c r="AH42" s="596"/>
      <c r="AI42" s="596"/>
      <c r="AJ42" s="596"/>
      <c r="AK42" s="596"/>
      <c r="AL42" s="596"/>
    </row>
    <row r="43" spans="1:38" ht="16.5" customHeight="1">
      <c r="A43" s="43" t="s">
        <v>733</v>
      </c>
      <c r="B43" s="43"/>
      <c r="C43" s="43"/>
      <c r="D43" s="148" t="s">
        <v>734</v>
      </c>
      <c r="E43" s="146"/>
      <c r="F43" s="146"/>
      <c r="G43" s="146"/>
      <c r="H43" s="146"/>
      <c r="I43" s="146"/>
      <c r="J43" s="146"/>
      <c r="K43" s="146"/>
      <c r="L43" s="146"/>
      <c r="M43" s="146"/>
      <c r="N43" s="147"/>
      <c r="O43" s="596"/>
      <c r="P43" s="596"/>
      <c r="Q43" s="596"/>
      <c r="R43" s="596"/>
      <c r="S43" s="596"/>
      <c r="T43" s="596"/>
      <c r="U43" s="596"/>
      <c r="V43" s="596"/>
      <c r="W43" s="596"/>
      <c r="X43" s="596"/>
      <c r="Y43" s="596"/>
      <c r="Z43" s="596"/>
      <c r="AA43" s="596"/>
      <c r="AB43" s="596"/>
      <c r="AC43" s="596"/>
      <c r="AD43" s="596"/>
      <c r="AE43" s="596"/>
      <c r="AF43" s="596"/>
      <c r="AG43" s="596"/>
      <c r="AH43" s="596"/>
      <c r="AI43" s="596"/>
      <c r="AJ43" s="596"/>
      <c r="AK43" s="596"/>
      <c r="AL43" s="596"/>
    </row>
    <row r="44" spans="1:38" ht="16.5" customHeight="1">
      <c r="A44" s="43" t="s">
        <v>735</v>
      </c>
      <c r="B44" s="43"/>
      <c r="C44" s="43"/>
      <c r="D44" s="148" t="s">
        <v>736</v>
      </c>
      <c r="E44" s="146"/>
      <c r="F44" s="146"/>
      <c r="G44" s="146"/>
      <c r="H44" s="146"/>
      <c r="I44" s="146"/>
      <c r="J44" s="146"/>
      <c r="K44" s="146"/>
      <c r="L44" s="146"/>
      <c r="M44" s="146"/>
      <c r="N44" s="147"/>
      <c r="O44" s="596"/>
      <c r="P44" s="596"/>
      <c r="Q44" s="596"/>
      <c r="R44" s="596"/>
      <c r="S44" s="596"/>
      <c r="T44" s="596"/>
      <c r="U44" s="596"/>
      <c r="V44" s="596"/>
      <c r="W44" s="596"/>
      <c r="X44" s="596"/>
      <c r="Y44" s="596"/>
      <c r="Z44" s="596"/>
      <c r="AA44" s="596"/>
      <c r="AB44" s="596"/>
      <c r="AC44" s="596"/>
      <c r="AD44" s="596"/>
      <c r="AE44" s="596"/>
      <c r="AF44" s="596"/>
      <c r="AG44" s="596"/>
      <c r="AH44" s="596"/>
      <c r="AI44" s="596"/>
      <c r="AJ44" s="596"/>
      <c r="AK44" s="596"/>
      <c r="AL44" s="596"/>
    </row>
    <row r="45" spans="1:38" ht="16.5" customHeight="1">
      <c r="A45" s="43" t="s">
        <v>737</v>
      </c>
      <c r="B45" s="43"/>
      <c r="C45" s="43"/>
      <c r="D45" s="148" t="s">
        <v>738</v>
      </c>
      <c r="E45" s="146"/>
      <c r="F45" s="146"/>
      <c r="G45" s="146"/>
      <c r="H45" s="146"/>
      <c r="I45" s="146"/>
      <c r="J45" s="146"/>
      <c r="K45" s="146"/>
      <c r="L45" s="146"/>
      <c r="M45" s="146"/>
      <c r="N45" s="147"/>
      <c r="O45" s="596"/>
      <c r="P45" s="596"/>
      <c r="Q45" s="596"/>
      <c r="R45" s="596"/>
      <c r="S45" s="596"/>
      <c r="T45" s="596"/>
      <c r="U45" s="596"/>
      <c r="V45" s="596"/>
      <c r="W45" s="596"/>
      <c r="X45" s="596"/>
      <c r="Y45" s="596"/>
      <c r="Z45" s="596"/>
      <c r="AA45" s="596"/>
      <c r="AB45" s="596"/>
      <c r="AC45" s="596"/>
      <c r="AD45" s="596"/>
      <c r="AE45" s="596"/>
      <c r="AF45" s="596"/>
      <c r="AG45" s="596"/>
      <c r="AH45" s="596"/>
      <c r="AI45" s="596"/>
      <c r="AJ45" s="596"/>
      <c r="AK45" s="596"/>
      <c r="AL45" s="596"/>
    </row>
    <row r="46" spans="1:38" ht="16.5" customHeight="1">
      <c r="A46" s="43" t="s">
        <v>1034</v>
      </c>
      <c r="B46" s="43"/>
      <c r="C46" s="43"/>
      <c r="D46" s="148" t="s">
        <v>1033</v>
      </c>
      <c r="E46" s="146"/>
      <c r="F46" s="146"/>
      <c r="G46" s="146"/>
      <c r="H46" s="146"/>
      <c r="I46" s="146"/>
      <c r="J46" s="146"/>
      <c r="K46" s="146"/>
      <c r="L46" s="146"/>
      <c r="M46" s="146"/>
      <c r="N46" s="147"/>
      <c r="O46" s="596"/>
      <c r="P46" s="596"/>
      <c r="Q46" s="596"/>
      <c r="R46" s="596"/>
      <c r="S46" s="596"/>
      <c r="T46" s="596"/>
      <c r="U46" s="596"/>
      <c r="V46" s="596"/>
      <c r="W46" s="596"/>
      <c r="X46" s="596"/>
      <c r="Y46" s="596"/>
      <c r="Z46" s="596"/>
      <c r="AA46" s="596"/>
      <c r="AB46" s="596"/>
      <c r="AC46" s="596"/>
      <c r="AD46" s="596"/>
      <c r="AE46" s="596"/>
      <c r="AF46" s="596"/>
      <c r="AG46" s="596"/>
      <c r="AH46" s="596"/>
      <c r="AI46" s="596"/>
      <c r="AJ46" s="596"/>
      <c r="AK46" s="596"/>
      <c r="AL46" s="596"/>
    </row>
    <row r="47" spans="1:38" ht="16.5" customHeight="1">
      <c r="A47" s="43" t="s">
        <v>739</v>
      </c>
      <c r="B47" s="43"/>
      <c r="C47" s="43"/>
      <c r="D47" s="148" t="s">
        <v>1035</v>
      </c>
      <c r="E47" s="146"/>
      <c r="F47" s="146"/>
      <c r="G47" s="146"/>
      <c r="H47" s="146"/>
      <c r="I47" s="146"/>
      <c r="J47" s="146"/>
      <c r="K47" s="146"/>
      <c r="L47" s="146"/>
      <c r="M47" s="146"/>
      <c r="N47" s="147"/>
      <c r="O47" s="596">
        <v>49111342</v>
      </c>
      <c r="P47" s="596"/>
      <c r="Q47" s="596"/>
      <c r="R47" s="596"/>
      <c r="S47" s="596"/>
      <c r="T47" s="596"/>
      <c r="U47" s="596">
        <v>49111342</v>
      </c>
      <c r="V47" s="596"/>
      <c r="W47" s="596"/>
      <c r="X47" s="596"/>
      <c r="Y47" s="596"/>
      <c r="Z47" s="596"/>
      <c r="AA47" s="596">
        <v>44852095</v>
      </c>
      <c r="AB47" s="596"/>
      <c r="AC47" s="596"/>
      <c r="AD47" s="596"/>
      <c r="AE47" s="596"/>
      <c r="AF47" s="596"/>
      <c r="AG47" s="596">
        <v>44852095</v>
      </c>
      <c r="AH47" s="596"/>
      <c r="AI47" s="596"/>
      <c r="AJ47" s="596"/>
      <c r="AK47" s="596"/>
      <c r="AL47" s="596"/>
    </row>
    <row r="48" spans="1:38" ht="16.5" customHeight="1">
      <c r="A48" s="43" t="s">
        <v>740</v>
      </c>
      <c r="B48" s="43"/>
      <c r="C48" s="43"/>
      <c r="D48" s="145" t="s">
        <v>741</v>
      </c>
      <c r="E48" s="146"/>
      <c r="F48" s="146"/>
      <c r="G48" s="146"/>
      <c r="H48" s="146"/>
      <c r="I48" s="146"/>
      <c r="J48" s="146"/>
      <c r="K48" s="146"/>
      <c r="L48" s="146"/>
      <c r="M48" s="146"/>
      <c r="N48" s="147"/>
      <c r="O48" s="597">
        <f>O10-O18</f>
        <v>248916353</v>
      </c>
      <c r="P48" s="597"/>
      <c r="Q48" s="597"/>
      <c r="R48" s="597"/>
      <c r="S48" s="597"/>
      <c r="T48" s="597"/>
      <c r="U48" s="597">
        <f>U10-U18</f>
        <v>248916353</v>
      </c>
      <c r="V48" s="597"/>
      <c r="W48" s="597"/>
      <c r="X48" s="597"/>
      <c r="Y48" s="597"/>
      <c r="Z48" s="597"/>
      <c r="AA48" s="597">
        <f>AA10-AA18</f>
        <v>-859207442</v>
      </c>
      <c r="AB48" s="597"/>
      <c r="AC48" s="597"/>
      <c r="AD48" s="597"/>
      <c r="AE48" s="597"/>
      <c r="AF48" s="597"/>
      <c r="AG48" s="597">
        <f>AG10-AG18</f>
        <v>-859207442</v>
      </c>
      <c r="AH48" s="597"/>
      <c r="AI48" s="597"/>
      <c r="AJ48" s="597"/>
      <c r="AK48" s="597"/>
      <c r="AL48" s="597"/>
    </row>
    <row r="49" spans="1:38" ht="16.5" customHeight="1">
      <c r="A49" s="43" t="s">
        <v>742</v>
      </c>
      <c r="B49" s="43"/>
      <c r="C49" s="43"/>
      <c r="D49" s="145" t="s">
        <v>743</v>
      </c>
      <c r="E49" s="146"/>
      <c r="F49" s="146"/>
      <c r="G49" s="146"/>
      <c r="H49" s="146"/>
      <c r="I49" s="146"/>
      <c r="J49" s="146"/>
      <c r="K49" s="146"/>
      <c r="L49" s="146"/>
      <c r="M49" s="146"/>
      <c r="N49" s="147"/>
      <c r="O49" s="597">
        <f>+O50+O51+O52+O53+O54+O55+O56+O57+O58+O59</f>
        <v>35553152</v>
      </c>
      <c r="P49" s="597"/>
      <c r="Q49" s="597"/>
      <c r="R49" s="597"/>
      <c r="S49" s="597"/>
      <c r="T49" s="597"/>
      <c r="U49" s="597">
        <f>+U50+U51+U52+U53+U54+U55+U56+U57+U58+U59</f>
        <v>35553152</v>
      </c>
      <c r="V49" s="597"/>
      <c r="W49" s="597"/>
      <c r="X49" s="597"/>
      <c r="Y49" s="597"/>
      <c r="Z49" s="597"/>
      <c r="AA49" s="597">
        <f>+AA50+AA51+AA52+AA53+AA54+AA55+AA56+AA57+AA58+AA59</f>
        <v>48639887</v>
      </c>
      <c r="AB49" s="597"/>
      <c r="AC49" s="597"/>
      <c r="AD49" s="597"/>
      <c r="AE49" s="597"/>
      <c r="AF49" s="597"/>
      <c r="AG49" s="597">
        <f>+AG50+AG51+AG52+AG53+AG54+AG55+AG56+AG57+AG58+AG59</f>
        <v>48639887</v>
      </c>
      <c r="AH49" s="597"/>
      <c r="AI49" s="597"/>
      <c r="AJ49" s="597"/>
      <c r="AK49" s="597"/>
      <c r="AL49" s="597"/>
    </row>
    <row r="50" spans="1:38" ht="16.5" customHeight="1">
      <c r="A50" s="43" t="s">
        <v>744</v>
      </c>
      <c r="B50" s="43"/>
      <c r="C50" s="43"/>
      <c r="D50" s="148" t="s">
        <v>745</v>
      </c>
      <c r="E50" s="146"/>
      <c r="F50" s="146"/>
      <c r="G50" s="146"/>
      <c r="H50" s="146"/>
      <c r="I50" s="146"/>
      <c r="J50" s="146"/>
      <c r="K50" s="146"/>
      <c r="L50" s="146"/>
      <c r="M50" s="146"/>
      <c r="N50" s="147"/>
      <c r="O50" s="596">
        <v>9067297</v>
      </c>
      <c r="P50" s="596"/>
      <c r="Q50" s="596"/>
      <c r="R50" s="596"/>
      <c r="S50" s="596"/>
      <c r="T50" s="596"/>
      <c r="U50" s="596">
        <v>9067297</v>
      </c>
      <c r="V50" s="596"/>
      <c r="W50" s="596"/>
      <c r="X50" s="596"/>
      <c r="Y50" s="596"/>
      <c r="Z50" s="596"/>
      <c r="AA50" s="596">
        <v>700051</v>
      </c>
      <c r="AB50" s="596"/>
      <c r="AC50" s="596"/>
      <c r="AD50" s="596"/>
      <c r="AE50" s="596"/>
      <c r="AF50" s="596"/>
      <c r="AG50" s="596">
        <v>700051</v>
      </c>
      <c r="AH50" s="596"/>
      <c r="AI50" s="596"/>
      <c r="AJ50" s="596"/>
      <c r="AK50" s="596"/>
      <c r="AL50" s="596"/>
    </row>
    <row r="51" spans="1:38" ht="16.5" customHeight="1">
      <c r="A51" s="43" t="s">
        <v>746</v>
      </c>
      <c r="B51" s="43"/>
      <c r="C51" s="43"/>
      <c r="D51" s="148" t="s">
        <v>747</v>
      </c>
      <c r="E51" s="146"/>
      <c r="F51" s="146"/>
      <c r="G51" s="146"/>
      <c r="H51" s="146"/>
      <c r="I51" s="146"/>
      <c r="J51" s="146"/>
      <c r="K51" s="146"/>
      <c r="L51" s="146"/>
      <c r="M51" s="146"/>
      <c r="N51" s="147"/>
      <c r="O51" s="596"/>
      <c r="P51" s="596"/>
      <c r="Q51" s="596"/>
      <c r="R51" s="596"/>
      <c r="S51" s="596"/>
      <c r="T51" s="596"/>
      <c r="U51" s="596"/>
      <c r="V51" s="596"/>
      <c r="W51" s="596"/>
      <c r="X51" s="596"/>
      <c r="Y51" s="596"/>
      <c r="Z51" s="596"/>
      <c r="AA51" s="596"/>
      <c r="AB51" s="596"/>
      <c r="AC51" s="596"/>
      <c r="AD51" s="596"/>
      <c r="AE51" s="596"/>
      <c r="AF51" s="596"/>
      <c r="AG51" s="596"/>
      <c r="AH51" s="596"/>
      <c r="AI51" s="596"/>
      <c r="AJ51" s="596"/>
      <c r="AK51" s="596"/>
      <c r="AL51" s="596"/>
    </row>
    <row r="52" spans="1:38" ht="16.5" customHeight="1">
      <c r="A52" s="43" t="s">
        <v>748</v>
      </c>
      <c r="B52" s="43"/>
      <c r="C52" s="43"/>
      <c r="D52" s="148" t="s">
        <v>749</v>
      </c>
      <c r="E52" s="146"/>
      <c r="F52" s="146"/>
      <c r="G52" s="146"/>
      <c r="H52" s="146"/>
      <c r="I52" s="146"/>
      <c r="J52" s="146"/>
      <c r="K52" s="146"/>
      <c r="L52" s="146"/>
      <c r="M52" s="146"/>
      <c r="N52" s="147"/>
      <c r="O52" s="596"/>
      <c r="P52" s="596"/>
      <c r="Q52" s="596"/>
      <c r="R52" s="596"/>
      <c r="S52" s="596"/>
      <c r="T52" s="596"/>
      <c r="U52" s="596"/>
      <c r="V52" s="596"/>
      <c r="W52" s="596"/>
      <c r="X52" s="596"/>
      <c r="Y52" s="596"/>
      <c r="Z52" s="596"/>
      <c r="AA52" s="596"/>
      <c r="AB52" s="596"/>
      <c r="AC52" s="596"/>
      <c r="AD52" s="596"/>
      <c r="AE52" s="596"/>
      <c r="AF52" s="596"/>
      <c r="AG52" s="596"/>
      <c r="AH52" s="596"/>
      <c r="AI52" s="596"/>
      <c r="AJ52" s="596"/>
      <c r="AK52" s="596"/>
      <c r="AL52" s="596"/>
    </row>
    <row r="53" spans="1:38" ht="16.5" customHeight="1">
      <c r="A53" s="43" t="s">
        <v>750</v>
      </c>
      <c r="B53" s="43"/>
      <c r="C53" s="43"/>
      <c r="D53" s="148" t="s">
        <v>751</v>
      </c>
      <c r="E53" s="146"/>
      <c r="F53" s="146"/>
      <c r="G53" s="146"/>
      <c r="H53" s="146"/>
      <c r="I53" s="146"/>
      <c r="J53" s="146"/>
      <c r="K53" s="146"/>
      <c r="L53" s="146"/>
      <c r="M53" s="146"/>
      <c r="N53" s="147"/>
      <c r="O53" s="596"/>
      <c r="P53" s="596"/>
      <c r="Q53" s="596"/>
      <c r="R53" s="596"/>
      <c r="S53" s="596"/>
      <c r="T53" s="596"/>
      <c r="U53" s="596"/>
      <c r="V53" s="596"/>
      <c r="W53" s="596"/>
      <c r="X53" s="596"/>
      <c r="Y53" s="596"/>
      <c r="Z53" s="596"/>
      <c r="AA53" s="596"/>
      <c r="AB53" s="596"/>
      <c r="AC53" s="596"/>
      <c r="AD53" s="596"/>
      <c r="AE53" s="596"/>
      <c r="AF53" s="596"/>
      <c r="AG53" s="596"/>
      <c r="AH53" s="596"/>
      <c r="AI53" s="596"/>
      <c r="AJ53" s="596"/>
      <c r="AK53" s="596"/>
      <c r="AL53" s="596"/>
    </row>
    <row r="54" spans="1:38" ht="16.5" customHeight="1">
      <c r="A54" s="43" t="s">
        <v>752</v>
      </c>
      <c r="B54" s="43"/>
      <c r="C54" s="43"/>
      <c r="D54" s="148" t="s">
        <v>753</v>
      </c>
      <c r="E54" s="146"/>
      <c r="F54" s="146"/>
      <c r="G54" s="146"/>
      <c r="H54" s="146"/>
      <c r="I54" s="146"/>
      <c r="J54" s="146"/>
      <c r="K54" s="146"/>
      <c r="L54" s="146"/>
      <c r="M54" s="146"/>
      <c r="N54" s="147"/>
      <c r="O54" s="596"/>
      <c r="P54" s="596"/>
      <c r="Q54" s="596"/>
      <c r="R54" s="596"/>
      <c r="S54" s="596"/>
      <c r="T54" s="596"/>
      <c r="U54" s="596"/>
      <c r="V54" s="596"/>
      <c r="W54" s="596"/>
      <c r="X54" s="596"/>
      <c r="Y54" s="596"/>
      <c r="Z54" s="596"/>
      <c r="AA54" s="596"/>
      <c r="AB54" s="596"/>
      <c r="AC54" s="596"/>
      <c r="AD54" s="596"/>
      <c r="AE54" s="596"/>
      <c r="AF54" s="596"/>
      <c r="AG54" s="596"/>
      <c r="AH54" s="596"/>
      <c r="AI54" s="596"/>
      <c r="AJ54" s="596"/>
      <c r="AK54" s="596"/>
      <c r="AL54" s="596"/>
    </row>
    <row r="55" spans="1:38" ht="16.5" customHeight="1">
      <c r="A55" s="43" t="s">
        <v>754</v>
      </c>
      <c r="B55" s="43"/>
      <c r="C55" s="43"/>
      <c r="D55" s="148" t="s">
        <v>755</v>
      </c>
      <c r="E55" s="146"/>
      <c r="F55" s="146"/>
      <c r="G55" s="146"/>
      <c r="H55" s="146"/>
      <c r="I55" s="146"/>
      <c r="J55" s="146"/>
      <c r="K55" s="146"/>
      <c r="L55" s="146"/>
      <c r="M55" s="146"/>
      <c r="N55" s="147"/>
      <c r="O55" s="596"/>
      <c r="P55" s="596"/>
      <c r="Q55" s="596"/>
      <c r="R55" s="596"/>
      <c r="S55" s="596"/>
      <c r="T55" s="596"/>
      <c r="U55" s="596"/>
      <c r="V55" s="596"/>
      <c r="W55" s="596"/>
      <c r="X55" s="596"/>
      <c r="Y55" s="596"/>
      <c r="Z55" s="596"/>
      <c r="AA55" s="596"/>
      <c r="AB55" s="596"/>
      <c r="AC55" s="596"/>
      <c r="AD55" s="596"/>
      <c r="AE55" s="596"/>
      <c r="AF55" s="596"/>
      <c r="AG55" s="596"/>
      <c r="AH55" s="596"/>
      <c r="AI55" s="596"/>
      <c r="AJ55" s="596"/>
      <c r="AK55" s="596"/>
      <c r="AL55" s="596"/>
    </row>
    <row r="56" spans="1:38" ht="16.5" customHeight="1">
      <c r="A56" s="43" t="s">
        <v>756</v>
      </c>
      <c r="B56" s="43"/>
      <c r="C56" s="43"/>
      <c r="D56" s="148" t="s">
        <v>757</v>
      </c>
      <c r="E56" s="146"/>
      <c r="F56" s="146"/>
      <c r="G56" s="146"/>
      <c r="H56" s="146"/>
      <c r="I56" s="146"/>
      <c r="J56" s="146"/>
      <c r="K56" s="146"/>
      <c r="L56" s="146"/>
      <c r="M56" s="146"/>
      <c r="N56" s="147"/>
      <c r="O56" s="596"/>
      <c r="P56" s="596"/>
      <c r="Q56" s="596"/>
      <c r="R56" s="596"/>
      <c r="S56" s="596"/>
      <c r="T56" s="596"/>
      <c r="U56" s="596"/>
      <c r="V56" s="596"/>
      <c r="W56" s="596"/>
      <c r="X56" s="596"/>
      <c r="Y56" s="596"/>
      <c r="Z56" s="596"/>
      <c r="AA56" s="596"/>
      <c r="AB56" s="596"/>
      <c r="AC56" s="596"/>
      <c r="AD56" s="596"/>
      <c r="AE56" s="596"/>
      <c r="AF56" s="596"/>
      <c r="AG56" s="596"/>
      <c r="AH56" s="596"/>
      <c r="AI56" s="596"/>
      <c r="AJ56" s="596"/>
      <c r="AK56" s="596"/>
      <c r="AL56" s="596"/>
    </row>
    <row r="57" spans="1:38" ht="16.5" customHeight="1">
      <c r="A57" s="43" t="s">
        <v>758</v>
      </c>
      <c r="B57" s="43"/>
      <c r="C57" s="43"/>
      <c r="D57" s="148" t="s">
        <v>759</v>
      </c>
      <c r="E57" s="146"/>
      <c r="F57" s="146"/>
      <c r="G57" s="146"/>
      <c r="H57" s="146"/>
      <c r="I57" s="146"/>
      <c r="J57" s="146"/>
      <c r="K57" s="146"/>
      <c r="L57" s="146"/>
      <c r="M57" s="146"/>
      <c r="N57" s="147"/>
      <c r="O57" s="596"/>
      <c r="P57" s="596"/>
      <c r="Q57" s="596"/>
      <c r="R57" s="596"/>
      <c r="S57" s="596"/>
      <c r="T57" s="596"/>
      <c r="U57" s="596"/>
      <c r="V57" s="596"/>
      <c r="W57" s="596"/>
      <c r="X57" s="596"/>
      <c r="Y57" s="596"/>
      <c r="Z57" s="596"/>
      <c r="AA57" s="596"/>
      <c r="AB57" s="596"/>
      <c r="AC57" s="596"/>
      <c r="AD57" s="596"/>
      <c r="AE57" s="596"/>
      <c r="AF57" s="596"/>
      <c r="AG57" s="596"/>
      <c r="AH57" s="596"/>
      <c r="AI57" s="596"/>
      <c r="AJ57" s="596"/>
      <c r="AK57" s="596"/>
      <c r="AL57" s="596"/>
    </row>
    <row r="58" spans="1:38" ht="16.5" customHeight="1">
      <c r="A58" s="43" t="s">
        <v>760</v>
      </c>
      <c r="B58" s="43"/>
      <c r="C58" s="43"/>
      <c r="D58" s="148" t="s">
        <v>761</v>
      </c>
      <c r="E58" s="146"/>
      <c r="F58" s="146"/>
      <c r="G58" s="146"/>
      <c r="H58" s="146"/>
      <c r="I58" s="146"/>
      <c r="J58" s="146"/>
      <c r="K58" s="146"/>
      <c r="L58" s="146"/>
      <c r="M58" s="146"/>
      <c r="N58" s="147"/>
      <c r="O58" s="596"/>
      <c r="P58" s="596"/>
      <c r="Q58" s="596"/>
      <c r="R58" s="596"/>
      <c r="S58" s="596"/>
      <c r="T58" s="596"/>
      <c r="U58" s="596"/>
      <c r="V58" s="596"/>
      <c r="W58" s="596"/>
      <c r="X58" s="596"/>
      <c r="Y58" s="596"/>
      <c r="Z58" s="596"/>
      <c r="AA58" s="596"/>
      <c r="AB58" s="596"/>
      <c r="AC58" s="596"/>
      <c r="AD58" s="596"/>
      <c r="AE58" s="596"/>
      <c r="AF58" s="596"/>
      <c r="AG58" s="596"/>
      <c r="AH58" s="596"/>
      <c r="AI58" s="596"/>
      <c r="AJ58" s="596"/>
      <c r="AK58" s="596"/>
      <c r="AL58" s="596"/>
    </row>
    <row r="59" spans="1:38" ht="16.5" customHeight="1">
      <c r="A59" s="43" t="s">
        <v>762</v>
      </c>
      <c r="B59" s="43"/>
      <c r="C59" s="43"/>
      <c r="D59" s="148" t="s">
        <v>763</v>
      </c>
      <c r="E59" s="146"/>
      <c r="F59" s="146"/>
      <c r="G59" s="146"/>
      <c r="H59" s="146"/>
      <c r="I59" s="146"/>
      <c r="J59" s="146"/>
      <c r="K59" s="146"/>
      <c r="L59" s="146"/>
      <c r="M59" s="146"/>
      <c r="N59" s="147"/>
      <c r="O59" s="596">
        <v>26485855</v>
      </c>
      <c r="P59" s="596"/>
      <c r="Q59" s="596"/>
      <c r="R59" s="596"/>
      <c r="S59" s="596"/>
      <c r="T59" s="596"/>
      <c r="U59" s="596">
        <v>26485855</v>
      </c>
      <c r="V59" s="596"/>
      <c r="W59" s="596"/>
      <c r="X59" s="596"/>
      <c r="Y59" s="596"/>
      <c r="Z59" s="596"/>
      <c r="AA59" s="596">
        <v>47939836</v>
      </c>
      <c r="AB59" s="596"/>
      <c r="AC59" s="596"/>
      <c r="AD59" s="596"/>
      <c r="AE59" s="596"/>
      <c r="AF59" s="596"/>
      <c r="AG59" s="596">
        <v>47939836</v>
      </c>
      <c r="AH59" s="596"/>
      <c r="AI59" s="596"/>
      <c r="AJ59" s="596"/>
      <c r="AK59" s="596"/>
      <c r="AL59" s="596"/>
    </row>
    <row r="60" spans="1:38" ht="16.5" customHeight="1">
      <c r="A60" s="43" t="s">
        <v>764</v>
      </c>
      <c r="B60" s="43"/>
      <c r="C60" s="43"/>
      <c r="D60" s="145" t="s">
        <v>765</v>
      </c>
      <c r="E60" s="146"/>
      <c r="F60" s="146"/>
      <c r="G60" s="146"/>
      <c r="H60" s="146"/>
      <c r="I60" s="146"/>
      <c r="J60" s="146"/>
      <c r="K60" s="146"/>
      <c r="L60" s="146"/>
      <c r="M60" s="146"/>
      <c r="N60" s="147"/>
      <c r="O60" s="597">
        <f>+O61+O62+O63+O64+O65+O66+O67+O68+O69+O70</f>
        <v>1466175087</v>
      </c>
      <c r="P60" s="597"/>
      <c r="Q60" s="597"/>
      <c r="R60" s="597"/>
      <c r="S60" s="597"/>
      <c r="T60" s="597"/>
      <c r="U60" s="597">
        <f>+U61+U62+U63+U64+U65+U66+U67+U68+U69+U70</f>
        <v>1466175087</v>
      </c>
      <c r="V60" s="597"/>
      <c r="W60" s="597"/>
      <c r="X60" s="597"/>
      <c r="Y60" s="597"/>
      <c r="Z60" s="597"/>
      <c r="AA60" s="597">
        <f>+AA61+AA62+AA63+AA64+AA65+AA66+AA67+AA68+AA69+AA70</f>
        <v>1609371465</v>
      </c>
      <c r="AB60" s="597"/>
      <c r="AC60" s="597"/>
      <c r="AD60" s="597"/>
      <c r="AE60" s="597"/>
      <c r="AF60" s="597"/>
      <c r="AG60" s="597">
        <f>+AG61+AG62+AG63+AG64+AG65+AG66+AG67+AG68+AG69+AG70</f>
        <v>1609371465</v>
      </c>
      <c r="AH60" s="597"/>
      <c r="AI60" s="597"/>
      <c r="AJ60" s="597"/>
      <c r="AK60" s="597"/>
      <c r="AL60" s="597"/>
    </row>
    <row r="61" spans="1:38" ht="16.5" customHeight="1">
      <c r="A61" s="43" t="s">
        <v>766</v>
      </c>
      <c r="B61" s="43"/>
      <c r="C61" s="43"/>
      <c r="D61" s="148" t="s">
        <v>767</v>
      </c>
      <c r="E61" s="146"/>
      <c r="F61" s="146"/>
      <c r="G61" s="146"/>
      <c r="H61" s="146"/>
      <c r="I61" s="146"/>
      <c r="J61" s="146"/>
      <c r="K61" s="146"/>
      <c r="L61" s="146"/>
      <c r="M61" s="146"/>
      <c r="N61" s="147"/>
      <c r="O61" s="596">
        <v>1466175087</v>
      </c>
      <c r="P61" s="596"/>
      <c r="Q61" s="596"/>
      <c r="R61" s="596"/>
      <c r="S61" s="596"/>
      <c r="T61" s="596"/>
      <c r="U61" s="596">
        <v>1466175087</v>
      </c>
      <c r="V61" s="596"/>
      <c r="W61" s="596"/>
      <c r="X61" s="596"/>
      <c r="Y61" s="596"/>
      <c r="Z61" s="596"/>
      <c r="AA61" s="596">
        <v>1609371465</v>
      </c>
      <c r="AB61" s="596"/>
      <c r="AC61" s="596"/>
      <c r="AD61" s="596"/>
      <c r="AE61" s="596"/>
      <c r="AF61" s="596"/>
      <c r="AG61" s="596">
        <v>1609371465</v>
      </c>
      <c r="AH61" s="596"/>
      <c r="AI61" s="596"/>
      <c r="AJ61" s="596"/>
      <c r="AK61" s="596"/>
      <c r="AL61" s="596"/>
    </row>
    <row r="62" spans="1:38" ht="16.5" customHeight="1">
      <c r="A62" s="43" t="s">
        <v>768</v>
      </c>
      <c r="B62" s="43"/>
      <c r="C62" s="43"/>
      <c r="D62" s="148" t="s">
        <v>769</v>
      </c>
      <c r="E62" s="146"/>
      <c r="F62" s="146"/>
      <c r="G62" s="146"/>
      <c r="H62" s="146"/>
      <c r="I62" s="146"/>
      <c r="J62" s="146"/>
      <c r="K62" s="146"/>
      <c r="L62" s="146"/>
      <c r="M62" s="146"/>
      <c r="N62" s="147"/>
      <c r="O62" s="596"/>
      <c r="P62" s="596"/>
      <c r="Q62" s="596"/>
      <c r="R62" s="596"/>
      <c r="S62" s="596"/>
      <c r="T62" s="596"/>
      <c r="U62" s="596"/>
      <c r="V62" s="596"/>
      <c r="W62" s="596"/>
      <c r="X62" s="596"/>
      <c r="Y62" s="596"/>
      <c r="Z62" s="596"/>
      <c r="AA62" s="596"/>
      <c r="AB62" s="596"/>
      <c r="AC62" s="596"/>
      <c r="AD62" s="596"/>
      <c r="AE62" s="596"/>
      <c r="AF62" s="596"/>
      <c r="AG62" s="596"/>
      <c r="AH62" s="596"/>
      <c r="AI62" s="596"/>
      <c r="AJ62" s="596"/>
      <c r="AK62" s="596"/>
      <c r="AL62" s="596"/>
    </row>
    <row r="63" spans="1:38" ht="16.5" customHeight="1">
      <c r="A63" s="43" t="s">
        <v>770</v>
      </c>
      <c r="B63" s="43"/>
      <c r="C63" s="43"/>
      <c r="D63" s="148" t="s">
        <v>771</v>
      </c>
      <c r="E63" s="146"/>
      <c r="F63" s="146"/>
      <c r="G63" s="146"/>
      <c r="H63" s="146"/>
      <c r="I63" s="146"/>
      <c r="J63" s="146"/>
      <c r="K63" s="146"/>
      <c r="L63" s="146"/>
      <c r="M63" s="146"/>
      <c r="N63" s="147"/>
      <c r="O63" s="596"/>
      <c r="P63" s="596"/>
      <c r="Q63" s="596"/>
      <c r="R63" s="596"/>
      <c r="S63" s="596"/>
      <c r="T63" s="596"/>
      <c r="U63" s="596"/>
      <c r="V63" s="596"/>
      <c r="W63" s="596"/>
      <c r="X63" s="596"/>
      <c r="Y63" s="596"/>
      <c r="Z63" s="596"/>
      <c r="AA63" s="596"/>
      <c r="AB63" s="596"/>
      <c r="AC63" s="596"/>
      <c r="AD63" s="596"/>
      <c r="AE63" s="596"/>
      <c r="AF63" s="596"/>
      <c r="AG63" s="596"/>
      <c r="AH63" s="596"/>
      <c r="AI63" s="596"/>
      <c r="AJ63" s="596"/>
      <c r="AK63" s="596"/>
      <c r="AL63" s="596"/>
    </row>
    <row r="64" spans="1:38" ht="16.5" customHeight="1">
      <c r="A64" s="43" t="s">
        <v>772</v>
      </c>
      <c r="B64" s="43"/>
      <c r="C64" s="43"/>
      <c r="D64" s="148" t="s">
        <v>773</v>
      </c>
      <c r="E64" s="146"/>
      <c r="F64" s="146"/>
      <c r="G64" s="146"/>
      <c r="H64" s="146"/>
      <c r="I64" s="146"/>
      <c r="J64" s="146"/>
      <c r="K64" s="146"/>
      <c r="L64" s="146"/>
      <c r="M64" s="146"/>
      <c r="N64" s="147"/>
      <c r="O64" s="596"/>
      <c r="P64" s="596"/>
      <c r="Q64" s="596"/>
      <c r="R64" s="596"/>
      <c r="S64" s="596"/>
      <c r="T64" s="596"/>
      <c r="U64" s="596"/>
      <c r="V64" s="596"/>
      <c r="W64" s="596"/>
      <c r="X64" s="596"/>
      <c r="Y64" s="596"/>
      <c r="Z64" s="596"/>
      <c r="AA64" s="596"/>
      <c r="AB64" s="596"/>
      <c r="AC64" s="596"/>
      <c r="AD64" s="596"/>
      <c r="AE64" s="596"/>
      <c r="AF64" s="596"/>
      <c r="AG64" s="596"/>
      <c r="AH64" s="596"/>
      <c r="AI64" s="596"/>
      <c r="AJ64" s="596"/>
      <c r="AK64" s="596"/>
      <c r="AL64" s="596"/>
    </row>
    <row r="65" spans="1:45" ht="16.5" customHeight="1">
      <c r="A65" s="43" t="s">
        <v>774</v>
      </c>
      <c r="B65" s="43"/>
      <c r="C65" s="43"/>
      <c r="D65" s="148" t="s">
        <v>775</v>
      </c>
      <c r="E65" s="146"/>
      <c r="F65" s="146"/>
      <c r="G65" s="146"/>
      <c r="H65" s="146"/>
      <c r="I65" s="146"/>
      <c r="J65" s="146"/>
      <c r="K65" s="146"/>
      <c r="L65" s="146"/>
      <c r="M65" s="146"/>
      <c r="N65" s="147"/>
      <c r="O65" s="596"/>
      <c r="P65" s="596"/>
      <c r="Q65" s="596"/>
      <c r="R65" s="596"/>
      <c r="S65" s="596"/>
      <c r="T65" s="596"/>
      <c r="U65" s="596"/>
      <c r="V65" s="596"/>
      <c r="W65" s="596"/>
      <c r="X65" s="596"/>
      <c r="Y65" s="596"/>
      <c r="Z65" s="596"/>
      <c r="AA65" s="596"/>
      <c r="AB65" s="596"/>
      <c r="AC65" s="596"/>
      <c r="AD65" s="596"/>
      <c r="AE65" s="596"/>
      <c r="AF65" s="596"/>
      <c r="AG65" s="596"/>
      <c r="AH65" s="596"/>
      <c r="AI65" s="596"/>
      <c r="AJ65" s="596"/>
      <c r="AK65" s="596"/>
      <c r="AL65" s="596"/>
    </row>
    <row r="66" spans="1:45" ht="16.5" customHeight="1">
      <c r="A66" s="43" t="s">
        <v>776</v>
      </c>
      <c r="B66" s="43"/>
      <c r="C66" s="43"/>
      <c r="D66" s="148" t="s">
        <v>777</v>
      </c>
      <c r="E66" s="146"/>
      <c r="F66" s="146"/>
      <c r="G66" s="146"/>
      <c r="H66" s="146"/>
      <c r="I66" s="146"/>
      <c r="J66" s="146"/>
      <c r="K66" s="146"/>
      <c r="L66" s="146"/>
      <c r="M66" s="146"/>
      <c r="N66" s="147"/>
      <c r="O66" s="596"/>
      <c r="P66" s="596"/>
      <c r="Q66" s="596"/>
      <c r="R66" s="596"/>
      <c r="S66" s="596"/>
      <c r="T66" s="596"/>
      <c r="U66" s="596"/>
      <c r="V66" s="596"/>
      <c r="W66" s="596"/>
      <c r="X66" s="596"/>
      <c r="Y66" s="596"/>
      <c r="Z66" s="596"/>
      <c r="AA66" s="596"/>
      <c r="AB66" s="596"/>
      <c r="AC66" s="596"/>
      <c r="AD66" s="596"/>
      <c r="AE66" s="596"/>
      <c r="AF66" s="596"/>
      <c r="AG66" s="596"/>
      <c r="AH66" s="596"/>
      <c r="AI66" s="596"/>
      <c r="AJ66" s="596"/>
      <c r="AK66" s="596"/>
      <c r="AL66" s="596"/>
    </row>
    <row r="67" spans="1:45" ht="16.5" customHeight="1">
      <c r="A67" s="43" t="s">
        <v>778</v>
      </c>
      <c r="B67" s="43"/>
      <c r="C67" s="43"/>
      <c r="D67" s="148" t="s">
        <v>779</v>
      </c>
      <c r="E67" s="146"/>
      <c r="F67" s="146"/>
      <c r="G67" s="146"/>
      <c r="H67" s="146"/>
      <c r="I67" s="146"/>
      <c r="J67" s="146"/>
      <c r="K67" s="146"/>
      <c r="L67" s="146"/>
      <c r="M67" s="146"/>
      <c r="N67" s="147"/>
      <c r="O67" s="596"/>
      <c r="P67" s="596"/>
      <c r="Q67" s="596"/>
      <c r="R67" s="596"/>
      <c r="S67" s="596"/>
      <c r="T67" s="596"/>
      <c r="U67" s="596"/>
      <c r="V67" s="596"/>
      <c r="W67" s="596"/>
      <c r="X67" s="596"/>
      <c r="Y67" s="596"/>
      <c r="Z67" s="596"/>
      <c r="AA67" s="596"/>
      <c r="AB67" s="596"/>
      <c r="AC67" s="596"/>
      <c r="AD67" s="596"/>
      <c r="AE67" s="596"/>
      <c r="AF67" s="596"/>
      <c r="AG67" s="596"/>
      <c r="AH67" s="596"/>
      <c r="AI67" s="596"/>
      <c r="AJ67" s="596"/>
      <c r="AK67" s="596"/>
      <c r="AL67" s="596"/>
    </row>
    <row r="68" spans="1:45" ht="16.5" customHeight="1">
      <c r="A68" s="43" t="s">
        <v>780</v>
      </c>
      <c r="B68" s="43"/>
      <c r="C68" s="43"/>
      <c r="D68" s="148" t="s">
        <v>781</v>
      </c>
      <c r="E68" s="146"/>
      <c r="F68" s="146"/>
      <c r="G68" s="146"/>
      <c r="H68" s="146"/>
      <c r="I68" s="146"/>
      <c r="J68" s="146"/>
      <c r="K68" s="146"/>
      <c r="L68" s="146"/>
      <c r="M68" s="146"/>
      <c r="N68" s="147"/>
      <c r="O68" s="596"/>
      <c r="P68" s="596"/>
      <c r="Q68" s="596"/>
      <c r="R68" s="596"/>
      <c r="S68" s="596"/>
      <c r="T68" s="596"/>
      <c r="U68" s="596"/>
      <c r="V68" s="596"/>
      <c r="W68" s="596"/>
      <c r="X68" s="596"/>
      <c r="Y68" s="596"/>
      <c r="Z68" s="596"/>
      <c r="AA68" s="596"/>
      <c r="AB68" s="596"/>
      <c r="AC68" s="596"/>
      <c r="AD68" s="596"/>
      <c r="AE68" s="596"/>
      <c r="AF68" s="596"/>
      <c r="AG68" s="596"/>
      <c r="AH68" s="596"/>
      <c r="AI68" s="596"/>
      <c r="AJ68" s="596"/>
      <c r="AK68" s="596"/>
      <c r="AL68" s="596"/>
    </row>
    <row r="69" spans="1:45" ht="16.5" customHeight="1">
      <c r="A69" s="43" t="s">
        <v>782</v>
      </c>
      <c r="B69" s="43"/>
      <c r="C69" s="43"/>
      <c r="D69" s="164" t="s">
        <v>783</v>
      </c>
      <c r="E69" s="146"/>
      <c r="F69" s="146"/>
      <c r="G69" s="146"/>
      <c r="H69" s="146"/>
      <c r="I69" s="146"/>
      <c r="J69" s="146"/>
      <c r="K69" s="146"/>
      <c r="L69" s="146"/>
      <c r="M69" s="146"/>
      <c r="N69" s="147"/>
      <c r="O69" s="596"/>
      <c r="P69" s="596"/>
      <c r="Q69" s="596"/>
      <c r="R69" s="596"/>
      <c r="S69" s="596"/>
      <c r="T69" s="596"/>
      <c r="U69" s="596"/>
      <c r="V69" s="596"/>
      <c r="W69" s="596"/>
      <c r="X69" s="596"/>
      <c r="Y69" s="596"/>
      <c r="Z69" s="596"/>
      <c r="AA69" s="596"/>
      <c r="AB69" s="596"/>
      <c r="AC69" s="596"/>
      <c r="AD69" s="596"/>
      <c r="AE69" s="596"/>
      <c r="AF69" s="596"/>
      <c r="AG69" s="596"/>
      <c r="AH69" s="596"/>
      <c r="AI69" s="596"/>
      <c r="AJ69" s="596"/>
      <c r="AK69" s="596"/>
      <c r="AL69" s="596"/>
    </row>
    <row r="70" spans="1:45" ht="16.5" customHeight="1">
      <c r="A70" s="43" t="s">
        <v>784</v>
      </c>
      <c r="B70" s="43"/>
      <c r="C70" s="43"/>
      <c r="D70" s="164" t="s">
        <v>785</v>
      </c>
      <c r="E70" s="146"/>
      <c r="F70" s="146"/>
      <c r="G70" s="146"/>
      <c r="H70" s="146"/>
      <c r="I70" s="146"/>
      <c r="J70" s="146"/>
      <c r="K70" s="146"/>
      <c r="L70" s="146"/>
      <c r="M70" s="146"/>
      <c r="N70" s="147"/>
      <c r="O70" s="596"/>
      <c r="P70" s="596"/>
      <c r="Q70" s="596"/>
      <c r="R70" s="596"/>
      <c r="S70" s="596"/>
      <c r="T70" s="596"/>
      <c r="U70" s="596"/>
      <c r="V70" s="596"/>
      <c r="W70" s="596"/>
      <c r="X70" s="596"/>
      <c r="Y70" s="596"/>
      <c r="Z70" s="596"/>
      <c r="AA70" s="596"/>
      <c r="AB70" s="596"/>
      <c r="AC70" s="596"/>
      <c r="AD70" s="596"/>
      <c r="AE70" s="596"/>
      <c r="AF70" s="596"/>
      <c r="AG70" s="596"/>
      <c r="AH70" s="596"/>
      <c r="AI70" s="596"/>
      <c r="AJ70" s="596"/>
      <c r="AK70" s="596"/>
      <c r="AL70" s="596"/>
    </row>
    <row r="71" spans="1:45" ht="16.5" customHeight="1">
      <c r="A71" s="43" t="s">
        <v>786</v>
      </c>
      <c r="B71" s="43"/>
      <c r="C71" s="43"/>
      <c r="D71" s="145" t="s">
        <v>787</v>
      </c>
      <c r="E71" s="146"/>
      <c r="F71" s="146"/>
      <c r="G71" s="146"/>
      <c r="H71" s="146"/>
      <c r="I71" s="146"/>
      <c r="J71" s="146"/>
      <c r="K71" s="146"/>
      <c r="L71" s="146"/>
      <c r="M71" s="146"/>
      <c r="N71" s="147"/>
      <c r="O71" s="597">
        <f>O48+O49-O60</f>
        <v>-1181705582</v>
      </c>
      <c r="P71" s="597"/>
      <c r="Q71" s="597"/>
      <c r="R71" s="597"/>
      <c r="S71" s="597"/>
      <c r="T71" s="597"/>
      <c r="U71" s="597">
        <f>U48+U49-U60</f>
        <v>-1181705582</v>
      </c>
      <c r="V71" s="597"/>
      <c r="W71" s="597"/>
      <c r="X71" s="597"/>
      <c r="Y71" s="597"/>
      <c r="Z71" s="597"/>
      <c r="AA71" s="597">
        <f>AA48+AA49-AA60</f>
        <v>-2419939020</v>
      </c>
      <c r="AB71" s="597"/>
      <c r="AC71" s="597"/>
      <c r="AD71" s="597"/>
      <c r="AE71" s="597"/>
      <c r="AF71" s="597"/>
      <c r="AG71" s="597">
        <f>AG48+AG49-AG60</f>
        <v>-2419939020</v>
      </c>
      <c r="AH71" s="597"/>
      <c r="AI71" s="597"/>
      <c r="AJ71" s="597"/>
      <c r="AK71" s="597"/>
      <c r="AL71" s="597"/>
    </row>
    <row r="72" spans="1:45" ht="16.5" customHeight="1">
      <c r="A72" s="43" t="s">
        <v>788</v>
      </c>
      <c r="B72" s="43"/>
      <c r="C72" s="43"/>
      <c r="D72" s="145" t="s">
        <v>789</v>
      </c>
      <c r="E72" s="146"/>
      <c r="F72" s="146"/>
      <c r="G72" s="146"/>
      <c r="H72" s="146"/>
      <c r="I72" s="146"/>
      <c r="J72" s="146"/>
      <c r="K72" s="146"/>
      <c r="L72" s="146"/>
      <c r="M72" s="146"/>
      <c r="N72" s="147"/>
      <c r="O72" s="596"/>
      <c r="P72" s="596"/>
      <c r="Q72" s="596"/>
      <c r="R72" s="596"/>
      <c r="S72" s="596"/>
      <c r="T72" s="596"/>
      <c r="U72" s="596"/>
      <c r="V72" s="596"/>
      <c r="W72" s="596"/>
      <c r="X72" s="596"/>
      <c r="Y72" s="596"/>
      <c r="Z72" s="596"/>
      <c r="AA72" s="596"/>
      <c r="AB72" s="596"/>
      <c r="AC72" s="596"/>
      <c r="AD72" s="596"/>
      <c r="AE72" s="596"/>
      <c r="AF72" s="596"/>
      <c r="AG72" s="596"/>
      <c r="AH72" s="596"/>
      <c r="AI72" s="596"/>
      <c r="AJ72" s="596"/>
      <c r="AK72" s="596"/>
      <c r="AL72" s="596"/>
    </row>
    <row r="73" spans="1:45" ht="16.5" customHeight="1">
      <c r="A73" s="43" t="s">
        <v>790</v>
      </c>
      <c r="B73" s="43"/>
      <c r="C73" s="43"/>
      <c r="D73" s="145" t="s">
        <v>791</v>
      </c>
      <c r="E73" s="146"/>
      <c r="F73" s="146"/>
      <c r="G73" s="146"/>
      <c r="H73" s="146"/>
      <c r="I73" s="146"/>
      <c r="J73" s="146"/>
      <c r="K73" s="146"/>
      <c r="L73" s="146"/>
      <c r="M73" s="146"/>
      <c r="N73" s="147"/>
      <c r="O73" s="597">
        <f>O71-O72</f>
        <v>-1181705582</v>
      </c>
      <c r="P73" s="597"/>
      <c r="Q73" s="597"/>
      <c r="R73" s="597"/>
      <c r="S73" s="597"/>
      <c r="T73" s="597"/>
      <c r="U73" s="597">
        <f>U71-U72</f>
        <v>-1181705582</v>
      </c>
      <c r="V73" s="597"/>
      <c r="W73" s="597"/>
      <c r="X73" s="597"/>
      <c r="Y73" s="597"/>
      <c r="Z73" s="597"/>
      <c r="AA73" s="597">
        <f>AA71-AA72</f>
        <v>-2419939020</v>
      </c>
      <c r="AB73" s="597"/>
      <c r="AC73" s="597"/>
      <c r="AD73" s="597"/>
      <c r="AE73" s="597"/>
      <c r="AF73" s="597"/>
      <c r="AG73" s="597">
        <f>AG71-AG72</f>
        <v>-2419939020</v>
      </c>
      <c r="AH73" s="597"/>
      <c r="AI73" s="597"/>
      <c r="AJ73" s="597"/>
      <c r="AK73" s="597"/>
      <c r="AL73" s="597"/>
    </row>
    <row r="74" spans="1:45" ht="16.5" customHeight="1">
      <c r="A74" s="43" t="s">
        <v>792</v>
      </c>
      <c r="B74" s="43"/>
      <c r="C74" s="43"/>
      <c r="D74" s="145" t="s">
        <v>793</v>
      </c>
      <c r="E74" s="146"/>
      <c r="F74" s="146"/>
      <c r="G74" s="146"/>
      <c r="H74" s="146"/>
      <c r="I74" s="146"/>
      <c r="J74" s="146"/>
      <c r="K74" s="146"/>
      <c r="L74" s="146"/>
      <c r="M74" s="146"/>
      <c r="N74" s="147"/>
      <c r="O74" s="597">
        <f>+O75+O76+O77</f>
        <v>0</v>
      </c>
      <c r="P74" s="597"/>
      <c r="Q74" s="597"/>
      <c r="R74" s="597"/>
      <c r="S74" s="597"/>
      <c r="T74" s="597"/>
      <c r="U74" s="597">
        <f>+U75+U76+U77</f>
        <v>0</v>
      </c>
      <c r="V74" s="597"/>
      <c r="W74" s="597"/>
      <c r="X74" s="597"/>
      <c r="Y74" s="597"/>
      <c r="Z74" s="597"/>
      <c r="AA74" s="597">
        <f>+AA75+AA76+AA77</f>
        <v>0</v>
      </c>
      <c r="AB74" s="597"/>
      <c r="AC74" s="597"/>
      <c r="AD74" s="597"/>
      <c r="AE74" s="597"/>
      <c r="AF74" s="597"/>
      <c r="AG74" s="597">
        <f>+AG75+AG76+AG77</f>
        <v>0</v>
      </c>
      <c r="AH74" s="597"/>
      <c r="AI74" s="597"/>
      <c r="AJ74" s="597"/>
      <c r="AK74" s="597"/>
      <c r="AL74" s="597"/>
    </row>
    <row r="75" spans="1:45" ht="16.5" customHeight="1">
      <c r="A75" s="43" t="s">
        <v>794</v>
      </c>
      <c r="B75" s="43"/>
      <c r="C75" s="43"/>
      <c r="D75" s="148" t="s">
        <v>795</v>
      </c>
      <c r="E75" s="146"/>
      <c r="F75" s="146"/>
      <c r="G75" s="146"/>
      <c r="H75" s="146"/>
      <c r="I75" s="146"/>
      <c r="J75" s="146"/>
      <c r="K75" s="146"/>
      <c r="L75" s="146"/>
      <c r="M75" s="146"/>
      <c r="N75" s="147"/>
      <c r="O75" s="596"/>
      <c r="P75" s="596"/>
      <c r="Q75" s="596"/>
      <c r="R75" s="596"/>
      <c r="S75" s="596"/>
      <c r="T75" s="596"/>
      <c r="U75" s="596"/>
      <c r="V75" s="596"/>
      <c r="W75" s="596"/>
      <c r="X75" s="596"/>
      <c r="Y75" s="596"/>
      <c r="Z75" s="596"/>
      <c r="AA75" s="596"/>
      <c r="AB75" s="596"/>
      <c r="AC75" s="596"/>
      <c r="AD75" s="596"/>
      <c r="AE75" s="596"/>
      <c r="AF75" s="596"/>
      <c r="AG75" s="596"/>
      <c r="AH75" s="596"/>
      <c r="AI75" s="596"/>
      <c r="AJ75" s="596"/>
      <c r="AK75" s="596"/>
      <c r="AL75" s="596"/>
    </row>
    <row r="76" spans="1:45" ht="16.5" customHeight="1">
      <c r="A76" s="43" t="s">
        <v>796</v>
      </c>
      <c r="B76" s="43"/>
      <c r="C76" s="43"/>
      <c r="D76" s="148" t="s">
        <v>797</v>
      </c>
      <c r="E76" s="146"/>
      <c r="F76" s="146"/>
      <c r="G76" s="146"/>
      <c r="H76" s="146"/>
      <c r="I76" s="146"/>
      <c r="J76" s="146"/>
      <c r="K76" s="146"/>
      <c r="L76" s="146"/>
      <c r="M76" s="146"/>
      <c r="N76" s="147"/>
      <c r="O76" s="596"/>
      <c r="P76" s="596"/>
      <c r="Q76" s="596"/>
      <c r="R76" s="596"/>
      <c r="S76" s="596"/>
      <c r="T76" s="596"/>
      <c r="U76" s="596"/>
      <c r="V76" s="596"/>
      <c r="W76" s="596"/>
      <c r="X76" s="596"/>
      <c r="Y76" s="596"/>
      <c r="Z76" s="596"/>
      <c r="AA76" s="596"/>
      <c r="AB76" s="596"/>
      <c r="AC76" s="596"/>
      <c r="AD76" s="596"/>
      <c r="AE76" s="596"/>
      <c r="AF76" s="596"/>
      <c r="AG76" s="596"/>
      <c r="AH76" s="596"/>
      <c r="AI76" s="596"/>
      <c r="AJ76" s="596"/>
      <c r="AK76" s="596"/>
      <c r="AL76" s="596"/>
    </row>
    <row r="77" spans="1:45" ht="16.5" customHeight="1">
      <c r="A77" s="43" t="s">
        <v>798</v>
      </c>
      <c r="B77" s="43"/>
      <c r="C77" s="43"/>
      <c r="D77" s="148" t="s">
        <v>799</v>
      </c>
      <c r="E77" s="146"/>
      <c r="F77" s="146"/>
      <c r="G77" s="146"/>
      <c r="H77" s="146"/>
      <c r="I77" s="146"/>
      <c r="J77" s="146"/>
      <c r="K77" s="146"/>
      <c r="L77" s="146"/>
      <c r="M77" s="146"/>
      <c r="N77" s="147"/>
      <c r="O77" s="596"/>
      <c r="P77" s="596"/>
      <c r="Q77" s="596"/>
      <c r="R77" s="596"/>
      <c r="S77" s="596"/>
      <c r="T77" s="596"/>
      <c r="U77" s="596"/>
      <c r="V77" s="596"/>
      <c r="W77" s="596"/>
      <c r="X77" s="596"/>
      <c r="Y77" s="596"/>
      <c r="Z77" s="596"/>
      <c r="AA77" s="596"/>
      <c r="AB77" s="596"/>
      <c r="AC77" s="596"/>
      <c r="AD77" s="596"/>
      <c r="AE77" s="596"/>
      <c r="AF77" s="596"/>
      <c r="AG77" s="596"/>
      <c r="AH77" s="596"/>
      <c r="AI77" s="596"/>
      <c r="AJ77" s="596"/>
      <c r="AK77" s="596"/>
      <c r="AL77" s="596"/>
    </row>
    <row r="78" spans="1:45" ht="16.5" customHeight="1">
      <c r="A78" s="43" t="s">
        <v>800</v>
      </c>
      <c r="B78" s="43"/>
      <c r="C78" s="43"/>
      <c r="D78" s="149" t="s">
        <v>801</v>
      </c>
      <c r="E78" s="150"/>
      <c r="F78" s="150"/>
      <c r="G78" s="150"/>
      <c r="H78" s="150"/>
      <c r="I78" s="150"/>
      <c r="J78" s="150"/>
      <c r="K78" s="150"/>
      <c r="L78" s="150"/>
      <c r="M78" s="150"/>
      <c r="N78" s="151"/>
      <c r="O78" s="594">
        <f>O73+O74</f>
        <v>-1181705582</v>
      </c>
      <c r="P78" s="594"/>
      <c r="Q78" s="594"/>
      <c r="R78" s="594"/>
      <c r="S78" s="594"/>
      <c r="T78" s="594"/>
      <c r="U78" s="594">
        <f>U73+U74</f>
        <v>-1181705582</v>
      </c>
      <c r="V78" s="594"/>
      <c r="W78" s="594"/>
      <c r="X78" s="594"/>
      <c r="Y78" s="594"/>
      <c r="Z78" s="594"/>
      <c r="AA78" s="594">
        <f>AA73+AA74</f>
        <v>-2419939020</v>
      </c>
      <c r="AB78" s="594"/>
      <c r="AC78" s="594"/>
      <c r="AD78" s="594"/>
      <c r="AE78" s="594"/>
      <c r="AF78" s="594"/>
      <c r="AG78" s="594">
        <f>AG73+AG74</f>
        <v>-2419939020</v>
      </c>
      <c r="AH78" s="594"/>
      <c r="AI78" s="594"/>
      <c r="AJ78" s="594"/>
      <c r="AK78" s="594"/>
      <c r="AL78" s="594"/>
    </row>
    <row r="79" spans="1:45" ht="16.5" customHeight="1" thickBot="1">
      <c r="A79" s="43" t="s">
        <v>802</v>
      </c>
      <c r="B79" s="43"/>
      <c r="C79" s="43"/>
      <c r="D79" s="152" t="s">
        <v>803</v>
      </c>
      <c r="E79" s="153"/>
      <c r="F79" s="153"/>
      <c r="G79" s="153"/>
      <c r="H79" s="153"/>
      <c r="I79" s="153"/>
      <c r="J79" s="153"/>
      <c r="K79" s="153"/>
      <c r="L79" s="153"/>
      <c r="M79" s="153"/>
      <c r="N79" s="154"/>
      <c r="O79" s="595">
        <v>-222</v>
      </c>
      <c r="P79" s="595"/>
      <c r="Q79" s="595"/>
      <c r="R79" s="595"/>
      <c r="S79" s="595"/>
      <c r="T79" s="595"/>
      <c r="U79" s="595">
        <v>-222</v>
      </c>
      <c r="V79" s="595"/>
      <c r="W79" s="595"/>
      <c r="X79" s="595"/>
      <c r="Y79" s="595"/>
      <c r="Z79" s="595"/>
      <c r="AA79" s="595">
        <v>-455</v>
      </c>
      <c r="AB79" s="595"/>
      <c r="AC79" s="595"/>
      <c r="AD79" s="595"/>
      <c r="AE79" s="595"/>
      <c r="AF79" s="595"/>
      <c r="AG79" s="595">
        <v>-455</v>
      </c>
      <c r="AH79" s="595"/>
      <c r="AI79" s="595"/>
      <c r="AJ79" s="595"/>
      <c r="AK79" s="595"/>
      <c r="AL79" s="595"/>
    </row>
    <row r="80" spans="1:45" ht="7.5" customHeight="1">
      <c r="A80" s="23"/>
      <c r="B80" s="22"/>
      <c r="C80" s="21"/>
      <c r="D80" s="21"/>
      <c r="E80" s="124"/>
      <c r="F80" s="124"/>
      <c r="G80" s="124"/>
      <c r="H80" s="124"/>
      <c r="I80" s="124"/>
      <c r="J80" s="124"/>
      <c r="K80" s="124"/>
      <c r="L80" s="124"/>
      <c r="M80" s="124"/>
      <c r="N80" s="124"/>
      <c r="O80" s="124"/>
      <c r="P80" s="127"/>
      <c r="Q80" s="127"/>
      <c r="R80" s="127"/>
      <c r="S80" s="127"/>
      <c r="T80" s="127"/>
      <c r="U80" s="127"/>
      <c r="V80" s="127"/>
      <c r="W80" s="127"/>
      <c r="X80" s="127"/>
      <c r="Y80" s="127"/>
      <c r="Z80" s="127"/>
      <c r="AA80" s="127"/>
      <c r="AB80" s="127"/>
      <c r="AC80" s="127"/>
      <c r="AD80" s="127"/>
      <c r="AE80" s="127"/>
      <c r="AF80" s="127"/>
      <c r="AG80" s="126"/>
      <c r="AJ80"/>
      <c r="AK80"/>
      <c r="AL80"/>
      <c r="AM80"/>
      <c r="AN80"/>
      <c r="AO80"/>
      <c r="AP80"/>
      <c r="AQ80"/>
      <c r="AR80"/>
      <c r="AS80"/>
    </row>
    <row r="81" spans="1:46" ht="26.25" customHeight="1">
      <c r="A81" s="23"/>
      <c r="B81" s="22"/>
      <c r="C81" s="21"/>
      <c r="D81" s="44"/>
      <c r="E81" s="278"/>
      <c r="F81" s="278"/>
      <c r="G81" s="278"/>
      <c r="H81" s="278"/>
      <c r="I81" s="278"/>
      <c r="J81" s="278"/>
      <c r="K81" s="278"/>
      <c r="L81" s="278"/>
      <c r="M81" s="278"/>
      <c r="N81" s="278"/>
      <c r="O81" s="278"/>
      <c r="P81" s="278"/>
      <c r="Q81" s="278"/>
      <c r="R81" s="278"/>
      <c r="S81" s="278"/>
      <c r="T81" s="278"/>
      <c r="U81" s="278"/>
      <c r="V81" s="278"/>
      <c r="W81" s="278"/>
      <c r="X81" s="278"/>
      <c r="Y81" s="278"/>
      <c r="Z81" s="278"/>
      <c r="AA81" s="278"/>
      <c r="AB81" s="278"/>
      <c r="AC81" s="278"/>
      <c r="AD81" s="278"/>
      <c r="AE81" s="278"/>
      <c r="AF81" s="278"/>
      <c r="AG81" s="278"/>
      <c r="AH81" s="278"/>
      <c r="AI81" s="278"/>
      <c r="AJ81" s="278"/>
      <c r="AK81" s="278"/>
      <c r="AL81" s="278"/>
      <c r="AM81" s="104" t="s">
        <v>217</v>
      </c>
      <c r="AN81" s="44"/>
      <c r="AO81" s="44"/>
      <c r="AP81" s="44"/>
      <c r="AQ81" s="44"/>
      <c r="AR81" s="44"/>
      <c r="AS81" s="44"/>
      <c r="AT81" s="24"/>
    </row>
    <row r="82" spans="1:46" ht="16.5" customHeight="1"/>
    <row r="83" spans="1:46" ht="16.5" customHeight="1"/>
    <row r="84" spans="1:46" ht="238.5" customHeight="1">
      <c r="B84" s="236" t="s">
        <v>843</v>
      </c>
      <c r="C84" s="237"/>
      <c r="D84" s="237"/>
      <c r="E84" s="237"/>
      <c r="F84" s="237"/>
      <c r="G84" s="237"/>
      <c r="H84" s="237"/>
      <c r="I84" s="237"/>
      <c r="J84" s="237"/>
      <c r="K84" s="237"/>
      <c r="L84" s="237"/>
      <c r="M84" s="237"/>
      <c r="N84" s="237"/>
      <c r="O84" s="237"/>
      <c r="P84" s="237"/>
      <c r="Q84" s="237"/>
      <c r="R84" s="237"/>
      <c r="S84" s="237"/>
      <c r="T84" s="237"/>
      <c r="U84" s="237"/>
      <c r="V84" s="237"/>
      <c r="W84" s="237"/>
      <c r="X84" s="237"/>
      <c r="Y84" s="237"/>
      <c r="Z84" s="237"/>
      <c r="AA84" s="237"/>
      <c r="AB84" s="237"/>
      <c r="AC84" s="237"/>
      <c r="AD84" s="237"/>
      <c r="AE84" s="237"/>
      <c r="AF84" s="237"/>
      <c r="AG84" s="237"/>
      <c r="AH84" s="237"/>
      <c r="AI84" s="237"/>
      <c r="AJ84" s="237"/>
      <c r="AK84" s="237"/>
      <c r="AL84" s="238"/>
    </row>
    <row r="85" spans="1:46" ht="16.5" customHeight="1"/>
    <row r="86" spans="1:46" ht="16.5" customHeight="1"/>
    <row r="87" spans="1:46" ht="16.5" customHeight="1"/>
    <row r="88" spans="1:46" ht="16.5" customHeight="1"/>
    <row r="89" spans="1:46" ht="16.5" customHeight="1"/>
    <row r="90" spans="1:46" ht="16.5" customHeight="1"/>
    <row r="91" spans="1:46" ht="16.5" customHeight="1"/>
    <row r="92" spans="1:46" ht="16.5" customHeight="1"/>
    <row r="93" spans="1:46" ht="16.5" customHeight="1"/>
    <row r="94" spans="1:46" ht="16.5" customHeight="1"/>
    <row r="95" spans="1:46" ht="16.5" customHeight="1"/>
    <row r="96" spans="1:46" ht="16.5" customHeight="1"/>
    <row r="97" ht="16.5" customHeight="1"/>
    <row r="98" ht="16.5" customHeight="1"/>
    <row r="99" ht="16.5" customHeight="1"/>
    <row r="100" ht="16.5" customHeight="1"/>
    <row r="101" ht="16.5" customHeight="1"/>
    <row r="102" ht="16.5" customHeight="1"/>
    <row r="103" ht="16.5" customHeight="1"/>
    <row r="104" ht="16.5" customHeight="1"/>
    <row r="105" ht="16.5" customHeight="1"/>
    <row r="106" ht="16.5" customHeight="1"/>
    <row r="107" ht="16.5" customHeight="1"/>
    <row r="108" ht="16.5" customHeight="1"/>
    <row r="109" ht="16.5" customHeight="1"/>
    <row r="110" ht="16.5" customHeight="1"/>
    <row r="111" ht="16.5" customHeight="1"/>
    <row r="112" ht="16.5" customHeight="1"/>
    <row r="113" ht="16.5" customHeight="1"/>
    <row r="114" ht="16.5" customHeight="1"/>
    <row r="115" ht="16.5" customHeight="1"/>
    <row r="116" ht="16.5" customHeight="1"/>
    <row r="117" ht="16.5" customHeight="1"/>
    <row r="118" ht="16.5" customHeight="1"/>
    <row r="119" ht="16.5" customHeight="1"/>
    <row r="120" ht="16.5" customHeight="1"/>
    <row r="121" ht="16.5" customHeight="1"/>
    <row r="122" ht="16.5" customHeight="1"/>
    <row r="123" ht="16.5" customHeight="1"/>
    <row r="124" ht="16.5" customHeight="1"/>
    <row r="125" ht="16.5" customHeight="1"/>
    <row r="126" ht="16.5" customHeight="1"/>
    <row r="127" ht="16.5" customHeight="1"/>
    <row r="128" ht="16.5" customHeight="1"/>
    <row r="129" ht="16.5" customHeight="1"/>
    <row r="130" ht="16.5" customHeight="1"/>
    <row r="131" ht="16.5" customHeight="1"/>
    <row r="133" ht="121.5" customHeight="1"/>
  </sheetData>
  <protectedRanges>
    <protectedRange sqref="J4:U5 D6:AL6 Y4:AB5 O11:AL17 O19:AL47" name="범위2"/>
    <protectedRange sqref="V4:X5" name="범위2_1_2"/>
    <protectedRange sqref="AC4:AE5" name="범위2_2"/>
    <protectedRange sqref="O50:AL59 O61:AL70 O72:AL72 O75:AL77 O79:AL79" name="범위3"/>
  </protectedRanges>
  <mergeCells count="295">
    <mergeCell ref="D7:N9"/>
    <mergeCell ref="AA9:AF9"/>
    <mergeCell ref="V4:X4"/>
    <mergeCell ref="AC4:AE4"/>
    <mergeCell ref="V5:X5"/>
    <mergeCell ref="AC5:AE5"/>
    <mergeCell ref="AI6:AL6"/>
    <mergeCell ref="O8:Z8"/>
    <mergeCell ref="AA8:AL8"/>
    <mergeCell ref="O9:T9"/>
    <mergeCell ref="U9:Z9"/>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U75:Z75"/>
    <mergeCell ref="AA75:AF75"/>
    <mergeCell ref="AG75:AL75"/>
    <mergeCell ref="O72:T72"/>
    <mergeCell ref="U72:Z72"/>
    <mergeCell ref="AA72:AF72"/>
    <mergeCell ref="AG72:AL72"/>
    <mergeCell ref="O73:T73"/>
    <mergeCell ref="U73:Z73"/>
    <mergeCell ref="AA73:AF73"/>
    <mergeCell ref="AG73:AL73"/>
    <mergeCell ref="E81:AL81"/>
    <mergeCell ref="B84:AL84"/>
    <mergeCell ref="B2:AL2"/>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1"/>
  <dimension ref="A1:AT32"/>
  <sheetViews>
    <sheetView showGridLines="0" view="pageBreakPreview" zoomScaleNormal="100" zoomScaleSheetLayoutView="100" workbookViewId="0">
      <selection activeCell="AM2" sqref="AM2"/>
    </sheetView>
  </sheetViews>
  <sheetFormatPr defaultRowHeight="16.5"/>
  <cols>
    <col min="1" max="1" width="9" style="1"/>
    <col min="2" max="3" width="1.125" style="1" customWidth="1"/>
    <col min="4" max="38" width="3.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65" t="s">
        <v>842</v>
      </c>
      <c r="C2" s="565"/>
      <c r="D2" s="565"/>
      <c r="E2" s="565"/>
      <c r="F2" s="565"/>
      <c r="G2" s="565"/>
      <c r="H2" s="565"/>
      <c r="I2" s="565"/>
      <c r="J2" s="565"/>
      <c r="K2" s="565"/>
      <c r="L2" s="565"/>
      <c r="M2" s="565"/>
      <c r="N2" s="565"/>
      <c r="O2" s="565"/>
      <c r="P2" s="565"/>
      <c r="Q2" s="565"/>
      <c r="R2" s="565"/>
      <c r="S2" s="565"/>
      <c r="T2" s="565"/>
      <c r="U2" s="565"/>
      <c r="V2" s="565"/>
      <c r="W2" s="565"/>
      <c r="X2" s="565"/>
      <c r="Y2" s="565"/>
      <c r="Z2" s="565"/>
      <c r="AA2" s="565"/>
      <c r="AB2" s="565"/>
      <c r="AC2" s="565"/>
      <c r="AD2" s="565"/>
      <c r="AE2" s="565"/>
      <c r="AF2" s="565"/>
      <c r="AG2" s="565"/>
      <c r="AH2" s="565"/>
      <c r="AI2" s="565"/>
      <c r="AJ2" s="565"/>
      <c r="AK2" s="565"/>
      <c r="AL2" s="565"/>
    </row>
    <row r="3" spans="1:39">
      <c r="G3" s="308" t="s">
        <v>1068</v>
      </c>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row>
    <row r="4" spans="1:39">
      <c r="J4" s="27" t="s">
        <v>415</v>
      </c>
      <c r="L4" s="27" t="s">
        <v>416</v>
      </c>
      <c r="M4" s="165">
        <f>'5부.Ⅰ'!Q6</f>
        <v>6</v>
      </c>
      <c r="N4" s="27" t="s">
        <v>417</v>
      </c>
      <c r="O4" s="165">
        <f>'5부.Ⅰ'!S6</f>
        <v>1</v>
      </c>
      <c r="P4" s="129" t="s">
        <v>1056</v>
      </c>
      <c r="Q4" s="43"/>
      <c r="R4" s="27"/>
      <c r="S4" s="130" t="s">
        <v>659</v>
      </c>
      <c r="T4" s="158"/>
      <c r="U4" s="130"/>
      <c r="V4" s="613" t="str">
        <f>'5부.Ⅱ'!V4</f>
        <v>2021.01.01</v>
      </c>
      <c r="W4" s="613"/>
      <c r="X4" s="613"/>
      <c r="Y4" s="129"/>
      <c r="Z4" s="129" t="s">
        <v>660</v>
      </c>
      <c r="AA4" s="129"/>
      <c r="AB4" s="157"/>
      <c r="AC4" s="613" t="str">
        <f>'5부.Ⅱ'!AC4</f>
        <v>2021.03.31</v>
      </c>
      <c r="AD4" s="613"/>
      <c r="AE4" s="613"/>
      <c r="AF4" s="125"/>
      <c r="AG4" s="27"/>
      <c r="AH4" s="27"/>
      <c r="AI4" s="27"/>
      <c r="AJ4" s="27"/>
      <c r="AK4" s="27"/>
      <c r="AL4" s="27"/>
    </row>
    <row r="5" spans="1:39">
      <c r="J5" s="27" t="s">
        <v>421</v>
      </c>
      <c r="L5" s="27" t="s">
        <v>416</v>
      </c>
      <c r="M5" s="131">
        <f>'5부.Ⅰ'!Q7</f>
        <v>5</v>
      </c>
      <c r="N5" s="27" t="s">
        <v>417</v>
      </c>
      <c r="O5" s="166"/>
      <c r="P5" s="129" t="s">
        <v>804</v>
      </c>
      <c r="R5" s="27"/>
      <c r="S5" s="130" t="s">
        <v>659</v>
      </c>
      <c r="T5" s="158"/>
      <c r="U5" s="130"/>
      <c r="V5" s="629" t="str">
        <f>'5부.Ⅱ'!V5</f>
        <v>2020.01.01</v>
      </c>
      <c r="W5" s="629"/>
      <c r="X5" s="629"/>
      <c r="Y5" s="129"/>
      <c r="Z5" s="129" t="s">
        <v>660</v>
      </c>
      <c r="AA5" s="129"/>
      <c r="AB5" s="157"/>
      <c r="AC5" s="629" t="str">
        <f>'5부.Ⅱ'!AC5</f>
        <v>2020.03.31</v>
      </c>
      <c r="AD5" s="629"/>
      <c r="AE5" s="629"/>
      <c r="AF5" s="125"/>
      <c r="AG5" s="27"/>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67"/>
      <c r="W6" s="167"/>
      <c r="X6" s="167"/>
      <c r="Y6" s="167"/>
      <c r="Z6" s="167"/>
      <c r="AA6" s="167"/>
      <c r="AB6" s="167"/>
      <c r="AC6" s="167"/>
      <c r="AD6" s="167"/>
      <c r="AE6" s="167"/>
      <c r="AF6" s="133"/>
      <c r="AG6" s="52"/>
      <c r="AH6" s="134"/>
      <c r="AI6" s="587" t="s">
        <v>26</v>
      </c>
      <c r="AJ6" s="587"/>
      <c r="AK6" s="587"/>
      <c r="AL6" s="587"/>
      <c r="AM6" s="14"/>
    </row>
    <row r="7" spans="1:39">
      <c r="D7" s="607" t="s">
        <v>424</v>
      </c>
      <c r="E7" s="608"/>
      <c r="F7" s="608"/>
      <c r="G7" s="608"/>
      <c r="H7" s="608"/>
      <c r="I7" s="608"/>
      <c r="J7" s="608"/>
      <c r="K7" s="608"/>
      <c r="L7" s="608"/>
      <c r="M7" s="608"/>
      <c r="N7" s="609"/>
      <c r="O7" s="145"/>
      <c r="P7" s="159"/>
      <c r="Q7" s="159"/>
      <c r="R7" s="159"/>
      <c r="S7" s="159" t="s">
        <v>151</v>
      </c>
      <c r="T7" s="160">
        <f>M4</f>
        <v>6</v>
      </c>
      <c r="U7" s="159" t="s">
        <v>805</v>
      </c>
      <c r="V7" s="159"/>
      <c r="W7" s="159"/>
      <c r="X7" s="159"/>
      <c r="Y7" s="159"/>
      <c r="Z7" s="161"/>
      <c r="AA7" s="145"/>
      <c r="AB7" s="159"/>
      <c r="AC7" s="159"/>
      <c r="AD7" s="159"/>
      <c r="AE7" s="159" t="s">
        <v>806</v>
      </c>
      <c r="AF7" s="140">
        <f>M5</f>
        <v>5</v>
      </c>
      <c r="AG7" s="159" t="s">
        <v>428</v>
      </c>
      <c r="AH7" s="159"/>
      <c r="AI7" s="159"/>
      <c r="AJ7" s="159"/>
      <c r="AK7" s="159"/>
      <c r="AL7" s="161"/>
    </row>
    <row r="8" spans="1:39">
      <c r="D8" s="610"/>
      <c r="E8" s="611"/>
      <c r="F8" s="611"/>
      <c r="G8" s="611"/>
      <c r="H8" s="611"/>
      <c r="I8" s="611"/>
      <c r="J8" s="611"/>
      <c r="K8" s="611"/>
      <c r="L8" s="611"/>
      <c r="M8" s="611"/>
      <c r="N8" s="612"/>
      <c r="O8" s="625" t="s">
        <v>807</v>
      </c>
      <c r="P8" s="625"/>
      <c r="Q8" s="625"/>
      <c r="R8" s="625"/>
      <c r="S8" s="625"/>
      <c r="T8" s="625"/>
      <c r="U8" s="626" t="s">
        <v>808</v>
      </c>
      <c r="V8" s="626"/>
      <c r="W8" s="626"/>
      <c r="X8" s="626"/>
      <c r="Y8" s="626"/>
      <c r="Z8" s="626"/>
      <c r="AA8" s="627" t="s">
        <v>809</v>
      </c>
      <c r="AB8" s="627"/>
      <c r="AC8" s="627"/>
      <c r="AD8" s="627"/>
      <c r="AE8" s="627"/>
      <c r="AF8" s="627"/>
      <c r="AG8" s="628" t="s">
        <v>88</v>
      </c>
      <c r="AH8" s="628"/>
      <c r="AI8" s="628"/>
      <c r="AJ8" s="628"/>
      <c r="AK8" s="628"/>
      <c r="AL8" s="628"/>
    </row>
    <row r="9" spans="1:39">
      <c r="A9" s="162" t="s">
        <v>665</v>
      </c>
      <c r="D9" s="610"/>
      <c r="E9" s="611"/>
      <c r="F9" s="611"/>
      <c r="G9" s="611"/>
      <c r="H9" s="611"/>
      <c r="I9" s="611"/>
      <c r="J9" s="611"/>
      <c r="K9" s="611"/>
      <c r="L9" s="611"/>
      <c r="M9" s="611"/>
      <c r="N9" s="612"/>
      <c r="O9" s="591" t="s">
        <v>429</v>
      </c>
      <c r="P9" s="592"/>
      <c r="Q9" s="592"/>
      <c r="R9" s="592"/>
      <c r="S9" s="592"/>
      <c r="T9" s="592"/>
      <c r="U9" s="592"/>
      <c r="V9" s="592"/>
      <c r="W9" s="592"/>
      <c r="X9" s="592"/>
      <c r="Y9" s="592"/>
      <c r="Z9" s="593"/>
      <c r="AA9" s="591" t="s">
        <v>429</v>
      </c>
      <c r="AB9" s="592"/>
      <c r="AC9" s="592"/>
      <c r="AD9" s="592"/>
      <c r="AE9" s="592"/>
      <c r="AF9" s="592"/>
      <c r="AG9" s="592"/>
      <c r="AH9" s="592"/>
      <c r="AI9" s="592"/>
      <c r="AJ9" s="592"/>
      <c r="AK9" s="592"/>
      <c r="AL9" s="593"/>
    </row>
    <row r="10" spans="1:39">
      <c r="A10" s="1" t="s">
        <v>810</v>
      </c>
      <c r="D10" s="168" t="s">
        <v>845</v>
      </c>
      <c r="E10" s="169"/>
      <c r="F10" s="169"/>
      <c r="G10" s="169"/>
      <c r="H10" s="169"/>
      <c r="I10" s="169"/>
      <c r="J10" s="169"/>
      <c r="K10" s="169"/>
      <c r="L10" s="169"/>
      <c r="M10" s="169"/>
      <c r="N10" s="170"/>
      <c r="O10" s="616"/>
      <c r="P10" s="617"/>
      <c r="Q10" s="617"/>
      <c r="R10" s="617"/>
      <c r="S10" s="617"/>
      <c r="T10" s="618"/>
      <c r="U10" s="616">
        <f>SUM(O11:T14)</f>
        <v>0</v>
      </c>
      <c r="V10" s="617"/>
      <c r="W10" s="617"/>
      <c r="X10" s="617"/>
      <c r="Y10" s="617"/>
      <c r="Z10" s="618"/>
      <c r="AA10" s="616"/>
      <c r="AB10" s="617"/>
      <c r="AC10" s="617"/>
      <c r="AD10" s="617"/>
      <c r="AE10" s="617"/>
      <c r="AF10" s="618"/>
      <c r="AG10" s="616">
        <f>SUM(AA11:AF14)</f>
        <v>0</v>
      </c>
      <c r="AH10" s="617"/>
      <c r="AI10" s="617"/>
      <c r="AJ10" s="617"/>
      <c r="AK10" s="617"/>
      <c r="AL10" s="618"/>
    </row>
    <row r="11" spans="1:39">
      <c r="A11" s="1" t="s">
        <v>811</v>
      </c>
      <c r="D11" s="171" t="s">
        <v>812</v>
      </c>
      <c r="E11" s="169"/>
      <c r="F11" s="169"/>
      <c r="G11" s="169"/>
      <c r="H11" s="169"/>
      <c r="I11" s="169"/>
      <c r="J11" s="169"/>
      <c r="K11" s="169"/>
      <c r="L11" s="169"/>
      <c r="M11" s="169"/>
      <c r="N11" s="170"/>
      <c r="O11" s="619"/>
      <c r="P11" s="620"/>
      <c r="Q11" s="620"/>
      <c r="R11" s="620"/>
      <c r="S11" s="620"/>
      <c r="T11" s="621"/>
      <c r="U11" s="616"/>
      <c r="V11" s="617"/>
      <c r="W11" s="617"/>
      <c r="X11" s="617"/>
      <c r="Y11" s="617"/>
      <c r="Z11" s="618"/>
      <c r="AA11" s="619"/>
      <c r="AB11" s="620"/>
      <c r="AC11" s="620"/>
      <c r="AD11" s="620"/>
      <c r="AE11" s="620"/>
      <c r="AF11" s="621"/>
      <c r="AG11" s="616"/>
      <c r="AH11" s="617"/>
      <c r="AI11" s="617"/>
      <c r="AJ11" s="617"/>
      <c r="AK11" s="617"/>
      <c r="AL11" s="618"/>
    </row>
    <row r="12" spans="1:39">
      <c r="A12" s="1" t="s">
        <v>813</v>
      </c>
      <c r="D12" s="171" t="s">
        <v>814</v>
      </c>
      <c r="E12" s="169"/>
      <c r="F12" s="169"/>
      <c r="G12" s="169"/>
      <c r="H12" s="169"/>
      <c r="I12" s="169"/>
      <c r="J12" s="169"/>
      <c r="K12" s="169"/>
      <c r="L12" s="169"/>
      <c r="M12" s="169"/>
      <c r="N12" s="170"/>
      <c r="O12" s="619"/>
      <c r="P12" s="620"/>
      <c r="Q12" s="620"/>
      <c r="R12" s="620"/>
      <c r="S12" s="620"/>
      <c r="T12" s="621"/>
      <c r="U12" s="616"/>
      <c r="V12" s="617"/>
      <c r="W12" s="617"/>
      <c r="X12" s="617"/>
      <c r="Y12" s="617"/>
      <c r="Z12" s="618"/>
      <c r="AA12" s="619"/>
      <c r="AB12" s="620"/>
      <c r="AC12" s="620"/>
      <c r="AD12" s="620"/>
      <c r="AE12" s="620"/>
      <c r="AF12" s="621"/>
      <c r="AG12" s="616"/>
      <c r="AH12" s="617"/>
      <c r="AI12" s="617"/>
      <c r="AJ12" s="617"/>
      <c r="AK12" s="617"/>
      <c r="AL12" s="618"/>
    </row>
    <row r="13" spans="1:39">
      <c r="A13" s="1" t="s">
        <v>815</v>
      </c>
      <c r="D13" s="171" t="s">
        <v>816</v>
      </c>
      <c r="E13" s="169"/>
      <c r="F13" s="169"/>
      <c r="G13" s="169"/>
      <c r="H13" s="169"/>
      <c r="I13" s="169"/>
      <c r="J13" s="169"/>
      <c r="K13" s="169"/>
      <c r="L13" s="169"/>
      <c r="M13" s="169"/>
      <c r="N13" s="170"/>
      <c r="O13" s="619"/>
      <c r="P13" s="620"/>
      <c r="Q13" s="620"/>
      <c r="R13" s="620"/>
      <c r="S13" s="620"/>
      <c r="T13" s="621"/>
      <c r="U13" s="616"/>
      <c r="V13" s="617"/>
      <c r="W13" s="617"/>
      <c r="X13" s="617"/>
      <c r="Y13" s="617"/>
      <c r="Z13" s="618"/>
      <c r="AA13" s="619"/>
      <c r="AB13" s="620"/>
      <c r="AC13" s="620"/>
      <c r="AD13" s="620"/>
      <c r="AE13" s="620"/>
      <c r="AF13" s="621"/>
      <c r="AG13" s="616"/>
      <c r="AH13" s="617"/>
      <c r="AI13" s="617"/>
      <c r="AJ13" s="617"/>
      <c r="AK13" s="617"/>
      <c r="AL13" s="618"/>
    </row>
    <row r="14" spans="1:39">
      <c r="A14" s="1" t="s">
        <v>817</v>
      </c>
      <c r="D14" s="171" t="s">
        <v>818</v>
      </c>
      <c r="E14" s="169"/>
      <c r="F14" s="169"/>
      <c r="G14" s="169"/>
      <c r="H14" s="169"/>
      <c r="I14" s="169"/>
      <c r="J14" s="169"/>
      <c r="K14" s="169"/>
      <c r="L14" s="169"/>
      <c r="M14" s="169"/>
      <c r="N14" s="170"/>
      <c r="O14" s="619"/>
      <c r="P14" s="620"/>
      <c r="Q14" s="620"/>
      <c r="R14" s="620"/>
      <c r="S14" s="620"/>
      <c r="T14" s="621"/>
      <c r="U14" s="616"/>
      <c r="V14" s="617"/>
      <c r="W14" s="617"/>
      <c r="X14" s="617"/>
      <c r="Y14" s="617"/>
      <c r="Z14" s="618"/>
      <c r="AA14" s="619"/>
      <c r="AB14" s="620"/>
      <c r="AC14" s="620"/>
      <c r="AD14" s="620"/>
      <c r="AE14" s="620"/>
      <c r="AF14" s="621"/>
      <c r="AG14" s="616"/>
      <c r="AH14" s="617"/>
      <c r="AI14" s="617"/>
      <c r="AJ14" s="617"/>
      <c r="AK14" s="617"/>
      <c r="AL14" s="618"/>
    </row>
    <row r="15" spans="1:39">
      <c r="A15" s="1" t="s">
        <v>819</v>
      </c>
      <c r="D15" s="168" t="s">
        <v>820</v>
      </c>
      <c r="E15" s="169"/>
      <c r="F15" s="169"/>
      <c r="G15" s="169"/>
      <c r="H15" s="169"/>
      <c r="I15" s="169"/>
      <c r="J15" s="169"/>
      <c r="K15" s="169"/>
      <c r="L15" s="169"/>
      <c r="M15" s="169"/>
      <c r="N15" s="170"/>
      <c r="O15" s="622"/>
      <c r="P15" s="623"/>
      <c r="Q15" s="623"/>
      <c r="R15" s="623"/>
      <c r="S15" s="623"/>
      <c r="T15" s="624"/>
      <c r="U15" s="619"/>
      <c r="V15" s="620"/>
      <c r="W15" s="620"/>
      <c r="X15" s="620"/>
      <c r="Y15" s="620"/>
      <c r="Z15" s="621"/>
      <c r="AA15" s="622"/>
      <c r="AB15" s="623"/>
      <c r="AC15" s="623"/>
      <c r="AD15" s="623"/>
      <c r="AE15" s="623"/>
      <c r="AF15" s="624"/>
      <c r="AG15" s="619"/>
      <c r="AH15" s="620"/>
      <c r="AI15" s="620"/>
      <c r="AJ15" s="620"/>
      <c r="AK15" s="620"/>
      <c r="AL15" s="621"/>
    </row>
    <row r="16" spans="1:39">
      <c r="A16" s="1" t="s">
        <v>821</v>
      </c>
      <c r="D16" s="168" t="s">
        <v>846</v>
      </c>
      <c r="E16" s="169"/>
      <c r="F16" s="169"/>
      <c r="G16" s="169"/>
      <c r="H16" s="169"/>
      <c r="I16" s="169"/>
      <c r="J16" s="169"/>
      <c r="K16" s="169"/>
      <c r="L16" s="169"/>
      <c r="M16" s="169"/>
      <c r="N16" s="170"/>
      <c r="O16" s="616"/>
      <c r="P16" s="617"/>
      <c r="Q16" s="617"/>
      <c r="R16" s="617"/>
      <c r="S16" s="617"/>
      <c r="T16" s="618"/>
      <c r="U16" s="616">
        <f>-(O17+O18+O19+O20+O25)</f>
        <v>0</v>
      </c>
      <c r="V16" s="617"/>
      <c r="W16" s="617"/>
      <c r="X16" s="617"/>
      <c r="Y16" s="617"/>
      <c r="Z16" s="618"/>
      <c r="AA16" s="616"/>
      <c r="AB16" s="617"/>
      <c r="AC16" s="617"/>
      <c r="AD16" s="617"/>
      <c r="AE16" s="617"/>
      <c r="AF16" s="618"/>
      <c r="AG16" s="616">
        <f>-(AA17+AA18+AA19+AA20+AA25)</f>
        <v>0</v>
      </c>
      <c r="AH16" s="617"/>
      <c r="AI16" s="617"/>
      <c r="AJ16" s="617"/>
      <c r="AK16" s="617"/>
      <c r="AL16" s="618"/>
    </row>
    <row r="17" spans="1:46">
      <c r="A17" s="1" t="s">
        <v>822</v>
      </c>
      <c r="D17" s="171" t="s">
        <v>823</v>
      </c>
      <c r="E17" s="169"/>
      <c r="F17" s="169"/>
      <c r="G17" s="169"/>
      <c r="H17" s="169"/>
      <c r="I17" s="169"/>
      <c r="J17" s="169"/>
      <c r="K17" s="169"/>
      <c r="L17" s="169"/>
      <c r="M17" s="169"/>
      <c r="N17" s="170"/>
      <c r="O17" s="619"/>
      <c r="P17" s="620"/>
      <c r="Q17" s="620"/>
      <c r="R17" s="620"/>
      <c r="S17" s="620"/>
      <c r="T17" s="621"/>
      <c r="U17" s="616"/>
      <c r="V17" s="617"/>
      <c r="W17" s="617"/>
      <c r="X17" s="617"/>
      <c r="Y17" s="617"/>
      <c r="Z17" s="618"/>
      <c r="AA17" s="619"/>
      <c r="AB17" s="620"/>
      <c r="AC17" s="620"/>
      <c r="AD17" s="620"/>
      <c r="AE17" s="620"/>
      <c r="AF17" s="621"/>
      <c r="AG17" s="616"/>
      <c r="AH17" s="617"/>
      <c r="AI17" s="617"/>
      <c r="AJ17" s="617"/>
      <c r="AK17" s="617"/>
      <c r="AL17" s="618"/>
    </row>
    <row r="18" spans="1:46">
      <c r="A18" s="1" t="s">
        <v>824</v>
      </c>
      <c r="D18" s="171" t="s">
        <v>825</v>
      </c>
      <c r="E18" s="169"/>
      <c r="F18" s="169"/>
      <c r="G18" s="169"/>
      <c r="H18" s="169"/>
      <c r="I18" s="169"/>
      <c r="J18" s="169"/>
      <c r="K18" s="169"/>
      <c r="L18" s="169"/>
      <c r="M18" s="169"/>
      <c r="N18" s="170"/>
      <c r="O18" s="619"/>
      <c r="P18" s="620"/>
      <c r="Q18" s="620"/>
      <c r="R18" s="620"/>
      <c r="S18" s="620"/>
      <c r="T18" s="621"/>
      <c r="U18" s="616"/>
      <c r="V18" s="617"/>
      <c r="W18" s="617"/>
      <c r="X18" s="617"/>
      <c r="Y18" s="617"/>
      <c r="Z18" s="618"/>
      <c r="AA18" s="619"/>
      <c r="AB18" s="620"/>
      <c r="AC18" s="620"/>
      <c r="AD18" s="620"/>
      <c r="AE18" s="620"/>
      <c r="AF18" s="621"/>
      <c r="AG18" s="616"/>
      <c r="AH18" s="617"/>
      <c r="AI18" s="617"/>
      <c r="AJ18" s="617"/>
      <c r="AK18" s="617"/>
      <c r="AL18" s="618"/>
    </row>
    <row r="19" spans="1:46">
      <c r="A19" s="1" t="s">
        <v>826</v>
      </c>
      <c r="D19" s="171" t="s">
        <v>827</v>
      </c>
      <c r="E19" s="169"/>
      <c r="F19" s="169"/>
      <c r="G19" s="169"/>
      <c r="H19" s="169"/>
      <c r="I19" s="169"/>
      <c r="J19" s="169"/>
      <c r="K19" s="169"/>
      <c r="L19" s="169"/>
      <c r="M19" s="169"/>
      <c r="N19" s="170"/>
      <c r="O19" s="619"/>
      <c r="P19" s="620"/>
      <c r="Q19" s="620"/>
      <c r="R19" s="620"/>
      <c r="S19" s="620"/>
      <c r="T19" s="621"/>
      <c r="U19" s="616"/>
      <c r="V19" s="617"/>
      <c r="W19" s="617"/>
      <c r="X19" s="617"/>
      <c r="Y19" s="617"/>
      <c r="Z19" s="618"/>
      <c r="AA19" s="619"/>
      <c r="AB19" s="620"/>
      <c r="AC19" s="620"/>
      <c r="AD19" s="620"/>
      <c r="AE19" s="620"/>
      <c r="AF19" s="621"/>
      <c r="AG19" s="616"/>
      <c r="AH19" s="617"/>
      <c r="AI19" s="617"/>
      <c r="AJ19" s="617"/>
      <c r="AK19" s="617"/>
      <c r="AL19" s="618"/>
    </row>
    <row r="20" spans="1:46">
      <c r="A20" s="1" t="s">
        <v>828</v>
      </c>
      <c r="D20" s="171" t="s">
        <v>829</v>
      </c>
      <c r="E20" s="169"/>
      <c r="F20" s="169"/>
      <c r="G20" s="169"/>
      <c r="H20" s="169"/>
      <c r="I20" s="169"/>
      <c r="J20" s="169"/>
      <c r="K20" s="169"/>
      <c r="L20" s="169"/>
      <c r="M20" s="169"/>
      <c r="N20" s="170"/>
      <c r="O20" s="616">
        <f>SUM(O21:T24)</f>
        <v>0</v>
      </c>
      <c r="P20" s="617"/>
      <c r="Q20" s="617"/>
      <c r="R20" s="617"/>
      <c r="S20" s="617"/>
      <c r="T20" s="618"/>
      <c r="U20" s="616"/>
      <c r="V20" s="617"/>
      <c r="W20" s="617"/>
      <c r="X20" s="617"/>
      <c r="Y20" s="617"/>
      <c r="Z20" s="618"/>
      <c r="AA20" s="616">
        <f>SUM(AA21:AF24)</f>
        <v>0</v>
      </c>
      <c r="AB20" s="617"/>
      <c r="AC20" s="617"/>
      <c r="AD20" s="617"/>
      <c r="AE20" s="617"/>
      <c r="AF20" s="618"/>
      <c r="AG20" s="616"/>
      <c r="AH20" s="617"/>
      <c r="AI20" s="617"/>
      <c r="AJ20" s="617"/>
      <c r="AK20" s="617"/>
      <c r="AL20" s="618"/>
    </row>
    <row r="21" spans="1:46">
      <c r="A21" s="1" t="s">
        <v>830</v>
      </c>
      <c r="D21" s="171" t="s">
        <v>831</v>
      </c>
      <c r="E21" s="169"/>
      <c r="F21" s="169"/>
      <c r="G21" s="169"/>
      <c r="H21" s="169"/>
      <c r="I21" s="169"/>
      <c r="J21" s="169"/>
      <c r="K21" s="169"/>
      <c r="L21" s="169"/>
      <c r="M21" s="169"/>
      <c r="N21" s="170"/>
      <c r="O21" s="619"/>
      <c r="P21" s="620"/>
      <c r="Q21" s="620"/>
      <c r="R21" s="620"/>
      <c r="S21" s="620"/>
      <c r="T21" s="621"/>
      <c r="U21" s="616"/>
      <c r="V21" s="617"/>
      <c r="W21" s="617"/>
      <c r="X21" s="617"/>
      <c r="Y21" s="617"/>
      <c r="Z21" s="618"/>
      <c r="AA21" s="619"/>
      <c r="AB21" s="620"/>
      <c r="AC21" s="620"/>
      <c r="AD21" s="620"/>
      <c r="AE21" s="620"/>
      <c r="AF21" s="621"/>
      <c r="AG21" s="616"/>
      <c r="AH21" s="617"/>
      <c r="AI21" s="617"/>
      <c r="AJ21" s="617"/>
      <c r="AK21" s="617"/>
      <c r="AL21" s="618"/>
    </row>
    <row r="22" spans="1:46">
      <c r="A22" s="1" t="s">
        <v>832</v>
      </c>
      <c r="D22" s="171" t="s">
        <v>833</v>
      </c>
      <c r="E22" s="169"/>
      <c r="F22" s="169"/>
      <c r="G22" s="169"/>
      <c r="H22" s="169"/>
      <c r="I22" s="169"/>
      <c r="J22" s="169"/>
      <c r="K22" s="169"/>
      <c r="L22" s="169"/>
      <c r="M22" s="169"/>
      <c r="N22" s="170"/>
      <c r="O22" s="619"/>
      <c r="P22" s="620"/>
      <c r="Q22" s="620"/>
      <c r="R22" s="620"/>
      <c r="S22" s="620"/>
      <c r="T22" s="621"/>
      <c r="U22" s="616"/>
      <c r="V22" s="617"/>
      <c r="W22" s="617"/>
      <c r="X22" s="617"/>
      <c r="Y22" s="617"/>
      <c r="Z22" s="618"/>
      <c r="AA22" s="619"/>
      <c r="AB22" s="620"/>
      <c r="AC22" s="620"/>
      <c r="AD22" s="620"/>
      <c r="AE22" s="620"/>
      <c r="AF22" s="621"/>
      <c r="AG22" s="616"/>
      <c r="AH22" s="617"/>
      <c r="AI22" s="617"/>
      <c r="AJ22" s="617"/>
      <c r="AK22" s="617"/>
      <c r="AL22" s="618"/>
    </row>
    <row r="23" spans="1:46">
      <c r="A23" s="1" t="s">
        <v>834</v>
      </c>
      <c r="D23" s="171" t="s">
        <v>835</v>
      </c>
      <c r="E23" s="169"/>
      <c r="F23" s="169"/>
      <c r="G23" s="169"/>
      <c r="H23" s="169"/>
      <c r="I23" s="169"/>
      <c r="J23" s="169"/>
      <c r="K23" s="169"/>
      <c r="L23" s="169"/>
      <c r="M23" s="169"/>
      <c r="N23" s="170"/>
      <c r="O23" s="619"/>
      <c r="P23" s="620"/>
      <c r="Q23" s="620"/>
      <c r="R23" s="620"/>
      <c r="S23" s="620"/>
      <c r="T23" s="621"/>
      <c r="U23" s="616"/>
      <c r="V23" s="617"/>
      <c r="W23" s="617"/>
      <c r="X23" s="617"/>
      <c r="Y23" s="617"/>
      <c r="Z23" s="618"/>
      <c r="AA23" s="619"/>
      <c r="AB23" s="620"/>
      <c r="AC23" s="620"/>
      <c r="AD23" s="620"/>
      <c r="AE23" s="620"/>
      <c r="AF23" s="621"/>
      <c r="AG23" s="616"/>
      <c r="AH23" s="617"/>
      <c r="AI23" s="617"/>
      <c r="AJ23" s="617"/>
      <c r="AK23" s="617"/>
      <c r="AL23" s="618"/>
    </row>
    <row r="24" spans="1:46">
      <c r="A24" s="1" t="s">
        <v>836</v>
      </c>
      <c r="D24" s="171" t="s">
        <v>837</v>
      </c>
      <c r="E24" s="169"/>
      <c r="F24" s="169"/>
      <c r="G24" s="169"/>
      <c r="H24" s="169"/>
      <c r="I24" s="169"/>
      <c r="J24" s="169"/>
      <c r="K24" s="169"/>
      <c r="L24" s="169"/>
      <c r="M24" s="169"/>
      <c r="N24" s="170"/>
      <c r="O24" s="619"/>
      <c r="P24" s="620"/>
      <c r="Q24" s="620"/>
      <c r="R24" s="620"/>
      <c r="S24" s="620"/>
      <c r="T24" s="621"/>
      <c r="U24" s="616"/>
      <c r="V24" s="617"/>
      <c r="W24" s="617"/>
      <c r="X24" s="617"/>
      <c r="Y24" s="617"/>
      <c r="Z24" s="618"/>
      <c r="AA24" s="619"/>
      <c r="AB24" s="620"/>
      <c r="AC24" s="620"/>
      <c r="AD24" s="620"/>
      <c r="AE24" s="620"/>
      <c r="AF24" s="621"/>
      <c r="AG24" s="616"/>
      <c r="AH24" s="617"/>
      <c r="AI24" s="617"/>
      <c r="AJ24" s="617"/>
      <c r="AK24" s="617"/>
      <c r="AL24" s="618"/>
    </row>
    <row r="25" spans="1:46">
      <c r="A25" s="1" t="s">
        <v>838</v>
      </c>
      <c r="D25" s="171" t="s">
        <v>839</v>
      </c>
      <c r="E25" s="169"/>
      <c r="F25" s="169"/>
      <c r="G25" s="169"/>
      <c r="H25" s="169"/>
      <c r="I25" s="169"/>
      <c r="J25" s="169"/>
      <c r="K25" s="169"/>
      <c r="L25" s="169"/>
      <c r="M25" s="169"/>
      <c r="N25" s="170"/>
      <c r="O25" s="619"/>
      <c r="P25" s="620"/>
      <c r="Q25" s="620"/>
      <c r="R25" s="620"/>
      <c r="S25" s="620"/>
      <c r="T25" s="621"/>
      <c r="U25" s="616"/>
      <c r="V25" s="617"/>
      <c r="W25" s="617"/>
      <c r="X25" s="617"/>
      <c r="Y25" s="617"/>
      <c r="Z25" s="618"/>
      <c r="AA25" s="619"/>
      <c r="AB25" s="620"/>
      <c r="AC25" s="620"/>
      <c r="AD25" s="620"/>
      <c r="AE25" s="620"/>
      <c r="AF25" s="621"/>
      <c r="AG25" s="616"/>
      <c r="AH25" s="617"/>
      <c r="AI25" s="617"/>
      <c r="AJ25" s="617"/>
      <c r="AK25" s="617"/>
      <c r="AL25" s="618"/>
    </row>
    <row r="26" spans="1:46">
      <c r="A26" s="1" t="s">
        <v>840</v>
      </c>
      <c r="D26" s="168" t="s">
        <v>847</v>
      </c>
      <c r="E26" s="169"/>
      <c r="F26" s="169"/>
      <c r="G26" s="169"/>
      <c r="H26" s="169"/>
      <c r="I26" s="169"/>
      <c r="J26" s="169"/>
      <c r="K26" s="169"/>
      <c r="L26" s="169"/>
      <c r="M26" s="169"/>
      <c r="N26" s="170"/>
      <c r="O26" s="616"/>
      <c r="P26" s="617"/>
      <c r="Q26" s="617"/>
      <c r="R26" s="617"/>
      <c r="S26" s="617"/>
      <c r="T26" s="618"/>
      <c r="U26" s="619"/>
      <c r="V26" s="620"/>
      <c r="W26" s="620"/>
      <c r="X26" s="620"/>
      <c r="Y26" s="620"/>
      <c r="Z26" s="621"/>
      <c r="AA26" s="616"/>
      <c r="AB26" s="617"/>
      <c r="AC26" s="617"/>
      <c r="AD26" s="617"/>
      <c r="AE26" s="617"/>
      <c r="AF26" s="618"/>
      <c r="AG26" s="619"/>
      <c r="AH26" s="620"/>
      <c r="AI26" s="620"/>
      <c r="AJ26" s="620"/>
      <c r="AK26" s="620"/>
      <c r="AL26" s="621"/>
    </row>
    <row r="27" spans="1:46">
      <c r="A27" s="1" t="s">
        <v>841</v>
      </c>
      <c r="D27" s="168" t="s">
        <v>848</v>
      </c>
      <c r="E27" s="169"/>
      <c r="F27" s="169"/>
      <c r="G27" s="169"/>
      <c r="H27" s="169"/>
      <c r="I27" s="169"/>
      <c r="J27" s="169"/>
      <c r="K27" s="169"/>
      <c r="L27" s="169"/>
      <c r="M27" s="169"/>
      <c r="N27" s="170"/>
      <c r="O27" s="616"/>
      <c r="P27" s="617"/>
      <c r="Q27" s="617"/>
      <c r="R27" s="617"/>
      <c r="S27" s="617"/>
      <c r="T27" s="618"/>
      <c r="U27" s="616">
        <f>U10+U15+U16+U26</f>
        <v>0</v>
      </c>
      <c r="V27" s="617"/>
      <c r="W27" s="617"/>
      <c r="X27" s="617"/>
      <c r="Y27" s="617"/>
      <c r="Z27" s="618"/>
      <c r="AA27" s="616"/>
      <c r="AB27" s="617"/>
      <c r="AC27" s="617"/>
      <c r="AD27" s="617"/>
      <c r="AE27" s="617"/>
      <c r="AF27" s="618"/>
      <c r="AG27" s="616">
        <f>AG10+AG15+AG16+AG26</f>
        <v>0</v>
      </c>
      <c r="AH27" s="617"/>
      <c r="AI27" s="617"/>
      <c r="AJ27" s="617"/>
      <c r="AK27" s="617"/>
      <c r="AL27" s="618"/>
    </row>
    <row r="28" spans="1:46" ht="7.5" customHeight="1">
      <c r="A28" s="23"/>
      <c r="B28" s="22"/>
      <c r="C28" s="21"/>
      <c r="D28" s="21"/>
      <c r="E28" s="124"/>
      <c r="F28" s="124"/>
      <c r="G28" s="124"/>
      <c r="H28" s="124"/>
      <c r="I28" s="124"/>
      <c r="J28" s="124"/>
      <c r="K28" s="124"/>
      <c r="L28" s="124"/>
      <c r="M28" s="124"/>
      <c r="N28" s="124"/>
      <c r="O28" s="124"/>
      <c r="P28" s="127"/>
      <c r="Q28" s="127"/>
      <c r="R28" s="127"/>
      <c r="S28" s="127"/>
      <c r="T28" s="127"/>
      <c r="U28" s="127"/>
      <c r="V28" s="127"/>
      <c r="W28" s="127"/>
      <c r="X28" s="127"/>
      <c r="Y28" s="127"/>
      <c r="Z28" s="127"/>
      <c r="AA28" s="127"/>
      <c r="AB28" s="127"/>
      <c r="AC28" s="127"/>
      <c r="AD28" s="127"/>
      <c r="AE28" s="127"/>
      <c r="AF28" s="127"/>
      <c r="AG28" s="126"/>
      <c r="AJ28"/>
      <c r="AK28"/>
      <c r="AL28"/>
      <c r="AM28"/>
      <c r="AN28"/>
      <c r="AO28"/>
      <c r="AP28"/>
      <c r="AQ28"/>
    </row>
    <row r="29" spans="1:46" ht="26.25" customHeight="1">
      <c r="A29" s="23"/>
      <c r="B29" s="22"/>
      <c r="C29" s="21"/>
      <c r="D29" s="44"/>
      <c r="E29" s="278"/>
      <c r="F29" s="278"/>
      <c r="G29" s="278"/>
      <c r="H29" s="278"/>
      <c r="I29" s="278"/>
      <c r="J29" s="278"/>
      <c r="K29" s="278"/>
      <c r="L29" s="278"/>
      <c r="M29" s="278"/>
      <c r="N29" s="278"/>
      <c r="O29" s="278"/>
      <c r="P29" s="278"/>
      <c r="Q29" s="278"/>
      <c r="R29" s="278"/>
      <c r="S29" s="278"/>
      <c r="T29" s="278"/>
      <c r="U29" s="278"/>
      <c r="V29" s="278"/>
      <c r="W29" s="278"/>
      <c r="X29" s="278"/>
      <c r="Y29" s="278"/>
      <c r="Z29" s="278"/>
      <c r="AA29" s="278"/>
      <c r="AB29" s="278"/>
      <c r="AC29" s="278"/>
      <c r="AD29" s="278"/>
      <c r="AE29" s="278"/>
      <c r="AF29" s="278"/>
      <c r="AG29" s="278"/>
      <c r="AH29" s="278"/>
      <c r="AI29" s="278"/>
      <c r="AJ29" s="278"/>
      <c r="AK29" s="278"/>
      <c r="AL29" s="278"/>
      <c r="AM29" s="104" t="s">
        <v>217</v>
      </c>
      <c r="AN29" s="44"/>
      <c r="AO29" s="44"/>
      <c r="AP29" s="44"/>
      <c r="AQ29" s="44"/>
      <c r="AR29" s="44"/>
      <c r="AS29" s="44"/>
      <c r="AT29" s="24"/>
    </row>
    <row r="30" spans="1:46" ht="16.5" customHeight="1">
      <c r="AR30" s="1"/>
      <c r="AS30" s="1"/>
    </row>
    <row r="32" spans="1:46" ht="103.5" customHeight="1">
      <c r="B32" s="236" t="s">
        <v>1025</v>
      </c>
      <c r="C32" s="237"/>
      <c r="D32" s="237"/>
      <c r="E32" s="237"/>
      <c r="F32" s="237"/>
      <c r="G32" s="237"/>
      <c r="H32" s="237"/>
      <c r="I32" s="237"/>
      <c r="J32" s="237"/>
      <c r="K32" s="237"/>
      <c r="L32" s="237"/>
      <c r="M32" s="237"/>
      <c r="N32" s="237"/>
      <c r="O32" s="237"/>
      <c r="P32" s="237"/>
      <c r="Q32" s="237"/>
      <c r="R32" s="237"/>
      <c r="S32" s="237"/>
      <c r="T32" s="237"/>
      <c r="U32" s="237"/>
      <c r="V32" s="237"/>
      <c r="W32" s="237"/>
      <c r="X32" s="237"/>
      <c r="Y32" s="237"/>
      <c r="Z32" s="237"/>
      <c r="AA32" s="237"/>
      <c r="AB32" s="237"/>
      <c r="AC32" s="237"/>
      <c r="AD32" s="237"/>
      <c r="AE32" s="237"/>
      <c r="AF32" s="237"/>
      <c r="AG32" s="237"/>
      <c r="AH32" s="237"/>
      <c r="AI32" s="237"/>
      <c r="AJ32" s="237"/>
      <c r="AK32" s="237"/>
      <c r="AL32" s="238"/>
    </row>
  </sheetData>
  <protectedRanges>
    <protectedRange sqref="U8 AG8 O11 O13:T14 U15 O17:T19 O21:T25 U26 AA11 AA13:AF14 AG15 AA17:AF19 AA21:AF25 AG26" name="범위2"/>
  </protectedRanges>
  <mergeCells count="88">
    <mergeCell ref="G3:AH3"/>
    <mergeCell ref="V4:X4"/>
    <mergeCell ref="AC4:AE4"/>
    <mergeCell ref="V5:X5"/>
    <mergeCell ref="AC5:AE5"/>
    <mergeCell ref="AI6:AL6"/>
    <mergeCell ref="D7:N9"/>
    <mergeCell ref="O8:T8"/>
    <mergeCell ref="U8:Z8"/>
    <mergeCell ref="AA8:AF8"/>
    <mergeCell ref="AG8:AL8"/>
    <mergeCell ref="O9:Z9"/>
    <mergeCell ref="AA9:AL9"/>
    <mergeCell ref="O10:T10"/>
    <mergeCell ref="U10:Z10"/>
    <mergeCell ref="AA10:AF10"/>
    <mergeCell ref="AG10:AL10"/>
    <mergeCell ref="O11:T11"/>
    <mergeCell ref="U11:Z11"/>
    <mergeCell ref="AA11:AF11"/>
    <mergeCell ref="AG11:AL11"/>
    <mergeCell ref="O12:T12"/>
    <mergeCell ref="U12:Z12"/>
    <mergeCell ref="AA12:AF12"/>
    <mergeCell ref="AG12:AL12"/>
    <mergeCell ref="O13:T13"/>
    <mergeCell ref="U13:Z13"/>
    <mergeCell ref="AA13:AF13"/>
    <mergeCell ref="AG13:AL13"/>
    <mergeCell ref="O14:T14"/>
    <mergeCell ref="U14:Z14"/>
    <mergeCell ref="AA14:AF14"/>
    <mergeCell ref="AG14:AL14"/>
    <mergeCell ref="O15:T15"/>
    <mergeCell ref="U15:Z15"/>
    <mergeCell ref="AA15:AF15"/>
    <mergeCell ref="AG15:AL15"/>
    <mergeCell ref="O16:T16"/>
    <mergeCell ref="U16:Z16"/>
    <mergeCell ref="AA16:AF16"/>
    <mergeCell ref="AG16:AL16"/>
    <mergeCell ref="O17:T17"/>
    <mergeCell ref="U17:Z17"/>
    <mergeCell ref="AA17:AF17"/>
    <mergeCell ref="AG17:AL17"/>
    <mergeCell ref="O18:T18"/>
    <mergeCell ref="U18:Z18"/>
    <mergeCell ref="AA18:AF18"/>
    <mergeCell ref="AG18:AL18"/>
    <mergeCell ref="O19:T19"/>
    <mergeCell ref="U19:Z19"/>
    <mergeCell ref="AA19:AF19"/>
    <mergeCell ref="AG19:AL19"/>
    <mergeCell ref="O20:T20"/>
    <mergeCell ref="U20:Z20"/>
    <mergeCell ref="AA20:AF20"/>
    <mergeCell ref="AG20:AL20"/>
    <mergeCell ref="O21:T21"/>
    <mergeCell ref="U21:Z21"/>
    <mergeCell ref="AA21:AF21"/>
    <mergeCell ref="AG21:AL21"/>
    <mergeCell ref="U25:Z25"/>
    <mergeCell ref="AA25:AF25"/>
    <mergeCell ref="AG25:AL25"/>
    <mergeCell ref="O22:T22"/>
    <mergeCell ref="U22:Z22"/>
    <mergeCell ref="AA22:AF22"/>
    <mergeCell ref="AG22:AL22"/>
    <mergeCell ref="O23:T23"/>
    <mergeCell ref="U23:Z23"/>
    <mergeCell ref="AA23:AF23"/>
    <mergeCell ref="AG23:AL23"/>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M2" sqref="AM2"/>
    </sheetView>
  </sheetViews>
  <sheetFormatPr defaultRowHeight="16.5"/>
  <cols>
    <col min="1" max="1" width="9" style="1" customWidth="1"/>
    <col min="2" max="3" width="1.125" style="1" customWidth="1"/>
    <col min="4" max="14" width="3.25" style="1" customWidth="1"/>
    <col min="15" max="38" width="3.125" style="1" customWidth="1"/>
    <col min="39" max="45" width="9" style="1"/>
  </cols>
  <sheetData>
    <row r="1" spans="1:45">
      <c r="D1" s="308"/>
      <c r="E1" s="308"/>
      <c r="F1" s="308"/>
      <c r="G1" s="308"/>
      <c r="H1" s="308"/>
      <c r="I1" s="308"/>
      <c r="J1" s="308"/>
      <c r="K1" s="308"/>
      <c r="L1" s="308"/>
      <c r="M1" s="308"/>
      <c r="N1" s="308"/>
      <c r="O1" s="308"/>
      <c r="P1" s="308"/>
      <c r="Q1" s="308"/>
      <c r="R1" s="308"/>
      <c r="S1" s="308"/>
      <c r="T1" s="308"/>
      <c r="U1" s="308"/>
      <c r="V1" s="308"/>
      <c r="W1" s="308"/>
      <c r="X1" s="308"/>
      <c r="Y1" s="308"/>
      <c r="Z1" s="308"/>
      <c r="AA1" s="308"/>
      <c r="AB1" s="308"/>
      <c r="AC1" s="308"/>
      <c r="AD1" s="308"/>
      <c r="AE1" s="308"/>
      <c r="AF1" s="308"/>
      <c r="AG1" s="308"/>
      <c r="AH1" s="308"/>
      <c r="AI1" s="308"/>
      <c r="AJ1" s="308"/>
      <c r="AK1" s="308"/>
    </row>
    <row r="2" spans="1:45" ht="20.25" customHeight="1">
      <c r="A2" s="99"/>
      <c r="B2" s="565" t="s">
        <v>1024</v>
      </c>
      <c r="C2" s="565"/>
      <c r="D2" s="565"/>
      <c r="E2" s="565"/>
      <c r="F2" s="565"/>
      <c r="G2" s="565"/>
      <c r="H2" s="565"/>
      <c r="I2" s="565"/>
      <c r="J2" s="565"/>
      <c r="K2" s="565"/>
      <c r="L2" s="565"/>
      <c r="M2" s="565"/>
      <c r="N2" s="565"/>
      <c r="O2" s="565"/>
      <c r="P2" s="565"/>
      <c r="Q2" s="565"/>
      <c r="R2" s="565"/>
      <c r="S2" s="565"/>
      <c r="T2" s="565"/>
      <c r="U2" s="565"/>
      <c r="V2" s="565"/>
      <c r="W2" s="565"/>
      <c r="X2" s="565"/>
      <c r="Y2" s="565"/>
      <c r="Z2" s="565"/>
      <c r="AA2" s="565"/>
      <c r="AB2" s="565"/>
      <c r="AC2" s="565"/>
      <c r="AD2" s="565"/>
      <c r="AE2" s="565"/>
      <c r="AF2" s="565"/>
      <c r="AG2" s="565"/>
      <c r="AH2" s="565"/>
      <c r="AI2" s="565"/>
      <c r="AJ2" s="565"/>
      <c r="AK2" s="565"/>
      <c r="AL2" s="565"/>
      <c r="AR2"/>
      <c r="AS2"/>
    </row>
    <row r="3" spans="1:45">
      <c r="G3" s="308" t="s">
        <v>1069</v>
      </c>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c r="AR3"/>
      <c r="AS3"/>
    </row>
    <row r="4" spans="1:45">
      <c r="J4" s="27" t="s">
        <v>415</v>
      </c>
      <c r="L4" s="27" t="s">
        <v>416</v>
      </c>
      <c r="M4" s="165">
        <f>'5부.Ⅰ'!Q6</f>
        <v>6</v>
      </c>
      <c r="N4" s="188" t="s">
        <v>417</v>
      </c>
      <c r="O4" s="165">
        <f>'5부.Ⅰ'!S6</f>
        <v>1</v>
      </c>
      <c r="P4" s="188" t="s">
        <v>1056</v>
      </c>
      <c r="Q4" s="43"/>
      <c r="R4" s="188"/>
      <c r="S4" s="188" t="s">
        <v>659</v>
      </c>
      <c r="T4" s="157"/>
      <c r="U4" s="188"/>
      <c r="V4" s="613" t="str">
        <f>'5부.Ⅱ'!V4</f>
        <v>2021.01.01</v>
      </c>
      <c r="W4" s="613"/>
      <c r="X4" s="613"/>
      <c r="Y4" s="188"/>
      <c r="Z4" s="188" t="s">
        <v>660</v>
      </c>
      <c r="AA4" s="188"/>
      <c r="AB4" s="157"/>
      <c r="AC4" s="613" t="str">
        <f>'5부.Ⅱ'!AC4</f>
        <v>2021.03.31</v>
      </c>
      <c r="AD4" s="613"/>
      <c r="AE4" s="613"/>
      <c r="AF4" s="157"/>
      <c r="AG4" s="188"/>
      <c r="AH4" s="27"/>
      <c r="AI4" s="27"/>
      <c r="AJ4" s="27"/>
      <c r="AK4" s="27"/>
      <c r="AL4" s="27"/>
    </row>
    <row r="5" spans="1:45">
      <c r="J5" s="27" t="s">
        <v>421</v>
      </c>
      <c r="L5" s="27" t="s">
        <v>416</v>
      </c>
      <c r="M5" s="189">
        <f>'5부.Ⅰ'!Q7</f>
        <v>5</v>
      </c>
      <c r="N5" s="188" t="s">
        <v>417</v>
      </c>
      <c r="O5" s="166"/>
      <c r="P5" s="188" t="s">
        <v>877</v>
      </c>
      <c r="Q5" s="43"/>
      <c r="R5" s="188"/>
      <c r="S5" s="188" t="s">
        <v>659</v>
      </c>
      <c r="T5" s="157"/>
      <c r="U5" s="188"/>
      <c r="V5" s="629" t="str">
        <f>'5부.Ⅱ'!V5</f>
        <v>2020.01.01</v>
      </c>
      <c r="W5" s="629"/>
      <c r="X5" s="629"/>
      <c r="Y5" s="188"/>
      <c r="Z5" s="188" t="s">
        <v>660</v>
      </c>
      <c r="AA5" s="188"/>
      <c r="AB5" s="157"/>
      <c r="AC5" s="629" t="str">
        <f>'5부.Ⅱ'!AC5</f>
        <v>2020.03.31</v>
      </c>
      <c r="AD5" s="629"/>
      <c r="AE5" s="629"/>
      <c r="AF5" s="157"/>
      <c r="AG5" s="188"/>
      <c r="AH5" s="27"/>
      <c r="AI5" s="27"/>
      <c r="AJ5" s="27"/>
      <c r="AK5" s="27"/>
      <c r="AL5" s="27"/>
    </row>
    <row r="6" spans="1:45"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587" t="s">
        <v>26</v>
      </c>
      <c r="AJ6" s="587"/>
      <c r="AK6" s="587"/>
      <c r="AL6" s="587"/>
      <c r="AM6" s="14"/>
    </row>
    <row r="7" spans="1:45">
      <c r="D7" s="607" t="s">
        <v>424</v>
      </c>
      <c r="E7" s="608"/>
      <c r="F7" s="608"/>
      <c r="G7" s="608"/>
      <c r="H7" s="608"/>
      <c r="I7" s="608"/>
      <c r="J7" s="608"/>
      <c r="K7" s="608"/>
      <c r="L7" s="608"/>
      <c r="M7" s="608"/>
      <c r="N7" s="609"/>
      <c r="O7" s="145"/>
      <c r="P7" s="159"/>
      <c r="Q7" s="159"/>
      <c r="R7" s="159"/>
      <c r="S7" s="159" t="s">
        <v>878</v>
      </c>
      <c r="T7" s="160">
        <f>M4</f>
        <v>6</v>
      </c>
      <c r="U7" s="159" t="s">
        <v>426</v>
      </c>
      <c r="V7" s="159"/>
      <c r="W7" s="159"/>
      <c r="X7" s="159"/>
      <c r="Y7" s="159"/>
      <c r="Z7" s="161"/>
      <c r="AA7" s="145"/>
      <c r="AB7" s="159"/>
      <c r="AC7" s="159"/>
      <c r="AD7" s="159"/>
      <c r="AE7" s="159" t="s">
        <v>151</v>
      </c>
      <c r="AF7" s="140">
        <f>M5</f>
        <v>5</v>
      </c>
      <c r="AG7" s="159" t="s">
        <v>428</v>
      </c>
      <c r="AH7" s="159"/>
      <c r="AI7" s="159"/>
      <c r="AJ7" s="159"/>
      <c r="AK7" s="159"/>
      <c r="AL7" s="161"/>
    </row>
    <row r="8" spans="1:45">
      <c r="A8" s="162" t="s">
        <v>879</v>
      </c>
      <c r="D8" s="610"/>
      <c r="E8" s="611"/>
      <c r="F8" s="611"/>
      <c r="G8" s="611"/>
      <c r="H8" s="611"/>
      <c r="I8" s="611"/>
      <c r="J8" s="611"/>
      <c r="K8" s="611"/>
      <c r="L8" s="611"/>
      <c r="M8" s="611"/>
      <c r="N8" s="612"/>
      <c r="O8" s="591" t="s">
        <v>429</v>
      </c>
      <c r="P8" s="592"/>
      <c r="Q8" s="592"/>
      <c r="R8" s="592"/>
      <c r="S8" s="592"/>
      <c r="T8" s="592"/>
      <c r="U8" s="592"/>
      <c r="V8" s="592"/>
      <c r="W8" s="592"/>
      <c r="X8" s="592"/>
      <c r="Y8" s="592"/>
      <c r="Z8" s="593"/>
      <c r="AA8" s="591" t="s">
        <v>429</v>
      </c>
      <c r="AB8" s="592"/>
      <c r="AC8" s="592"/>
      <c r="AD8" s="592"/>
      <c r="AE8" s="592"/>
      <c r="AF8" s="592"/>
      <c r="AG8" s="592"/>
      <c r="AH8" s="592"/>
      <c r="AI8" s="592"/>
      <c r="AJ8" s="592"/>
      <c r="AK8" s="592"/>
      <c r="AL8" s="593"/>
    </row>
    <row r="9" spans="1:45">
      <c r="A9" s="1" t="s">
        <v>880</v>
      </c>
      <c r="D9" s="168" t="s">
        <v>1016</v>
      </c>
      <c r="E9" s="169"/>
      <c r="F9" s="169"/>
      <c r="G9" s="169"/>
      <c r="H9" s="169"/>
      <c r="I9" s="169"/>
      <c r="J9" s="169"/>
      <c r="K9" s="169"/>
      <c r="L9" s="169"/>
      <c r="M9" s="169"/>
      <c r="N9" s="170"/>
      <c r="O9" s="616"/>
      <c r="P9" s="617"/>
      <c r="Q9" s="617"/>
      <c r="R9" s="617"/>
      <c r="S9" s="617"/>
      <c r="T9" s="618"/>
      <c r="U9" s="616">
        <f>U10+U11+U24+U47+U48+U49+U50</f>
        <v>0</v>
      </c>
      <c r="V9" s="617"/>
      <c r="W9" s="617"/>
      <c r="X9" s="617"/>
      <c r="Y9" s="617"/>
      <c r="Z9" s="618"/>
      <c r="AA9" s="616"/>
      <c r="AB9" s="617"/>
      <c r="AC9" s="617"/>
      <c r="AD9" s="617"/>
      <c r="AE9" s="617"/>
      <c r="AF9" s="618"/>
      <c r="AG9" s="616">
        <f>AG10+AG11+AG24+AG47+AG48+AG49+AG50</f>
        <v>0</v>
      </c>
      <c r="AH9" s="617"/>
      <c r="AI9" s="617"/>
      <c r="AJ9" s="617"/>
      <c r="AK9" s="617"/>
      <c r="AL9" s="618"/>
    </row>
    <row r="10" spans="1:45">
      <c r="A10" s="1" t="s">
        <v>881</v>
      </c>
      <c r="D10" s="168" t="s">
        <v>882</v>
      </c>
      <c r="E10" s="169"/>
      <c r="F10" s="169"/>
      <c r="G10" s="169"/>
      <c r="H10" s="169"/>
      <c r="I10" s="169"/>
      <c r="J10" s="169"/>
      <c r="K10" s="169"/>
      <c r="L10" s="169"/>
      <c r="M10" s="169"/>
      <c r="N10" s="170"/>
      <c r="O10" s="622"/>
      <c r="P10" s="623"/>
      <c r="Q10" s="623"/>
      <c r="R10" s="623"/>
      <c r="S10" s="623"/>
      <c r="T10" s="624"/>
      <c r="U10" s="619"/>
      <c r="V10" s="620"/>
      <c r="W10" s="620"/>
      <c r="X10" s="620"/>
      <c r="Y10" s="620"/>
      <c r="Z10" s="621"/>
      <c r="AA10" s="622"/>
      <c r="AB10" s="623"/>
      <c r="AC10" s="623"/>
      <c r="AD10" s="623"/>
      <c r="AE10" s="623"/>
      <c r="AF10" s="624"/>
      <c r="AG10" s="619"/>
      <c r="AH10" s="620"/>
      <c r="AI10" s="620"/>
      <c r="AJ10" s="620"/>
      <c r="AK10" s="620"/>
      <c r="AL10" s="621"/>
    </row>
    <row r="11" spans="1:45">
      <c r="A11" s="1" t="s">
        <v>883</v>
      </c>
      <c r="D11" s="168" t="s">
        <v>884</v>
      </c>
      <c r="E11" s="169"/>
      <c r="F11" s="169"/>
      <c r="G11" s="169"/>
      <c r="H11" s="169"/>
      <c r="I11" s="169"/>
      <c r="J11" s="169"/>
      <c r="K11" s="169"/>
      <c r="L11" s="169"/>
      <c r="M11" s="169"/>
      <c r="N11" s="170"/>
      <c r="O11" s="616"/>
      <c r="P11" s="617"/>
      <c r="Q11" s="617"/>
      <c r="R11" s="617"/>
      <c r="S11" s="617"/>
      <c r="T11" s="618"/>
      <c r="U11" s="616">
        <f>SUM(O12:T23)</f>
        <v>0</v>
      </c>
      <c r="V11" s="617"/>
      <c r="W11" s="617"/>
      <c r="X11" s="617"/>
      <c r="Y11" s="617"/>
      <c r="Z11" s="618"/>
      <c r="AA11" s="616"/>
      <c r="AB11" s="617"/>
      <c r="AC11" s="617"/>
      <c r="AD11" s="617"/>
      <c r="AE11" s="617"/>
      <c r="AF11" s="618"/>
      <c r="AG11" s="616">
        <f>SUM(AA12:AF23)</f>
        <v>0</v>
      </c>
      <c r="AH11" s="617"/>
      <c r="AI11" s="617"/>
      <c r="AJ11" s="617"/>
      <c r="AK11" s="617"/>
      <c r="AL11" s="618"/>
    </row>
    <row r="12" spans="1:45">
      <c r="A12" s="1" t="s">
        <v>885</v>
      </c>
      <c r="D12" s="171" t="s">
        <v>886</v>
      </c>
      <c r="E12" s="169"/>
      <c r="F12" s="169"/>
      <c r="G12" s="169"/>
      <c r="H12" s="169"/>
      <c r="I12" s="169"/>
      <c r="J12" s="169"/>
      <c r="K12" s="169"/>
      <c r="L12" s="169"/>
      <c r="M12" s="169"/>
      <c r="N12" s="170"/>
      <c r="O12" s="619"/>
      <c r="P12" s="620"/>
      <c r="Q12" s="620"/>
      <c r="R12" s="620"/>
      <c r="S12" s="620"/>
      <c r="T12" s="621"/>
      <c r="U12" s="616"/>
      <c r="V12" s="617"/>
      <c r="W12" s="617"/>
      <c r="X12" s="617"/>
      <c r="Y12" s="617"/>
      <c r="Z12" s="618"/>
      <c r="AA12" s="619"/>
      <c r="AB12" s="620"/>
      <c r="AC12" s="620"/>
      <c r="AD12" s="620"/>
      <c r="AE12" s="620"/>
      <c r="AF12" s="621"/>
      <c r="AG12" s="616"/>
      <c r="AH12" s="617"/>
      <c r="AI12" s="617"/>
      <c r="AJ12" s="617"/>
      <c r="AK12" s="617"/>
      <c r="AL12" s="618"/>
    </row>
    <row r="13" spans="1:45">
      <c r="A13" s="1" t="s">
        <v>887</v>
      </c>
      <c r="D13" s="171" t="s">
        <v>888</v>
      </c>
      <c r="E13" s="169"/>
      <c r="F13" s="169"/>
      <c r="G13" s="169"/>
      <c r="H13" s="169"/>
      <c r="I13" s="169"/>
      <c r="J13" s="169"/>
      <c r="K13" s="169"/>
      <c r="L13" s="169"/>
      <c r="M13" s="169"/>
      <c r="N13" s="170"/>
      <c r="O13" s="619"/>
      <c r="P13" s="620"/>
      <c r="Q13" s="620"/>
      <c r="R13" s="620"/>
      <c r="S13" s="620"/>
      <c r="T13" s="621"/>
      <c r="U13" s="616"/>
      <c r="V13" s="617"/>
      <c r="W13" s="617"/>
      <c r="X13" s="617"/>
      <c r="Y13" s="617"/>
      <c r="Z13" s="618"/>
      <c r="AA13" s="619"/>
      <c r="AB13" s="620"/>
      <c r="AC13" s="620"/>
      <c r="AD13" s="620"/>
      <c r="AE13" s="620"/>
      <c r="AF13" s="621"/>
      <c r="AG13" s="616"/>
      <c r="AH13" s="617"/>
      <c r="AI13" s="617"/>
      <c r="AJ13" s="617"/>
      <c r="AK13" s="617"/>
      <c r="AL13" s="618"/>
    </row>
    <row r="14" spans="1:45">
      <c r="A14" s="1" t="s">
        <v>889</v>
      </c>
      <c r="D14" s="171" t="s">
        <v>360</v>
      </c>
      <c r="E14" s="169"/>
      <c r="F14" s="169"/>
      <c r="G14" s="169"/>
      <c r="H14" s="169"/>
      <c r="I14" s="169"/>
      <c r="J14" s="169"/>
      <c r="K14" s="169"/>
      <c r="L14" s="169"/>
      <c r="M14" s="169"/>
      <c r="N14" s="170"/>
      <c r="O14" s="619"/>
      <c r="P14" s="620"/>
      <c r="Q14" s="620"/>
      <c r="R14" s="620"/>
      <c r="S14" s="620"/>
      <c r="T14" s="621"/>
      <c r="U14" s="616"/>
      <c r="V14" s="617"/>
      <c r="W14" s="617"/>
      <c r="X14" s="617"/>
      <c r="Y14" s="617"/>
      <c r="Z14" s="618"/>
      <c r="AA14" s="619"/>
      <c r="AB14" s="620"/>
      <c r="AC14" s="620"/>
      <c r="AD14" s="620"/>
      <c r="AE14" s="620"/>
      <c r="AF14" s="621"/>
      <c r="AG14" s="616"/>
      <c r="AH14" s="617"/>
      <c r="AI14" s="617"/>
      <c r="AJ14" s="617"/>
      <c r="AK14" s="617"/>
      <c r="AL14" s="618"/>
    </row>
    <row r="15" spans="1:45">
      <c r="A15" s="1" t="s">
        <v>890</v>
      </c>
      <c r="D15" s="171" t="s">
        <v>891</v>
      </c>
      <c r="E15" s="169"/>
      <c r="F15" s="169"/>
      <c r="G15" s="169"/>
      <c r="H15" s="169"/>
      <c r="I15" s="169"/>
      <c r="J15" s="169"/>
      <c r="K15" s="169"/>
      <c r="L15" s="169"/>
      <c r="M15" s="169"/>
      <c r="N15" s="170"/>
      <c r="O15" s="619"/>
      <c r="P15" s="620"/>
      <c r="Q15" s="620"/>
      <c r="R15" s="620"/>
      <c r="S15" s="620"/>
      <c r="T15" s="621"/>
      <c r="U15" s="616"/>
      <c r="V15" s="617"/>
      <c r="W15" s="617"/>
      <c r="X15" s="617"/>
      <c r="Y15" s="617"/>
      <c r="Z15" s="618"/>
      <c r="AA15" s="619"/>
      <c r="AB15" s="620"/>
      <c r="AC15" s="620"/>
      <c r="AD15" s="620"/>
      <c r="AE15" s="620"/>
      <c r="AF15" s="621"/>
      <c r="AG15" s="616"/>
      <c r="AH15" s="617"/>
      <c r="AI15" s="617"/>
      <c r="AJ15" s="617"/>
      <c r="AK15" s="617"/>
      <c r="AL15" s="618"/>
    </row>
    <row r="16" spans="1:45">
      <c r="A16" s="1" t="s">
        <v>892</v>
      </c>
      <c r="D16" s="171" t="s">
        <v>893</v>
      </c>
      <c r="E16" s="169"/>
      <c r="F16" s="169"/>
      <c r="G16" s="169"/>
      <c r="H16" s="169"/>
      <c r="I16" s="169"/>
      <c r="J16" s="169"/>
      <c r="K16" s="169"/>
      <c r="L16" s="169"/>
      <c r="M16" s="169"/>
      <c r="N16" s="170"/>
      <c r="O16" s="619"/>
      <c r="P16" s="620"/>
      <c r="Q16" s="620"/>
      <c r="R16" s="620"/>
      <c r="S16" s="620"/>
      <c r="T16" s="621"/>
      <c r="U16" s="616"/>
      <c r="V16" s="617"/>
      <c r="W16" s="617"/>
      <c r="X16" s="617"/>
      <c r="Y16" s="617"/>
      <c r="Z16" s="618"/>
      <c r="AA16" s="619"/>
      <c r="AB16" s="620"/>
      <c r="AC16" s="620"/>
      <c r="AD16" s="620"/>
      <c r="AE16" s="620"/>
      <c r="AF16" s="621"/>
      <c r="AG16" s="616"/>
      <c r="AH16" s="617"/>
      <c r="AI16" s="617"/>
      <c r="AJ16" s="617"/>
      <c r="AK16" s="617"/>
      <c r="AL16" s="618"/>
    </row>
    <row r="17" spans="1:38">
      <c r="A17" s="1" t="s">
        <v>894</v>
      </c>
      <c r="D17" s="171" t="s">
        <v>895</v>
      </c>
      <c r="E17" s="169"/>
      <c r="F17" s="169"/>
      <c r="G17" s="169"/>
      <c r="H17" s="169"/>
      <c r="I17" s="169"/>
      <c r="J17" s="169"/>
      <c r="K17" s="169"/>
      <c r="L17" s="169"/>
      <c r="M17" s="169"/>
      <c r="N17" s="170"/>
      <c r="O17" s="619"/>
      <c r="P17" s="620"/>
      <c r="Q17" s="620"/>
      <c r="R17" s="620"/>
      <c r="S17" s="620"/>
      <c r="T17" s="621"/>
      <c r="U17" s="616"/>
      <c r="V17" s="617"/>
      <c r="W17" s="617"/>
      <c r="X17" s="617"/>
      <c r="Y17" s="617"/>
      <c r="Z17" s="618"/>
      <c r="AA17" s="619"/>
      <c r="AB17" s="620"/>
      <c r="AC17" s="620"/>
      <c r="AD17" s="620"/>
      <c r="AE17" s="620"/>
      <c r="AF17" s="621"/>
      <c r="AG17" s="616"/>
      <c r="AH17" s="617"/>
      <c r="AI17" s="617"/>
      <c r="AJ17" s="617"/>
      <c r="AK17" s="617"/>
      <c r="AL17" s="618"/>
    </row>
    <row r="18" spans="1:38">
      <c r="A18" s="1" t="s">
        <v>896</v>
      </c>
      <c r="D18" s="171" t="s">
        <v>897</v>
      </c>
      <c r="E18" s="169"/>
      <c r="F18" s="169"/>
      <c r="G18" s="169"/>
      <c r="H18" s="169"/>
      <c r="I18" s="169"/>
      <c r="J18" s="169"/>
      <c r="K18" s="169"/>
      <c r="L18" s="169"/>
      <c r="M18" s="169"/>
      <c r="N18" s="170"/>
      <c r="O18" s="619"/>
      <c r="P18" s="620"/>
      <c r="Q18" s="620"/>
      <c r="R18" s="620"/>
      <c r="S18" s="620"/>
      <c r="T18" s="621"/>
      <c r="U18" s="616"/>
      <c r="V18" s="617"/>
      <c r="W18" s="617"/>
      <c r="X18" s="617"/>
      <c r="Y18" s="617"/>
      <c r="Z18" s="618"/>
      <c r="AA18" s="619"/>
      <c r="AB18" s="620"/>
      <c r="AC18" s="620"/>
      <c r="AD18" s="620"/>
      <c r="AE18" s="620"/>
      <c r="AF18" s="621"/>
      <c r="AG18" s="616"/>
      <c r="AH18" s="617"/>
      <c r="AI18" s="617"/>
      <c r="AJ18" s="617"/>
      <c r="AK18" s="617"/>
      <c r="AL18" s="618"/>
    </row>
    <row r="19" spans="1:38">
      <c r="A19" s="1" t="s">
        <v>898</v>
      </c>
      <c r="D19" s="171" t="s">
        <v>899</v>
      </c>
      <c r="E19" s="169"/>
      <c r="F19" s="169"/>
      <c r="G19" s="169"/>
      <c r="H19" s="169"/>
      <c r="I19" s="169"/>
      <c r="J19" s="169"/>
      <c r="K19" s="169"/>
      <c r="L19" s="169"/>
      <c r="M19" s="169"/>
      <c r="N19" s="170"/>
      <c r="O19" s="619"/>
      <c r="P19" s="620"/>
      <c r="Q19" s="620"/>
      <c r="R19" s="620"/>
      <c r="S19" s="620"/>
      <c r="T19" s="621"/>
      <c r="U19" s="616"/>
      <c r="V19" s="617"/>
      <c r="W19" s="617"/>
      <c r="X19" s="617"/>
      <c r="Y19" s="617"/>
      <c r="Z19" s="618"/>
      <c r="AA19" s="619"/>
      <c r="AB19" s="620"/>
      <c r="AC19" s="620"/>
      <c r="AD19" s="620"/>
      <c r="AE19" s="620"/>
      <c r="AF19" s="621"/>
      <c r="AG19" s="616"/>
      <c r="AH19" s="617"/>
      <c r="AI19" s="617"/>
      <c r="AJ19" s="617"/>
      <c r="AK19" s="617"/>
      <c r="AL19" s="618"/>
    </row>
    <row r="20" spans="1:38">
      <c r="A20" s="1" t="s">
        <v>900</v>
      </c>
      <c r="D20" s="171" t="s">
        <v>901</v>
      </c>
      <c r="E20" s="169"/>
      <c r="F20" s="169"/>
      <c r="G20" s="169"/>
      <c r="H20" s="169"/>
      <c r="I20" s="169"/>
      <c r="J20" s="169"/>
      <c r="K20" s="169"/>
      <c r="L20" s="169"/>
      <c r="M20" s="169"/>
      <c r="N20" s="170"/>
      <c r="O20" s="619"/>
      <c r="P20" s="620"/>
      <c r="Q20" s="620"/>
      <c r="R20" s="620"/>
      <c r="S20" s="620"/>
      <c r="T20" s="621"/>
      <c r="U20" s="616"/>
      <c r="V20" s="617"/>
      <c r="W20" s="617"/>
      <c r="X20" s="617"/>
      <c r="Y20" s="617"/>
      <c r="Z20" s="618"/>
      <c r="AA20" s="619"/>
      <c r="AB20" s="620"/>
      <c r="AC20" s="620"/>
      <c r="AD20" s="620"/>
      <c r="AE20" s="620"/>
      <c r="AF20" s="621"/>
      <c r="AG20" s="616"/>
      <c r="AH20" s="617"/>
      <c r="AI20" s="617"/>
      <c r="AJ20" s="617"/>
      <c r="AK20" s="617"/>
      <c r="AL20" s="618"/>
    </row>
    <row r="21" spans="1:38">
      <c r="A21" s="1" t="s">
        <v>1037</v>
      </c>
      <c r="D21" s="148" t="s">
        <v>1036</v>
      </c>
      <c r="E21" s="169"/>
      <c r="F21" s="169"/>
      <c r="G21" s="169"/>
      <c r="H21" s="169"/>
      <c r="I21" s="169"/>
      <c r="J21" s="169"/>
      <c r="K21" s="169"/>
      <c r="L21" s="169"/>
      <c r="M21" s="169"/>
      <c r="N21" s="170"/>
      <c r="O21" s="619"/>
      <c r="P21" s="620"/>
      <c r="Q21" s="620"/>
      <c r="R21" s="620"/>
      <c r="S21" s="620"/>
      <c r="T21" s="621"/>
      <c r="U21" s="616"/>
      <c r="V21" s="617"/>
      <c r="W21" s="617"/>
      <c r="X21" s="617"/>
      <c r="Y21" s="617"/>
      <c r="Z21" s="618"/>
      <c r="AA21" s="619"/>
      <c r="AB21" s="620"/>
      <c r="AC21" s="620"/>
      <c r="AD21" s="620"/>
      <c r="AE21" s="620"/>
      <c r="AF21" s="621"/>
      <c r="AG21" s="616"/>
      <c r="AH21" s="617"/>
      <c r="AI21" s="617"/>
      <c r="AJ21" s="617"/>
      <c r="AK21" s="617"/>
      <c r="AL21" s="618"/>
    </row>
    <row r="22" spans="1:38">
      <c r="A22" s="1" t="s">
        <v>1039</v>
      </c>
      <c r="D22" s="148" t="s">
        <v>1038</v>
      </c>
      <c r="E22" s="169"/>
      <c r="F22" s="169"/>
      <c r="G22" s="169"/>
      <c r="H22" s="169"/>
      <c r="I22" s="169"/>
      <c r="J22" s="169"/>
      <c r="K22" s="169"/>
      <c r="L22" s="169"/>
      <c r="M22" s="169"/>
      <c r="N22" s="170"/>
      <c r="O22" s="619"/>
      <c r="P22" s="620"/>
      <c r="Q22" s="620"/>
      <c r="R22" s="620"/>
      <c r="S22" s="620"/>
      <c r="T22" s="621"/>
      <c r="U22" s="616"/>
      <c r="V22" s="617"/>
      <c r="W22" s="617"/>
      <c r="X22" s="617"/>
      <c r="Y22" s="617"/>
      <c r="Z22" s="618"/>
      <c r="AA22" s="619"/>
      <c r="AB22" s="620"/>
      <c r="AC22" s="620"/>
      <c r="AD22" s="620"/>
      <c r="AE22" s="620"/>
      <c r="AF22" s="621"/>
      <c r="AG22" s="616"/>
      <c r="AH22" s="617"/>
      <c r="AI22" s="617"/>
      <c r="AJ22" s="617"/>
      <c r="AK22" s="617"/>
      <c r="AL22" s="618"/>
    </row>
    <row r="23" spans="1:38">
      <c r="A23" s="1" t="s">
        <v>902</v>
      </c>
      <c r="D23" s="171" t="s">
        <v>903</v>
      </c>
      <c r="E23" s="169"/>
      <c r="F23" s="169"/>
      <c r="G23" s="169"/>
      <c r="H23" s="169"/>
      <c r="I23" s="169"/>
      <c r="J23" s="169"/>
      <c r="K23" s="169"/>
      <c r="L23" s="169"/>
      <c r="M23" s="169"/>
      <c r="N23" s="170"/>
      <c r="O23" s="619"/>
      <c r="P23" s="620"/>
      <c r="Q23" s="620"/>
      <c r="R23" s="620"/>
      <c r="S23" s="620"/>
      <c r="T23" s="621"/>
      <c r="U23" s="616"/>
      <c r="V23" s="617"/>
      <c r="W23" s="617"/>
      <c r="X23" s="617"/>
      <c r="Y23" s="617"/>
      <c r="Z23" s="618"/>
      <c r="AA23" s="619"/>
      <c r="AB23" s="620"/>
      <c r="AC23" s="620"/>
      <c r="AD23" s="620"/>
      <c r="AE23" s="620"/>
      <c r="AF23" s="621"/>
      <c r="AG23" s="616"/>
      <c r="AH23" s="617"/>
      <c r="AI23" s="617"/>
      <c r="AJ23" s="617"/>
      <c r="AK23" s="617"/>
      <c r="AL23" s="618"/>
    </row>
    <row r="24" spans="1:38">
      <c r="A24" s="1" t="s">
        <v>904</v>
      </c>
      <c r="D24" s="168" t="s">
        <v>905</v>
      </c>
      <c r="E24" s="169"/>
      <c r="F24" s="169"/>
      <c r="G24" s="169"/>
      <c r="H24" s="169"/>
      <c r="I24" s="169"/>
      <c r="J24" s="169"/>
      <c r="K24" s="169"/>
      <c r="L24" s="169"/>
      <c r="M24" s="169"/>
      <c r="N24" s="170"/>
      <c r="O24" s="616"/>
      <c r="P24" s="617"/>
      <c r="Q24" s="617"/>
      <c r="R24" s="617"/>
      <c r="S24" s="617"/>
      <c r="T24" s="618"/>
      <c r="U24" s="616">
        <f>SUM(O25:T46)</f>
        <v>0</v>
      </c>
      <c r="V24" s="617"/>
      <c r="W24" s="617"/>
      <c r="X24" s="617"/>
      <c r="Y24" s="617"/>
      <c r="Z24" s="618"/>
      <c r="AA24" s="616"/>
      <c r="AB24" s="617"/>
      <c r="AC24" s="617"/>
      <c r="AD24" s="617"/>
      <c r="AE24" s="617"/>
      <c r="AF24" s="618"/>
      <c r="AG24" s="616">
        <f>SUM(AA25:AF46)</f>
        <v>0</v>
      </c>
      <c r="AH24" s="617"/>
      <c r="AI24" s="617"/>
      <c r="AJ24" s="617"/>
      <c r="AK24" s="617"/>
      <c r="AL24" s="618"/>
    </row>
    <row r="25" spans="1:38">
      <c r="A25" s="1" t="s">
        <v>906</v>
      </c>
      <c r="D25" s="171" t="s">
        <v>907</v>
      </c>
      <c r="E25" s="169"/>
      <c r="F25" s="169"/>
      <c r="G25" s="169"/>
      <c r="H25" s="169"/>
      <c r="I25" s="169"/>
      <c r="J25" s="169"/>
      <c r="K25" s="169"/>
      <c r="L25" s="169"/>
      <c r="M25" s="169"/>
      <c r="N25" s="170"/>
      <c r="O25" s="619"/>
      <c r="P25" s="620"/>
      <c r="Q25" s="620"/>
      <c r="R25" s="620"/>
      <c r="S25" s="620"/>
      <c r="T25" s="621"/>
      <c r="U25" s="616"/>
      <c r="V25" s="617"/>
      <c r="W25" s="617"/>
      <c r="X25" s="617"/>
      <c r="Y25" s="617"/>
      <c r="Z25" s="618"/>
      <c r="AA25" s="619"/>
      <c r="AB25" s="620"/>
      <c r="AC25" s="620"/>
      <c r="AD25" s="620"/>
      <c r="AE25" s="620"/>
      <c r="AF25" s="621"/>
      <c r="AG25" s="616"/>
      <c r="AH25" s="617"/>
      <c r="AI25" s="617"/>
      <c r="AJ25" s="617"/>
      <c r="AK25" s="617"/>
      <c r="AL25" s="618"/>
    </row>
    <row r="26" spans="1:38">
      <c r="A26" s="1" t="s">
        <v>908</v>
      </c>
      <c r="D26" s="171" t="s">
        <v>909</v>
      </c>
      <c r="E26" s="169"/>
      <c r="F26" s="169"/>
      <c r="G26" s="169"/>
      <c r="H26" s="169"/>
      <c r="I26" s="169"/>
      <c r="J26" s="169"/>
      <c r="K26" s="169"/>
      <c r="L26" s="169"/>
      <c r="M26" s="169"/>
      <c r="N26" s="170"/>
      <c r="O26" s="619"/>
      <c r="P26" s="620"/>
      <c r="Q26" s="620"/>
      <c r="R26" s="620"/>
      <c r="S26" s="620"/>
      <c r="T26" s="621"/>
      <c r="U26" s="616"/>
      <c r="V26" s="617"/>
      <c r="W26" s="617"/>
      <c r="X26" s="617"/>
      <c r="Y26" s="617"/>
      <c r="Z26" s="618"/>
      <c r="AA26" s="619"/>
      <c r="AB26" s="620"/>
      <c r="AC26" s="620"/>
      <c r="AD26" s="620"/>
      <c r="AE26" s="620"/>
      <c r="AF26" s="621"/>
      <c r="AG26" s="616"/>
      <c r="AH26" s="617"/>
      <c r="AI26" s="617"/>
      <c r="AJ26" s="617"/>
      <c r="AK26" s="617"/>
      <c r="AL26" s="618"/>
    </row>
    <row r="27" spans="1:38">
      <c r="A27" s="1" t="s">
        <v>910</v>
      </c>
      <c r="D27" s="171" t="s">
        <v>911</v>
      </c>
      <c r="E27" s="169"/>
      <c r="F27" s="169"/>
      <c r="G27" s="169"/>
      <c r="H27" s="169"/>
      <c r="I27" s="169"/>
      <c r="J27" s="169"/>
      <c r="K27" s="169"/>
      <c r="L27" s="169"/>
      <c r="M27" s="169"/>
      <c r="N27" s="170"/>
      <c r="O27" s="619"/>
      <c r="P27" s="620"/>
      <c r="Q27" s="620"/>
      <c r="R27" s="620"/>
      <c r="S27" s="620"/>
      <c r="T27" s="621"/>
      <c r="U27" s="616"/>
      <c r="V27" s="617"/>
      <c r="W27" s="617"/>
      <c r="X27" s="617"/>
      <c r="Y27" s="617"/>
      <c r="Z27" s="618"/>
      <c r="AA27" s="619"/>
      <c r="AB27" s="620"/>
      <c r="AC27" s="620"/>
      <c r="AD27" s="620"/>
      <c r="AE27" s="620"/>
      <c r="AF27" s="621"/>
      <c r="AG27" s="616"/>
      <c r="AH27" s="617"/>
      <c r="AI27" s="617"/>
      <c r="AJ27" s="617"/>
      <c r="AK27" s="617"/>
      <c r="AL27" s="618"/>
    </row>
    <row r="28" spans="1:38">
      <c r="A28" s="1" t="s">
        <v>912</v>
      </c>
      <c r="D28" s="171" t="s">
        <v>913</v>
      </c>
      <c r="E28" s="169"/>
      <c r="F28" s="169"/>
      <c r="G28" s="169"/>
      <c r="H28" s="169"/>
      <c r="I28" s="169"/>
      <c r="J28" s="169"/>
      <c r="K28" s="169"/>
      <c r="L28" s="169"/>
      <c r="M28" s="169"/>
      <c r="N28" s="170"/>
      <c r="O28" s="619"/>
      <c r="P28" s="620"/>
      <c r="Q28" s="620"/>
      <c r="R28" s="620"/>
      <c r="S28" s="620"/>
      <c r="T28" s="621"/>
      <c r="U28" s="616"/>
      <c r="V28" s="617"/>
      <c r="W28" s="617"/>
      <c r="X28" s="617"/>
      <c r="Y28" s="617"/>
      <c r="Z28" s="618"/>
      <c r="AA28" s="619"/>
      <c r="AB28" s="620"/>
      <c r="AC28" s="620"/>
      <c r="AD28" s="620"/>
      <c r="AE28" s="620"/>
      <c r="AF28" s="621"/>
      <c r="AG28" s="616"/>
      <c r="AH28" s="617"/>
      <c r="AI28" s="617"/>
      <c r="AJ28" s="617"/>
      <c r="AK28" s="617"/>
      <c r="AL28" s="618"/>
    </row>
    <row r="29" spans="1:38">
      <c r="A29" s="1" t="s">
        <v>914</v>
      </c>
      <c r="D29" s="171" t="s">
        <v>915</v>
      </c>
      <c r="E29" s="169"/>
      <c r="F29" s="169"/>
      <c r="G29" s="169"/>
      <c r="H29" s="169"/>
      <c r="I29" s="169"/>
      <c r="J29" s="169"/>
      <c r="K29" s="169"/>
      <c r="L29" s="169"/>
      <c r="M29" s="169"/>
      <c r="N29" s="170"/>
      <c r="O29" s="619"/>
      <c r="P29" s="620"/>
      <c r="Q29" s="620"/>
      <c r="R29" s="620"/>
      <c r="S29" s="620"/>
      <c r="T29" s="621"/>
      <c r="U29" s="616"/>
      <c r="V29" s="617"/>
      <c r="W29" s="617"/>
      <c r="X29" s="617"/>
      <c r="Y29" s="617"/>
      <c r="Z29" s="618"/>
      <c r="AA29" s="619"/>
      <c r="AB29" s="620"/>
      <c r="AC29" s="620"/>
      <c r="AD29" s="620"/>
      <c r="AE29" s="620"/>
      <c r="AF29" s="621"/>
      <c r="AG29" s="616"/>
      <c r="AH29" s="617"/>
      <c r="AI29" s="617"/>
      <c r="AJ29" s="617"/>
      <c r="AK29" s="617"/>
      <c r="AL29" s="618"/>
    </row>
    <row r="30" spans="1:38">
      <c r="A30" s="1" t="s">
        <v>916</v>
      </c>
      <c r="D30" s="171" t="s">
        <v>917</v>
      </c>
      <c r="E30" s="169"/>
      <c r="F30" s="169"/>
      <c r="G30" s="169"/>
      <c r="H30" s="169"/>
      <c r="I30" s="169"/>
      <c r="J30" s="169"/>
      <c r="K30" s="169"/>
      <c r="L30" s="169"/>
      <c r="M30" s="169"/>
      <c r="N30" s="170"/>
      <c r="O30" s="619"/>
      <c r="P30" s="620"/>
      <c r="Q30" s="620"/>
      <c r="R30" s="620"/>
      <c r="S30" s="620"/>
      <c r="T30" s="621"/>
      <c r="U30" s="616"/>
      <c r="V30" s="617"/>
      <c r="W30" s="617"/>
      <c r="X30" s="617"/>
      <c r="Y30" s="617"/>
      <c r="Z30" s="618"/>
      <c r="AA30" s="619"/>
      <c r="AB30" s="620"/>
      <c r="AC30" s="620"/>
      <c r="AD30" s="620"/>
      <c r="AE30" s="620"/>
      <c r="AF30" s="621"/>
      <c r="AG30" s="616"/>
      <c r="AH30" s="617"/>
      <c r="AI30" s="617"/>
      <c r="AJ30" s="617"/>
      <c r="AK30" s="617"/>
      <c r="AL30" s="618"/>
    </row>
    <row r="31" spans="1:38">
      <c r="A31" s="1" t="s">
        <v>918</v>
      </c>
      <c r="D31" s="190" t="s">
        <v>919</v>
      </c>
      <c r="E31" s="169"/>
      <c r="F31" s="169"/>
      <c r="G31" s="169"/>
      <c r="H31" s="169"/>
      <c r="I31" s="169"/>
      <c r="J31" s="169"/>
      <c r="K31" s="169"/>
      <c r="L31" s="169"/>
      <c r="M31" s="169"/>
      <c r="N31" s="170"/>
      <c r="O31" s="619"/>
      <c r="P31" s="620"/>
      <c r="Q31" s="620"/>
      <c r="R31" s="620"/>
      <c r="S31" s="620"/>
      <c r="T31" s="621"/>
      <c r="U31" s="616"/>
      <c r="V31" s="617"/>
      <c r="W31" s="617"/>
      <c r="X31" s="617"/>
      <c r="Y31" s="617"/>
      <c r="Z31" s="618"/>
      <c r="AA31" s="619"/>
      <c r="AB31" s="620"/>
      <c r="AC31" s="620"/>
      <c r="AD31" s="620"/>
      <c r="AE31" s="620"/>
      <c r="AF31" s="621"/>
      <c r="AG31" s="616"/>
      <c r="AH31" s="617"/>
      <c r="AI31" s="617"/>
      <c r="AJ31" s="617"/>
      <c r="AK31" s="617"/>
      <c r="AL31" s="618"/>
    </row>
    <row r="32" spans="1:38">
      <c r="A32" s="1" t="s">
        <v>920</v>
      </c>
      <c r="D32" s="190" t="s">
        <v>921</v>
      </c>
      <c r="E32" s="169"/>
      <c r="F32" s="169"/>
      <c r="G32" s="169"/>
      <c r="H32" s="169"/>
      <c r="I32" s="169"/>
      <c r="J32" s="169"/>
      <c r="K32" s="169"/>
      <c r="L32" s="169"/>
      <c r="M32" s="169"/>
      <c r="N32" s="170"/>
      <c r="O32" s="619"/>
      <c r="P32" s="620"/>
      <c r="Q32" s="620"/>
      <c r="R32" s="620"/>
      <c r="S32" s="620"/>
      <c r="T32" s="621"/>
      <c r="U32" s="616"/>
      <c r="V32" s="617"/>
      <c r="W32" s="617"/>
      <c r="X32" s="617"/>
      <c r="Y32" s="617"/>
      <c r="Z32" s="618"/>
      <c r="AA32" s="619"/>
      <c r="AB32" s="620"/>
      <c r="AC32" s="620"/>
      <c r="AD32" s="620"/>
      <c r="AE32" s="620"/>
      <c r="AF32" s="621"/>
      <c r="AG32" s="616"/>
      <c r="AH32" s="617"/>
      <c r="AI32" s="617"/>
      <c r="AJ32" s="617"/>
      <c r="AK32" s="617"/>
      <c r="AL32" s="618"/>
    </row>
    <row r="33" spans="1:38">
      <c r="A33" s="1" t="s">
        <v>922</v>
      </c>
      <c r="D33" s="171" t="s">
        <v>923</v>
      </c>
      <c r="E33" s="169"/>
      <c r="F33" s="169"/>
      <c r="G33" s="169"/>
      <c r="H33" s="169"/>
      <c r="I33" s="169"/>
      <c r="J33" s="169"/>
      <c r="K33" s="169"/>
      <c r="L33" s="169"/>
      <c r="M33" s="169"/>
      <c r="N33" s="170"/>
      <c r="O33" s="619"/>
      <c r="P33" s="620"/>
      <c r="Q33" s="620"/>
      <c r="R33" s="620"/>
      <c r="S33" s="620"/>
      <c r="T33" s="621"/>
      <c r="U33" s="616"/>
      <c r="V33" s="617"/>
      <c r="W33" s="617"/>
      <c r="X33" s="617"/>
      <c r="Y33" s="617"/>
      <c r="Z33" s="618"/>
      <c r="AA33" s="619"/>
      <c r="AB33" s="620"/>
      <c r="AC33" s="620"/>
      <c r="AD33" s="620"/>
      <c r="AE33" s="620"/>
      <c r="AF33" s="621"/>
      <c r="AG33" s="616"/>
      <c r="AH33" s="617"/>
      <c r="AI33" s="617"/>
      <c r="AJ33" s="617"/>
      <c r="AK33" s="617"/>
      <c r="AL33" s="618"/>
    </row>
    <row r="34" spans="1:38">
      <c r="A34" s="1" t="s">
        <v>924</v>
      </c>
      <c r="D34" s="171" t="s">
        <v>925</v>
      </c>
      <c r="E34" s="169"/>
      <c r="F34" s="169"/>
      <c r="G34" s="169"/>
      <c r="H34" s="169"/>
      <c r="I34" s="169"/>
      <c r="J34" s="169"/>
      <c r="K34" s="169"/>
      <c r="L34" s="169"/>
      <c r="M34" s="169"/>
      <c r="N34" s="170"/>
      <c r="O34" s="619"/>
      <c r="P34" s="620"/>
      <c r="Q34" s="620"/>
      <c r="R34" s="620"/>
      <c r="S34" s="620"/>
      <c r="T34" s="621"/>
      <c r="U34" s="616"/>
      <c r="V34" s="617"/>
      <c r="W34" s="617"/>
      <c r="X34" s="617"/>
      <c r="Y34" s="617"/>
      <c r="Z34" s="618"/>
      <c r="AA34" s="619"/>
      <c r="AB34" s="620"/>
      <c r="AC34" s="620"/>
      <c r="AD34" s="620"/>
      <c r="AE34" s="620"/>
      <c r="AF34" s="621"/>
      <c r="AG34" s="616"/>
      <c r="AH34" s="617"/>
      <c r="AI34" s="617"/>
      <c r="AJ34" s="617"/>
      <c r="AK34" s="617"/>
      <c r="AL34" s="618"/>
    </row>
    <row r="35" spans="1:38">
      <c r="A35" s="1" t="s">
        <v>926</v>
      </c>
      <c r="D35" s="171" t="s">
        <v>927</v>
      </c>
      <c r="E35" s="169"/>
      <c r="F35" s="169"/>
      <c r="G35" s="169"/>
      <c r="H35" s="169"/>
      <c r="I35" s="169"/>
      <c r="J35" s="169"/>
      <c r="K35" s="169"/>
      <c r="L35" s="169"/>
      <c r="M35" s="169"/>
      <c r="N35" s="170"/>
      <c r="O35" s="619"/>
      <c r="P35" s="620"/>
      <c r="Q35" s="620"/>
      <c r="R35" s="620"/>
      <c r="S35" s="620"/>
      <c r="T35" s="621"/>
      <c r="U35" s="616"/>
      <c r="V35" s="617"/>
      <c r="W35" s="617"/>
      <c r="X35" s="617"/>
      <c r="Y35" s="617"/>
      <c r="Z35" s="618"/>
      <c r="AA35" s="619"/>
      <c r="AB35" s="620"/>
      <c r="AC35" s="620"/>
      <c r="AD35" s="620"/>
      <c r="AE35" s="620"/>
      <c r="AF35" s="621"/>
      <c r="AG35" s="616"/>
      <c r="AH35" s="617"/>
      <c r="AI35" s="617"/>
      <c r="AJ35" s="617"/>
      <c r="AK35" s="617"/>
      <c r="AL35" s="618"/>
    </row>
    <row r="36" spans="1:38">
      <c r="A36" s="1" t="s">
        <v>928</v>
      </c>
      <c r="D36" s="171" t="s">
        <v>929</v>
      </c>
      <c r="E36" s="169"/>
      <c r="F36" s="169"/>
      <c r="G36" s="169"/>
      <c r="H36" s="169"/>
      <c r="I36" s="169"/>
      <c r="J36" s="169"/>
      <c r="K36" s="169"/>
      <c r="L36" s="169"/>
      <c r="M36" s="169"/>
      <c r="N36" s="170"/>
      <c r="O36" s="619"/>
      <c r="P36" s="620"/>
      <c r="Q36" s="620"/>
      <c r="R36" s="620"/>
      <c r="S36" s="620"/>
      <c r="T36" s="621"/>
      <c r="U36" s="616"/>
      <c r="V36" s="617"/>
      <c r="W36" s="617"/>
      <c r="X36" s="617"/>
      <c r="Y36" s="617"/>
      <c r="Z36" s="618"/>
      <c r="AA36" s="619"/>
      <c r="AB36" s="620"/>
      <c r="AC36" s="620"/>
      <c r="AD36" s="620"/>
      <c r="AE36" s="620"/>
      <c r="AF36" s="621"/>
      <c r="AG36" s="616"/>
      <c r="AH36" s="617"/>
      <c r="AI36" s="617"/>
      <c r="AJ36" s="617"/>
      <c r="AK36" s="617"/>
      <c r="AL36" s="618"/>
    </row>
    <row r="37" spans="1:38">
      <c r="A37" s="1" t="s">
        <v>930</v>
      </c>
      <c r="D37" s="171" t="s">
        <v>931</v>
      </c>
      <c r="E37" s="169"/>
      <c r="F37" s="169"/>
      <c r="G37" s="169"/>
      <c r="H37" s="169"/>
      <c r="I37" s="169"/>
      <c r="J37" s="169"/>
      <c r="K37" s="169"/>
      <c r="L37" s="169"/>
      <c r="M37" s="169"/>
      <c r="N37" s="170"/>
      <c r="O37" s="619"/>
      <c r="P37" s="620"/>
      <c r="Q37" s="620"/>
      <c r="R37" s="620"/>
      <c r="S37" s="620"/>
      <c r="T37" s="621"/>
      <c r="U37" s="616"/>
      <c r="V37" s="617"/>
      <c r="W37" s="617"/>
      <c r="X37" s="617"/>
      <c r="Y37" s="617"/>
      <c r="Z37" s="618"/>
      <c r="AA37" s="619"/>
      <c r="AB37" s="620"/>
      <c r="AC37" s="620"/>
      <c r="AD37" s="620"/>
      <c r="AE37" s="620"/>
      <c r="AF37" s="621"/>
      <c r="AG37" s="616"/>
      <c r="AH37" s="617"/>
      <c r="AI37" s="617"/>
      <c r="AJ37" s="617"/>
      <c r="AK37" s="617"/>
      <c r="AL37" s="618"/>
    </row>
    <row r="38" spans="1:38">
      <c r="A38" s="1" t="s">
        <v>932</v>
      </c>
      <c r="D38" s="171" t="s">
        <v>933</v>
      </c>
      <c r="E38" s="169"/>
      <c r="F38" s="169"/>
      <c r="G38" s="169"/>
      <c r="H38" s="169"/>
      <c r="I38" s="169"/>
      <c r="J38" s="169"/>
      <c r="K38" s="169"/>
      <c r="L38" s="169"/>
      <c r="M38" s="169"/>
      <c r="N38" s="170"/>
      <c r="O38" s="619"/>
      <c r="P38" s="620"/>
      <c r="Q38" s="620"/>
      <c r="R38" s="620"/>
      <c r="S38" s="620"/>
      <c r="T38" s="621"/>
      <c r="U38" s="616"/>
      <c r="V38" s="617"/>
      <c r="W38" s="617"/>
      <c r="X38" s="617"/>
      <c r="Y38" s="617"/>
      <c r="Z38" s="618"/>
      <c r="AA38" s="619"/>
      <c r="AB38" s="620"/>
      <c r="AC38" s="620"/>
      <c r="AD38" s="620"/>
      <c r="AE38" s="620"/>
      <c r="AF38" s="621"/>
      <c r="AG38" s="616"/>
      <c r="AH38" s="617"/>
      <c r="AI38" s="617"/>
      <c r="AJ38" s="617"/>
      <c r="AK38" s="617"/>
      <c r="AL38" s="618"/>
    </row>
    <row r="39" spans="1:38">
      <c r="A39" s="1" t="s">
        <v>934</v>
      </c>
      <c r="D39" s="171" t="s">
        <v>935</v>
      </c>
      <c r="E39" s="169"/>
      <c r="F39" s="169"/>
      <c r="G39" s="169"/>
      <c r="H39" s="169"/>
      <c r="I39" s="169"/>
      <c r="J39" s="169"/>
      <c r="K39" s="169"/>
      <c r="L39" s="169"/>
      <c r="M39" s="169"/>
      <c r="N39" s="170"/>
      <c r="O39" s="619"/>
      <c r="P39" s="620"/>
      <c r="Q39" s="620"/>
      <c r="R39" s="620"/>
      <c r="S39" s="620"/>
      <c r="T39" s="621"/>
      <c r="U39" s="616"/>
      <c r="V39" s="617"/>
      <c r="W39" s="617"/>
      <c r="X39" s="617"/>
      <c r="Y39" s="617"/>
      <c r="Z39" s="618"/>
      <c r="AA39" s="619"/>
      <c r="AB39" s="620"/>
      <c r="AC39" s="620"/>
      <c r="AD39" s="620"/>
      <c r="AE39" s="620"/>
      <c r="AF39" s="621"/>
      <c r="AG39" s="616"/>
      <c r="AH39" s="617"/>
      <c r="AI39" s="617"/>
      <c r="AJ39" s="617"/>
      <c r="AK39" s="617"/>
      <c r="AL39" s="618"/>
    </row>
    <row r="40" spans="1:38">
      <c r="A40" s="1" t="s">
        <v>936</v>
      </c>
      <c r="D40" s="171" t="s">
        <v>937</v>
      </c>
      <c r="E40" s="169"/>
      <c r="F40" s="169"/>
      <c r="G40" s="169"/>
      <c r="H40" s="169"/>
      <c r="I40" s="169"/>
      <c r="J40" s="169"/>
      <c r="K40" s="169"/>
      <c r="L40" s="169"/>
      <c r="M40" s="169"/>
      <c r="N40" s="170"/>
      <c r="O40" s="619"/>
      <c r="P40" s="620"/>
      <c r="Q40" s="620"/>
      <c r="R40" s="620"/>
      <c r="S40" s="620"/>
      <c r="T40" s="621"/>
      <c r="U40" s="616"/>
      <c r="V40" s="617"/>
      <c r="W40" s="617"/>
      <c r="X40" s="617"/>
      <c r="Y40" s="617"/>
      <c r="Z40" s="618"/>
      <c r="AA40" s="619"/>
      <c r="AB40" s="620"/>
      <c r="AC40" s="620"/>
      <c r="AD40" s="620"/>
      <c r="AE40" s="620"/>
      <c r="AF40" s="621"/>
      <c r="AG40" s="616"/>
      <c r="AH40" s="617"/>
      <c r="AI40" s="617"/>
      <c r="AJ40" s="617"/>
      <c r="AK40" s="617"/>
      <c r="AL40" s="618"/>
    </row>
    <row r="41" spans="1:38">
      <c r="A41" s="1" t="s">
        <v>938</v>
      </c>
      <c r="D41" s="171" t="s">
        <v>939</v>
      </c>
      <c r="E41" s="169"/>
      <c r="F41" s="169"/>
      <c r="G41" s="169"/>
      <c r="H41" s="169"/>
      <c r="I41" s="169"/>
      <c r="J41" s="169"/>
      <c r="K41" s="169"/>
      <c r="L41" s="169"/>
      <c r="M41" s="169"/>
      <c r="N41" s="170"/>
      <c r="O41" s="619"/>
      <c r="P41" s="620"/>
      <c r="Q41" s="620"/>
      <c r="R41" s="620"/>
      <c r="S41" s="620"/>
      <c r="T41" s="621"/>
      <c r="U41" s="616"/>
      <c r="V41" s="617"/>
      <c r="W41" s="617"/>
      <c r="X41" s="617"/>
      <c r="Y41" s="617"/>
      <c r="Z41" s="618"/>
      <c r="AA41" s="619"/>
      <c r="AB41" s="620"/>
      <c r="AC41" s="620"/>
      <c r="AD41" s="620"/>
      <c r="AE41" s="620"/>
      <c r="AF41" s="621"/>
      <c r="AG41" s="616"/>
      <c r="AH41" s="617"/>
      <c r="AI41" s="617"/>
      <c r="AJ41" s="617"/>
      <c r="AK41" s="617"/>
      <c r="AL41" s="618"/>
    </row>
    <row r="42" spans="1:38">
      <c r="A42" s="1" t="s">
        <v>940</v>
      </c>
      <c r="D42" s="171" t="s">
        <v>941</v>
      </c>
      <c r="E42" s="169"/>
      <c r="F42" s="169"/>
      <c r="G42" s="169"/>
      <c r="H42" s="169"/>
      <c r="I42" s="169"/>
      <c r="J42" s="169"/>
      <c r="K42" s="169"/>
      <c r="L42" s="169"/>
      <c r="M42" s="169"/>
      <c r="N42" s="170"/>
      <c r="O42" s="619"/>
      <c r="P42" s="620"/>
      <c r="Q42" s="620"/>
      <c r="R42" s="620"/>
      <c r="S42" s="620"/>
      <c r="T42" s="621"/>
      <c r="U42" s="616"/>
      <c r="V42" s="617"/>
      <c r="W42" s="617"/>
      <c r="X42" s="617"/>
      <c r="Y42" s="617"/>
      <c r="Z42" s="618"/>
      <c r="AA42" s="619"/>
      <c r="AB42" s="620"/>
      <c r="AC42" s="620"/>
      <c r="AD42" s="620"/>
      <c r="AE42" s="620"/>
      <c r="AF42" s="621"/>
      <c r="AG42" s="616"/>
      <c r="AH42" s="617"/>
      <c r="AI42" s="617"/>
      <c r="AJ42" s="617"/>
      <c r="AK42" s="617"/>
      <c r="AL42" s="618"/>
    </row>
    <row r="43" spans="1:38">
      <c r="A43" s="1" t="s">
        <v>942</v>
      </c>
      <c r="D43" s="171" t="s">
        <v>943</v>
      </c>
      <c r="E43" s="169"/>
      <c r="F43" s="169"/>
      <c r="G43" s="169"/>
      <c r="H43" s="169"/>
      <c r="I43" s="169"/>
      <c r="J43" s="169"/>
      <c r="K43" s="169"/>
      <c r="L43" s="169"/>
      <c r="M43" s="169"/>
      <c r="N43" s="170"/>
      <c r="O43" s="619"/>
      <c r="P43" s="620"/>
      <c r="Q43" s="620"/>
      <c r="R43" s="620"/>
      <c r="S43" s="620"/>
      <c r="T43" s="621"/>
      <c r="U43" s="616"/>
      <c r="V43" s="617"/>
      <c r="W43" s="617"/>
      <c r="X43" s="617"/>
      <c r="Y43" s="617"/>
      <c r="Z43" s="618"/>
      <c r="AA43" s="619"/>
      <c r="AB43" s="620"/>
      <c r="AC43" s="620"/>
      <c r="AD43" s="620"/>
      <c r="AE43" s="620"/>
      <c r="AF43" s="621"/>
      <c r="AG43" s="616"/>
      <c r="AH43" s="617"/>
      <c r="AI43" s="617"/>
      <c r="AJ43" s="617"/>
      <c r="AK43" s="617"/>
      <c r="AL43" s="618"/>
    </row>
    <row r="44" spans="1:38">
      <c r="A44" s="1" t="s">
        <v>944</v>
      </c>
      <c r="D44" s="171" t="s">
        <v>945</v>
      </c>
      <c r="E44" s="169"/>
      <c r="F44" s="169"/>
      <c r="G44" s="169"/>
      <c r="H44" s="169"/>
      <c r="I44" s="169"/>
      <c r="J44" s="169"/>
      <c r="K44" s="169"/>
      <c r="L44" s="169"/>
      <c r="M44" s="169"/>
      <c r="N44" s="170"/>
      <c r="O44" s="619"/>
      <c r="P44" s="620"/>
      <c r="Q44" s="620"/>
      <c r="R44" s="620"/>
      <c r="S44" s="620"/>
      <c r="T44" s="621"/>
      <c r="U44" s="616"/>
      <c r="V44" s="617"/>
      <c r="W44" s="617"/>
      <c r="X44" s="617"/>
      <c r="Y44" s="617"/>
      <c r="Z44" s="618"/>
      <c r="AA44" s="619"/>
      <c r="AB44" s="620"/>
      <c r="AC44" s="620"/>
      <c r="AD44" s="620"/>
      <c r="AE44" s="620"/>
      <c r="AF44" s="621"/>
      <c r="AG44" s="616"/>
      <c r="AH44" s="617"/>
      <c r="AI44" s="617"/>
      <c r="AJ44" s="617"/>
      <c r="AK44" s="617"/>
      <c r="AL44" s="618"/>
    </row>
    <row r="45" spans="1:38">
      <c r="A45" s="1" t="s">
        <v>946</v>
      </c>
      <c r="D45" s="171" t="s">
        <v>947</v>
      </c>
      <c r="E45" s="169"/>
      <c r="F45" s="169"/>
      <c r="G45" s="169"/>
      <c r="H45" s="169"/>
      <c r="I45" s="169"/>
      <c r="J45" s="169"/>
      <c r="K45" s="169"/>
      <c r="L45" s="169"/>
      <c r="M45" s="169"/>
      <c r="N45" s="170"/>
      <c r="O45" s="619"/>
      <c r="P45" s="620"/>
      <c r="Q45" s="620"/>
      <c r="R45" s="620"/>
      <c r="S45" s="620"/>
      <c r="T45" s="621"/>
      <c r="U45" s="616"/>
      <c r="V45" s="617"/>
      <c r="W45" s="617"/>
      <c r="X45" s="617"/>
      <c r="Y45" s="617"/>
      <c r="Z45" s="618"/>
      <c r="AA45" s="619"/>
      <c r="AB45" s="620"/>
      <c r="AC45" s="620"/>
      <c r="AD45" s="620"/>
      <c r="AE45" s="620"/>
      <c r="AF45" s="621"/>
      <c r="AG45" s="616"/>
      <c r="AH45" s="617"/>
      <c r="AI45" s="617"/>
      <c r="AJ45" s="617"/>
      <c r="AK45" s="617"/>
      <c r="AL45" s="618"/>
    </row>
    <row r="46" spans="1:38">
      <c r="A46" s="1" t="s">
        <v>948</v>
      </c>
      <c r="D46" s="171" t="s">
        <v>903</v>
      </c>
      <c r="E46" s="169"/>
      <c r="F46" s="169"/>
      <c r="G46" s="169"/>
      <c r="H46" s="169"/>
      <c r="I46" s="169"/>
      <c r="J46" s="169"/>
      <c r="K46" s="169"/>
      <c r="L46" s="169"/>
      <c r="M46" s="169"/>
      <c r="N46" s="170"/>
      <c r="O46" s="619"/>
      <c r="P46" s="620"/>
      <c r="Q46" s="620"/>
      <c r="R46" s="620"/>
      <c r="S46" s="620"/>
      <c r="T46" s="621"/>
      <c r="U46" s="616"/>
      <c r="V46" s="617"/>
      <c r="W46" s="617"/>
      <c r="X46" s="617"/>
      <c r="Y46" s="617"/>
      <c r="Z46" s="618"/>
      <c r="AA46" s="619"/>
      <c r="AB46" s="620"/>
      <c r="AC46" s="620"/>
      <c r="AD46" s="620"/>
      <c r="AE46" s="620"/>
      <c r="AF46" s="621"/>
      <c r="AG46" s="616"/>
      <c r="AH46" s="617"/>
      <c r="AI46" s="617"/>
      <c r="AJ46" s="617"/>
      <c r="AK46" s="617"/>
      <c r="AL46" s="618"/>
    </row>
    <row r="47" spans="1:38">
      <c r="A47" s="1" t="s">
        <v>949</v>
      </c>
      <c r="D47" s="168" t="s">
        <v>950</v>
      </c>
      <c r="E47" s="169"/>
      <c r="F47" s="169"/>
      <c r="G47" s="169"/>
      <c r="H47" s="169"/>
      <c r="I47" s="169"/>
      <c r="J47" s="169"/>
      <c r="K47" s="169"/>
      <c r="L47" s="169"/>
      <c r="M47" s="169"/>
      <c r="N47" s="170"/>
      <c r="O47" s="616"/>
      <c r="P47" s="617"/>
      <c r="Q47" s="617"/>
      <c r="R47" s="617"/>
      <c r="S47" s="617"/>
      <c r="T47" s="618"/>
      <c r="U47" s="619"/>
      <c r="V47" s="620"/>
      <c r="W47" s="620"/>
      <c r="X47" s="620"/>
      <c r="Y47" s="620"/>
      <c r="Z47" s="621"/>
      <c r="AA47" s="616"/>
      <c r="AB47" s="617"/>
      <c r="AC47" s="617"/>
      <c r="AD47" s="617"/>
      <c r="AE47" s="617"/>
      <c r="AF47" s="618"/>
      <c r="AG47" s="619"/>
      <c r="AH47" s="620"/>
      <c r="AI47" s="620"/>
      <c r="AJ47" s="620"/>
      <c r="AK47" s="620"/>
      <c r="AL47" s="621"/>
    </row>
    <row r="48" spans="1:38">
      <c r="A48" s="1" t="s">
        <v>951</v>
      </c>
      <c r="D48" s="168" t="s">
        <v>952</v>
      </c>
      <c r="E48" s="169"/>
      <c r="F48" s="169"/>
      <c r="G48" s="169"/>
      <c r="H48" s="169"/>
      <c r="I48" s="169"/>
      <c r="J48" s="169"/>
      <c r="K48" s="169"/>
      <c r="L48" s="169"/>
      <c r="M48" s="169"/>
      <c r="N48" s="170"/>
      <c r="O48" s="616"/>
      <c r="P48" s="617"/>
      <c r="Q48" s="617"/>
      <c r="R48" s="617"/>
      <c r="S48" s="617"/>
      <c r="T48" s="618"/>
      <c r="U48" s="619"/>
      <c r="V48" s="620"/>
      <c r="W48" s="620"/>
      <c r="X48" s="620"/>
      <c r="Y48" s="620"/>
      <c r="Z48" s="621"/>
      <c r="AA48" s="616"/>
      <c r="AB48" s="617"/>
      <c r="AC48" s="617"/>
      <c r="AD48" s="617"/>
      <c r="AE48" s="617"/>
      <c r="AF48" s="618"/>
      <c r="AG48" s="619"/>
      <c r="AH48" s="620"/>
      <c r="AI48" s="620"/>
      <c r="AJ48" s="620"/>
      <c r="AK48" s="620"/>
      <c r="AL48" s="621"/>
    </row>
    <row r="49" spans="1:38">
      <c r="A49" s="1" t="s">
        <v>953</v>
      </c>
      <c r="D49" s="168" t="s">
        <v>954</v>
      </c>
      <c r="E49" s="169"/>
      <c r="F49" s="169"/>
      <c r="G49" s="169"/>
      <c r="H49" s="169"/>
      <c r="I49" s="169"/>
      <c r="J49" s="169"/>
      <c r="K49" s="169"/>
      <c r="L49" s="169"/>
      <c r="M49" s="169"/>
      <c r="N49" s="170"/>
      <c r="O49" s="616"/>
      <c r="P49" s="617"/>
      <c r="Q49" s="617"/>
      <c r="R49" s="617"/>
      <c r="S49" s="617"/>
      <c r="T49" s="618"/>
      <c r="U49" s="619"/>
      <c r="V49" s="620"/>
      <c r="W49" s="620"/>
      <c r="X49" s="620"/>
      <c r="Y49" s="620"/>
      <c r="Z49" s="621"/>
      <c r="AA49" s="616"/>
      <c r="AB49" s="617"/>
      <c r="AC49" s="617"/>
      <c r="AD49" s="617"/>
      <c r="AE49" s="617"/>
      <c r="AF49" s="618"/>
      <c r="AG49" s="619"/>
      <c r="AH49" s="620"/>
      <c r="AI49" s="620"/>
      <c r="AJ49" s="620"/>
      <c r="AK49" s="620"/>
      <c r="AL49" s="621"/>
    </row>
    <row r="50" spans="1:38">
      <c r="A50" s="1" t="s">
        <v>955</v>
      </c>
      <c r="D50" s="168" t="s">
        <v>956</v>
      </c>
      <c r="E50" s="169"/>
      <c r="F50" s="169"/>
      <c r="G50" s="169"/>
      <c r="H50" s="169"/>
      <c r="I50" s="169"/>
      <c r="J50" s="169"/>
      <c r="K50" s="169"/>
      <c r="L50" s="169"/>
      <c r="M50" s="169"/>
      <c r="N50" s="170"/>
      <c r="O50" s="616"/>
      <c r="P50" s="617"/>
      <c r="Q50" s="617"/>
      <c r="R50" s="617"/>
      <c r="S50" s="617"/>
      <c r="T50" s="618"/>
      <c r="U50" s="619"/>
      <c r="V50" s="620"/>
      <c r="W50" s="620"/>
      <c r="X50" s="620"/>
      <c r="Y50" s="620"/>
      <c r="Z50" s="621"/>
      <c r="AA50" s="616"/>
      <c r="AB50" s="617"/>
      <c r="AC50" s="617"/>
      <c r="AD50" s="617"/>
      <c r="AE50" s="617"/>
      <c r="AF50" s="618"/>
      <c r="AG50" s="619"/>
      <c r="AH50" s="620"/>
      <c r="AI50" s="620"/>
      <c r="AJ50" s="620"/>
      <c r="AK50" s="620"/>
      <c r="AL50" s="621"/>
    </row>
    <row r="51" spans="1:38">
      <c r="A51" s="1" t="s">
        <v>957</v>
      </c>
      <c r="D51" s="191" t="s">
        <v>1017</v>
      </c>
      <c r="E51" s="156"/>
      <c r="F51" s="156"/>
      <c r="G51" s="156"/>
      <c r="H51" s="156"/>
      <c r="I51" s="156"/>
      <c r="J51" s="156"/>
      <c r="K51" s="156"/>
      <c r="L51" s="156"/>
      <c r="M51" s="156"/>
      <c r="N51" s="192"/>
      <c r="O51" s="630"/>
      <c r="P51" s="631"/>
      <c r="Q51" s="631"/>
      <c r="R51" s="631"/>
      <c r="S51" s="631"/>
      <c r="T51" s="632"/>
      <c r="U51" s="630">
        <f>U52+U60</f>
        <v>0</v>
      </c>
      <c r="V51" s="631"/>
      <c r="W51" s="631"/>
      <c r="X51" s="631"/>
      <c r="Y51" s="631"/>
      <c r="Z51" s="632"/>
      <c r="AA51" s="630"/>
      <c r="AB51" s="631"/>
      <c r="AC51" s="631"/>
      <c r="AD51" s="631"/>
      <c r="AE51" s="631"/>
      <c r="AF51" s="632"/>
      <c r="AG51" s="630">
        <f>AG52+AG60</f>
        <v>0</v>
      </c>
      <c r="AH51" s="631"/>
      <c r="AI51" s="631"/>
      <c r="AJ51" s="631"/>
      <c r="AK51" s="631"/>
      <c r="AL51" s="632"/>
    </row>
    <row r="52" spans="1:38">
      <c r="A52" s="1" t="s">
        <v>958</v>
      </c>
      <c r="D52" s="168" t="s">
        <v>959</v>
      </c>
      <c r="E52" s="169"/>
      <c r="F52" s="169"/>
      <c r="G52" s="169"/>
      <c r="H52" s="169"/>
      <c r="I52" s="169"/>
      <c r="J52" s="169"/>
      <c r="K52" s="169"/>
      <c r="L52" s="169"/>
      <c r="M52" s="169"/>
      <c r="N52" s="170"/>
      <c r="O52" s="616"/>
      <c r="P52" s="617"/>
      <c r="Q52" s="617"/>
      <c r="R52" s="617"/>
      <c r="S52" s="617"/>
      <c r="T52" s="618"/>
      <c r="U52" s="616">
        <f>SUM(O53:T59)</f>
        <v>0</v>
      </c>
      <c r="V52" s="617"/>
      <c r="W52" s="617"/>
      <c r="X52" s="617"/>
      <c r="Y52" s="617"/>
      <c r="Z52" s="618"/>
      <c r="AA52" s="616"/>
      <c r="AB52" s="617"/>
      <c r="AC52" s="617"/>
      <c r="AD52" s="617"/>
      <c r="AE52" s="617"/>
      <c r="AF52" s="618"/>
      <c r="AG52" s="616">
        <f>SUM(AA53:AF59)</f>
        <v>0</v>
      </c>
      <c r="AH52" s="617"/>
      <c r="AI52" s="617"/>
      <c r="AJ52" s="617"/>
      <c r="AK52" s="617"/>
      <c r="AL52" s="618"/>
    </row>
    <row r="53" spans="1:38">
      <c r="A53" s="1" t="s">
        <v>960</v>
      </c>
      <c r="D53" s="171" t="s">
        <v>961</v>
      </c>
      <c r="E53" s="169"/>
      <c r="F53" s="169"/>
      <c r="G53" s="169"/>
      <c r="H53" s="169"/>
      <c r="I53" s="169"/>
      <c r="J53" s="169"/>
      <c r="K53" s="169"/>
      <c r="L53" s="169"/>
      <c r="M53" s="169"/>
      <c r="N53" s="170"/>
      <c r="O53" s="619"/>
      <c r="P53" s="620"/>
      <c r="Q53" s="620"/>
      <c r="R53" s="620"/>
      <c r="S53" s="620"/>
      <c r="T53" s="621"/>
      <c r="U53" s="616"/>
      <c r="V53" s="617"/>
      <c r="W53" s="617"/>
      <c r="X53" s="617"/>
      <c r="Y53" s="617"/>
      <c r="Z53" s="618"/>
      <c r="AA53" s="619"/>
      <c r="AB53" s="620"/>
      <c r="AC53" s="620"/>
      <c r="AD53" s="620"/>
      <c r="AE53" s="620"/>
      <c r="AF53" s="621"/>
      <c r="AG53" s="616"/>
      <c r="AH53" s="617"/>
      <c r="AI53" s="617"/>
      <c r="AJ53" s="617"/>
      <c r="AK53" s="617"/>
      <c r="AL53" s="618"/>
    </row>
    <row r="54" spans="1:38">
      <c r="A54" s="1" t="s">
        <v>962</v>
      </c>
      <c r="D54" s="171" t="s">
        <v>963</v>
      </c>
      <c r="E54" s="169"/>
      <c r="F54" s="169"/>
      <c r="G54" s="169"/>
      <c r="H54" s="169"/>
      <c r="I54" s="169"/>
      <c r="J54" s="169"/>
      <c r="K54" s="169"/>
      <c r="L54" s="169"/>
      <c r="M54" s="169"/>
      <c r="N54" s="170"/>
      <c r="O54" s="619"/>
      <c r="P54" s="620"/>
      <c r="Q54" s="620"/>
      <c r="R54" s="620"/>
      <c r="S54" s="620"/>
      <c r="T54" s="621"/>
      <c r="U54" s="616"/>
      <c r="V54" s="617"/>
      <c r="W54" s="617"/>
      <c r="X54" s="617"/>
      <c r="Y54" s="617"/>
      <c r="Z54" s="618"/>
      <c r="AA54" s="619"/>
      <c r="AB54" s="620"/>
      <c r="AC54" s="620"/>
      <c r="AD54" s="620"/>
      <c r="AE54" s="620"/>
      <c r="AF54" s="621"/>
      <c r="AG54" s="616"/>
      <c r="AH54" s="617"/>
      <c r="AI54" s="617"/>
      <c r="AJ54" s="617"/>
      <c r="AK54" s="617"/>
      <c r="AL54" s="618"/>
    </row>
    <row r="55" spans="1:38">
      <c r="A55" s="1" t="s">
        <v>964</v>
      </c>
      <c r="D55" s="171" t="s">
        <v>965</v>
      </c>
      <c r="E55" s="169"/>
      <c r="F55" s="169"/>
      <c r="G55" s="169"/>
      <c r="H55" s="169"/>
      <c r="I55" s="169"/>
      <c r="J55" s="169"/>
      <c r="K55" s="169"/>
      <c r="L55" s="169"/>
      <c r="M55" s="169"/>
      <c r="N55" s="170"/>
      <c r="O55" s="619"/>
      <c r="P55" s="620"/>
      <c r="Q55" s="620"/>
      <c r="R55" s="620"/>
      <c r="S55" s="620"/>
      <c r="T55" s="621"/>
      <c r="U55" s="616"/>
      <c r="V55" s="617"/>
      <c r="W55" s="617"/>
      <c r="X55" s="617"/>
      <c r="Y55" s="617"/>
      <c r="Z55" s="618"/>
      <c r="AA55" s="619"/>
      <c r="AB55" s="620"/>
      <c r="AC55" s="620"/>
      <c r="AD55" s="620"/>
      <c r="AE55" s="620"/>
      <c r="AF55" s="621"/>
      <c r="AG55" s="616"/>
      <c r="AH55" s="617"/>
      <c r="AI55" s="617"/>
      <c r="AJ55" s="617"/>
      <c r="AK55" s="617"/>
      <c r="AL55" s="618"/>
    </row>
    <row r="56" spans="1:38">
      <c r="A56" s="1" t="s">
        <v>966</v>
      </c>
      <c r="D56" s="171" t="s">
        <v>967</v>
      </c>
      <c r="E56" s="169"/>
      <c r="F56" s="169"/>
      <c r="G56" s="169"/>
      <c r="H56" s="169"/>
      <c r="I56" s="169"/>
      <c r="J56" s="169"/>
      <c r="K56" s="169"/>
      <c r="L56" s="169"/>
      <c r="M56" s="169"/>
      <c r="N56" s="170"/>
      <c r="O56" s="619"/>
      <c r="P56" s="620"/>
      <c r="Q56" s="620"/>
      <c r="R56" s="620"/>
      <c r="S56" s="620"/>
      <c r="T56" s="621"/>
      <c r="U56" s="616"/>
      <c r="V56" s="617"/>
      <c r="W56" s="617"/>
      <c r="X56" s="617"/>
      <c r="Y56" s="617"/>
      <c r="Z56" s="618"/>
      <c r="AA56" s="619"/>
      <c r="AB56" s="620"/>
      <c r="AC56" s="620"/>
      <c r="AD56" s="620"/>
      <c r="AE56" s="620"/>
      <c r="AF56" s="621"/>
      <c r="AG56" s="616"/>
      <c r="AH56" s="617"/>
      <c r="AI56" s="617"/>
      <c r="AJ56" s="617"/>
      <c r="AK56" s="617"/>
      <c r="AL56" s="618"/>
    </row>
    <row r="57" spans="1:38">
      <c r="A57" s="1" t="s">
        <v>968</v>
      </c>
      <c r="D57" s="171" t="s">
        <v>969</v>
      </c>
      <c r="E57" s="169"/>
      <c r="F57" s="169"/>
      <c r="G57" s="169"/>
      <c r="H57" s="169"/>
      <c r="I57" s="169"/>
      <c r="J57" s="169"/>
      <c r="K57" s="169"/>
      <c r="L57" s="169"/>
      <c r="M57" s="169"/>
      <c r="N57" s="170"/>
      <c r="O57" s="619"/>
      <c r="P57" s="620"/>
      <c r="Q57" s="620"/>
      <c r="R57" s="620"/>
      <c r="S57" s="620"/>
      <c r="T57" s="621"/>
      <c r="U57" s="616"/>
      <c r="V57" s="617"/>
      <c r="W57" s="617"/>
      <c r="X57" s="617"/>
      <c r="Y57" s="617"/>
      <c r="Z57" s="618"/>
      <c r="AA57" s="619"/>
      <c r="AB57" s="620"/>
      <c r="AC57" s="620"/>
      <c r="AD57" s="620"/>
      <c r="AE57" s="620"/>
      <c r="AF57" s="621"/>
      <c r="AG57" s="616"/>
      <c r="AH57" s="617"/>
      <c r="AI57" s="617"/>
      <c r="AJ57" s="617"/>
      <c r="AK57" s="617"/>
      <c r="AL57" s="618"/>
    </row>
    <row r="58" spans="1:38">
      <c r="A58" s="1" t="s">
        <v>970</v>
      </c>
      <c r="D58" s="171" t="s">
        <v>971</v>
      </c>
      <c r="E58" s="169"/>
      <c r="F58" s="169"/>
      <c r="G58" s="169"/>
      <c r="H58" s="169"/>
      <c r="I58" s="169"/>
      <c r="J58" s="169"/>
      <c r="K58" s="169"/>
      <c r="L58" s="169"/>
      <c r="M58" s="169"/>
      <c r="N58" s="170"/>
      <c r="O58" s="619"/>
      <c r="P58" s="620"/>
      <c r="Q58" s="620"/>
      <c r="R58" s="620"/>
      <c r="S58" s="620"/>
      <c r="T58" s="621"/>
      <c r="U58" s="616"/>
      <c r="V58" s="617"/>
      <c r="W58" s="617"/>
      <c r="X58" s="617"/>
      <c r="Y58" s="617"/>
      <c r="Z58" s="618"/>
      <c r="AA58" s="619"/>
      <c r="AB58" s="620"/>
      <c r="AC58" s="620"/>
      <c r="AD58" s="620"/>
      <c r="AE58" s="620"/>
      <c r="AF58" s="621"/>
      <c r="AG58" s="616"/>
      <c r="AH58" s="617"/>
      <c r="AI58" s="617"/>
      <c r="AJ58" s="617"/>
      <c r="AK58" s="617"/>
      <c r="AL58" s="618"/>
    </row>
    <row r="59" spans="1:38">
      <c r="A59" s="1" t="s">
        <v>972</v>
      </c>
      <c r="D59" s="171" t="s">
        <v>903</v>
      </c>
      <c r="E59" s="169"/>
      <c r="F59" s="169"/>
      <c r="G59" s="169"/>
      <c r="H59" s="169"/>
      <c r="I59" s="169"/>
      <c r="J59" s="169"/>
      <c r="K59" s="169"/>
      <c r="L59" s="169"/>
      <c r="M59" s="169"/>
      <c r="N59" s="170"/>
      <c r="O59" s="619"/>
      <c r="P59" s="620"/>
      <c r="Q59" s="620"/>
      <c r="R59" s="620"/>
      <c r="S59" s="620"/>
      <c r="T59" s="621"/>
      <c r="U59" s="616"/>
      <c r="V59" s="617"/>
      <c r="W59" s="617"/>
      <c r="X59" s="617"/>
      <c r="Y59" s="617"/>
      <c r="Z59" s="618"/>
      <c r="AA59" s="619"/>
      <c r="AB59" s="620"/>
      <c r="AC59" s="620"/>
      <c r="AD59" s="620"/>
      <c r="AE59" s="620"/>
      <c r="AF59" s="621"/>
      <c r="AG59" s="616"/>
      <c r="AH59" s="617"/>
      <c r="AI59" s="617"/>
      <c r="AJ59" s="617"/>
      <c r="AK59" s="617"/>
      <c r="AL59" s="618"/>
    </row>
    <row r="60" spans="1:38">
      <c r="A60" s="1" t="s">
        <v>973</v>
      </c>
      <c r="D60" s="168" t="s">
        <v>974</v>
      </c>
      <c r="E60" s="169"/>
      <c r="F60" s="169"/>
      <c r="G60" s="169"/>
      <c r="H60" s="169"/>
      <c r="I60" s="169"/>
      <c r="J60" s="169"/>
      <c r="K60" s="169"/>
      <c r="L60" s="169"/>
      <c r="M60" s="169"/>
      <c r="N60" s="170"/>
      <c r="O60" s="616"/>
      <c r="P60" s="617"/>
      <c r="Q60" s="617"/>
      <c r="R60" s="617"/>
      <c r="S60" s="617"/>
      <c r="T60" s="618"/>
      <c r="U60" s="616">
        <f>-SUM(O61:T67)</f>
        <v>0</v>
      </c>
      <c r="V60" s="617"/>
      <c r="W60" s="617"/>
      <c r="X60" s="617"/>
      <c r="Y60" s="617"/>
      <c r="Z60" s="618"/>
      <c r="AA60" s="616"/>
      <c r="AB60" s="617"/>
      <c r="AC60" s="617"/>
      <c r="AD60" s="617"/>
      <c r="AE60" s="617"/>
      <c r="AF60" s="618"/>
      <c r="AG60" s="616">
        <f>-SUM(AA61:AF67)</f>
        <v>0</v>
      </c>
      <c r="AH60" s="617"/>
      <c r="AI60" s="617"/>
      <c r="AJ60" s="617"/>
      <c r="AK60" s="617"/>
      <c r="AL60" s="618"/>
    </row>
    <row r="61" spans="1:38">
      <c r="A61" s="1" t="s">
        <v>975</v>
      </c>
      <c r="D61" s="171" t="s">
        <v>976</v>
      </c>
      <c r="E61" s="169"/>
      <c r="F61" s="169"/>
      <c r="G61" s="169"/>
      <c r="H61" s="169"/>
      <c r="I61" s="169"/>
      <c r="J61" s="169"/>
      <c r="K61" s="169"/>
      <c r="L61" s="169"/>
      <c r="M61" s="169"/>
      <c r="N61" s="170"/>
      <c r="O61" s="619"/>
      <c r="P61" s="620"/>
      <c r="Q61" s="620"/>
      <c r="R61" s="620"/>
      <c r="S61" s="620"/>
      <c r="T61" s="621"/>
      <c r="U61" s="616"/>
      <c r="V61" s="617"/>
      <c r="W61" s="617"/>
      <c r="X61" s="617"/>
      <c r="Y61" s="617"/>
      <c r="Z61" s="618"/>
      <c r="AA61" s="619"/>
      <c r="AB61" s="620"/>
      <c r="AC61" s="620"/>
      <c r="AD61" s="620"/>
      <c r="AE61" s="620"/>
      <c r="AF61" s="621"/>
      <c r="AG61" s="616"/>
      <c r="AH61" s="617"/>
      <c r="AI61" s="617"/>
      <c r="AJ61" s="617"/>
      <c r="AK61" s="617"/>
      <c r="AL61" s="618"/>
    </row>
    <row r="62" spans="1:38">
      <c r="A62" s="1" t="s">
        <v>977</v>
      </c>
      <c r="D62" s="171" t="s">
        <v>978</v>
      </c>
      <c r="E62" s="169"/>
      <c r="F62" s="169"/>
      <c r="G62" s="169"/>
      <c r="H62" s="169"/>
      <c r="I62" s="169"/>
      <c r="J62" s="169"/>
      <c r="K62" s="169"/>
      <c r="L62" s="169"/>
      <c r="M62" s="169"/>
      <c r="N62" s="170"/>
      <c r="O62" s="619"/>
      <c r="P62" s="620"/>
      <c r="Q62" s="620"/>
      <c r="R62" s="620"/>
      <c r="S62" s="620"/>
      <c r="T62" s="621"/>
      <c r="U62" s="616"/>
      <c r="V62" s="617"/>
      <c r="W62" s="617"/>
      <c r="X62" s="617"/>
      <c r="Y62" s="617"/>
      <c r="Z62" s="618"/>
      <c r="AA62" s="619"/>
      <c r="AB62" s="620"/>
      <c r="AC62" s="620"/>
      <c r="AD62" s="620"/>
      <c r="AE62" s="620"/>
      <c r="AF62" s="621"/>
      <c r="AG62" s="616"/>
      <c r="AH62" s="617"/>
      <c r="AI62" s="617"/>
      <c r="AJ62" s="617"/>
      <c r="AK62" s="617"/>
      <c r="AL62" s="618"/>
    </row>
    <row r="63" spans="1:38">
      <c r="A63" s="1" t="s">
        <v>979</v>
      </c>
      <c r="D63" s="171" t="s">
        <v>980</v>
      </c>
      <c r="E63" s="169"/>
      <c r="F63" s="169"/>
      <c r="G63" s="169"/>
      <c r="H63" s="169"/>
      <c r="I63" s="169"/>
      <c r="J63" s="169"/>
      <c r="K63" s="169"/>
      <c r="L63" s="169"/>
      <c r="M63" s="169"/>
      <c r="N63" s="170"/>
      <c r="O63" s="619"/>
      <c r="P63" s="620"/>
      <c r="Q63" s="620"/>
      <c r="R63" s="620"/>
      <c r="S63" s="620"/>
      <c r="T63" s="621"/>
      <c r="U63" s="616"/>
      <c r="V63" s="617"/>
      <c r="W63" s="617"/>
      <c r="X63" s="617"/>
      <c r="Y63" s="617"/>
      <c r="Z63" s="618"/>
      <c r="AA63" s="619"/>
      <c r="AB63" s="620"/>
      <c r="AC63" s="620"/>
      <c r="AD63" s="620"/>
      <c r="AE63" s="620"/>
      <c r="AF63" s="621"/>
      <c r="AG63" s="616"/>
      <c r="AH63" s="617"/>
      <c r="AI63" s="617"/>
      <c r="AJ63" s="617"/>
      <c r="AK63" s="617"/>
      <c r="AL63" s="618"/>
    </row>
    <row r="64" spans="1:38">
      <c r="A64" s="1" t="s">
        <v>981</v>
      </c>
      <c r="D64" s="171" t="s">
        <v>982</v>
      </c>
      <c r="E64" s="169"/>
      <c r="F64" s="169"/>
      <c r="G64" s="169"/>
      <c r="H64" s="169"/>
      <c r="I64" s="169"/>
      <c r="J64" s="169"/>
      <c r="K64" s="169"/>
      <c r="L64" s="169"/>
      <c r="M64" s="169"/>
      <c r="N64" s="170"/>
      <c r="O64" s="619"/>
      <c r="P64" s="620"/>
      <c r="Q64" s="620"/>
      <c r="R64" s="620"/>
      <c r="S64" s="620"/>
      <c r="T64" s="621"/>
      <c r="U64" s="616"/>
      <c r="V64" s="617"/>
      <c r="W64" s="617"/>
      <c r="X64" s="617"/>
      <c r="Y64" s="617"/>
      <c r="Z64" s="618"/>
      <c r="AA64" s="619"/>
      <c r="AB64" s="620"/>
      <c r="AC64" s="620"/>
      <c r="AD64" s="620"/>
      <c r="AE64" s="620"/>
      <c r="AF64" s="621"/>
      <c r="AG64" s="616"/>
      <c r="AH64" s="617"/>
      <c r="AI64" s="617"/>
      <c r="AJ64" s="617"/>
      <c r="AK64" s="617"/>
      <c r="AL64" s="618"/>
    </row>
    <row r="65" spans="1:38">
      <c r="A65" s="1" t="s">
        <v>983</v>
      </c>
      <c r="D65" s="171" t="s">
        <v>984</v>
      </c>
      <c r="E65" s="169"/>
      <c r="F65" s="169"/>
      <c r="G65" s="169"/>
      <c r="H65" s="169"/>
      <c r="I65" s="169"/>
      <c r="J65" s="169"/>
      <c r="K65" s="169"/>
      <c r="L65" s="169"/>
      <c r="M65" s="169"/>
      <c r="N65" s="170"/>
      <c r="O65" s="619"/>
      <c r="P65" s="620"/>
      <c r="Q65" s="620"/>
      <c r="R65" s="620"/>
      <c r="S65" s="620"/>
      <c r="T65" s="621"/>
      <c r="U65" s="616"/>
      <c r="V65" s="617"/>
      <c r="W65" s="617"/>
      <c r="X65" s="617"/>
      <c r="Y65" s="617"/>
      <c r="Z65" s="618"/>
      <c r="AA65" s="619"/>
      <c r="AB65" s="620"/>
      <c r="AC65" s="620"/>
      <c r="AD65" s="620"/>
      <c r="AE65" s="620"/>
      <c r="AF65" s="621"/>
      <c r="AG65" s="616"/>
      <c r="AH65" s="617"/>
      <c r="AI65" s="617"/>
      <c r="AJ65" s="617"/>
      <c r="AK65" s="617"/>
      <c r="AL65" s="618"/>
    </row>
    <row r="66" spans="1:38">
      <c r="A66" s="1" t="s">
        <v>985</v>
      </c>
      <c r="D66" s="171" t="s">
        <v>986</v>
      </c>
      <c r="E66" s="169"/>
      <c r="F66" s="169"/>
      <c r="G66" s="169"/>
      <c r="H66" s="169"/>
      <c r="I66" s="169"/>
      <c r="J66" s="169"/>
      <c r="K66" s="169"/>
      <c r="L66" s="169"/>
      <c r="M66" s="169"/>
      <c r="N66" s="170"/>
      <c r="O66" s="619"/>
      <c r="P66" s="620"/>
      <c r="Q66" s="620"/>
      <c r="R66" s="620"/>
      <c r="S66" s="620"/>
      <c r="T66" s="621"/>
      <c r="U66" s="616"/>
      <c r="V66" s="617"/>
      <c r="W66" s="617"/>
      <c r="X66" s="617"/>
      <c r="Y66" s="617"/>
      <c r="Z66" s="618"/>
      <c r="AA66" s="619"/>
      <c r="AB66" s="620"/>
      <c r="AC66" s="620"/>
      <c r="AD66" s="620"/>
      <c r="AE66" s="620"/>
      <c r="AF66" s="621"/>
      <c r="AG66" s="616"/>
      <c r="AH66" s="617"/>
      <c r="AI66" s="617"/>
      <c r="AJ66" s="617"/>
      <c r="AK66" s="617"/>
      <c r="AL66" s="618"/>
    </row>
    <row r="67" spans="1:38">
      <c r="A67" s="1" t="s">
        <v>987</v>
      </c>
      <c r="D67" s="171" t="s">
        <v>903</v>
      </c>
      <c r="E67" s="169"/>
      <c r="F67" s="169"/>
      <c r="G67" s="169"/>
      <c r="H67" s="169"/>
      <c r="I67" s="169"/>
      <c r="J67" s="169"/>
      <c r="K67" s="169"/>
      <c r="L67" s="169"/>
      <c r="M67" s="169"/>
      <c r="N67" s="170"/>
      <c r="O67" s="619"/>
      <c r="P67" s="620"/>
      <c r="Q67" s="620"/>
      <c r="R67" s="620"/>
      <c r="S67" s="620"/>
      <c r="T67" s="621"/>
      <c r="U67" s="616"/>
      <c r="V67" s="617"/>
      <c r="W67" s="617"/>
      <c r="X67" s="617"/>
      <c r="Y67" s="617"/>
      <c r="Z67" s="618"/>
      <c r="AA67" s="619"/>
      <c r="AB67" s="620"/>
      <c r="AC67" s="620"/>
      <c r="AD67" s="620"/>
      <c r="AE67" s="620"/>
      <c r="AF67" s="621"/>
      <c r="AG67" s="616"/>
      <c r="AH67" s="617"/>
      <c r="AI67" s="617"/>
      <c r="AJ67" s="617"/>
      <c r="AK67" s="617"/>
      <c r="AL67" s="618"/>
    </row>
    <row r="68" spans="1:38">
      <c r="A68" s="1" t="s">
        <v>988</v>
      </c>
      <c r="D68" s="168" t="s">
        <v>1018</v>
      </c>
      <c r="E68" s="169"/>
      <c r="F68" s="169"/>
      <c r="G68" s="169"/>
      <c r="H68" s="169"/>
      <c r="I68" s="169"/>
      <c r="J68" s="169"/>
      <c r="K68" s="169"/>
      <c r="L68" s="169"/>
      <c r="M68" s="169"/>
      <c r="N68" s="170"/>
      <c r="O68" s="616"/>
      <c r="P68" s="617"/>
      <c r="Q68" s="617"/>
      <c r="R68" s="617"/>
      <c r="S68" s="617"/>
      <c r="T68" s="618"/>
      <c r="U68" s="616">
        <f>U69+U75</f>
        <v>0</v>
      </c>
      <c r="V68" s="617"/>
      <c r="W68" s="617"/>
      <c r="X68" s="617"/>
      <c r="Y68" s="617"/>
      <c r="Z68" s="618"/>
      <c r="AA68" s="616"/>
      <c r="AB68" s="617"/>
      <c r="AC68" s="617"/>
      <c r="AD68" s="617"/>
      <c r="AE68" s="617"/>
      <c r="AF68" s="618"/>
      <c r="AG68" s="616">
        <f>AG69+AG75</f>
        <v>0</v>
      </c>
      <c r="AH68" s="617"/>
      <c r="AI68" s="617"/>
      <c r="AJ68" s="617"/>
      <c r="AK68" s="617"/>
      <c r="AL68" s="618"/>
    </row>
    <row r="69" spans="1:38">
      <c r="A69" s="1" t="s">
        <v>989</v>
      </c>
      <c r="D69" s="168" t="s">
        <v>990</v>
      </c>
      <c r="E69" s="169"/>
      <c r="F69" s="169"/>
      <c r="G69" s="169"/>
      <c r="H69" s="169"/>
      <c r="I69" s="169"/>
      <c r="J69" s="169"/>
      <c r="K69" s="169"/>
      <c r="L69" s="169"/>
      <c r="M69" s="169"/>
      <c r="N69" s="170"/>
      <c r="O69" s="616"/>
      <c r="P69" s="617"/>
      <c r="Q69" s="617"/>
      <c r="R69" s="617"/>
      <c r="S69" s="617"/>
      <c r="T69" s="618"/>
      <c r="U69" s="616">
        <f>SUM(O70:T74)</f>
        <v>0</v>
      </c>
      <c r="V69" s="617"/>
      <c r="W69" s="617"/>
      <c r="X69" s="617"/>
      <c r="Y69" s="617"/>
      <c r="Z69" s="618"/>
      <c r="AA69" s="616"/>
      <c r="AB69" s="617"/>
      <c r="AC69" s="617"/>
      <c r="AD69" s="617"/>
      <c r="AE69" s="617"/>
      <c r="AF69" s="618"/>
      <c r="AG69" s="616">
        <f>SUM(AA70:AF74)</f>
        <v>0</v>
      </c>
      <c r="AH69" s="617"/>
      <c r="AI69" s="617"/>
      <c r="AJ69" s="617"/>
      <c r="AK69" s="617"/>
      <c r="AL69" s="618"/>
    </row>
    <row r="70" spans="1:38">
      <c r="A70" s="1" t="s">
        <v>991</v>
      </c>
      <c r="D70" s="171" t="s">
        <v>992</v>
      </c>
      <c r="E70" s="169"/>
      <c r="F70" s="169"/>
      <c r="G70" s="169"/>
      <c r="H70" s="169"/>
      <c r="I70" s="169"/>
      <c r="J70" s="169"/>
      <c r="K70" s="169"/>
      <c r="L70" s="169"/>
      <c r="M70" s="169"/>
      <c r="N70" s="170"/>
      <c r="O70" s="619"/>
      <c r="P70" s="620"/>
      <c r="Q70" s="620"/>
      <c r="R70" s="620"/>
      <c r="S70" s="620"/>
      <c r="T70" s="621"/>
      <c r="U70" s="616"/>
      <c r="V70" s="617"/>
      <c r="W70" s="617"/>
      <c r="X70" s="617"/>
      <c r="Y70" s="617"/>
      <c r="Z70" s="618"/>
      <c r="AA70" s="619"/>
      <c r="AB70" s="620"/>
      <c r="AC70" s="620"/>
      <c r="AD70" s="620"/>
      <c r="AE70" s="620"/>
      <c r="AF70" s="621"/>
      <c r="AG70" s="616"/>
      <c r="AH70" s="617"/>
      <c r="AI70" s="617"/>
      <c r="AJ70" s="617"/>
      <c r="AK70" s="617"/>
      <c r="AL70" s="618"/>
    </row>
    <row r="71" spans="1:38">
      <c r="A71" s="1" t="s">
        <v>993</v>
      </c>
      <c r="D71" s="171" t="s">
        <v>994</v>
      </c>
      <c r="E71" s="169"/>
      <c r="F71" s="169"/>
      <c r="G71" s="169"/>
      <c r="H71" s="169"/>
      <c r="I71" s="169"/>
      <c r="J71" s="169"/>
      <c r="K71" s="169"/>
      <c r="L71" s="169"/>
      <c r="M71" s="169"/>
      <c r="N71" s="170"/>
      <c r="O71" s="619"/>
      <c r="P71" s="620"/>
      <c r="Q71" s="620"/>
      <c r="R71" s="620"/>
      <c r="S71" s="620"/>
      <c r="T71" s="621"/>
      <c r="U71" s="616"/>
      <c r="V71" s="617"/>
      <c r="W71" s="617"/>
      <c r="X71" s="617"/>
      <c r="Y71" s="617"/>
      <c r="Z71" s="618"/>
      <c r="AA71" s="619"/>
      <c r="AB71" s="620"/>
      <c r="AC71" s="620"/>
      <c r="AD71" s="620"/>
      <c r="AE71" s="620"/>
      <c r="AF71" s="621"/>
      <c r="AG71" s="616"/>
      <c r="AH71" s="617"/>
      <c r="AI71" s="617"/>
      <c r="AJ71" s="617"/>
      <c r="AK71" s="617"/>
      <c r="AL71" s="618"/>
    </row>
    <row r="72" spans="1:38">
      <c r="A72" s="1" t="s">
        <v>995</v>
      </c>
      <c r="D72" s="190" t="s">
        <v>996</v>
      </c>
      <c r="E72" s="169"/>
      <c r="F72" s="169"/>
      <c r="G72" s="169"/>
      <c r="H72" s="169"/>
      <c r="I72" s="169"/>
      <c r="J72" s="169"/>
      <c r="K72" s="169"/>
      <c r="L72" s="169"/>
      <c r="M72" s="169"/>
      <c r="N72" s="170"/>
      <c r="O72" s="619"/>
      <c r="P72" s="620"/>
      <c r="Q72" s="620"/>
      <c r="R72" s="620"/>
      <c r="S72" s="620"/>
      <c r="T72" s="621"/>
      <c r="U72" s="616"/>
      <c r="V72" s="617"/>
      <c r="W72" s="617"/>
      <c r="X72" s="617"/>
      <c r="Y72" s="617"/>
      <c r="Z72" s="618"/>
      <c r="AA72" s="619"/>
      <c r="AB72" s="620"/>
      <c r="AC72" s="620"/>
      <c r="AD72" s="620"/>
      <c r="AE72" s="620"/>
      <c r="AF72" s="621"/>
      <c r="AG72" s="616"/>
      <c r="AH72" s="617"/>
      <c r="AI72" s="617"/>
      <c r="AJ72" s="617"/>
      <c r="AK72" s="617"/>
      <c r="AL72" s="618"/>
    </row>
    <row r="73" spans="1:38">
      <c r="A73" s="1" t="s">
        <v>997</v>
      </c>
      <c r="D73" s="190" t="s">
        <v>998</v>
      </c>
      <c r="E73" s="169"/>
      <c r="F73" s="169"/>
      <c r="G73" s="169"/>
      <c r="H73" s="169"/>
      <c r="I73" s="169"/>
      <c r="J73" s="169"/>
      <c r="K73" s="169"/>
      <c r="L73" s="169"/>
      <c r="M73" s="169"/>
      <c r="N73" s="170"/>
      <c r="O73" s="619"/>
      <c r="P73" s="620"/>
      <c r="Q73" s="620"/>
      <c r="R73" s="620"/>
      <c r="S73" s="620"/>
      <c r="T73" s="621"/>
      <c r="U73" s="616"/>
      <c r="V73" s="617"/>
      <c r="W73" s="617"/>
      <c r="X73" s="617"/>
      <c r="Y73" s="617"/>
      <c r="Z73" s="618"/>
      <c r="AA73" s="619"/>
      <c r="AB73" s="620"/>
      <c r="AC73" s="620"/>
      <c r="AD73" s="620"/>
      <c r="AE73" s="620"/>
      <c r="AF73" s="621"/>
      <c r="AG73" s="616"/>
      <c r="AH73" s="617"/>
      <c r="AI73" s="617"/>
      <c r="AJ73" s="617"/>
      <c r="AK73" s="617"/>
      <c r="AL73" s="618"/>
    </row>
    <row r="74" spans="1:38">
      <c r="A74" s="1" t="s">
        <v>999</v>
      </c>
      <c r="D74" s="171" t="s">
        <v>903</v>
      </c>
      <c r="E74" s="169"/>
      <c r="F74" s="169"/>
      <c r="G74" s="169"/>
      <c r="H74" s="169"/>
      <c r="I74" s="169"/>
      <c r="J74" s="169"/>
      <c r="K74" s="169"/>
      <c r="L74" s="169"/>
      <c r="M74" s="169"/>
      <c r="N74" s="170"/>
      <c r="O74" s="619"/>
      <c r="P74" s="620"/>
      <c r="Q74" s="620"/>
      <c r="R74" s="620"/>
      <c r="S74" s="620"/>
      <c r="T74" s="621"/>
      <c r="U74" s="616"/>
      <c r="V74" s="617"/>
      <c r="W74" s="617"/>
      <c r="X74" s="617"/>
      <c r="Y74" s="617"/>
      <c r="Z74" s="618"/>
      <c r="AA74" s="619"/>
      <c r="AB74" s="620"/>
      <c r="AC74" s="620"/>
      <c r="AD74" s="620"/>
      <c r="AE74" s="620"/>
      <c r="AF74" s="621"/>
      <c r="AG74" s="616"/>
      <c r="AH74" s="617"/>
      <c r="AI74" s="617"/>
      <c r="AJ74" s="617"/>
      <c r="AK74" s="617"/>
      <c r="AL74" s="618"/>
    </row>
    <row r="75" spans="1:38">
      <c r="A75" s="1" t="s">
        <v>1000</v>
      </c>
      <c r="D75" s="168" t="s">
        <v>1001</v>
      </c>
      <c r="E75" s="169"/>
      <c r="F75" s="169"/>
      <c r="G75" s="169"/>
      <c r="H75" s="169"/>
      <c r="I75" s="169"/>
      <c r="J75" s="169"/>
      <c r="K75" s="169"/>
      <c r="L75" s="169"/>
      <c r="M75" s="169"/>
      <c r="N75" s="170"/>
      <c r="O75" s="616"/>
      <c r="P75" s="617"/>
      <c r="Q75" s="617"/>
      <c r="R75" s="617"/>
      <c r="S75" s="617"/>
      <c r="T75" s="618"/>
      <c r="U75" s="616">
        <f>-SUM(O76:T80)</f>
        <v>0</v>
      </c>
      <c r="V75" s="617"/>
      <c r="W75" s="617"/>
      <c r="X75" s="617"/>
      <c r="Y75" s="617"/>
      <c r="Z75" s="618"/>
      <c r="AA75" s="616"/>
      <c r="AB75" s="617"/>
      <c r="AC75" s="617"/>
      <c r="AD75" s="617"/>
      <c r="AE75" s="617"/>
      <c r="AF75" s="618"/>
      <c r="AG75" s="616">
        <f>-SUM(AA76:AF80)</f>
        <v>0</v>
      </c>
      <c r="AH75" s="617"/>
      <c r="AI75" s="617"/>
      <c r="AJ75" s="617"/>
      <c r="AK75" s="617"/>
      <c r="AL75" s="618"/>
    </row>
    <row r="76" spans="1:38">
      <c r="A76" s="1" t="s">
        <v>1002</v>
      </c>
      <c r="D76" s="171" t="s">
        <v>1003</v>
      </c>
      <c r="E76" s="169"/>
      <c r="F76" s="169"/>
      <c r="G76" s="169"/>
      <c r="H76" s="169"/>
      <c r="I76" s="169"/>
      <c r="J76" s="169"/>
      <c r="K76" s="169"/>
      <c r="L76" s="169"/>
      <c r="M76" s="169"/>
      <c r="N76" s="170"/>
      <c r="O76" s="619"/>
      <c r="P76" s="620"/>
      <c r="Q76" s="620"/>
      <c r="R76" s="620"/>
      <c r="S76" s="620"/>
      <c r="T76" s="621"/>
      <c r="U76" s="616"/>
      <c r="V76" s="617"/>
      <c r="W76" s="617"/>
      <c r="X76" s="617"/>
      <c r="Y76" s="617"/>
      <c r="Z76" s="618"/>
      <c r="AA76" s="619"/>
      <c r="AB76" s="620"/>
      <c r="AC76" s="620"/>
      <c r="AD76" s="620"/>
      <c r="AE76" s="620"/>
      <c r="AF76" s="621"/>
      <c r="AG76" s="616"/>
      <c r="AH76" s="617"/>
      <c r="AI76" s="617"/>
      <c r="AJ76" s="617"/>
      <c r="AK76" s="617"/>
      <c r="AL76" s="618"/>
    </row>
    <row r="77" spans="1:38">
      <c r="A77" s="1" t="s">
        <v>1004</v>
      </c>
      <c r="D77" s="171" t="s">
        <v>1005</v>
      </c>
      <c r="E77" s="169"/>
      <c r="F77" s="169"/>
      <c r="G77" s="169"/>
      <c r="H77" s="169"/>
      <c r="I77" s="169"/>
      <c r="J77" s="169"/>
      <c r="K77" s="169"/>
      <c r="L77" s="169"/>
      <c r="M77" s="169"/>
      <c r="N77" s="170"/>
      <c r="O77" s="619"/>
      <c r="P77" s="620"/>
      <c r="Q77" s="620"/>
      <c r="R77" s="620"/>
      <c r="S77" s="620"/>
      <c r="T77" s="621"/>
      <c r="U77" s="616"/>
      <c r="V77" s="617"/>
      <c r="W77" s="617"/>
      <c r="X77" s="617"/>
      <c r="Y77" s="617"/>
      <c r="Z77" s="618"/>
      <c r="AA77" s="619"/>
      <c r="AB77" s="620"/>
      <c r="AC77" s="620"/>
      <c r="AD77" s="620"/>
      <c r="AE77" s="620"/>
      <c r="AF77" s="621"/>
      <c r="AG77" s="616"/>
      <c r="AH77" s="617"/>
      <c r="AI77" s="617"/>
      <c r="AJ77" s="617"/>
      <c r="AK77" s="617"/>
      <c r="AL77" s="618"/>
    </row>
    <row r="78" spans="1:38">
      <c r="A78" s="1" t="s">
        <v>1006</v>
      </c>
      <c r="D78" s="171" t="s">
        <v>1007</v>
      </c>
      <c r="E78" s="169"/>
      <c r="F78" s="169"/>
      <c r="G78" s="169"/>
      <c r="H78" s="169"/>
      <c r="I78" s="169"/>
      <c r="J78" s="169"/>
      <c r="K78" s="169"/>
      <c r="L78" s="169"/>
      <c r="M78" s="169"/>
      <c r="N78" s="170"/>
      <c r="O78" s="619"/>
      <c r="P78" s="620"/>
      <c r="Q78" s="620"/>
      <c r="R78" s="620"/>
      <c r="S78" s="620"/>
      <c r="T78" s="621"/>
      <c r="U78" s="616"/>
      <c r="V78" s="617"/>
      <c r="W78" s="617"/>
      <c r="X78" s="617"/>
      <c r="Y78" s="617"/>
      <c r="Z78" s="618"/>
      <c r="AA78" s="619"/>
      <c r="AB78" s="620"/>
      <c r="AC78" s="620"/>
      <c r="AD78" s="620"/>
      <c r="AE78" s="620"/>
      <c r="AF78" s="621"/>
      <c r="AG78" s="616"/>
      <c r="AH78" s="617"/>
      <c r="AI78" s="617"/>
      <c r="AJ78" s="617"/>
      <c r="AK78" s="617"/>
      <c r="AL78" s="618"/>
    </row>
    <row r="79" spans="1:38">
      <c r="A79" s="1" t="s">
        <v>1008</v>
      </c>
      <c r="D79" s="171" t="s">
        <v>1009</v>
      </c>
      <c r="E79" s="169"/>
      <c r="F79" s="169"/>
      <c r="G79" s="169"/>
      <c r="H79" s="169"/>
      <c r="I79" s="169"/>
      <c r="J79" s="169"/>
      <c r="K79" s="169"/>
      <c r="L79" s="169"/>
      <c r="M79" s="169"/>
      <c r="N79" s="170"/>
      <c r="O79" s="619"/>
      <c r="P79" s="620"/>
      <c r="Q79" s="620"/>
      <c r="R79" s="620"/>
      <c r="S79" s="620"/>
      <c r="T79" s="621"/>
      <c r="U79" s="616"/>
      <c r="V79" s="617"/>
      <c r="W79" s="617"/>
      <c r="X79" s="617"/>
      <c r="Y79" s="617"/>
      <c r="Z79" s="618"/>
      <c r="AA79" s="619"/>
      <c r="AB79" s="620"/>
      <c r="AC79" s="620"/>
      <c r="AD79" s="620"/>
      <c r="AE79" s="620"/>
      <c r="AF79" s="621"/>
      <c r="AG79" s="616"/>
      <c r="AH79" s="617"/>
      <c r="AI79" s="617"/>
      <c r="AJ79" s="617"/>
      <c r="AK79" s="617"/>
      <c r="AL79" s="618"/>
    </row>
    <row r="80" spans="1:38">
      <c r="A80" s="1" t="s">
        <v>1010</v>
      </c>
      <c r="D80" s="171" t="s">
        <v>903</v>
      </c>
      <c r="E80" s="169"/>
      <c r="F80" s="169"/>
      <c r="G80" s="169"/>
      <c r="H80" s="169"/>
      <c r="I80" s="169"/>
      <c r="J80" s="169"/>
      <c r="K80" s="169"/>
      <c r="L80" s="169"/>
      <c r="M80" s="169"/>
      <c r="N80" s="170"/>
      <c r="O80" s="619"/>
      <c r="P80" s="620"/>
      <c r="Q80" s="620"/>
      <c r="R80" s="620"/>
      <c r="S80" s="620"/>
      <c r="T80" s="621"/>
      <c r="U80" s="616"/>
      <c r="V80" s="617"/>
      <c r="W80" s="617"/>
      <c r="X80" s="617"/>
      <c r="Y80" s="617"/>
      <c r="Z80" s="618"/>
      <c r="AA80" s="619"/>
      <c r="AB80" s="620"/>
      <c r="AC80" s="620"/>
      <c r="AD80" s="620"/>
      <c r="AE80" s="620"/>
      <c r="AF80" s="621"/>
      <c r="AG80" s="616"/>
      <c r="AH80" s="617"/>
      <c r="AI80" s="617"/>
      <c r="AJ80" s="617"/>
      <c r="AK80" s="617"/>
      <c r="AL80" s="618"/>
    </row>
    <row r="81" spans="1:46">
      <c r="A81" s="1" t="s">
        <v>1011</v>
      </c>
      <c r="D81" s="168" t="s">
        <v>1019</v>
      </c>
      <c r="E81" s="169"/>
      <c r="F81" s="169"/>
      <c r="G81" s="169"/>
      <c r="H81" s="169"/>
      <c r="I81" s="169"/>
      <c r="J81" s="169"/>
      <c r="K81" s="169"/>
      <c r="L81" s="169"/>
      <c r="M81" s="169"/>
      <c r="N81" s="170"/>
      <c r="O81" s="616"/>
      <c r="P81" s="617"/>
      <c r="Q81" s="617"/>
      <c r="R81" s="617"/>
      <c r="S81" s="617"/>
      <c r="T81" s="618"/>
      <c r="U81" s="616">
        <f>U9+U51+U68</f>
        <v>0</v>
      </c>
      <c r="V81" s="617"/>
      <c r="W81" s="617"/>
      <c r="X81" s="617"/>
      <c r="Y81" s="617"/>
      <c r="Z81" s="618"/>
      <c r="AA81" s="616"/>
      <c r="AB81" s="617"/>
      <c r="AC81" s="617"/>
      <c r="AD81" s="617"/>
      <c r="AE81" s="617"/>
      <c r="AF81" s="618"/>
      <c r="AG81" s="616">
        <f>AG9+AG51+AG68</f>
        <v>0</v>
      </c>
      <c r="AH81" s="617"/>
      <c r="AI81" s="617"/>
      <c r="AJ81" s="617"/>
      <c r="AK81" s="617"/>
      <c r="AL81" s="618"/>
    </row>
    <row r="82" spans="1:46">
      <c r="A82" s="1" t="s">
        <v>1012</v>
      </c>
      <c r="D82" s="168" t="s">
        <v>1020</v>
      </c>
      <c r="E82" s="169"/>
      <c r="F82" s="169"/>
      <c r="G82" s="169"/>
      <c r="H82" s="169"/>
      <c r="I82" s="169"/>
      <c r="J82" s="169"/>
      <c r="K82" s="169"/>
      <c r="L82" s="169"/>
      <c r="M82" s="169"/>
      <c r="N82" s="170"/>
      <c r="O82" s="616"/>
      <c r="P82" s="617"/>
      <c r="Q82" s="617"/>
      <c r="R82" s="617"/>
      <c r="S82" s="617"/>
      <c r="T82" s="618"/>
      <c r="U82" s="619"/>
      <c r="V82" s="620"/>
      <c r="W82" s="620"/>
      <c r="X82" s="620"/>
      <c r="Y82" s="620"/>
      <c r="Z82" s="621"/>
      <c r="AA82" s="616"/>
      <c r="AB82" s="617"/>
      <c r="AC82" s="617"/>
      <c r="AD82" s="617"/>
      <c r="AE82" s="617"/>
      <c r="AF82" s="618"/>
      <c r="AG82" s="619"/>
      <c r="AH82" s="620"/>
      <c r="AI82" s="620"/>
      <c r="AJ82" s="620"/>
      <c r="AK82" s="620"/>
      <c r="AL82" s="621"/>
    </row>
    <row r="83" spans="1:46">
      <c r="A83" s="1" t="s">
        <v>1013</v>
      </c>
      <c r="D83" s="168" t="s">
        <v>1021</v>
      </c>
      <c r="E83" s="169"/>
      <c r="F83" s="169"/>
      <c r="G83" s="169"/>
      <c r="H83" s="169"/>
      <c r="I83" s="169"/>
      <c r="J83" s="169"/>
      <c r="K83" s="169"/>
      <c r="L83" s="169"/>
      <c r="M83" s="169"/>
      <c r="N83" s="170"/>
      <c r="O83" s="616"/>
      <c r="P83" s="617"/>
      <c r="Q83" s="617"/>
      <c r="R83" s="617"/>
      <c r="S83" s="617"/>
      <c r="T83" s="618"/>
      <c r="U83" s="616">
        <f>U81+U82</f>
        <v>0</v>
      </c>
      <c r="V83" s="617"/>
      <c r="W83" s="617"/>
      <c r="X83" s="617"/>
      <c r="Y83" s="617"/>
      <c r="Z83" s="618"/>
      <c r="AA83" s="616"/>
      <c r="AB83" s="617"/>
      <c r="AC83" s="617"/>
      <c r="AD83" s="617"/>
      <c r="AE83" s="617"/>
      <c r="AF83" s="618"/>
      <c r="AG83" s="616">
        <f>AG81+AG82</f>
        <v>0</v>
      </c>
      <c r="AH83" s="617"/>
      <c r="AI83" s="617"/>
      <c r="AJ83" s="617"/>
      <c r="AK83" s="617"/>
      <c r="AL83" s="618"/>
    </row>
    <row r="84" spans="1:46">
      <c r="A84" s="1" t="s">
        <v>1014</v>
      </c>
      <c r="D84" s="168" t="s">
        <v>1022</v>
      </c>
      <c r="E84" s="169"/>
      <c r="F84" s="169"/>
      <c r="G84" s="169"/>
      <c r="H84" s="169"/>
      <c r="I84" s="169"/>
      <c r="J84" s="169"/>
      <c r="K84" s="169"/>
      <c r="L84" s="169"/>
      <c r="M84" s="169"/>
      <c r="N84" s="170"/>
      <c r="O84" s="616"/>
      <c r="P84" s="617"/>
      <c r="Q84" s="617"/>
      <c r="R84" s="617"/>
      <c r="S84" s="617"/>
      <c r="T84" s="618"/>
      <c r="U84" s="619"/>
      <c r="V84" s="620"/>
      <c r="W84" s="620"/>
      <c r="X84" s="620"/>
      <c r="Y84" s="620"/>
      <c r="Z84" s="621"/>
      <c r="AA84" s="616"/>
      <c r="AB84" s="617"/>
      <c r="AC84" s="617"/>
      <c r="AD84" s="617"/>
      <c r="AE84" s="617"/>
      <c r="AF84" s="618"/>
      <c r="AG84" s="619"/>
      <c r="AH84" s="620"/>
      <c r="AI84" s="620"/>
      <c r="AJ84" s="620"/>
      <c r="AK84" s="620"/>
      <c r="AL84" s="621"/>
    </row>
    <row r="85" spans="1:46">
      <c r="A85" s="1" t="s">
        <v>1015</v>
      </c>
      <c r="D85" s="168" t="s">
        <v>1023</v>
      </c>
      <c r="E85" s="169"/>
      <c r="F85" s="169"/>
      <c r="G85" s="169"/>
      <c r="H85" s="169"/>
      <c r="I85" s="169"/>
      <c r="J85" s="169"/>
      <c r="K85" s="169"/>
      <c r="L85" s="169"/>
      <c r="M85" s="169"/>
      <c r="N85" s="170"/>
      <c r="O85" s="616"/>
      <c r="P85" s="617"/>
      <c r="Q85" s="617"/>
      <c r="R85" s="617"/>
      <c r="S85" s="617"/>
      <c r="T85" s="618"/>
      <c r="U85" s="616">
        <f>U83+U84</f>
        <v>0</v>
      </c>
      <c r="V85" s="617"/>
      <c r="W85" s="617"/>
      <c r="X85" s="617"/>
      <c r="Y85" s="617"/>
      <c r="Z85" s="618"/>
      <c r="AA85" s="616"/>
      <c r="AB85" s="617"/>
      <c r="AC85" s="617"/>
      <c r="AD85" s="617"/>
      <c r="AE85" s="617"/>
      <c r="AF85" s="618"/>
      <c r="AG85" s="616">
        <f>AG83+AG84</f>
        <v>0</v>
      </c>
      <c r="AH85" s="617"/>
      <c r="AI85" s="617"/>
      <c r="AJ85" s="617"/>
      <c r="AK85" s="617"/>
      <c r="AL85" s="618"/>
    </row>
    <row r="86" spans="1:46" ht="7.5" customHeight="1">
      <c r="A86" s="23"/>
      <c r="B86" s="22"/>
      <c r="C86" s="21"/>
      <c r="D86" s="21"/>
      <c r="E86" s="185"/>
      <c r="F86" s="185"/>
      <c r="G86" s="185"/>
      <c r="H86" s="185"/>
      <c r="I86" s="185"/>
      <c r="J86" s="185"/>
      <c r="K86" s="185"/>
      <c r="L86" s="185"/>
      <c r="M86" s="185"/>
      <c r="N86" s="185"/>
      <c r="O86" s="185"/>
      <c r="P86" s="187"/>
      <c r="Q86" s="187"/>
      <c r="R86" s="187"/>
      <c r="S86" s="187"/>
      <c r="T86" s="187"/>
      <c r="U86" s="187"/>
      <c r="V86" s="187"/>
      <c r="W86" s="187"/>
      <c r="X86" s="187"/>
      <c r="Y86" s="187"/>
      <c r="Z86" s="187"/>
      <c r="AA86" s="187"/>
      <c r="AB86" s="187"/>
      <c r="AC86" s="187"/>
      <c r="AD86" s="187"/>
      <c r="AE86" s="187"/>
      <c r="AF86" s="187"/>
      <c r="AG86" s="186"/>
      <c r="AJ86"/>
      <c r="AK86"/>
      <c r="AL86"/>
      <c r="AM86"/>
      <c r="AN86"/>
      <c r="AO86"/>
      <c r="AP86"/>
      <c r="AQ86"/>
      <c r="AR86"/>
      <c r="AS86"/>
    </row>
    <row r="87" spans="1:46" ht="26.25" customHeight="1">
      <c r="A87" s="23"/>
      <c r="B87" s="22"/>
      <c r="C87" s="21"/>
      <c r="D87" s="44"/>
      <c r="E87" s="278"/>
      <c r="F87" s="278"/>
      <c r="G87" s="278"/>
      <c r="H87" s="278"/>
      <c r="I87" s="278"/>
      <c r="J87" s="278"/>
      <c r="K87" s="278"/>
      <c r="L87" s="278"/>
      <c r="M87" s="278"/>
      <c r="N87" s="278"/>
      <c r="O87" s="278"/>
      <c r="P87" s="278"/>
      <c r="Q87" s="278"/>
      <c r="R87" s="278"/>
      <c r="S87" s="278"/>
      <c r="T87" s="278"/>
      <c r="U87" s="278"/>
      <c r="V87" s="278"/>
      <c r="W87" s="278"/>
      <c r="X87" s="278"/>
      <c r="Y87" s="278"/>
      <c r="Z87" s="278"/>
      <c r="AA87" s="278"/>
      <c r="AB87" s="278"/>
      <c r="AC87" s="278"/>
      <c r="AD87" s="278"/>
      <c r="AE87" s="278"/>
      <c r="AF87" s="278"/>
      <c r="AG87" s="278"/>
      <c r="AH87" s="278"/>
      <c r="AI87" s="278"/>
      <c r="AJ87" s="278"/>
      <c r="AK87" s="278"/>
      <c r="AL87" s="278"/>
      <c r="AM87" s="104" t="s">
        <v>217</v>
      </c>
      <c r="AN87" s="44"/>
      <c r="AO87" s="44"/>
      <c r="AP87" s="44"/>
      <c r="AQ87" s="44"/>
      <c r="AR87" s="44"/>
      <c r="AS87" s="44"/>
      <c r="AT87" s="24"/>
    </row>
    <row r="90" spans="1:46" ht="105" customHeight="1">
      <c r="B90" s="236" t="s">
        <v>1026</v>
      </c>
      <c r="C90" s="237"/>
      <c r="D90" s="237"/>
      <c r="E90" s="237"/>
      <c r="F90" s="237"/>
      <c r="G90" s="237"/>
      <c r="H90" s="237"/>
      <c r="I90" s="237"/>
      <c r="J90" s="237"/>
      <c r="K90" s="237"/>
      <c r="L90" s="237"/>
      <c r="M90" s="237"/>
      <c r="N90" s="237"/>
      <c r="O90" s="237"/>
      <c r="P90" s="237"/>
      <c r="Q90" s="237"/>
      <c r="R90" s="237"/>
      <c r="S90" s="237"/>
      <c r="T90" s="237"/>
      <c r="U90" s="237"/>
      <c r="V90" s="237"/>
      <c r="W90" s="237"/>
      <c r="X90" s="237"/>
      <c r="Y90" s="237"/>
      <c r="Z90" s="237"/>
      <c r="AA90" s="237"/>
      <c r="AB90" s="237"/>
      <c r="AC90" s="237"/>
      <c r="AD90" s="237"/>
      <c r="AE90" s="237"/>
      <c r="AF90" s="237"/>
      <c r="AG90" s="237"/>
      <c r="AH90" s="237"/>
      <c r="AI90" s="237"/>
      <c r="AJ90" s="237"/>
      <c r="AK90" s="237"/>
      <c r="AL90" s="238"/>
    </row>
  </sheetData>
  <protectedRanges>
    <protectedRange sqref="O25:T46 AA25:AF46 U47:Z50 AG47:AL50 O53:T59 AA53:AF59 O61:T67 AA61:AF67 O70:T74 AA70:AF74 O76:T80 AA76:AF80 U82 U84 AG82 AG84 O12:T23 AA12:AF23" name="범위3"/>
  </protectedRanges>
  <mergeCells count="321">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AI6:AL6"/>
    <mergeCell ref="D7:N8"/>
    <mergeCell ref="O8:Z8"/>
    <mergeCell ref="AA8:AL8"/>
    <mergeCell ref="O9:T9"/>
    <mergeCell ref="U9:Z9"/>
    <mergeCell ref="AA9:AF9"/>
    <mergeCell ref="AG9:AL9"/>
    <mergeCell ref="D1:AK1"/>
    <mergeCell ref="V4:X4"/>
    <mergeCell ref="AC4:AE4"/>
    <mergeCell ref="V5:X5"/>
    <mergeCell ref="AC5:AE5"/>
    <mergeCell ref="G3:AH3"/>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1"/>
  <dimension ref="A1:AT20"/>
  <sheetViews>
    <sheetView showGridLines="0" view="pageBreakPreview" zoomScaleNormal="100" zoomScaleSheetLayoutView="100" workbookViewId="0">
      <selection activeCell="AM2" sqref="AM2"/>
    </sheetView>
  </sheetViews>
  <sheetFormatPr defaultRowHeight="16.5"/>
  <cols>
    <col min="1" max="1" width="9" style="1" customWidth="1"/>
    <col min="2" max="3" width="1.125" style="1" customWidth="1"/>
    <col min="4" max="12" width="3.25" style="1" customWidth="1"/>
    <col min="13" max="15" width="3.75" style="1" customWidth="1"/>
    <col min="16" max="31" width="3.125" style="1" customWidth="1"/>
    <col min="32" max="34" width="3.75" style="1" customWidth="1"/>
    <col min="35" max="37" width="4.375" style="1" customWidth="1"/>
    <col min="38" max="38" width="3.125" style="1" customWidth="1"/>
    <col min="39" max="43" width="9" style="1"/>
  </cols>
  <sheetData>
    <row r="1" spans="1:39"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row>
    <row r="2" spans="1:39" ht="20.25" customHeight="1">
      <c r="A2" s="99"/>
      <c r="B2" s="565" t="s">
        <v>844</v>
      </c>
      <c r="C2" s="565"/>
      <c r="D2" s="565"/>
      <c r="E2" s="565"/>
      <c r="F2" s="565"/>
      <c r="G2" s="565"/>
      <c r="H2" s="565"/>
      <c r="I2" s="565"/>
      <c r="J2" s="565"/>
      <c r="K2" s="565"/>
      <c r="L2" s="565"/>
      <c r="M2" s="565"/>
      <c r="N2" s="565"/>
      <c r="O2" s="565"/>
      <c r="P2" s="565"/>
      <c r="Q2" s="565"/>
      <c r="R2" s="565"/>
      <c r="S2" s="565"/>
      <c r="T2" s="565"/>
      <c r="U2" s="565"/>
      <c r="V2" s="565"/>
      <c r="W2" s="565"/>
      <c r="X2" s="565"/>
      <c r="Y2" s="565"/>
      <c r="Z2" s="565"/>
      <c r="AA2" s="565"/>
      <c r="AB2" s="565"/>
      <c r="AC2" s="565"/>
      <c r="AD2" s="565"/>
      <c r="AE2" s="565"/>
      <c r="AF2" s="565"/>
      <c r="AG2" s="565"/>
      <c r="AH2" s="565"/>
      <c r="AI2" s="565"/>
      <c r="AJ2" s="565"/>
      <c r="AK2" s="565"/>
      <c r="AL2" s="565"/>
    </row>
    <row r="3" spans="1:39">
      <c r="G3" s="308" t="s">
        <v>1071</v>
      </c>
      <c r="H3" s="308"/>
      <c r="I3" s="308"/>
      <c r="J3" s="308"/>
      <c r="K3" s="308"/>
      <c r="L3" s="308"/>
      <c r="M3" s="308"/>
      <c r="N3" s="308"/>
      <c r="O3" s="308"/>
      <c r="P3" s="308"/>
      <c r="Q3" s="308"/>
      <c r="R3" s="308"/>
      <c r="S3" s="308"/>
      <c r="T3" s="308"/>
      <c r="U3" s="308"/>
      <c r="V3" s="308"/>
      <c r="W3" s="308"/>
      <c r="X3" s="308"/>
      <c r="Y3" s="308"/>
      <c r="Z3" s="308"/>
      <c r="AA3" s="308"/>
      <c r="AB3" s="308"/>
      <c r="AC3" s="308"/>
      <c r="AD3" s="308"/>
      <c r="AE3" s="308"/>
      <c r="AF3" s="308"/>
      <c r="AG3" s="308"/>
      <c r="AH3" s="308"/>
    </row>
    <row r="4" spans="1:39">
      <c r="J4" s="27" t="s">
        <v>415</v>
      </c>
      <c r="L4" s="27" t="s">
        <v>416</v>
      </c>
      <c r="M4" s="165">
        <f>'5부.Ⅱ'!M4</f>
        <v>6</v>
      </c>
      <c r="N4" s="129" t="s">
        <v>417</v>
      </c>
      <c r="O4" s="165">
        <f>'5부.Ⅰ'!S6</f>
        <v>1</v>
      </c>
      <c r="P4" s="129" t="s">
        <v>1070</v>
      </c>
      <c r="Q4" s="43"/>
      <c r="R4" s="129"/>
      <c r="S4" s="129" t="s">
        <v>659</v>
      </c>
      <c r="T4" s="157"/>
      <c r="U4" s="129"/>
      <c r="V4" s="613" t="str">
        <f>'5부.Ⅱ'!V4</f>
        <v>2021.01.01</v>
      </c>
      <c r="W4" s="613"/>
      <c r="X4" s="613"/>
      <c r="Y4" s="129"/>
      <c r="Z4" s="129" t="s">
        <v>660</v>
      </c>
      <c r="AA4" s="129"/>
      <c r="AB4" s="157"/>
      <c r="AC4" s="613" t="str">
        <f>'5부.Ⅱ'!AC4</f>
        <v>2021.03.31</v>
      </c>
      <c r="AD4" s="613"/>
      <c r="AE4" s="613"/>
      <c r="AF4" s="157"/>
      <c r="AG4" s="129"/>
      <c r="AH4" s="27"/>
      <c r="AI4" s="27"/>
      <c r="AJ4" s="27"/>
      <c r="AK4" s="27"/>
      <c r="AL4" s="27"/>
    </row>
    <row r="5" spans="1:39">
      <c r="J5" s="27" t="s">
        <v>421</v>
      </c>
      <c r="L5" s="27" t="s">
        <v>416</v>
      </c>
      <c r="M5" s="131">
        <f>'5부.Ⅱ'!M5</f>
        <v>5</v>
      </c>
      <c r="N5" s="129" t="s">
        <v>417</v>
      </c>
      <c r="O5" s="166"/>
      <c r="P5" s="129" t="s">
        <v>107</v>
      </c>
      <c r="Q5" s="43"/>
      <c r="R5" s="129"/>
      <c r="S5" s="129" t="s">
        <v>659</v>
      </c>
      <c r="T5" s="157"/>
      <c r="U5" s="129"/>
      <c r="V5" s="629" t="str">
        <f>'5부.Ⅱ'!V5</f>
        <v>2020.01.01</v>
      </c>
      <c r="W5" s="629"/>
      <c r="X5" s="629"/>
      <c r="Y5" s="129"/>
      <c r="Z5" s="129" t="s">
        <v>660</v>
      </c>
      <c r="AA5" s="129"/>
      <c r="AB5" s="157"/>
      <c r="AC5" s="629" t="str">
        <f>'5부.Ⅱ'!AC5</f>
        <v>2020.03.31</v>
      </c>
      <c r="AD5" s="629"/>
      <c r="AE5" s="629"/>
      <c r="AF5" s="157"/>
      <c r="AG5" s="129"/>
      <c r="AH5" s="27"/>
      <c r="AI5" s="27"/>
      <c r="AJ5" s="27"/>
      <c r="AK5" s="27"/>
      <c r="AL5" s="27"/>
    </row>
    <row r="6" spans="1:39" ht="17.25" customHeight="1">
      <c r="B6" s="47"/>
      <c r="C6" s="47"/>
      <c r="D6" s="27" t="s">
        <v>422</v>
      </c>
      <c r="E6" s="133"/>
      <c r="F6" s="133"/>
      <c r="G6" s="27" t="str">
        <f>표지!E28</f>
        <v>대한제4호뉴스테이위탁관리부동산투자회사</v>
      </c>
      <c r="H6" s="133"/>
      <c r="I6" s="133"/>
      <c r="J6" s="133"/>
      <c r="K6" s="133"/>
      <c r="L6" s="133"/>
      <c r="M6" s="133"/>
      <c r="N6" s="133"/>
      <c r="O6" s="133"/>
      <c r="P6" s="133"/>
      <c r="Q6" s="133"/>
      <c r="R6" s="133"/>
      <c r="S6" s="133"/>
      <c r="T6" s="133"/>
      <c r="U6" s="133"/>
      <c r="V6" s="133"/>
      <c r="W6" s="133"/>
      <c r="X6" s="133"/>
      <c r="Y6" s="133"/>
      <c r="Z6" s="133"/>
      <c r="AA6" s="133"/>
      <c r="AB6" s="133"/>
      <c r="AC6" s="133"/>
      <c r="AD6" s="133"/>
      <c r="AE6" s="133"/>
      <c r="AF6" s="133"/>
      <c r="AG6" s="52"/>
      <c r="AH6" s="134"/>
      <c r="AI6" s="656" t="s">
        <v>26</v>
      </c>
      <c r="AJ6" s="656"/>
      <c r="AK6" s="656"/>
      <c r="AL6" s="174"/>
      <c r="AM6" s="14"/>
    </row>
    <row r="7" spans="1:39" ht="30" customHeight="1">
      <c r="A7" s="47"/>
      <c r="B7" s="47"/>
      <c r="C7" s="648" t="s">
        <v>63</v>
      </c>
      <c r="D7" s="649"/>
      <c r="E7" s="649"/>
      <c r="F7" s="649"/>
      <c r="G7" s="649"/>
      <c r="H7" s="650"/>
      <c r="I7" s="648" t="s">
        <v>849</v>
      </c>
      <c r="J7" s="649"/>
      <c r="K7" s="649"/>
      <c r="L7" s="650"/>
      <c r="M7" s="648" t="s">
        <v>850</v>
      </c>
      <c r="N7" s="649"/>
      <c r="O7" s="650"/>
      <c r="P7" s="648" t="s">
        <v>851</v>
      </c>
      <c r="Q7" s="649"/>
      <c r="R7" s="649"/>
      <c r="S7" s="650"/>
      <c r="T7" s="648" t="s">
        <v>854</v>
      </c>
      <c r="U7" s="651"/>
      <c r="V7" s="651"/>
      <c r="W7" s="652"/>
      <c r="X7" s="648" t="s">
        <v>852</v>
      </c>
      <c r="Y7" s="649"/>
      <c r="Z7" s="649"/>
      <c r="AA7" s="650"/>
      <c r="AB7" s="648" t="s">
        <v>288</v>
      </c>
      <c r="AC7" s="649"/>
      <c r="AD7" s="649"/>
      <c r="AE7" s="650"/>
      <c r="AF7" s="653" t="s">
        <v>853</v>
      </c>
      <c r="AG7" s="654"/>
      <c r="AH7" s="655"/>
      <c r="AI7" s="653" t="s">
        <v>200</v>
      </c>
      <c r="AJ7" s="654"/>
      <c r="AK7" s="655"/>
      <c r="AL7" s="14"/>
      <c r="AM7" s="27"/>
    </row>
    <row r="8" spans="1:39" ht="30" customHeight="1">
      <c r="A8" s="47"/>
      <c r="B8" s="47"/>
      <c r="C8" s="639"/>
      <c r="D8" s="640"/>
      <c r="E8" s="640"/>
      <c r="F8" s="640"/>
      <c r="G8" s="640"/>
      <c r="H8" s="641"/>
      <c r="I8" s="636"/>
      <c r="J8" s="636"/>
      <c r="K8" s="636"/>
      <c r="L8" s="636"/>
      <c r="M8" s="636"/>
      <c r="N8" s="636"/>
      <c r="O8" s="636"/>
      <c r="P8" s="636"/>
      <c r="Q8" s="636"/>
      <c r="R8" s="636"/>
      <c r="S8" s="636"/>
      <c r="T8" s="637"/>
      <c r="U8" s="637"/>
      <c r="V8" s="637"/>
      <c r="W8" s="637"/>
      <c r="X8" s="637"/>
      <c r="Y8" s="637"/>
      <c r="Z8" s="637"/>
      <c r="AA8" s="637"/>
      <c r="AB8" s="637"/>
      <c r="AC8" s="637"/>
      <c r="AD8" s="637"/>
      <c r="AE8" s="637"/>
      <c r="AF8" s="637"/>
      <c r="AG8" s="637"/>
      <c r="AH8" s="637"/>
      <c r="AI8" s="638">
        <f t="shared" ref="AI8:AI15" si="0">SUM(I8:AH8)</f>
        <v>0</v>
      </c>
      <c r="AJ8" s="638"/>
      <c r="AK8" s="638"/>
    </row>
    <row r="9" spans="1:39" ht="30" customHeight="1">
      <c r="A9" s="47"/>
      <c r="B9" s="47"/>
      <c r="C9" s="633"/>
      <c r="D9" s="634"/>
      <c r="E9" s="634"/>
      <c r="F9" s="634"/>
      <c r="G9" s="634"/>
      <c r="H9" s="635"/>
      <c r="I9" s="636"/>
      <c r="J9" s="636"/>
      <c r="K9" s="636"/>
      <c r="L9" s="636"/>
      <c r="M9" s="636"/>
      <c r="N9" s="636"/>
      <c r="O9" s="636"/>
      <c r="P9" s="636"/>
      <c r="Q9" s="636"/>
      <c r="R9" s="636"/>
      <c r="S9" s="636"/>
      <c r="T9" s="637"/>
      <c r="U9" s="637"/>
      <c r="V9" s="637"/>
      <c r="W9" s="637"/>
      <c r="X9" s="637"/>
      <c r="Y9" s="637"/>
      <c r="Z9" s="637"/>
      <c r="AA9" s="637"/>
      <c r="AB9" s="637"/>
      <c r="AC9" s="637"/>
      <c r="AD9" s="637"/>
      <c r="AE9" s="637"/>
      <c r="AF9" s="637"/>
      <c r="AG9" s="637"/>
      <c r="AH9" s="637"/>
      <c r="AI9" s="638">
        <f t="shared" si="0"/>
        <v>0</v>
      </c>
      <c r="AJ9" s="638"/>
      <c r="AK9" s="638"/>
    </row>
    <row r="10" spans="1:39" ht="30" customHeight="1">
      <c r="A10" s="47"/>
      <c r="B10" s="47"/>
      <c r="C10" s="633"/>
      <c r="D10" s="634"/>
      <c r="E10" s="634"/>
      <c r="F10" s="634"/>
      <c r="G10" s="634"/>
      <c r="H10" s="635"/>
      <c r="I10" s="636"/>
      <c r="J10" s="636"/>
      <c r="K10" s="636"/>
      <c r="L10" s="636"/>
      <c r="M10" s="636"/>
      <c r="N10" s="636"/>
      <c r="O10" s="636"/>
      <c r="P10" s="636"/>
      <c r="Q10" s="636"/>
      <c r="R10" s="636"/>
      <c r="S10" s="636"/>
      <c r="T10" s="637"/>
      <c r="U10" s="637"/>
      <c r="V10" s="637"/>
      <c r="W10" s="637"/>
      <c r="X10" s="637"/>
      <c r="Y10" s="637"/>
      <c r="Z10" s="637"/>
      <c r="AA10" s="637"/>
      <c r="AB10" s="637"/>
      <c r="AC10" s="637"/>
      <c r="AD10" s="637"/>
      <c r="AE10" s="637"/>
      <c r="AF10" s="637"/>
      <c r="AG10" s="637"/>
      <c r="AH10" s="637"/>
      <c r="AI10" s="638">
        <f t="shared" si="0"/>
        <v>0</v>
      </c>
      <c r="AJ10" s="638"/>
      <c r="AK10" s="638"/>
    </row>
    <row r="11" spans="1:39" ht="30" customHeight="1">
      <c r="A11" s="47"/>
      <c r="B11" s="47"/>
      <c r="C11" s="633"/>
      <c r="D11" s="634"/>
      <c r="E11" s="634"/>
      <c r="F11" s="634"/>
      <c r="G11" s="634"/>
      <c r="H11" s="635"/>
      <c r="I11" s="636"/>
      <c r="J11" s="636"/>
      <c r="K11" s="636"/>
      <c r="L11" s="636"/>
      <c r="M11" s="636"/>
      <c r="N11" s="636"/>
      <c r="O11" s="636"/>
      <c r="P11" s="636"/>
      <c r="Q11" s="636"/>
      <c r="R11" s="636"/>
      <c r="S11" s="636"/>
      <c r="T11" s="637"/>
      <c r="U11" s="637"/>
      <c r="V11" s="637"/>
      <c r="W11" s="637"/>
      <c r="X11" s="637"/>
      <c r="Y11" s="637"/>
      <c r="Z11" s="637"/>
      <c r="AA11" s="637"/>
      <c r="AB11" s="637"/>
      <c r="AC11" s="637"/>
      <c r="AD11" s="637"/>
      <c r="AE11" s="637"/>
      <c r="AF11" s="637"/>
      <c r="AG11" s="637"/>
      <c r="AH11" s="637"/>
      <c r="AI11" s="638">
        <f t="shared" si="0"/>
        <v>0</v>
      </c>
      <c r="AJ11" s="638"/>
      <c r="AK11" s="638"/>
    </row>
    <row r="12" spans="1:39" ht="30" customHeight="1">
      <c r="A12" s="47"/>
      <c r="B12" s="47"/>
      <c r="C12" s="633"/>
      <c r="D12" s="634"/>
      <c r="E12" s="634"/>
      <c r="F12" s="634"/>
      <c r="G12" s="634"/>
      <c r="H12" s="635"/>
      <c r="I12" s="636"/>
      <c r="J12" s="636"/>
      <c r="K12" s="636"/>
      <c r="L12" s="636"/>
      <c r="M12" s="636"/>
      <c r="N12" s="636"/>
      <c r="O12" s="636"/>
      <c r="P12" s="636"/>
      <c r="Q12" s="636"/>
      <c r="R12" s="636"/>
      <c r="S12" s="636"/>
      <c r="T12" s="637"/>
      <c r="U12" s="637"/>
      <c r="V12" s="637"/>
      <c r="W12" s="637"/>
      <c r="X12" s="637"/>
      <c r="Y12" s="637"/>
      <c r="Z12" s="637"/>
      <c r="AA12" s="637"/>
      <c r="AB12" s="637"/>
      <c r="AC12" s="637"/>
      <c r="AD12" s="637"/>
      <c r="AE12" s="637"/>
      <c r="AF12" s="637"/>
      <c r="AG12" s="637"/>
      <c r="AH12" s="637"/>
      <c r="AI12" s="638">
        <f t="shared" si="0"/>
        <v>0</v>
      </c>
      <c r="AJ12" s="638"/>
      <c r="AK12" s="638"/>
    </row>
    <row r="13" spans="1:39" ht="30" customHeight="1">
      <c r="A13" s="47"/>
      <c r="B13" s="47"/>
      <c r="C13" s="633"/>
      <c r="D13" s="634"/>
      <c r="E13" s="634"/>
      <c r="F13" s="634"/>
      <c r="G13" s="634"/>
      <c r="H13" s="635"/>
      <c r="I13" s="636"/>
      <c r="J13" s="636"/>
      <c r="K13" s="636"/>
      <c r="L13" s="636"/>
      <c r="M13" s="636"/>
      <c r="N13" s="636"/>
      <c r="O13" s="636"/>
      <c r="P13" s="636"/>
      <c r="Q13" s="636"/>
      <c r="R13" s="636"/>
      <c r="S13" s="636"/>
      <c r="T13" s="637"/>
      <c r="U13" s="637"/>
      <c r="V13" s="637"/>
      <c r="W13" s="637"/>
      <c r="X13" s="637"/>
      <c r="Y13" s="637"/>
      <c r="Z13" s="637"/>
      <c r="AA13" s="637"/>
      <c r="AB13" s="637"/>
      <c r="AC13" s="637"/>
      <c r="AD13" s="637"/>
      <c r="AE13" s="637"/>
      <c r="AF13" s="637"/>
      <c r="AG13" s="637"/>
      <c r="AH13" s="637"/>
      <c r="AI13" s="638">
        <f t="shared" si="0"/>
        <v>0</v>
      </c>
      <c r="AJ13" s="638"/>
      <c r="AK13" s="638"/>
    </row>
    <row r="14" spans="1:39" ht="30" customHeight="1">
      <c r="A14" s="47"/>
      <c r="B14" s="47"/>
      <c r="C14" s="633"/>
      <c r="D14" s="634"/>
      <c r="E14" s="634"/>
      <c r="F14" s="634"/>
      <c r="G14" s="634"/>
      <c r="H14" s="635"/>
      <c r="I14" s="645"/>
      <c r="J14" s="646"/>
      <c r="K14" s="646"/>
      <c r="L14" s="647"/>
      <c r="M14" s="645"/>
      <c r="N14" s="646"/>
      <c r="O14" s="647"/>
      <c r="P14" s="645"/>
      <c r="Q14" s="646"/>
      <c r="R14" s="646"/>
      <c r="S14" s="647"/>
      <c r="T14" s="642"/>
      <c r="U14" s="643"/>
      <c r="V14" s="643"/>
      <c r="W14" s="644"/>
      <c r="X14" s="642"/>
      <c r="Y14" s="643"/>
      <c r="Z14" s="643"/>
      <c r="AA14" s="644"/>
      <c r="AB14" s="642"/>
      <c r="AC14" s="643"/>
      <c r="AD14" s="643"/>
      <c r="AE14" s="644"/>
      <c r="AF14" s="637"/>
      <c r="AG14" s="637"/>
      <c r="AH14" s="637"/>
      <c r="AI14" s="638">
        <f t="shared" si="0"/>
        <v>0</v>
      </c>
      <c r="AJ14" s="638"/>
      <c r="AK14" s="638"/>
    </row>
    <row r="15" spans="1:39" ht="30" customHeight="1">
      <c r="A15" s="47"/>
      <c r="B15" s="47"/>
      <c r="C15" s="633"/>
      <c r="D15" s="634"/>
      <c r="E15" s="634"/>
      <c r="F15" s="634"/>
      <c r="G15" s="634"/>
      <c r="H15" s="635"/>
      <c r="I15" s="636"/>
      <c r="J15" s="636"/>
      <c r="K15" s="636"/>
      <c r="L15" s="636"/>
      <c r="M15" s="636"/>
      <c r="N15" s="636"/>
      <c r="O15" s="636"/>
      <c r="P15" s="636"/>
      <c r="Q15" s="636"/>
      <c r="R15" s="636"/>
      <c r="S15" s="636"/>
      <c r="T15" s="637"/>
      <c r="U15" s="637"/>
      <c r="V15" s="637"/>
      <c r="W15" s="637"/>
      <c r="X15" s="637"/>
      <c r="Y15" s="637"/>
      <c r="Z15" s="637"/>
      <c r="AA15" s="637"/>
      <c r="AB15" s="637"/>
      <c r="AC15" s="637"/>
      <c r="AD15" s="637"/>
      <c r="AE15" s="637"/>
      <c r="AF15" s="637"/>
      <c r="AG15" s="637"/>
      <c r="AH15" s="637"/>
      <c r="AI15" s="638">
        <f t="shared" si="0"/>
        <v>0</v>
      </c>
      <c r="AJ15" s="638"/>
      <c r="AK15" s="638"/>
    </row>
    <row r="16" spans="1:39" ht="7.5" customHeight="1">
      <c r="A16" s="23"/>
      <c r="B16" s="22"/>
      <c r="C16" s="21"/>
      <c r="D16" s="21"/>
      <c r="E16" s="124"/>
      <c r="F16" s="124"/>
      <c r="G16" s="124"/>
      <c r="H16" s="124"/>
      <c r="I16" s="124"/>
      <c r="J16" s="124"/>
      <c r="K16" s="124"/>
      <c r="L16" s="124"/>
      <c r="M16" s="124"/>
      <c r="N16" s="124"/>
      <c r="O16" s="124"/>
      <c r="P16" s="127"/>
      <c r="Q16" s="127"/>
      <c r="R16" s="127"/>
      <c r="S16" s="127"/>
      <c r="T16" s="127"/>
      <c r="U16" s="127"/>
      <c r="V16" s="127"/>
      <c r="W16" s="127"/>
      <c r="X16" s="127"/>
      <c r="Y16" s="127"/>
      <c r="Z16" s="127"/>
      <c r="AA16" s="127"/>
      <c r="AB16" s="127"/>
      <c r="AC16" s="127"/>
      <c r="AD16" s="127"/>
      <c r="AE16" s="127"/>
      <c r="AF16" s="127"/>
      <c r="AG16" s="126"/>
    </row>
    <row r="17" spans="1:46" ht="26.25" customHeight="1">
      <c r="A17" s="23"/>
      <c r="B17" s="22"/>
      <c r="C17" s="21"/>
      <c r="D17" s="44"/>
      <c r="E17" s="278"/>
      <c r="F17" s="278"/>
      <c r="G17" s="278"/>
      <c r="H17" s="278"/>
      <c r="I17" s="278"/>
      <c r="J17" s="278"/>
      <c r="K17" s="278"/>
      <c r="L17" s="278"/>
      <c r="M17" s="278"/>
      <c r="N17" s="278"/>
      <c r="O17" s="278"/>
      <c r="P17" s="278"/>
      <c r="Q17" s="278"/>
      <c r="R17" s="278"/>
      <c r="S17" s="278"/>
      <c r="T17" s="278"/>
      <c r="U17" s="278"/>
      <c r="V17" s="278"/>
      <c r="W17" s="278"/>
      <c r="X17" s="278"/>
      <c r="Y17" s="278"/>
      <c r="Z17" s="278"/>
      <c r="AA17" s="278"/>
      <c r="AB17" s="278"/>
      <c r="AC17" s="278"/>
      <c r="AD17" s="278"/>
      <c r="AE17" s="278"/>
      <c r="AF17" s="278"/>
      <c r="AG17" s="278"/>
      <c r="AH17" s="278"/>
      <c r="AI17" s="278"/>
      <c r="AJ17" s="278"/>
      <c r="AK17" s="278"/>
      <c r="AL17" s="278"/>
      <c r="AM17" s="104" t="s">
        <v>217</v>
      </c>
      <c r="AN17" s="44"/>
      <c r="AO17" s="44"/>
      <c r="AP17" s="44"/>
      <c r="AQ17" s="44"/>
      <c r="AR17" s="44"/>
      <c r="AS17" s="44"/>
      <c r="AT17" s="24"/>
    </row>
    <row r="18" spans="1:46" ht="16.5" customHeight="1">
      <c r="AR18" s="1"/>
      <c r="AS18" s="1"/>
    </row>
    <row r="20" spans="1:46" ht="69" customHeight="1">
      <c r="B20" s="236" t="s">
        <v>855</v>
      </c>
      <c r="C20" s="451"/>
      <c r="D20" s="451"/>
      <c r="E20" s="451"/>
      <c r="F20" s="451"/>
      <c r="G20" s="451"/>
      <c r="H20" s="451"/>
      <c r="I20" s="451"/>
      <c r="J20" s="451"/>
      <c r="K20" s="451"/>
      <c r="L20" s="451"/>
      <c r="M20" s="451"/>
      <c r="N20" s="451"/>
      <c r="O20" s="451"/>
      <c r="P20" s="451"/>
      <c r="Q20" s="451"/>
      <c r="R20" s="451"/>
      <c r="S20" s="451"/>
      <c r="T20" s="451"/>
      <c r="U20" s="451"/>
      <c r="V20" s="451"/>
      <c r="W20" s="451"/>
      <c r="X20" s="451"/>
      <c r="Y20" s="451"/>
      <c r="Z20" s="451"/>
      <c r="AA20" s="451"/>
      <c r="AB20" s="451"/>
      <c r="AC20" s="451"/>
      <c r="AD20" s="451"/>
      <c r="AE20" s="451"/>
      <c r="AF20" s="451"/>
      <c r="AG20" s="451"/>
      <c r="AH20" s="451"/>
      <c r="AI20" s="451"/>
      <c r="AJ20" s="451"/>
      <c r="AK20" s="452"/>
      <c r="AL20" s="175"/>
    </row>
  </sheetData>
  <mergeCells count="90">
    <mergeCell ref="AB12:AE12"/>
    <mergeCell ref="AF12:AH12"/>
    <mergeCell ref="AI12:AK12"/>
    <mergeCell ref="AI10:AK10"/>
    <mergeCell ref="AB9:AE9"/>
    <mergeCell ref="AF9:AH9"/>
    <mergeCell ref="AB10:AE10"/>
    <mergeCell ref="AF10:AH10"/>
    <mergeCell ref="AB11:AE11"/>
    <mergeCell ref="AF11:AH11"/>
    <mergeCell ref="AI11:AK11"/>
    <mergeCell ref="AI9:AK9"/>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G3:AH3"/>
    <mergeCell ref="I12:L12"/>
    <mergeCell ref="M12:O12"/>
    <mergeCell ref="P12:S12"/>
    <mergeCell ref="T12:W12"/>
    <mergeCell ref="X12:AA12"/>
    <mergeCell ref="I13:L13"/>
    <mergeCell ref="M13:O13"/>
    <mergeCell ref="P13:S13"/>
    <mergeCell ref="T13:W13"/>
    <mergeCell ref="X13:AA13"/>
    <mergeCell ref="I14:L14"/>
    <mergeCell ref="M14:O14"/>
    <mergeCell ref="P14:S14"/>
    <mergeCell ref="T14:W14"/>
    <mergeCell ref="X14:AA14"/>
    <mergeCell ref="AF13:AH13"/>
    <mergeCell ref="AI13:AK13"/>
    <mergeCell ref="AB14:AE14"/>
    <mergeCell ref="AF14:AH14"/>
    <mergeCell ref="AB13:AE13"/>
    <mergeCell ref="T15:W15"/>
    <mergeCell ref="X15:AA15"/>
    <mergeCell ref="AB15:AE15"/>
    <mergeCell ref="AF15:AH15"/>
    <mergeCell ref="AI15:AK15"/>
    <mergeCell ref="AB8:AE8"/>
    <mergeCell ref="AF8:AH8"/>
    <mergeCell ref="AI8:AK8"/>
    <mergeCell ref="I8:L8"/>
    <mergeCell ref="M8:O8"/>
    <mergeCell ref="P8:S8"/>
    <mergeCell ref="T8:W8"/>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AM2" sqref="AM2"/>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65" t="s">
        <v>862</v>
      </c>
      <c r="C2" s="565"/>
      <c r="D2" s="565"/>
      <c r="E2" s="565"/>
      <c r="F2" s="565"/>
      <c r="G2" s="565"/>
      <c r="H2" s="565"/>
      <c r="I2" s="565"/>
      <c r="J2" s="565"/>
      <c r="K2" s="565"/>
      <c r="L2" s="565"/>
      <c r="M2" s="565"/>
      <c r="N2" s="565"/>
      <c r="O2" s="565"/>
      <c r="P2" s="565"/>
      <c r="Q2" s="565"/>
      <c r="R2" s="565"/>
      <c r="S2" s="565"/>
      <c r="T2" s="565"/>
      <c r="U2" s="565"/>
      <c r="V2" s="565"/>
      <c r="W2" s="565"/>
      <c r="X2" s="565"/>
      <c r="Y2" s="565"/>
      <c r="Z2" s="565"/>
      <c r="AA2" s="565"/>
      <c r="AB2" s="565"/>
      <c r="AC2" s="565"/>
      <c r="AD2" s="565"/>
      <c r="AE2" s="565"/>
      <c r="AF2" s="565"/>
      <c r="AG2" s="565"/>
      <c r="AH2" s="565"/>
      <c r="AI2" s="565"/>
      <c r="AJ2" s="565"/>
      <c r="AK2" s="565"/>
      <c r="AL2" s="565"/>
      <c r="AO2" s="1"/>
      <c r="AP2" s="1"/>
      <c r="AQ2" s="1"/>
    </row>
    <row r="3" spans="1:43">
      <c r="A3" s="176"/>
      <c r="B3" s="45"/>
      <c r="C3" s="45"/>
      <c r="D3" s="45"/>
      <c r="E3" s="45"/>
      <c r="F3" s="45"/>
      <c r="G3" s="45"/>
      <c r="H3" s="45"/>
      <c r="I3" s="45"/>
      <c r="J3" s="45"/>
      <c r="K3" s="45"/>
      <c r="L3" s="45"/>
      <c r="M3" s="45"/>
      <c r="N3" s="177"/>
      <c r="O3" s="45"/>
      <c r="P3" s="177"/>
      <c r="Q3" s="45"/>
      <c r="R3" s="177"/>
      <c r="S3" s="45"/>
      <c r="T3" s="178"/>
      <c r="U3" s="178"/>
      <c r="V3" s="178"/>
      <c r="W3" s="45"/>
      <c r="X3" s="177"/>
      <c r="Y3" s="45"/>
      <c r="Z3" s="177"/>
      <c r="AA3" s="45"/>
      <c r="AB3" s="177"/>
      <c r="AC3" s="45"/>
      <c r="AD3" s="45"/>
      <c r="AE3" s="45"/>
      <c r="AF3" s="45"/>
      <c r="AG3" s="45"/>
      <c r="AH3" s="45"/>
      <c r="AI3" s="45"/>
      <c r="AJ3" s="45"/>
      <c r="AK3" s="45"/>
    </row>
    <row r="4" spans="1:43">
      <c r="A4" s="45"/>
      <c r="B4" s="45"/>
      <c r="C4" s="422" t="s">
        <v>856</v>
      </c>
      <c r="D4" s="423"/>
      <c r="E4" s="423"/>
      <c r="F4" s="423"/>
      <c r="G4" s="423"/>
      <c r="H4" s="423"/>
      <c r="I4" s="423"/>
      <c r="J4" s="423"/>
      <c r="K4" s="423"/>
      <c r="L4" s="423"/>
      <c r="M4" s="423"/>
      <c r="N4" s="423"/>
      <c r="O4" s="423"/>
      <c r="P4" s="423"/>
      <c r="Q4" s="423"/>
      <c r="R4" s="423"/>
      <c r="S4" s="423"/>
      <c r="T4" s="423"/>
      <c r="U4" s="423"/>
      <c r="V4" s="423"/>
      <c r="W4" s="423"/>
      <c r="X4" s="423"/>
      <c r="Y4" s="423"/>
      <c r="Z4" s="423"/>
      <c r="AA4" s="423"/>
      <c r="AB4" s="423"/>
      <c r="AC4" s="423"/>
      <c r="AD4" s="423"/>
      <c r="AE4" s="423"/>
      <c r="AF4" s="423"/>
      <c r="AG4" s="423"/>
      <c r="AH4" s="423"/>
      <c r="AI4" s="423"/>
      <c r="AJ4" s="424"/>
      <c r="AK4" s="45"/>
    </row>
    <row r="5" spans="1:43">
      <c r="A5" s="45"/>
      <c r="B5" s="45"/>
      <c r="C5" s="425"/>
      <c r="D5" s="426"/>
      <c r="E5" s="426"/>
      <c r="F5" s="426"/>
      <c r="G5" s="426"/>
      <c r="H5" s="426"/>
      <c r="I5" s="426"/>
      <c r="J5" s="426"/>
      <c r="K5" s="426"/>
      <c r="L5" s="426"/>
      <c r="M5" s="426"/>
      <c r="N5" s="426"/>
      <c r="O5" s="426"/>
      <c r="P5" s="426"/>
      <c r="Q5" s="426"/>
      <c r="R5" s="426"/>
      <c r="S5" s="426"/>
      <c r="T5" s="426"/>
      <c r="U5" s="426"/>
      <c r="V5" s="426"/>
      <c r="W5" s="426"/>
      <c r="X5" s="426"/>
      <c r="Y5" s="426"/>
      <c r="Z5" s="426"/>
      <c r="AA5" s="426"/>
      <c r="AB5" s="426"/>
      <c r="AC5" s="426"/>
      <c r="AD5" s="426"/>
      <c r="AE5" s="426"/>
      <c r="AF5" s="426"/>
      <c r="AG5" s="426"/>
      <c r="AH5" s="426"/>
      <c r="AI5" s="426"/>
      <c r="AJ5" s="657"/>
      <c r="AK5" s="45"/>
    </row>
    <row r="6" spans="1:43">
      <c r="A6" s="45"/>
      <c r="B6" s="45"/>
      <c r="C6" s="425"/>
      <c r="D6" s="426"/>
      <c r="E6" s="426"/>
      <c r="F6" s="426"/>
      <c r="G6" s="426"/>
      <c r="H6" s="426"/>
      <c r="I6" s="426"/>
      <c r="J6" s="426"/>
      <c r="K6" s="426"/>
      <c r="L6" s="426"/>
      <c r="M6" s="426"/>
      <c r="N6" s="426"/>
      <c r="O6" s="426"/>
      <c r="P6" s="426"/>
      <c r="Q6" s="426"/>
      <c r="R6" s="426"/>
      <c r="S6" s="426"/>
      <c r="T6" s="426"/>
      <c r="U6" s="426"/>
      <c r="V6" s="426"/>
      <c r="W6" s="426"/>
      <c r="X6" s="426"/>
      <c r="Y6" s="426"/>
      <c r="Z6" s="426"/>
      <c r="AA6" s="426"/>
      <c r="AB6" s="426"/>
      <c r="AC6" s="426"/>
      <c r="AD6" s="426"/>
      <c r="AE6" s="426"/>
      <c r="AF6" s="426"/>
      <c r="AG6" s="426"/>
      <c r="AH6" s="426"/>
      <c r="AI6" s="426"/>
      <c r="AJ6" s="657"/>
      <c r="AK6" s="45"/>
    </row>
    <row r="7" spans="1:43">
      <c r="A7" s="45"/>
      <c r="B7" s="45"/>
      <c r="C7" s="425"/>
      <c r="D7" s="426"/>
      <c r="E7" s="426"/>
      <c r="F7" s="426"/>
      <c r="G7" s="426"/>
      <c r="H7" s="426"/>
      <c r="I7" s="426"/>
      <c r="J7" s="426"/>
      <c r="K7" s="426"/>
      <c r="L7" s="426"/>
      <c r="M7" s="426"/>
      <c r="N7" s="426"/>
      <c r="O7" s="426"/>
      <c r="P7" s="426"/>
      <c r="Q7" s="426"/>
      <c r="R7" s="426"/>
      <c r="S7" s="426"/>
      <c r="T7" s="426"/>
      <c r="U7" s="426"/>
      <c r="V7" s="426"/>
      <c r="W7" s="426"/>
      <c r="X7" s="426"/>
      <c r="Y7" s="426"/>
      <c r="Z7" s="426"/>
      <c r="AA7" s="426"/>
      <c r="AB7" s="426"/>
      <c r="AC7" s="426"/>
      <c r="AD7" s="426"/>
      <c r="AE7" s="426"/>
      <c r="AF7" s="426"/>
      <c r="AG7" s="426"/>
      <c r="AH7" s="426"/>
      <c r="AI7" s="426"/>
      <c r="AJ7" s="657"/>
      <c r="AK7" s="45"/>
    </row>
    <row r="8" spans="1:43">
      <c r="A8" s="45"/>
      <c r="B8" s="45"/>
      <c r="C8" s="425"/>
      <c r="D8" s="426"/>
      <c r="E8" s="426"/>
      <c r="F8" s="426"/>
      <c r="G8" s="426"/>
      <c r="H8" s="426"/>
      <c r="I8" s="426"/>
      <c r="J8" s="426"/>
      <c r="K8" s="426"/>
      <c r="L8" s="426"/>
      <c r="M8" s="426"/>
      <c r="N8" s="426"/>
      <c r="O8" s="426"/>
      <c r="P8" s="426"/>
      <c r="Q8" s="426"/>
      <c r="R8" s="426"/>
      <c r="S8" s="426"/>
      <c r="T8" s="426"/>
      <c r="U8" s="426"/>
      <c r="V8" s="426"/>
      <c r="W8" s="426"/>
      <c r="X8" s="426"/>
      <c r="Y8" s="426"/>
      <c r="Z8" s="426"/>
      <c r="AA8" s="426"/>
      <c r="AB8" s="426"/>
      <c r="AC8" s="426"/>
      <c r="AD8" s="426"/>
      <c r="AE8" s="426"/>
      <c r="AF8" s="426"/>
      <c r="AG8" s="426"/>
      <c r="AH8" s="426"/>
      <c r="AI8" s="426"/>
      <c r="AJ8" s="657"/>
      <c r="AK8" s="45"/>
    </row>
    <row r="9" spans="1:43">
      <c r="B9" s="178"/>
      <c r="C9" s="433"/>
      <c r="D9" s="427"/>
      <c r="E9" s="427"/>
      <c r="F9" s="427"/>
      <c r="G9" s="427"/>
      <c r="H9" s="427"/>
      <c r="I9" s="427"/>
      <c r="J9" s="427"/>
      <c r="K9" s="427"/>
      <c r="L9" s="427"/>
      <c r="M9" s="427"/>
      <c r="N9" s="427"/>
      <c r="O9" s="427"/>
      <c r="P9" s="427"/>
      <c r="Q9" s="427"/>
      <c r="R9" s="427"/>
      <c r="S9" s="427"/>
      <c r="T9" s="427"/>
      <c r="U9" s="427"/>
      <c r="V9" s="427"/>
      <c r="W9" s="427"/>
      <c r="X9" s="427"/>
      <c r="Y9" s="427"/>
      <c r="Z9" s="427"/>
      <c r="AA9" s="427"/>
      <c r="AB9" s="427"/>
      <c r="AC9" s="427"/>
      <c r="AD9" s="427"/>
      <c r="AE9" s="427"/>
      <c r="AF9" s="427"/>
      <c r="AG9" s="427"/>
      <c r="AH9" s="427"/>
      <c r="AI9" s="427"/>
      <c r="AJ9" s="428"/>
      <c r="AK9" s="179"/>
    </row>
    <row r="10" spans="1:43">
      <c r="B10" s="178"/>
      <c r="C10" s="173"/>
      <c r="D10" s="173"/>
      <c r="E10" s="173"/>
      <c r="F10" s="173"/>
      <c r="G10" s="173"/>
      <c r="H10" s="173"/>
      <c r="I10" s="173"/>
      <c r="J10" s="173"/>
      <c r="K10" s="173"/>
      <c r="L10" s="173"/>
      <c r="M10" s="173"/>
      <c r="N10" s="180"/>
      <c r="O10" s="179"/>
      <c r="P10" s="179"/>
      <c r="Q10" s="179"/>
      <c r="R10" s="179"/>
      <c r="S10" s="179"/>
      <c r="T10" s="180"/>
      <c r="U10" s="179"/>
      <c r="V10" s="179"/>
      <c r="W10" s="179"/>
      <c r="X10" s="179"/>
      <c r="Y10" s="179"/>
      <c r="Z10" s="180"/>
      <c r="AA10" s="179"/>
      <c r="AB10" s="179"/>
      <c r="AC10" s="179"/>
      <c r="AD10" s="179"/>
      <c r="AE10" s="179"/>
      <c r="AF10" s="180"/>
      <c r="AG10" s="179"/>
      <c r="AH10" s="179"/>
      <c r="AI10" s="179"/>
      <c r="AJ10" s="179"/>
      <c r="AK10" s="179"/>
    </row>
    <row r="11" spans="1:43">
      <c r="A11" s="178"/>
      <c r="B11" s="178"/>
      <c r="C11" s="181"/>
      <c r="D11" s="181"/>
      <c r="E11" s="181"/>
      <c r="F11" s="181"/>
      <c r="G11" s="181"/>
      <c r="H11" s="181"/>
      <c r="I11" s="181"/>
      <c r="J11" s="181"/>
      <c r="K11" s="181"/>
      <c r="L11" s="181"/>
      <c r="M11" s="181"/>
      <c r="N11" s="180"/>
      <c r="O11" s="179"/>
      <c r="P11" s="179"/>
      <c r="Q11" s="179"/>
      <c r="R11" s="179"/>
      <c r="S11" s="179"/>
      <c r="T11" s="180"/>
      <c r="U11" s="179"/>
      <c r="V11" s="179"/>
      <c r="W11" s="179"/>
      <c r="X11" s="179"/>
      <c r="Y11" s="179"/>
      <c r="Z11" s="180"/>
      <c r="AA11" s="179"/>
      <c r="AB11" s="179"/>
      <c r="AC11" s="179"/>
      <c r="AD11" s="179"/>
      <c r="AE11" s="179"/>
      <c r="AF11" s="180"/>
      <c r="AG11" s="179"/>
      <c r="AH11" s="179"/>
      <c r="AI11" s="179"/>
      <c r="AJ11" s="179"/>
      <c r="AK11" s="179"/>
    </row>
    <row r="12" spans="1:43">
      <c r="A12" s="178"/>
      <c r="B12" s="178"/>
      <c r="C12" s="181"/>
      <c r="D12" s="181"/>
      <c r="E12" s="181"/>
      <c r="F12" s="181"/>
      <c r="G12" s="181"/>
      <c r="H12" s="181"/>
      <c r="I12" s="181"/>
      <c r="J12" s="181"/>
      <c r="K12" s="181"/>
      <c r="L12" s="181"/>
      <c r="M12" s="181"/>
      <c r="N12" s="180"/>
      <c r="O12" s="179"/>
      <c r="P12" s="179"/>
      <c r="Q12" s="179"/>
      <c r="R12" s="179"/>
      <c r="S12" s="179"/>
      <c r="T12" s="180"/>
      <c r="U12" s="179"/>
      <c r="V12" s="179"/>
      <c r="W12" s="179"/>
      <c r="X12" s="179"/>
      <c r="Y12" s="179"/>
      <c r="Z12" s="180"/>
      <c r="AA12" s="179"/>
      <c r="AB12" s="179"/>
      <c r="AC12" s="179"/>
      <c r="AD12" s="179"/>
      <c r="AE12" s="179"/>
      <c r="AF12" s="180"/>
      <c r="AG12" s="179"/>
      <c r="AH12" s="179"/>
      <c r="AI12" s="179"/>
      <c r="AJ12" s="179"/>
      <c r="AK12" s="179"/>
    </row>
    <row r="13" spans="1:43" ht="40.5" customHeight="1">
      <c r="A13" s="236" t="s">
        <v>857</v>
      </c>
      <c r="B13" s="237"/>
      <c r="C13" s="237"/>
      <c r="D13" s="237"/>
      <c r="E13" s="237"/>
      <c r="F13" s="237"/>
      <c r="G13" s="237"/>
      <c r="H13" s="237"/>
      <c r="I13" s="237"/>
      <c r="J13" s="237"/>
      <c r="K13" s="237"/>
      <c r="L13" s="237"/>
      <c r="M13" s="237"/>
      <c r="N13" s="237"/>
      <c r="O13" s="237"/>
      <c r="P13" s="237"/>
      <c r="Q13" s="237"/>
      <c r="R13" s="237"/>
      <c r="S13" s="237"/>
      <c r="T13" s="237"/>
      <c r="U13" s="237"/>
      <c r="V13" s="237"/>
      <c r="W13" s="237"/>
      <c r="X13" s="237"/>
      <c r="Y13" s="237"/>
      <c r="Z13" s="237"/>
      <c r="AA13" s="237"/>
      <c r="AB13" s="237"/>
      <c r="AC13" s="237"/>
      <c r="AD13" s="237"/>
      <c r="AE13" s="237"/>
      <c r="AF13" s="237"/>
      <c r="AG13" s="237"/>
      <c r="AH13" s="237"/>
      <c r="AI13" s="237"/>
      <c r="AJ13" s="237"/>
      <c r="AK13" s="238"/>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L6" sqref="AL6"/>
    </sheetView>
  </sheetViews>
  <sheetFormatPr defaultRowHeight="16.5"/>
  <cols>
    <col min="1" max="2" width="1.125" style="1" customWidth="1"/>
    <col min="3" max="13" width="2.75" style="1" customWidth="1"/>
    <col min="14" max="37" width="3.125" style="1" customWidth="1"/>
    <col min="38" max="40" width="9" style="1"/>
  </cols>
  <sheetData>
    <row r="1" spans="1:43" ht="19.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35"/>
      <c r="AO1" s="1"/>
      <c r="AP1" s="1"/>
      <c r="AQ1" s="1"/>
    </row>
    <row r="2" spans="1:43" ht="20.25" customHeight="1">
      <c r="A2" s="99"/>
      <c r="B2" s="565" t="s">
        <v>876</v>
      </c>
      <c r="C2" s="565"/>
      <c r="D2" s="565"/>
      <c r="E2" s="565"/>
      <c r="F2" s="565"/>
      <c r="G2" s="565"/>
      <c r="H2" s="565"/>
      <c r="I2" s="565"/>
      <c r="J2" s="565"/>
      <c r="K2" s="565"/>
      <c r="L2" s="565"/>
      <c r="M2" s="565"/>
      <c r="N2" s="565"/>
      <c r="O2" s="565"/>
      <c r="P2" s="565"/>
      <c r="Q2" s="565"/>
      <c r="R2" s="565"/>
      <c r="S2" s="565"/>
      <c r="T2" s="565"/>
      <c r="U2" s="565"/>
      <c r="V2" s="565"/>
      <c r="W2" s="565"/>
      <c r="X2" s="565"/>
      <c r="Y2" s="565"/>
      <c r="Z2" s="565"/>
      <c r="AA2" s="565"/>
      <c r="AB2" s="565"/>
      <c r="AC2" s="565"/>
      <c r="AD2" s="565"/>
      <c r="AE2" s="565"/>
      <c r="AF2" s="565"/>
      <c r="AG2" s="565"/>
      <c r="AH2" s="565"/>
      <c r="AI2" s="565"/>
      <c r="AJ2" s="565"/>
      <c r="AK2" s="565"/>
      <c r="AL2" s="565"/>
      <c r="AO2" s="1"/>
      <c r="AP2" s="1"/>
      <c r="AQ2" s="1"/>
    </row>
    <row r="3" spans="1:43">
      <c r="AO3" s="1"/>
    </row>
    <row r="4" spans="1:43" ht="18.75" customHeight="1">
      <c r="A4" s="17"/>
      <c r="B4" s="670" t="s">
        <v>863</v>
      </c>
      <c r="C4" s="545"/>
      <c r="D4" s="545"/>
      <c r="E4" s="545"/>
      <c r="F4" s="545"/>
      <c r="G4" s="545"/>
      <c r="H4" s="545"/>
      <c r="I4" s="545"/>
      <c r="J4" s="545"/>
      <c r="K4" s="545"/>
      <c r="L4" s="545"/>
      <c r="M4" s="545"/>
      <c r="N4" s="545"/>
      <c r="O4" s="545"/>
      <c r="P4" s="545"/>
      <c r="Q4" s="545"/>
      <c r="R4" s="545"/>
      <c r="S4" s="545"/>
      <c r="T4" s="545"/>
      <c r="U4" s="545"/>
      <c r="V4" s="545"/>
      <c r="W4" s="545"/>
      <c r="X4" s="545"/>
      <c r="Y4" s="545"/>
      <c r="Z4" s="545"/>
      <c r="AA4" s="545"/>
      <c r="AB4" s="545"/>
      <c r="AC4" s="545"/>
      <c r="AD4" s="545"/>
      <c r="AE4" s="545"/>
      <c r="AF4" s="545"/>
      <c r="AG4" s="545"/>
      <c r="AH4" s="545"/>
      <c r="AI4" s="545"/>
      <c r="AJ4" s="545"/>
      <c r="AK4" s="545"/>
      <c r="AL4" s="14"/>
      <c r="AO4" s="1"/>
    </row>
    <row r="5" spans="1:43">
      <c r="A5" s="176"/>
      <c r="B5" s="176"/>
      <c r="C5" s="176"/>
      <c r="D5" s="45"/>
      <c r="E5" s="45"/>
      <c r="F5" s="45"/>
      <c r="G5" s="45"/>
      <c r="H5" s="45"/>
      <c r="I5" s="45"/>
      <c r="J5" s="45"/>
      <c r="K5" s="45"/>
      <c r="L5" s="45"/>
      <c r="M5" s="45"/>
      <c r="N5" s="177"/>
      <c r="O5" s="45"/>
      <c r="P5" s="177"/>
      <c r="Q5" s="45"/>
      <c r="R5" s="177"/>
      <c r="S5" s="45"/>
      <c r="T5" s="178"/>
      <c r="U5" s="178"/>
      <c r="V5" s="178"/>
      <c r="W5" s="45"/>
      <c r="X5" s="177"/>
      <c r="Y5" s="45"/>
      <c r="Z5" s="177"/>
      <c r="AA5" s="45"/>
      <c r="AB5" s="177"/>
      <c r="AC5" s="45"/>
      <c r="AD5" s="45"/>
      <c r="AE5" s="45"/>
      <c r="AF5" s="45"/>
      <c r="AG5" s="45"/>
      <c r="AH5" s="45"/>
      <c r="AI5" s="45"/>
      <c r="AJ5" s="45"/>
      <c r="AK5" s="45"/>
    </row>
    <row r="6" spans="1:43" ht="17.25">
      <c r="A6" s="176"/>
      <c r="B6" s="176"/>
      <c r="C6" s="176" t="s">
        <v>858</v>
      </c>
      <c r="D6" s="45"/>
      <c r="E6" s="45"/>
      <c r="F6" s="45"/>
      <c r="G6" s="45"/>
      <c r="H6" s="45"/>
      <c r="I6" s="658" t="s">
        <v>1109</v>
      </c>
      <c r="J6" s="659"/>
      <c r="K6" s="659"/>
      <c r="L6" s="659"/>
      <c r="M6" s="659"/>
      <c r="N6" s="660"/>
      <c r="O6" s="45"/>
      <c r="P6" s="177"/>
      <c r="Q6" s="45"/>
      <c r="R6" s="177"/>
      <c r="S6" s="45"/>
      <c r="T6" s="178"/>
      <c r="U6" s="178"/>
      <c r="V6" s="178"/>
      <c r="W6" s="45"/>
      <c r="X6" s="177"/>
      <c r="Y6" s="45"/>
      <c r="Z6" s="177"/>
      <c r="AA6" s="45"/>
      <c r="AB6" s="177"/>
      <c r="AC6" s="45"/>
      <c r="AD6" s="45"/>
      <c r="AE6" s="45"/>
      <c r="AF6" s="45"/>
      <c r="AG6" s="45"/>
      <c r="AH6" s="45"/>
      <c r="AI6" s="45"/>
      <c r="AJ6" s="45"/>
      <c r="AK6" s="45"/>
    </row>
    <row r="7" spans="1:43">
      <c r="A7" s="176"/>
      <c r="B7" s="176"/>
      <c r="C7" s="176" t="s">
        <v>859</v>
      </c>
      <c r="D7" s="45"/>
      <c r="E7" s="45"/>
      <c r="F7" s="45"/>
      <c r="G7" s="45"/>
      <c r="H7" s="45"/>
      <c r="I7" s="45"/>
      <c r="J7" s="45"/>
      <c r="K7" s="45"/>
      <c r="L7" s="45"/>
      <c r="M7" s="45"/>
      <c r="N7" s="177"/>
      <c r="O7" s="45"/>
      <c r="P7" s="177"/>
      <c r="Q7" s="45"/>
      <c r="R7" s="177"/>
      <c r="S7" s="45"/>
      <c r="T7" s="178"/>
      <c r="U7" s="178"/>
      <c r="V7" s="178"/>
      <c r="W7" s="45"/>
      <c r="X7" s="177"/>
      <c r="Y7" s="45"/>
      <c r="Z7" s="177"/>
      <c r="AA7" s="45"/>
      <c r="AB7" s="177"/>
      <c r="AC7" s="45"/>
      <c r="AD7" s="45"/>
      <c r="AE7" s="45"/>
      <c r="AF7" s="45"/>
      <c r="AG7" s="45"/>
      <c r="AH7" s="45"/>
      <c r="AI7" s="45"/>
      <c r="AJ7" s="45"/>
      <c r="AK7" s="45"/>
    </row>
    <row r="8" spans="1:43">
      <c r="A8" s="45"/>
      <c r="B8" s="45"/>
      <c r="C8" s="661"/>
      <c r="D8" s="662"/>
      <c r="E8" s="662"/>
      <c r="F8" s="662"/>
      <c r="G8" s="662"/>
      <c r="H8" s="662"/>
      <c r="I8" s="662"/>
      <c r="J8" s="662"/>
      <c r="K8" s="662"/>
      <c r="L8" s="662"/>
      <c r="M8" s="662"/>
      <c r="N8" s="662"/>
      <c r="O8" s="662"/>
      <c r="P8" s="662"/>
      <c r="Q8" s="662"/>
      <c r="R8" s="662"/>
      <c r="S8" s="662"/>
      <c r="T8" s="662"/>
      <c r="U8" s="662"/>
      <c r="V8" s="662"/>
      <c r="W8" s="662"/>
      <c r="X8" s="662"/>
      <c r="Y8" s="662"/>
      <c r="Z8" s="662"/>
      <c r="AA8" s="662"/>
      <c r="AB8" s="662"/>
      <c r="AC8" s="662"/>
      <c r="AD8" s="662"/>
      <c r="AE8" s="662"/>
      <c r="AF8" s="662"/>
      <c r="AG8" s="662"/>
      <c r="AH8" s="662"/>
      <c r="AI8" s="662"/>
      <c r="AJ8" s="663"/>
      <c r="AK8" s="45"/>
    </row>
    <row r="9" spans="1:43" ht="17.25" customHeight="1">
      <c r="A9" s="182"/>
      <c r="B9" s="182"/>
      <c r="C9" s="664"/>
      <c r="D9" s="665"/>
      <c r="E9" s="665"/>
      <c r="F9" s="665"/>
      <c r="G9" s="665"/>
      <c r="H9" s="665"/>
      <c r="I9" s="665"/>
      <c r="J9" s="665"/>
      <c r="K9" s="665"/>
      <c r="L9" s="665"/>
      <c r="M9" s="665"/>
      <c r="N9" s="665"/>
      <c r="O9" s="665"/>
      <c r="P9" s="665"/>
      <c r="Q9" s="665"/>
      <c r="R9" s="665"/>
      <c r="S9" s="665"/>
      <c r="T9" s="665"/>
      <c r="U9" s="665"/>
      <c r="V9" s="665"/>
      <c r="W9" s="665"/>
      <c r="X9" s="665"/>
      <c r="Y9" s="665"/>
      <c r="Z9" s="665"/>
      <c r="AA9" s="665"/>
      <c r="AB9" s="665"/>
      <c r="AC9" s="665"/>
      <c r="AD9" s="665"/>
      <c r="AE9" s="665"/>
      <c r="AF9" s="665"/>
      <c r="AG9" s="665"/>
      <c r="AH9" s="665"/>
      <c r="AI9" s="665"/>
      <c r="AJ9" s="666"/>
      <c r="AK9" s="133"/>
      <c r="AL9" s="14"/>
    </row>
    <row r="10" spans="1:43" ht="17.25" customHeight="1">
      <c r="A10" s="182"/>
      <c r="B10" s="182"/>
      <c r="C10" s="664"/>
      <c r="D10" s="665"/>
      <c r="E10" s="665"/>
      <c r="F10" s="665"/>
      <c r="G10" s="665"/>
      <c r="H10" s="665"/>
      <c r="I10" s="665"/>
      <c r="J10" s="665"/>
      <c r="K10" s="665"/>
      <c r="L10" s="665"/>
      <c r="M10" s="665"/>
      <c r="N10" s="665"/>
      <c r="O10" s="665"/>
      <c r="P10" s="665"/>
      <c r="Q10" s="665"/>
      <c r="R10" s="665"/>
      <c r="S10" s="665"/>
      <c r="T10" s="665"/>
      <c r="U10" s="665"/>
      <c r="V10" s="665"/>
      <c r="W10" s="665"/>
      <c r="X10" s="665"/>
      <c r="Y10" s="665"/>
      <c r="Z10" s="665"/>
      <c r="AA10" s="665"/>
      <c r="AB10" s="665"/>
      <c r="AC10" s="665"/>
      <c r="AD10" s="665"/>
      <c r="AE10" s="665"/>
      <c r="AF10" s="665"/>
      <c r="AG10" s="665"/>
      <c r="AH10" s="665"/>
      <c r="AI10" s="665"/>
      <c r="AJ10" s="666"/>
      <c r="AK10" s="133"/>
      <c r="AL10" s="14"/>
    </row>
    <row r="11" spans="1:43" ht="17.25" customHeight="1">
      <c r="A11" s="182"/>
      <c r="B11" s="182"/>
      <c r="C11" s="664"/>
      <c r="D11" s="665"/>
      <c r="E11" s="665"/>
      <c r="F11" s="665"/>
      <c r="G11" s="665"/>
      <c r="H11" s="665"/>
      <c r="I11" s="665"/>
      <c r="J11" s="665"/>
      <c r="K11" s="665"/>
      <c r="L11" s="665"/>
      <c r="M11" s="665"/>
      <c r="N11" s="665"/>
      <c r="O11" s="665"/>
      <c r="P11" s="665"/>
      <c r="Q11" s="665"/>
      <c r="R11" s="665"/>
      <c r="S11" s="665"/>
      <c r="T11" s="665"/>
      <c r="U11" s="665"/>
      <c r="V11" s="665"/>
      <c r="W11" s="665"/>
      <c r="X11" s="665"/>
      <c r="Y11" s="665"/>
      <c r="Z11" s="665"/>
      <c r="AA11" s="665"/>
      <c r="AB11" s="665"/>
      <c r="AC11" s="665"/>
      <c r="AD11" s="665"/>
      <c r="AE11" s="665"/>
      <c r="AF11" s="665"/>
      <c r="AG11" s="665"/>
      <c r="AH11" s="665"/>
      <c r="AI11" s="665"/>
      <c r="AJ11" s="666"/>
      <c r="AK11" s="133"/>
      <c r="AL11" s="14"/>
    </row>
    <row r="12" spans="1:43" ht="17.25" customHeight="1">
      <c r="A12" s="182"/>
      <c r="B12" s="182"/>
      <c r="C12" s="664"/>
      <c r="D12" s="665"/>
      <c r="E12" s="665"/>
      <c r="F12" s="665"/>
      <c r="G12" s="665"/>
      <c r="H12" s="665"/>
      <c r="I12" s="665"/>
      <c r="J12" s="665"/>
      <c r="K12" s="665"/>
      <c r="L12" s="665"/>
      <c r="M12" s="665"/>
      <c r="N12" s="665"/>
      <c r="O12" s="665"/>
      <c r="P12" s="665"/>
      <c r="Q12" s="665"/>
      <c r="R12" s="665"/>
      <c r="S12" s="665"/>
      <c r="T12" s="665"/>
      <c r="U12" s="665"/>
      <c r="V12" s="665"/>
      <c r="W12" s="665"/>
      <c r="X12" s="665"/>
      <c r="Y12" s="665"/>
      <c r="Z12" s="665"/>
      <c r="AA12" s="665"/>
      <c r="AB12" s="665"/>
      <c r="AC12" s="665"/>
      <c r="AD12" s="665"/>
      <c r="AE12" s="665"/>
      <c r="AF12" s="665"/>
      <c r="AG12" s="665"/>
      <c r="AH12" s="665"/>
      <c r="AI12" s="665"/>
      <c r="AJ12" s="666"/>
      <c r="AK12" s="133"/>
      <c r="AL12" s="14"/>
    </row>
    <row r="13" spans="1:43">
      <c r="A13" s="178"/>
      <c r="B13" s="178"/>
      <c r="C13" s="664"/>
      <c r="D13" s="665"/>
      <c r="E13" s="665"/>
      <c r="F13" s="665"/>
      <c r="G13" s="665"/>
      <c r="H13" s="665"/>
      <c r="I13" s="665"/>
      <c r="J13" s="665"/>
      <c r="K13" s="665"/>
      <c r="L13" s="665"/>
      <c r="M13" s="665"/>
      <c r="N13" s="665"/>
      <c r="O13" s="665"/>
      <c r="P13" s="665"/>
      <c r="Q13" s="665"/>
      <c r="R13" s="665"/>
      <c r="S13" s="665"/>
      <c r="T13" s="665"/>
      <c r="U13" s="665"/>
      <c r="V13" s="665"/>
      <c r="W13" s="665"/>
      <c r="X13" s="665"/>
      <c r="Y13" s="665"/>
      <c r="Z13" s="665"/>
      <c r="AA13" s="665"/>
      <c r="AB13" s="665"/>
      <c r="AC13" s="665"/>
      <c r="AD13" s="665"/>
      <c r="AE13" s="665"/>
      <c r="AF13" s="665"/>
      <c r="AG13" s="665"/>
      <c r="AH13" s="665"/>
      <c r="AI13" s="665"/>
      <c r="AJ13" s="666"/>
      <c r="AK13" s="183"/>
    </row>
    <row r="14" spans="1:43">
      <c r="B14" s="178"/>
      <c r="C14" s="664"/>
      <c r="D14" s="665"/>
      <c r="E14" s="665"/>
      <c r="F14" s="665"/>
      <c r="G14" s="665"/>
      <c r="H14" s="665"/>
      <c r="I14" s="665"/>
      <c r="J14" s="665"/>
      <c r="K14" s="665"/>
      <c r="L14" s="665"/>
      <c r="M14" s="665"/>
      <c r="N14" s="665"/>
      <c r="O14" s="665"/>
      <c r="P14" s="665"/>
      <c r="Q14" s="665"/>
      <c r="R14" s="665"/>
      <c r="S14" s="665"/>
      <c r="T14" s="665"/>
      <c r="U14" s="665"/>
      <c r="V14" s="665"/>
      <c r="W14" s="665"/>
      <c r="X14" s="665"/>
      <c r="Y14" s="665"/>
      <c r="Z14" s="665"/>
      <c r="AA14" s="665"/>
      <c r="AB14" s="665"/>
      <c r="AC14" s="665"/>
      <c r="AD14" s="665"/>
      <c r="AE14" s="665"/>
      <c r="AF14" s="665"/>
      <c r="AG14" s="665"/>
      <c r="AH14" s="665"/>
      <c r="AI14" s="665"/>
      <c r="AJ14" s="666"/>
      <c r="AK14" s="183"/>
    </row>
    <row r="15" spans="1:43">
      <c r="B15" s="178"/>
      <c r="C15" s="664"/>
      <c r="D15" s="665"/>
      <c r="E15" s="665"/>
      <c r="F15" s="665"/>
      <c r="G15" s="665"/>
      <c r="H15" s="665"/>
      <c r="I15" s="665"/>
      <c r="J15" s="665"/>
      <c r="K15" s="665"/>
      <c r="L15" s="665"/>
      <c r="M15" s="665"/>
      <c r="N15" s="665"/>
      <c r="O15" s="665"/>
      <c r="P15" s="665"/>
      <c r="Q15" s="665"/>
      <c r="R15" s="665"/>
      <c r="S15" s="665"/>
      <c r="T15" s="665"/>
      <c r="U15" s="665"/>
      <c r="V15" s="665"/>
      <c r="W15" s="665"/>
      <c r="X15" s="665"/>
      <c r="Y15" s="665"/>
      <c r="Z15" s="665"/>
      <c r="AA15" s="665"/>
      <c r="AB15" s="665"/>
      <c r="AC15" s="665"/>
      <c r="AD15" s="665"/>
      <c r="AE15" s="665"/>
      <c r="AF15" s="665"/>
      <c r="AG15" s="665"/>
      <c r="AH15" s="665"/>
      <c r="AI15" s="665"/>
      <c r="AJ15" s="666"/>
      <c r="AK15" s="179"/>
    </row>
    <row r="16" spans="1:43">
      <c r="B16" s="178"/>
      <c r="C16" s="667"/>
      <c r="D16" s="668"/>
      <c r="E16" s="668"/>
      <c r="F16" s="668"/>
      <c r="G16" s="668"/>
      <c r="H16" s="668"/>
      <c r="I16" s="668"/>
      <c r="J16" s="668"/>
      <c r="K16" s="668"/>
      <c r="L16" s="668"/>
      <c r="M16" s="668"/>
      <c r="N16" s="668"/>
      <c r="O16" s="668"/>
      <c r="P16" s="668"/>
      <c r="Q16" s="668"/>
      <c r="R16" s="668"/>
      <c r="S16" s="668"/>
      <c r="T16" s="668"/>
      <c r="U16" s="668"/>
      <c r="V16" s="668"/>
      <c r="W16" s="668"/>
      <c r="X16" s="668"/>
      <c r="Y16" s="668"/>
      <c r="Z16" s="668"/>
      <c r="AA16" s="668"/>
      <c r="AB16" s="668"/>
      <c r="AC16" s="668"/>
      <c r="AD16" s="668"/>
      <c r="AE16" s="668"/>
      <c r="AF16" s="668"/>
      <c r="AG16" s="668"/>
      <c r="AH16" s="668"/>
      <c r="AI16" s="668"/>
      <c r="AJ16" s="669"/>
      <c r="AK16" s="179"/>
    </row>
    <row r="17" spans="1:41">
      <c r="B17" s="178"/>
      <c r="C17" s="173"/>
      <c r="D17" s="173"/>
      <c r="E17" s="173"/>
      <c r="F17" s="173"/>
      <c r="G17" s="173"/>
      <c r="H17" s="173"/>
      <c r="I17" s="173"/>
      <c r="J17" s="173"/>
      <c r="K17" s="173"/>
      <c r="L17" s="173"/>
      <c r="M17" s="173"/>
      <c r="N17" s="180"/>
      <c r="O17" s="179"/>
      <c r="P17" s="179"/>
      <c r="Q17" s="179"/>
      <c r="R17" s="179"/>
      <c r="S17" s="179"/>
      <c r="T17" s="180"/>
      <c r="U17" s="179"/>
      <c r="V17" s="179"/>
      <c r="W17" s="179"/>
      <c r="X17" s="179"/>
      <c r="Y17" s="179"/>
      <c r="Z17" s="180"/>
      <c r="AA17" s="179"/>
      <c r="AB17" s="179"/>
      <c r="AC17" s="179"/>
      <c r="AD17" s="179"/>
      <c r="AE17" s="179"/>
      <c r="AF17" s="180"/>
      <c r="AG17" s="179"/>
      <c r="AH17" s="179"/>
      <c r="AI17" s="179"/>
      <c r="AJ17" s="179"/>
      <c r="AK17" s="179"/>
    </row>
    <row r="18" spans="1:41">
      <c r="B18" s="178"/>
      <c r="C18" s="173"/>
      <c r="D18" s="173"/>
      <c r="E18" s="173"/>
      <c r="F18" s="173"/>
      <c r="G18" s="173"/>
      <c r="H18" s="173"/>
      <c r="I18" s="173"/>
      <c r="J18" s="173"/>
      <c r="K18" s="173"/>
      <c r="L18" s="173"/>
      <c r="M18" s="173"/>
      <c r="N18" s="180"/>
      <c r="O18" s="179"/>
      <c r="P18" s="179"/>
      <c r="Q18" s="179"/>
      <c r="R18" s="179"/>
      <c r="S18" s="179"/>
      <c r="T18" s="180"/>
      <c r="U18" s="179"/>
      <c r="V18" s="179"/>
      <c r="W18" s="179"/>
      <c r="X18" s="179"/>
      <c r="Y18" s="179"/>
      <c r="Z18" s="180"/>
      <c r="AA18" s="179"/>
      <c r="AB18" s="179"/>
      <c r="AC18" s="179"/>
      <c r="AD18" s="179"/>
      <c r="AE18" s="179"/>
      <c r="AF18" s="180"/>
      <c r="AG18" s="179"/>
      <c r="AH18" s="179"/>
      <c r="AI18" s="179"/>
      <c r="AJ18" s="179"/>
      <c r="AK18" s="179"/>
    </row>
    <row r="19" spans="1:41" ht="18.75" customHeight="1">
      <c r="A19" s="17"/>
      <c r="B19" s="670" t="s">
        <v>864</v>
      </c>
      <c r="C19" s="545"/>
      <c r="D19" s="545"/>
      <c r="E19" s="545"/>
      <c r="F19" s="545"/>
      <c r="G19" s="545"/>
      <c r="H19" s="545"/>
      <c r="I19" s="545"/>
      <c r="J19" s="545"/>
      <c r="K19" s="545"/>
      <c r="L19" s="545"/>
      <c r="M19" s="545"/>
      <c r="N19" s="545"/>
      <c r="O19" s="545"/>
      <c r="P19" s="545"/>
      <c r="Q19" s="545"/>
      <c r="R19" s="545"/>
      <c r="S19" s="545"/>
      <c r="T19" s="545"/>
      <c r="U19" s="545"/>
      <c r="V19" s="545"/>
      <c r="W19" s="545"/>
      <c r="X19" s="545"/>
      <c r="Y19" s="545"/>
      <c r="Z19" s="545"/>
      <c r="AA19" s="545"/>
      <c r="AB19" s="545"/>
      <c r="AC19" s="545"/>
      <c r="AD19" s="545"/>
      <c r="AE19" s="545"/>
      <c r="AF19" s="545"/>
      <c r="AG19" s="545"/>
      <c r="AH19" s="545"/>
      <c r="AI19" s="545"/>
      <c r="AJ19" s="545"/>
      <c r="AK19" s="545"/>
      <c r="AL19" s="14"/>
      <c r="AO19" s="1"/>
    </row>
    <row r="20" spans="1:41">
      <c r="A20" s="176"/>
      <c r="B20" s="176"/>
      <c r="C20" s="176"/>
      <c r="D20" s="45"/>
      <c r="E20" s="45"/>
      <c r="F20" s="45"/>
      <c r="G20" s="45"/>
      <c r="H20" s="45"/>
      <c r="I20" s="45"/>
      <c r="J20" s="45"/>
      <c r="K20" s="45"/>
      <c r="L20" s="45"/>
      <c r="M20" s="45"/>
      <c r="N20" s="177"/>
      <c r="O20" s="45"/>
      <c r="P20" s="177"/>
      <c r="Q20" s="45"/>
      <c r="R20" s="177"/>
      <c r="S20" s="45"/>
      <c r="T20" s="178"/>
      <c r="U20" s="178"/>
      <c r="V20" s="178"/>
      <c r="W20" s="45"/>
      <c r="X20" s="177"/>
      <c r="Y20" s="45"/>
      <c r="Z20" s="177"/>
      <c r="AA20" s="45"/>
      <c r="AB20" s="177"/>
      <c r="AC20" s="45"/>
      <c r="AD20" s="45"/>
      <c r="AE20" s="45"/>
      <c r="AF20" s="45"/>
      <c r="AG20" s="45"/>
      <c r="AH20" s="45"/>
      <c r="AI20" s="45"/>
      <c r="AJ20" s="45"/>
      <c r="AK20" s="45"/>
    </row>
    <row r="21" spans="1:41" ht="17.25">
      <c r="A21" s="176"/>
      <c r="B21" s="176"/>
      <c r="C21" s="176" t="s">
        <v>860</v>
      </c>
      <c r="D21" s="45"/>
      <c r="E21" s="45"/>
      <c r="F21" s="45"/>
      <c r="G21" s="45"/>
      <c r="H21" s="45"/>
      <c r="I21" s="658" t="s">
        <v>1143</v>
      </c>
      <c r="J21" s="659"/>
      <c r="K21" s="659"/>
      <c r="L21" s="659"/>
      <c r="M21" s="659"/>
      <c r="N21" s="660"/>
      <c r="O21" s="45"/>
      <c r="P21" s="177"/>
      <c r="Q21" s="45"/>
      <c r="R21" s="177"/>
      <c r="S21" s="45"/>
      <c r="T21" s="178"/>
      <c r="U21" s="178"/>
      <c r="V21" s="178"/>
      <c r="W21" s="45"/>
      <c r="X21" s="177"/>
      <c r="Y21" s="45"/>
      <c r="Z21" s="177"/>
      <c r="AA21" s="45"/>
      <c r="AB21" s="177"/>
      <c r="AC21" s="45"/>
      <c r="AD21" s="45"/>
      <c r="AE21" s="45"/>
      <c r="AF21" s="45"/>
      <c r="AG21" s="45"/>
      <c r="AH21" s="45"/>
      <c r="AI21" s="45"/>
      <c r="AJ21" s="45"/>
      <c r="AK21" s="45"/>
    </row>
    <row r="22" spans="1:41">
      <c r="A22" s="176"/>
      <c r="B22" s="176"/>
      <c r="C22" s="176" t="s">
        <v>861</v>
      </c>
      <c r="D22" s="45"/>
      <c r="E22" s="45"/>
      <c r="F22" s="45"/>
      <c r="G22" s="45"/>
      <c r="H22" s="45"/>
      <c r="I22" s="45"/>
      <c r="J22" s="45"/>
      <c r="K22" s="45"/>
      <c r="L22" s="45"/>
      <c r="M22" s="45"/>
      <c r="N22" s="177"/>
      <c r="O22" s="45"/>
      <c r="P22" s="177"/>
      <c r="Q22" s="45"/>
      <c r="R22" s="177"/>
      <c r="S22" s="45"/>
      <c r="T22" s="178"/>
      <c r="U22" s="178"/>
      <c r="V22" s="178"/>
      <c r="W22" s="45"/>
      <c r="X22" s="177"/>
      <c r="Y22" s="45"/>
      <c r="Z22" s="177"/>
      <c r="AA22" s="45"/>
      <c r="AB22" s="177"/>
      <c r="AC22" s="45"/>
      <c r="AD22" s="45"/>
      <c r="AE22" s="45"/>
      <c r="AF22" s="45"/>
      <c r="AG22" s="45"/>
      <c r="AH22" s="45"/>
      <c r="AI22" s="45"/>
      <c r="AJ22" s="45"/>
      <c r="AK22" s="45"/>
    </row>
    <row r="23" spans="1:41">
      <c r="A23" s="45"/>
      <c r="B23" s="45"/>
      <c r="C23" s="661"/>
      <c r="D23" s="662"/>
      <c r="E23" s="662"/>
      <c r="F23" s="662"/>
      <c r="G23" s="662"/>
      <c r="H23" s="662"/>
      <c r="I23" s="662"/>
      <c r="J23" s="662"/>
      <c r="K23" s="662"/>
      <c r="L23" s="662"/>
      <c r="M23" s="662"/>
      <c r="N23" s="662"/>
      <c r="O23" s="662"/>
      <c r="P23" s="662"/>
      <c r="Q23" s="662"/>
      <c r="R23" s="662"/>
      <c r="S23" s="662"/>
      <c r="T23" s="662"/>
      <c r="U23" s="662"/>
      <c r="V23" s="662"/>
      <c r="W23" s="662"/>
      <c r="X23" s="662"/>
      <c r="Y23" s="662"/>
      <c r="Z23" s="662"/>
      <c r="AA23" s="662"/>
      <c r="AB23" s="662"/>
      <c r="AC23" s="662"/>
      <c r="AD23" s="662"/>
      <c r="AE23" s="662"/>
      <c r="AF23" s="662"/>
      <c r="AG23" s="662"/>
      <c r="AH23" s="662"/>
      <c r="AI23" s="662"/>
      <c r="AJ23" s="663"/>
      <c r="AK23" s="45"/>
    </row>
    <row r="24" spans="1:41" ht="17.25" customHeight="1">
      <c r="A24" s="182"/>
      <c r="B24" s="182"/>
      <c r="C24" s="664"/>
      <c r="D24" s="665"/>
      <c r="E24" s="665"/>
      <c r="F24" s="665"/>
      <c r="G24" s="665"/>
      <c r="H24" s="665"/>
      <c r="I24" s="665"/>
      <c r="J24" s="665"/>
      <c r="K24" s="665"/>
      <c r="L24" s="665"/>
      <c r="M24" s="665"/>
      <c r="N24" s="665"/>
      <c r="O24" s="665"/>
      <c r="P24" s="665"/>
      <c r="Q24" s="665"/>
      <c r="R24" s="665"/>
      <c r="S24" s="665"/>
      <c r="T24" s="665"/>
      <c r="U24" s="665"/>
      <c r="V24" s="665"/>
      <c r="W24" s="665"/>
      <c r="X24" s="665"/>
      <c r="Y24" s="665"/>
      <c r="Z24" s="665"/>
      <c r="AA24" s="665"/>
      <c r="AB24" s="665"/>
      <c r="AC24" s="665"/>
      <c r="AD24" s="665"/>
      <c r="AE24" s="665"/>
      <c r="AF24" s="665"/>
      <c r="AG24" s="665"/>
      <c r="AH24" s="665"/>
      <c r="AI24" s="665"/>
      <c r="AJ24" s="666"/>
      <c r="AK24" s="133"/>
      <c r="AL24" s="14"/>
    </row>
    <row r="25" spans="1:41" ht="17.25" customHeight="1">
      <c r="A25" s="182"/>
      <c r="B25" s="182"/>
      <c r="C25" s="664"/>
      <c r="D25" s="665"/>
      <c r="E25" s="665"/>
      <c r="F25" s="665"/>
      <c r="G25" s="665"/>
      <c r="H25" s="665"/>
      <c r="I25" s="665"/>
      <c r="J25" s="665"/>
      <c r="K25" s="665"/>
      <c r="L25" s="665"/>
      <c r="M25" s="665"/>
      <c r="N25" s="665"/>
      <c r="O25" s="665"/>
      <c r="P25" s="665"/>
      <c r="Q25" s="665"/>
      <c r="R25" s="665"/>
      <c r="S25" s="665"/>
      <c r="T25" s="665"/>
      <c r="U25" s="665"/>
      <c r="V25" s="665"/>
      <c r="W25" s="665"/>
      <c r="X25" s="665"/>
      <c r="Y25" s="665"/>
      <c r="Z25" s="665"/>
      <c r="AA25" s="665"/>
      <c r="AB25" s="665"/>
      <c r="AC25" s="665"/>
      <c r="AD25" s="665"/>
      <c r="AE25" s="665"/>
      <c r="AF25" s="665"/>
      <c r="AG25" s="665"/>
      <c r="AH25" s="665"/>
      <c r="AI25" s="665"/>
      <c r="AJ25" s="666"/>
      <c r="AK25" s="133"/>
      <c r="AL25" s="14"/>
    </row>
    <row r="26" spans="1:41" ht="17.25" customHeight="1">
      <c r="A26" s="182"/>
      <c r="B26" s="182"/>
      <c r="C26" s="664"/>
      <c r="D26" s="665"/>
      <c r="E26" s="665"/>
      <c r="F26" s="665"/>
      <c r="G26" s="665"/>
      <c r="H26" s="665"/>
      <c r="I26" s="665"/>
      <c r="J26" s="665"/>
      <c r="K26" s="665"/>
      <c r="L26" s="665"/>
      <c r="M26" s="665"/>
      <c r="N26" s="665"/>
      <c r="O26" s="665"/>
      <c r="P26" s="665"/>
      <c r="Q26" s="665"/>
      <c r="R26" s="665"/>
      <c r="S26" s="665"/>
      <c r="T26" s="665"/>
      <c r="U26" s="665"/>
      <c r="V26" s="665"/>
      <c r="W26" s="665"/>
      <c r="X26" s="665"/>
      <c r="Y26" s="665"/>
      <c r="Z26" s="665"/>
      <c r="AA26" s="665"/>
      <c r="AB26" s="665"/>
      <c r="AC26" s="665"/>
      <c r="AD26" s="665"/>
      <c r="AE26" s="665"/>
      <c r="AF26" s="665"/>
      <c r="AG26" s="665"/>
      <c r="AH26" s="665"/>
      <c r="AI26" s="665"/>
      <c r="AJ26" s="666"/>
      <c r="AK26" s="133"/>
      <c r="AL26" s="14"/>
    </row>
    <row r="27" spans="1:41" ht="17.25" customHeight="1">
      <c r="A27" s="182"/>
      <c r="B27" s="182"/>
      <c r="C27" s="664"/>
      <c r="D27" s="665"/>
      <c r="E27" s="665"/>
      <c r="F27" s="665"/>
      <c r="G27" s="665"/>
      <c r="H27" s="665"/>
      <c r="I27" s="665"/>
      <c r="J27" s="665"/>
      <c r="K27" s="665"/>
      <c r="L27" s="665"/>
      <c r="M27" s="665"/>
      <c r="N27" s="665"/>
      <c r="O27" s="665"/>
      <c r="P27" s="665"/>
      <c r="Q27" s="665"/>
      <c r="R27" s="665"/>
      <c r="S27" s="665"/>
      <c r="T27" s="665"/>
      <c r="U27" s="665"/>
      <c r="V27" s="665"/>
      <c r="W27" s="665"/>
      <c r="X27" s="665"/>
      <c r="Y27" s="665"/>
      <c r="Z27" s="665"/>
      <c r="AA27" s="665"/>
      <c r="AB27" s="665"/>
      <c r="AC27" s="665"/>
      <c r="AD27" s="665"/>
      <c r="AE27" s="665"/>
      <c r="AF27" s="665"/>
      <c r="AG27" s="665"/>
      <c r="AH27" s="665"/>
      <c r="AI27" s="665"/>
      <c r="AJ27" s="666"/>
      <c r="AK27" s="133"/>
      <c r="AL27" s="14"/>
    </row>
    <row r="28" spans="1:41">
      <c r="A28" s="178"/>
      <c r="B28" s="178"/>
      <c r="C28" s="664"/>
      <c r="D28" s="665"/>
      <c r="E28" s="665"/>
      <c r="F28" s="665"/>
      <c r="G28" s="665"/>
      <c r="H28" s="665"/>
      <c r="I28" s="665"/>
      <c r="J28" s="665"/>
      <c r="K28" s="665"/>
      <c r="L28" s="665"/>
      <c r="M28" s="665"/>
      <c r="N28" s="665"/>
      <c r="O28" s="665"/>
      <c r="P28" s="665"/>
      <c r="Q28" s="665"/>
      <c r="R28" s="665"/>
      <c r="S28" s="665"/>
      <c r="T28" s="665"/>
      <c r="U28" s="665"/>
      <c r="V28" s="665"/>
      <c r="W28" s="665"/>
      <c r="X28" s="665"/>
      <c r="Y28" s="665"/>
      <c r="Z28" s="665"/>
      <c r="AA28" s="665"/>
      <c r="AB28" s="665"/>
      <c r="AC28" s="665"/>
      <c r="AD28" s="665"/>
      <c r="AE28" s="665"/>
      <c r="AF28" s="665"/>
      <c r="AG28" s="665"/>
      <c r="AH28" s="665"/>
      <c r="AI28" s="665"/>
      <c r="AJ28" s="666"/>
      <c r="AK28" s="183"/>
    </row>
    <row r="29" spans="1:41">
      <c r="B29" s="178"/>
      <c r="C29" s="664"/>
      <c r="D29" s="665"/>
      <c r="E29" s="665"/>
      <c r="F29" s="665"/>
      <c r="G29" s="665"/>
      <c r="H29" s="665"/>
      <c r="I29" s="665"/>
      <c r="J29" s="665"/>
      <c r="K29" s="665"/>
      <c r="L29" s="665"/>
      <c r="M29" s="665"/>
      <c r="N29" s="665"/>
      <c r="O29" s="665"/>
      <c r="P29" s="665"/>
      <c r="Q29" s="665"/>
      <c r="R29" s="665"/>
      <c r="S29" s="665"/>
      <c r="T29" s="665"/>
      <c r="U29" s="665"/>
      <c r="V29" s="665"/>
      <c r="W29" s="665"/>
      <c r="X29" s="665"/>
      <c r="Y29" s="665"/>
      <c r="Z29" s="665"/>
      <c r="AA29" s="665"/>
      <c r="AB29" s="665"/>
      <c r="AC29" s="665"/>
      <c r="AD29" s="665"/>
      <c r="AE29" s="665"/>
      <c r="AF29" s="665"/>
      <c r="AG29" s="665"/>
      <c r="AH29" s="665"/>
      <c r="AI29" s="665"/>
      <c r="AJ29" s="666"/>
      <c r="AK29" s="183"/>
    </row>
    <row r="30" spans="1:41">
      <c r="B30" s="178"/>
      <c r="C30" s="664"/>
      <c r="D30" s="665"/>
      <c r="E30" s="665"/>
      <c r="F30" s="665"/>
      <c r="G30" s="665"/>
      <c r="H30" s="665"/>
      <c r="I30" s="665"/>
      <c r="J30" s="665"/>
      <c r="K30" s="665"/>
      <c r="L30" s="665"/>
      <c r="M30" s="665"/>
      <c r="N30" s="665"/>
      <c r="O30" s="665"/>
      <c r="P30" s="665"/>
      <c r="Q30" s="665"/>
      <c r="R30" s="665"/>
      <c r="S30" s="665"/>
      <c r="T30" s="665"/>
      <c r="U30" s="665"/>
      <c r="V30" s="665"/>
      <c r="W30" s="665"/>
      <c r="X30" s="665"/>
      <c r="Y30" s="665"/>
      <c r="Z30" s="665"/>
      <c r="AA30" s="665"/>
      <c r="AB30" s="665"/>
      <c r="AC30" s="665"/>
      <c r="AD30" s="665"/>
      <c r="AE30" s="665"/>
      <c r="AF30" s="665"/>
      <c r="AG30" s="665"/>
      <c r="AH30" s="665"/>
      <c r="AI30" s="665"/>
      <c r="AJ30" s="666"/>
      <c r="AK30" s="179"/>
    </row>
    <row r="31" spans="1:41">
      <c r="B31" s="178"/>
      <c r="C31" s="667"/>
      <c r="D31" s="668"/>
      <c r="E31" s="668"/>
      <c r="F31" s="668"/>
      <c r="G31" s="668"/>
      <c r="H31" s="668"/>
      <c r="I31" s="668"/>
      <c r="J31" s="668"/>
      <c r="K31" s="668"/>
      <c r="L31" s="668"/>
      <c r="M31" s="668"/>
      <c r="N31" s="668"/>
      <c r="O31" s="668"/>
      <c r="P31" s="668"/>
      <c r="Q31" s="668"/>
      <c r="R31" s="668"/>
      <c r="S31" s="668"/>
      <c r="T31" s="668"/>
      <c r="U31" s="668"/>
      <c r="V31" s="668"/>
      <c r="W31" s="668"/>
      <c r="X31" s="668"/>
      <c r="Y31" s="668"/>
      <c r="Z31" s="668"/>
      <c r="AA31" s="668"/>
      <c r="AB31" s="668"/>
      <c r="AC31" s="668"/>
      <c r="AD31" s="668"/>
      <c r="AE31" s="668"/>
      <c r="AF31" s="668"/>
      <c r="AG31" s="668"/>
      <c r="AH31" s="668"/>
      <c r="AI31" s="668"/>
      <c r="AJ31" s="669"/>
      <c r="AK31" s="179"/>
    </row>
    <row r="32" spans="1:41">
      <c r="B32" s="178"/>
      <c r="C32" s="173"/>
      <c r="D32" s="173"/>
      <c r="E32" s="173"/>
      <c r="F32" s="173"/>
      <c r="G32" s="173"/>
      <c r="H32" s="173"/>
      <c r="I32" s="173"/>
      <c r="J32" s="173"/>
      <c r="K32" s="173"/>
      <c r="L32" s="173"/>
      <c r="M32" s="173"/>
      <c r="N32" s="180"/>
      <c r="O32" s="179"/>
      <c r="P32" s="179"/>
      <c r="Q32" s="179"/>
      <c r="R32" s="179"/>
      <c r="S32" s="179"/>
      <c r="T32" s="180"/>
      <c r="U32" s="179"/>
      <c r="V32" s="179"/>
      <c r="W32" s="179"/>
      <c r="X32" s="179"/>
      <c r="Y32" s="179"/>
      <c r="Z32" s="180"/>
      <c r="AA32" s="179"/>
      <c r="AB32" s="179"/>
      <c r="AC32" s="179"/>
      <c r="AD32" s="179"/>
      <c r="AE32" s="179"/>
      <c r="AF32" s="180"/>
      <c r="AG32" s="179"/>
      <c r="AH32" s="179"/>
      <c r="AI32" s="179"/>
      <c r="AJ32" s="179"/>
      <c r="AK32" s="179"/>
    </row>
    <row r="33" spans="1:37">
      <c r="B33" s="178"/>
      <c r="C33" s="173"/>
      <c r="D33" s="173"/>
      <c r="E33" s="173"/>
      <c r="F33" s="173"/>
      <c r="G33" s="173"/>
      <c r="H33" s="173"/>
      <c r="I33" s="173"/>
      <c r="J33" s="173"/>
      <c r="K33" s="173"/>
      <c r="L33" s="173"/>
      <c r="M33" s="173"/>
      <c r="N33" s="180"/>
      <c r="O33" s="179"/>
      <c r="P33" s="179"/>
      <c r="Q33" s="179"/>
      <c r="R33" s="179"/>
      <c r="S33" s="179"/>
      <c r="T33" s="180"/>
      <c r="U33" s="179"/>
      <c r="V33" s="179"/>
      <c r="W33" s="179"/>
      <c r="X33" s="179"/>
      <c r="Y33" s="179"/>
      <c r="Z33" s="180"/>
      <c r="AA33" s="179"/>
      <c r="AB33" s="179"/>
      <c r="AC33" s="179"/>
      <c r="AD33" s="179"/>
      <c r="AE33" s="179"/>
      <c r="AF33" s="180"/>
      <c r="AG33" s="179"/>
      <c r="AH33" s="179"/>
      <c r="AI33" s="179"/>
      <c r="AJ33" s="179"/>
      <c r="AK33" s="179"/>
    </row>
    <row r="35" spans="1:37" ht="71.25" customHeight="1">
      <c r="A35" s="236" t="s">
        <v>865</v>
      </c>
      <c r="B35" s="237"/>
      <c r="C35" s="237"/>
      <c r="D35" s="237"/>
      <c r="E35" s="237"/>
      <c r="F35" s="237"/>
      <c r="G35" s="237"/>
      <c r="H35" s="237"/>
      <c r="I35" s="237"/>
      <c r="J35" s="237"/>
      <c r="K35" s="237"/>
      <c r="L35" s="237"/>
      <c r="M35" s="237"/>
      <c r="N35" s="237"/>
      <c r="O35" s="237"/>
      <c r="P35" s="237"/>
      <c r="Q35" s="237"/>
      <c r="R35" s="237"/>
      <c r="S35" s="237"/>
      <c r="T35" s="237"/>
      <c r="U35" s="237"/>
      <c r="V35" s="237"/>
      <c r="W35" s="237"/>
      <c r="X35" s="237"/>
      <c r="Y35" s="237"/>
      <c r="Z35" s="237"/>
      <c r="AA35" s="237"/>
      <c r="AB35" s="237"/>
      <c r="AC35" s="237"/>
      <c r="AD35" s="237"/>
      <c r="AE35" s="237"/>
      <c r="AF35" s="237"/>
      <c r="AG35" s="237"/>
      <c r="AH35" s="237"/>
      <c r="AI35" s="237"/>
      <c r="AJ35" s="237"/>
      <c r="AK35" s="238"/>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2:AO11"/>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39" t="s">
        <v>866</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0" t="s">
        <v>867</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41">
      <c r="AL5" s="46"/>
      <c r="AM5"/>
      <c r="AN5"/>
      <c r="AO5"/>
    </row>
    <row r="6" spans="1:41" ht="75.75" customHeight="1">
      <c r="C6" s="671"/>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2"/>
      <c r="AI6" s="672"/>
      <c r="AJ6" s="672"/>
      <c r="AK6" s="673"/>
      <c r="AL6"/>
      <c r="AM6"/>
      <c r="AN6"/>
      <c r="AO6"/>
    </row>
    <row r="7" spans="1:41" s="1" customFormat="1" ht="75.75" customHeight="1">
      <c r="A7" s="17"/>
      <c r="B7" s="17"/>
      <c r="C7" s="674"/>
      <c r="D7" s="675"/>
      <c r="E7" s="675"/>
      <c r="F7" s="675"/>
      <c r="G7" s="675"/>
      <c r="H7" s="675"/>
      <c r="I7" s="675"/>
      <c r="J7" s="675"/>
      <c r="K7" s="675"/>
      <c r="L7" s="675"/>
      <c r="M7" s="675"/>
      <c r="N7" s="675"/>
      <c r="O7" s="675"/>
      <c r="P7" s="675"/>
      <c r="Q7" s="675"/>
      <c r="R7" s="675"/>
      <c r="S7" s="675"/>
      <c r="T7" s="675"/>
      <c r="U7" s="675"/>
      <c r="V7" s="675"/>
      <c r="W7" s="675"/>
      <c r="X7" s="675"/>
      <c r="Y7" s="675"/>
      <c r="Z7" s="675"/>
      <c r="AA7" s="675"/>
      <c r="AB7" s="675"/>
      <c r="AC7" s="675"/>
      <c r="AD7" s="675"/>
      <c r="AE7" s="675"/>
      <c r="AF7" s="675"/>
      <c r="AG7" s="675"/>
      <c r="AH7" s="675"/>
      <c r="AI7" s="675"/>
      <c r="AJ7" s="675"/>
      <c r="AK7" s="676"/>
    </row>
    <row r="8" spans="1:41" ht="75.75" customHeight="1">
      <c r="C8" s="677"/>
      <c r="D8" s="678"/>
      <c r="E8" s="678"/>
      <c r="F8" s="678"/>
      <c r="G8" s="678"/>
      <c r="H8" s="678"/>
      <c r="I8" s="678"/>
      <c r="J8" s="678"/>
      <c r="K8" s="678"/>
      <c r="L8" s="678"/>
      <c r="M8" s="678"/>
      <c r="N8" s="678"/>
      <c r="O8" s="678"/>
      <c r="P8" s="678"/>
      <c r="Q8" s="678"/>
      <c r="R8" s="678"/>
      <c r="S8" s="678"/>
      <c r="T8" s="678"/>
      <c r="U8" s="678"/>
      <c r="V8" s="678"/>
      <c r="W8" s="678"/>
      <c r="X8" s="678"/>
      <c r="Y8" s="678"/>
      <c r="Z8" s="678"/>
      <c r="AA8" s="678"/>
      <c r="AB8" s="678"/>
      <c r="AC8" s="678"/>
      <c r="AD8" s="678"/>
      <c r="AE8" s="678"/>
      <c r="AF8" s="678"/>
      <c r="AG8" s="678"/>
      <c r="AH8" s="678"/>
      <c r="AI8" s="678"/>
      <c r="AJ8" s="678"/>
      <c r="AK8" s="679"/>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67.5" customHeight="1">
      <c r="A11" s="236" t="s">
        <v>869</v>
      </c>
      <c r="B11" s="451"/>
      <c r="C11" s="451"/>
      <c r="D11" s="451"/>
      <c r="E11" s="451"/>
      <c r="F11" s="451"/>
      <c r="G11" s="451"/>
      <c r="H11" s="451"/>
      <c r="I11" s="451"/>
      <c r="J11" s="451"/>
      <c r="K11" s="451"/>
      <c r="L11" s="451"/>
      <c r="M11" s="451"/>
      <c r="N11" s="451"/>
      <c r="O11" s="451"/>
      <c r="P11" s="451"/>
      <c r="Q11" s="451"/>
      <c r="R11" s="451"/>
      <c r="S11" s="451"/>
      <c r="T11" s="451"/>
      <c r="U11" s="451"/>
      <c r="V11" s="451"/>
      <c r="W11" s="451"/>
      <c r="X11" s="451"/>
      <c r="Y11" s="451"/>
      <c r="Z11" s="451"/>
      <c r="AA11" s="451"/>
      <c r="AB11" s="451"/>
      <c r="AC11" s="451"/>
      <c r="AD11" s="451"/>
      <c r="AE11" s="451"/>
      <c r="AF11" s="451"/>
      <c r="AG11" s="451"/>
      <c r="AH11" s="451"/>
      <c r="AI11" s="451"/>
      <c r="AJ11" s="451"/>
      <c r="AK11" s="452"/>
    </row>
  </sheetData>
  <sheetProtection formatCells="0" formatRows="0"/>
  <protectedRanges>
    <protectedRange sqref="A8:AK17"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2:AO12"/>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39" t="s">
        <v>870</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0" t="s">
        <v>871</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41">
      <c r="AL5" s="46"/>
      <c r="AM5"/>
      <c r="AN5"/>
      <c r="AO5"/>
    </row>
    <row r="6" spans="1:41" ht="75.75" customHeight="1">
      <c r="C6" s="671" t="s">
        <v>1176</v>
      </c>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2"/>
      <c r="AI6" s="672"/>
      <c r="AJ6" s="672"/>
      <c r="AK6" s="673"/>
      <c r="AL6"/>
      <c r="AM6"/>
      <c r="AN6"/>
      <c r="AO6"/>
    </row>
    <row r="7" spans="1:41" s="1" customFormat="1" ht="75.75" customHeight="1">
      <c r="A7" s="17"/>
      <c r="B7" s="17"/>
      <c r="C7" s="674"/>
      <c r="D7" s="675"/>
      <c r="E7" s="675"/>
      <c r="F7" s="675"/>
      <c r="G7" s="675"/>
      <c r="H7" s="675"/>
      <c r="I7" s="675"/>
      <c r="J7" s="675"/>
      <c r="K7" s="675"/>
      <c r="L7" s="675"/>
      <c r="M7" s="675"/>
      <c r="N7" s="675"/>
      <c r="O7" s="675"/>
      <c r="P7" s="675"/>
      <c r="Q7" s="675"/>
      <c r="R7" s="675"/>
      <c r="S7" s="675"/>
      <c r="T7" s="675"/>
      <c r="U7" s="675"/>
      <c r="V7" s="675"/>
      <c r="W7" s="675"/>
      <c r="X7" s="675"/>
      <c r="Y7" s="675"/>
      <c r="Z7" s="675"/>
      <c r="AA7" s="675"/>
      <c r="AB7" s="675"/>
      <c r="AC7" s="675"/>
      <c r="AD7" s="675"/>
      <c r="AE7" s="675"/>
      <c r="AF7" s="675"/>
      <c r="AG7" s="675"/>
      <c r="AH7" s="675"/>
      <c r="AI7" s="675"/>
      <c r="AJ7" s="675"/>
      <c r="AK7" s="676"/>
    </row>
    <row r="8" spans="1:41" ht="75.75" customHeight="1">
      <c r="C8" s="677"/>
      <c r="D8" s="678"/>
      <c r="E8" s="678"/>
      <c r="F8" s="678"/>
      <c r="G8" s="678"/>
      <c r="H8" s="678"/>
      <c r="I8" s="678"/>
      <c r="J8" s="678"/>
      <c r="K8" s="678"/>
      <c r="L8" s="678"/>
      <c r="M8" s="678"/>
      <c r="N8" s="678"/>
      <c r="O8" s="678"/>
      <c r="P8" s="678"/>
      <c r="Q8" s="678"/>
      <c r="R8" s="678"/>
      <c r="S8" s="678"/>
      <c r="T8" s="678"/>
      <c r="U8" s="678"/>
      <c r="V8" s="678"/>
      <c r="W8" s="678"/>
      <c r="X8" s="678"/>
      <c r="Y8" s="678"/>
      <c r="Z8" s="678"/>
      <c r="AA8" s="678"/>
      <c r="AB8" s="678"/>
      <c r="AC8" s="678"/>
      <c r="AD8" s="678"/>
      <c r="AE8" s="678"/>
      <c r="AF8" s="678"/>
      <c r="AG8" s="678"/>
      <c r="AH8" s="678"/>
      <c r="AI8" s="678"/>
      <c r="AJ8" s="678"/>
      <c r="AK8" s="679"/>
    </row>
    <row r="9" spans="1:41" ht="89.25" customHeight="1">
      <c r="A9" s="17"/>
      <c r="B9" s="123"/>
      <c r="C9" s="123"/>
      <c r="D9" s="45"/>
      <c r="E9" s="530" t="s">
        <v>872</v>
      </c>
      <c r="F9" s="530"/>
      <c r="G9" s="530"/>
      <c r="H9" s="530"/>
      <c r="I9" s="530"/>
      <c r="J9" s="530"/>
      <c r="K9" s="530"/>
      <c r="L9" s="530"/>
      <c r="M9" s="530"/>
      <c r="N9" s="530"/>
      <c r="O9" s="530"/>
      <c r="P9" s="530"/>
      <c r="Q9" s="530"/>
      <c r="R9" s="530"/>
      <c r="S9" s="530"/>
      <c r="T9" s="530"/>
      <c r="U9" s="530"/>
      <c r="V9" s="530"/>
      <c r="W9" s="530"/>
      <c r="X9" s="530"/>
      <c r="Y9" s="530"/>
      <c r="Z9" s="530"/>
      <c r="AA9" s="530"/>
      <c r="AB9" s="530"/>
      <c r="AC9" s="530"/>
      <c r="AD9" s="530"/>
      <c r="AE9" s="530"/>
      <c r="AF9" s="530"/>
      <c r="AG9" s="530"/>
      <c r="AH9" s="530"/>
      <c r="AI9" s="530"/>
      <c r="AJ9" s="530"/>
      <c r="AK9" s="530"/>
      <c r="AL9" s="14"/>
      <c r="AO9"/>
    </row>
    <row r="10" spans="1:41">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184"/>
      <c r="AB10" s="184"/>
      <c r="AC10" s="184"/>
      <c r="AD10" s="184"/>
      <c r="AE10" s="184"/>
      <c r="AF10" s="184"/>
      <c r="AG10" s="184"/>
      <c r="AH10" s="184"/>
      <c r="AI10" s="184"/>
      <c r="AJ10" s="184"/>
      <c r="AK10" s="184"/>
    </row>
    <row r="12" spans="1:41" ht="58.5" customHeight="1">
      <c r="A12" s="236" t="s">
        <v>873</v>
      </c>
      <c r="B12" s="451"/>
      <c r="C12" s="451"/>
      <c r="D12" s="451"/>
      <c r="E12" s="451"/>
      <c r="F12" s="451"/>
      <c r="G12" s="451"/>
      <c r="H12" s="451"/>
      <c r="I12" s="451"/>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1"/>
      <c r="AG12" s="451"/>
      <c r="AH12" s="451"/>
      <c r="AI12" s="451"/>
      <c r="AJ12" s="451"/>
      <c r="AK12" s="452"/>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2:AO11"/>
  <sheetViews>
    <sheetView showZeros="0" view="pageBreakPreview" zoomScaleNormal="100" zoomScaleSheetLayoutView="100" workbookViewId="0">
      <selection activeCell="AL4" sqref="AL4"/>
    </sheetView>
  </sheetViews>
  <sheetFormatPr defaultRowHeight="16.5"/>
  <cols>
    <col min="1" max="4" width="1.125" style="1" customWidth="1"/>
    <col min="5" max="6" width="2.375" style="1" customWidth="1"/>
    <col min="7" max="7" width="4" style="1" customWidth="1"/>
    <col min="8" max="13" width="2.375" style="1" customWidth="1"/>
    <col min="14" max="22" width="2.625" style="1" customWidth="1"/>
    <col min="23" max="30" width="1.75" style="1" customWidth="1"/>
    <col min="31" max="37" width="2.375" style="1" customWidth="1"/>
    <col min="38" max="41" width="9" style="1"/>
  </cols>
  <sheetData>
    <row r="2" spans="1:41" ht="19.5">
      <c r="A2" s="239" t="s">
        <v>874</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39"/>
      <c r="AD2" s="239"/>
      <c r="AE2" s="239"/>
      <c r="AF2" s="239"/>
      <c r="AG2" s="239"/>
      <c r="AH2" s="239"/>
      <c r="AI2" s="239"/>
      <c r="AJ2" s="239"/>
      <c r="AK2" s="239"/>
    </row>
    <row r="3" spans="1:41" ht="19.5">
      <c r="A3" s="17"/>
      <c r="B3" s="17"/>
      <c r="C3" s="17"/>
      <c r="D3" s="17"/>
      <c r="E3" s="17"/>
      <c r="F3" s="17"/>
      <c r="G3" s="17"/>
      <c r="H3" s="17"/>
      <c r="I3" s="17"/>
      <c r="J3" s="17"/>
      <c r="K3" s="17"/>
      <c r="L3" s="17"/>
      <c r="M3" s="17"/>
      <c r="N3" s="17"/>
      <c r="O3" s="17"/>
      <c r="P3" s="17"/>
      <c r="Q3" s="17"/>
      <c r="R3" s="17"/>
      <c r="S3" s="17"/>
      <c r="T3" s="17"/>
      <c r="U3" s="17"/>
      <c r="V3" s="17"/>
      <c r="W3" s="17"/>
      <c r="X3" s="17"/>
      <c r="Y3" s="17"/>
      <c r="Z3" s="17"/>
      <c r="AA3" s="17"/>
      <c r="AB3" s="17"/>
      <c r="AC3" s="17"/>
      <c r="AD3" s="17"/>
      <c r="AE3" s="17"/>
      <c r="AF3" s="17"/>
      <c r="AG3" s="17"/>
      <c r="AH3" s="17"/>
      <c r="AI3" s="17"/>
      <c r="AJ3" s="17"/>
      <c r="AK3" s="35"/>
    </row>
    <row r="4" spans="1:41" s="1" customFormat="1" ht="20.25" customHeight="1">
      <c r="A4" s="240" t="s">
        <v>875</v>
      </c>
      <c r="B4" s="240"/>
      <c r="C4" s="240"/>
      <c r="D4" s="240"/>
      <c r="E4" s="240"/>
      <c r="F4" s="240"/>
      <c r="G4" s="240"/>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0"/>
      <c r="AG4" s="240"/>
      <c r="AH4" s="240"/>
      <c r="AI4" s="240"/>
      <c r="AJ4" s="240"/>
      <c r="AK4" s="240"/>
    </row>
    <row r="5" spans="1:41">
      <c r="AL5" s="46"/>
      <c r="AM5"/>
      <c r="AN5"/>
      <c r="AO5"/>
    </row>
    <row r="6" spans="1:41" ht="75.75" customHeight="1">
      <c r="C6" s="671"/>
      <c r="D6" s="672"/>
      <c r="E6" s="672"/>
      <c r="F6" s="672"/>
      <c r="G6" s="672"/>
      <c r="H6" s="672"/>
      <c r="I6" s="672"/>
      <c r="J6" s="672"/>
      <c r="K6" s="672"/>
      <c r="L6" s="672"/>
      <c r="M6" s="672"/>
      <c r="N6" s="672"/>
      <c r="O6" s="672"/>
      <c r="P6" s="672"/>
      <c r="Q6" s="672"/>
      <c r="R6" s="672"/>
      <c r="S6" s="672"/>
      <c r="T6" s="672"/>
      <c r="U6" s="672"/>
      <c r="V6" s="672"/>
      <c r="W6" s="672"/>
      <c r="X6" s="672"/>
      <c r="Y6" s="672"/>
      <c r="Z6" s="672"/>
      <c r="AA6" s="672"/>
      <c r="AB6" s="672"/>
      <c r="AC6" s="672"/>
      <c r="AD6" s="672"/>
      <c r="AE6" s="672"/>
      <c r="AF6" s="672"/>
      <c r="AG6" s="672"/>
      <c r="AH6" s="672"/>
      <c r="AI6" s="672"/>
      <c r="AJ6" s="672"/>
      <c r="AK6" s="673"/>
      <c r="AL6"/>
      <c r="AM6"/>
      <c r="AN6"/>
      <c r="AO6"/>
    </row>
    <row r="7" spans="1:41" s="1" customFormat="1" ht="75.75" customHeight="1">
      <c r="A7" s="17"/>
      <c r="B7" s="17"/>
      <c r="C7" s="674"/>
      <c r="D7" s="675"/>
      <c r="E7" s="675"/>
      <c r="F7" s="675"/>
      <c r="G7" s="675"/>
      <c r="H7" s="675"/>
      <c r="I7" s="675"/>
      <c r="J7" s="675"/>
      <c r="K7" s="675"/>
      <c r="L7" s="675"/>
      <c r="M7" s="675"/>
      <c r="N7" s="675"/>
      <c r="O7" s="675"/>
      <c r="P7" s="675"/>
      <c r="Q7" s="675"/>
      <c r="R7" s="675"/>
      <c r="S7" s="675"/>
      <c r="T7" s="675"/>
      <c r="U7" s="675"/>
      <c r="V7" s="675"/>
      <c r="W7" s="675"/>
      <c r="X7" s="675"/>
      <c r="Y7" s="675"/>
      <c r="Z7" s="675"/>
      <c r="AA7" s="675"/>
      <c r="AB7" s="675"/>
      <c r="AC7" s="675"/>
      <c r="AD7" s="675"/>
      <c r="AE7" s="675"/>
      <c r="AF7" s="675"/>
      <c r="AG7" s="675"/>
      <c r="AH7" s="675"/>
      <c r="AI7" s="675"/>
      <c r="AJ7" s="675"/>
      <c r="AK7" s="676"/>
    </row>
    <row r="8" spans="1:41" ht="75.75" customHeight="1">
      <c r="C8" s="677"/>
      <c r="D8" s="678"/>
      <c r="E8" s="678"/>
      <c r="F8" s="678"/>
      <c r="G8" s="678"/>
      <c r="H8" s="678"/>
      <c r="I8" s="678"/>
      <c r="J8" s="678"/>
      <c r="K8" s="678"/>
      <c r="L8" s="678"/>
      <c r="M8" s="678"/>
      <c r="N8" s="678"/>
      <c r="O8" s="678"/>
      <c r="P8" s="678"/>
      <c r="Q8" s="678"/>
      <c r="R8" s="678"/>
      <c r="S8" s="678"/>
      <c r="T8" s="678"/>
      <c r="U8" s="678"/>
      <c r="V8" s="678"/>
      <c r="W8" s="678"/>
      <c r="X8" s="678"/>
      <c r="Y8" s="678"/>
      <c r="Z8" s="678"/>
      <c r="AA8" s="678"/>
      <c r="AB8" s="678"/>
      <c r="AC8" s="678"/>
      <c r="AD8" s="678"/>
      <c r="AE8" s="678"/>
      <c r="AF8" s="678"/>
      <c r="AG8" s="678"/>
      <c r="AH8" s="678"/>
      <c r="AI8" s="678"/>
      <c r="AJ8" s="678"/>
      <c r="AK8" s="679"/>
    </row>
    <row r="9" spans="1:41">
      <c r="C9" s="184"/>
      <c r="D9" s="184"/>
      <c r="E9" s="184"/>
      <c r="F9" s="184"/>
      <c r="G9" s="184"/>
      <c r="H9" s="184"/>
      <c r="I9" s="184"/>
      <c r="J9" s="184"/>
      <c r="K9" s="184"/>
      <c r="L9" s="184"/>
      <c r="M9" s="184"/>
      <c r="N9" s="184"/>
      <c r="O9" s="184"/>
      <c r="P9" s="184"/>
      <c r="Q9" s="184"/>
      <c r="R9" s="184"/>
      <c r="S9" s="184"/>
      <c r="T9" s="184"/>
      <c r="U9" s="184"/>
      <c r="V9" s="184"/>
      <c r="W9" s="184"/>
      <c r="X9" s="184"/>
      <c r="Y9" s="184"/>
      <c r="Z9" s="184"/>
      <c r="AA9" s="184"/>
      <c r="AB9" s="184"/>
      <c r="AC9" s="184"/>
      <c r="AD9" s="184"/>
      <c r="AE9" s="184"/>
      <c r="AF9" s="184"/>
      <c r="AG9" s="184"/>
      <c r="AH9" s="184"/>
      <c r="AI9" s="184"/>
      <c r="AJ9" s="184"/>
      <c r="AK9" s="184"/>
    </row>
    <row r="11" spans="1:41" ht="58.5" customHeight="1">
      <c r="A11" s="236" t="s">
        <v>873</v>
      </c>
      <c r="B11" s="451"/>
      <c r="C11" s="451"/>
      <c r="D11" s="451"/>
      <c r="E11" s="451"/>
      <c r="F11" s="451"/>
      <c r="G11" s="451"/>
      <c r="H11" s="451"/>
      <c r="I11" s="451"/>
      <c r="J11" s="451"/>
      <c r="K11" s="451"/>
      <c r="L11" s="451"/>
      <c r="M11" s="451"/>
      <c r="N11" s="451"/>
      <c r="O11" s="451"/>
      <c r="P11" s="451"/>
      <c r="Q11" s="451"/>
      <c r="R11" s="451"/>
      <c r="S11" s="451"/>
      <c r="T11" s="451"/>
      <c r="U11" s="451"/>
      <c r="V11" s="451"/>
      <c r="W11" s="451"/>
      <c r="X11" s="451"/>
      <c r="Y11" s="451"/>
      <c r="Z11" s="451"/>
      <c r="AA11" s="451"/>
      <c r="AB11" s="451"/>
      <c r="AC11" s="451"/>
      <c r="AD11" s="451"/>
      <c r="AE11" s="451"/>
      <c r="AF11" s="451"/>
      <c r="AG11" s="451"/>
      <c r="AH11" s="451"/>
      <c r="AI11" s="451"/>
      <c r="AJ11" s="451"/>
      <c r="AK11" s="452"/>
    </row>
  </sheetData>
  <sheetProtection formatCells="0" formatRows="0"/>
  <protectedRanges>
    <protectedRange sqref="A8: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2019-06-10T09:00:53Z</cp:lastPrinted>
  <dcterms:created xsi:type="dcterms:W3CDTF">2019-05-22T08:53:46Z</dcterms:created>
  <dcterms:modified xsi:type="dcterms:W3CDTF">2021-05-13T00:20:32Z</dcterms:modified>
</cp:coreProperties>
</file>