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53222"/>
  <mc:AlternateContent xmlns:mc="http://schemas.openxmlformats.org/markup-compatibility/2006">
    <mc:Choice Requires="x15">
      <x15ac:absPath xmlns:x15ac="http://schemas.microsoft.com/office/spreadsheetml/2010/11/ac" url="U:\01. 추진 사업\01. 대한제4호_화성기산_SK건설\100. 각종 보고\05. 투자보고서\2021_2분기(6기_2분기)\"/>
    </mc:Choice>
  </mc:AlternateContent>
  <bookViews>
    <workbookView xWindow="0" yWindow="0" windowWidth="28800" windowHeight="12390" tabRatio="817" firstSheet="12" activeTab="13"/>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 r:id="rId42"/>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'1부.Ⅰ.3.2)'!$A$1:$AL$20</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'2부.Ⅰ.2'!$A$1:$AF$23</definedName>
    <definedName name="_xlnm.Print_Area" localSheetId="15">'2부.Ⅰ.3'!$A$1:$AO$16</definedName>
    <definedName name="_xlnm.Print_Area" localSheetId="16">'2부.Ⅰ.4'!$A$1:$AF$19</definedName>
    <definedName name="_xlnm.Print_Area" localSheetId="17">'2부.Ⅱ'!$A$1:$AK$34</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'3부.Ⅱ.3'!$A$1:$AO$12</definedName>
    <definedName name="_xlnm.Print_Area" localSheetId="23">'3부.Ⅱ.4'!$A$1:$AI$12</definedName>
    <definedName name="_xlnm.Print_Area" localSheetId="24">'3부.Ⅲ'!$A$1:$AK$19</definedName>
    <definedName name="_xlnm.Print_Area" localSheetId="25">'3부.Ⅳ.1'!$A$1:$O$39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62913" iterate="1" iterateCount="500"/>
</workbook>
</file>

<file path=xl/calcChain.xml><?xml version="1.0" encoding="utf-8"?>
<calcChain xmlns="http://schemas.openxmlformats.org/spreadsheetml/2006/main">
  <c r="R5" i="16" l="1"/>
  <c r="O13" i="21" l="1"/>
  <c r="AF8" i="25"/>
  <c r="W13" i="8"/>
  <c r="W12" i="8"/>
  <c r="W11" i="8"/>
  <c r="W10" i="8"/>
  <c r="W9" i="8"/>
  <c r="AC7" i="8"/>
  <c r="AC8" i="8" s="1"/>
  <c r="AC9" i="8" s="1"/>
  <c r="AC10" i="8" s="1"/>
  <c r="AC11" i="8" s="1"/>
  <c r="AC12" i="8" s="1"/>
  <c r="AC13" i="8" s="1"/>
  <c r="AF12" i="29"/>
  <c r="AF11" i="29"/>
  <c r="AF7" i="29"/>
  <c r="K9" i="28" l="1"/>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K8" i="28"/>
  <c r="W7" i="15" l="1"/>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U24" i="43"/>
  <c r="AG9" i="43"/>
  <c r="U51" i="43" l="1"/>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G71" i="34" l="1"/>
  <c r="AG73" i="34" s="1"/>
  <c r="AG78" i="34" s="1"/>
  <c r="AA71" i="34"/>
  <c r="AA73" i="34" s="1"/>
  <c r="AA78" i="34" s="1"/>
  <c r="AG36" i="33"/>
  <c r="AG79" i="33" s="1"/>
  <c r="U36" i="33"/>
  <c r="U79" i="33" s="1"/>
  <c r="P13" i="4" s="1"/>
  <c r="M4" i="34"/>
  <c r="M4" i="43"/>
  <c r="T7" i="43" s="1"/>
  <c r="AC4" i="37"/>
  <c r="AC4" i="36"/>
  <c r="V4" i="37"/>
  <c r="V4" i="36"/>
  <c r="AC5" i="37"/>
  <c r="AC5" i="36"/>
  <c r="U48" i="34"/>
  <c r="U71" i="34" s="1"/>
  <c r="U73" i="34" s="1"/>
  <c r="O48" i="34"/>
  <c r="O71" i="34" s="1"/>
  <c r="O73" i="34" s="1"/>
  <c r="O78" i="34" s="1"/>
  <c r="U110" i="33"/>
  <c r="U129" i="33" s="1"/>
  <c r="AG110" i="33"/>
  <c r="AG129" i="33" s="1"/>
  <c r="T7" i="34" l="1"/>
  <c r="O5" i="34"/>
  <c r="U78" i="34"/>
  <c r="N12" i="30"/>
  <c r="N6" i="30" s="1"/>
  <c r="M4" i="37"/>
  <c r="P15" i="4"/>
  <c r="AE9" i="33"/>
  <c r="M5" i="43"/>
  <c r="AF7" i="43" s="1"/>
  <c r="AF7" i="36"/>
  <c r="M5" i="34"/>
  <c r="P5" i="30"/>
  <c r="P11" i="30" s="1"/>
  <c r="O14" i="27"/>
  <c r="W12" i="27" s="1"/>
  <c r="AF16" i="29"/>
  <c r="X23" i="22"/>
  <c r="D23" i="22"/>
  <c r="O14" i="21"/>
  <c r="O12" i="21"/>
  <c r="O10" i="21"/>
  <c r="O11"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19" i="16"/>
  <c r="D21" i="15"/>
  <c r="D20" i="15"/>
  <c r="D19" i="15"/>
  <c r="D18" i="15"/>
  <c r="D17" i="15"/>
  <c r="D16" i="15"/>
  <c r="D15" i="15"/>
  <c r="D14" i="15"/>
  <c r="D13" i="15"/>
  <c r="D12" i="15"/>
  <c r="D11" i="15"/>
  <c r="D10" i="15"/>
  <c r="D9" i="15"/>
  <c r="D8"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N6" i="11"/>
  <c r="AP3" i="10"/>
  <c r="AM5" i="9"/>
  <c r="AL16" i="9"/>
  <c r="AL14" i="9"/>
  <c r="AL12" i="9"/>
  <c r="AL10" i="9"/>
  <c r="AL8" i="9"/>
  <c r="AE7" i="7"/>
  <c r="U12" i="4"/>
  <c r="P11" i="4"/>
  <c r="P9" i="4"/>
  <c r="AA43" i="12" l="1"/>
  <c r="AA18" i="12"/>
  <c r="AA46" i="12"/>
  <c r="O43" i="12"/>
  <c r="O46" i="12"/>
  <c r="O18"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<sst xmlns="http://schemas.openxmlformats.org/spreadsheetml/2006/main" count="1523" uniqueCount="1184">
  <si>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</si>
  <si>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</si>
  <si>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</si>
  <si>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</si>
  <si>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</si>
  <si>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</si>
  <si>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</si>
  <si>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</si>
  <si>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</si>
  <si>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</si>
  <si>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</si>
  <si>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</si>
  <si>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</si>
  <si>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</si>
  <si>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</si>
  <si>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</si>
  <si>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</si>
  <si>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</si>
  <si>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</si>
  <si>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</si>
  <si>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</si>
  <si>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</si>
  <si>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</si>
  <si>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</si>
  <si>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</si>
  <si>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</si>
  <si>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</si>
  <si>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</si>
  <si>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</si>
  <si>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</si>
  <si>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</si>
  <si>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</si>
  <si>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</si>
  <si>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</si>
  <si>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</si>
  <si>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</si>
  <si>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</si>
  <si>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</si>
  <si>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</si>
  <si>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</si>
  <si>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</si>
  <si>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</si>
  <si>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</si>
  <si>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</si>
  <si>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</si>
  <si>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</si>
  <si>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</si>
  <si>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</si>
  <si>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</si>
  <si>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</si>
  <si>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</si>
  <si>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</si>
  <si>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</si>
  <si>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</si>
  <si>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</si>
  <si>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</si>
  <si>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</si>
  <si>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</si>
  <si>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</si>
  <si>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</si>
  <si>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</si>
  <si>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</si>
  <si>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</si>
  <si>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</si>
  <si>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</si>
  <si>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</si>
  <si>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</si>
  <si>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</si>
  <si>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</si>
  <si>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</si>
  <si>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</si>
  <si>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</si>
  <si>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</si>
  <si>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</si>
  <si>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</si>
  <si>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</si>
  <si>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</si>
  <si>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</si>
  <si>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</si>
  <si>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</si>
  <si>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</si>
  <si>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</si>
  <si>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</si>
  <si>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</si>
  <si>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</si>
  <si>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</si>
  <si>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</si>
  <si>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</si>
  <si>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</si>
  <si>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</si>
  <si>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</si>
  <si>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</si>
  <si>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</si>
  <si>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</si>
  <si>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</si>
  <si>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</si>
  <si>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</si>
  <si>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</si>
  <si>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</si>
  <si>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</si>
  <si>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</si>
  <si>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</si>
  <si>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</si>
  <si>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</si>
  <si>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</si>
  <si>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</si>
  <si>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</si>
  <si>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</si>
  <si>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</si>
  <si>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</si>
  <si>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</si>
  <si>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</si>
  <si>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</si>
  <si>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</si>
  <si>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</si>
  <si>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</si>
  <si>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</si>
  <si>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</si>
  <si>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</si>
  <si>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</si>
  <si>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</si>
  <si>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</si>
  <si>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</si>
  <si>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</si>
  <si>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</si>
  <si>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</si>
  <si>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</si>
  <si>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</si>
  <si>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</si>
  <si>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</si>
  <si>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</si>
  <si>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</si>
  <si>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</si>
  <si>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</si>
  <si>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</si>
  <si>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</si>
  <si>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</si>
  <si>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</si>
  <si>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</si>
  <si>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</si>
  <si>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</si>
  <si>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</si>
  <si>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</si>
  <si>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</si>
  <si>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</si>
  <si>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</si>
  <si>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</si>
  <si>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</si>
  <si>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</si>
  <si>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</si>
  <si>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</si>
  <si>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</si>
  <si>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</si>
  <si>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</si>
  <si>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</si>
  <si>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</si>
  <si>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</si>
  <si>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</si>
  <si>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</si>
  <si>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</si>
  <si>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</si>
  <si>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</si>
  <si>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</si>
  <si>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</si>
  <si>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</si>
  <si>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</si>
  <si>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</si>
  <si>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</si>
  <si>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</si>
  <si>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</si>
  <si>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</si>
  <si>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</si>
  <si>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</si>
  <si>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</si>
  <si>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</si>
  <si>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</si>
  <si>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</si>
  <si>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</si>
  <si>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</si>
  <si>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</si>
  <si>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</si>
  <si>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</si>
  <si>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</si>
  <si>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</si>
  <si>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</si>
  <si>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</si>
  <si>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</si>
  <si>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</si>
  <si>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</si>
  <si>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</si>
  <si>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</si>
  <si>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</si>
  <si>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</si>
  <si>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</si>
  <si>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</si>
  <si>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</si>
  <si>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</si>
  <si>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</si>
  <si>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</si>
  <si>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</si>
  <si>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</si>
  <si>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</si>
  <si>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</si>
  <si>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</si>
  <si>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</si>
  <si>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</si>
  <si>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</si>
  <si>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</si>
  <si>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</si>
  <si>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</si>
  <si>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</si>
  <si>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</si>
  <si>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</si>
  <si>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</si>
  <si>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</si>
  <si>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</si>
  <si>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</si>
  <si>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</si>
  <si>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</si>
  <si>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</si>
  <si>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</si>
  <si>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</si>
  <si>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</si>
  <si>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</si>
  <si>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</si>
  <si>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</si>
  <si>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</si>
  <si>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</si>
  <si>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</si>
  <si>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</si>
  <si>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</si>
  <si>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</si>
  <si>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</si>
  <si>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</si>
  <si>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</si>
  <si>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</si>
  <si>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</si>
  <si>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</si>
  <si>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</si>
  <si>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</si>
  <si>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</si>
  <si>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</si>
  <si>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</si>
  <si>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</si>
  <si>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</si>
  <si>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</si>
  <si>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</si>
  <si>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</si>
  <si>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</si>
  <si>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</si>
  <si>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</si>
  <si>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</si>
  <si>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</si>
  <si>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</si>
  <si>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</si>
  <si>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</si>
  <si>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</si>
  <si>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</si>
  <si>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</si>
  <si>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</si>
  <si>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</si>
  <si>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</si>
  <si>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</si>
  <si>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</si>
  <si>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</si>
  <si>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</si>
  <si>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</si>
  <si>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</si>
  <si>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</si>
  <si>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</si>
  <si>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</si>
  <si>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</si>
  <si>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</si>
  <si>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</si>
  <si>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</si>
  <si>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</si>
  <si>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</si>
  <si>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</si>
  <si>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</si>
  <si>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</si>
  <si>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</si>
  <si>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</si>
  <si>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</si>
  <si>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</si>
  <si>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</si>
  <si>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</si>
  <si>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</si>
  <si>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</si>
  <si>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</si>
  <si>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</si>
  <si>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</si>
  <si>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</si>
  <si>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</si>
  <si>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</si>
  <si>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</si>
  <si>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</si>
  <si>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</si>
  <si>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</si>
  <si>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</si>
  <si>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</si>
  <si>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</si>
  <si>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</si>
  <si>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</si>
  <si>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</si>
  <si>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</si>
  <si>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</si>
  <si>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</si>
  <si>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</si>
  <si>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</si>
  <si>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</si>
  <si>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</si>
  <si>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</si>
  <si>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</si>
  <si>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</si>
  <si>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</si>
  <si>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</si>
  <si>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</si>
  <si>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</si>
  <si>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</si>
  <si>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</si>
  <si>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</si>
  <si>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</si>
  <si>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</si>
  <si>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</si>
  <si>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</si>
  <si>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</si>
  <si>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</si>
  <si>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</si>
  <si>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</si>
  <si>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</si>
  <si>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</si>
  <si>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</si>
  <si>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</si>
  <si>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</si>
  <si>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</si>
  <si>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</si>
  <si>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</si>
  <si>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</si>
  <si>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</si>
  <si>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</si>
  <si>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</si>
  <si>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</si>
  <si>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</si>
  <si>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</si>
  <si>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</si>
  <si>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</si>
  <si>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</si>
  <si>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</si>
  <si>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</si>
  <si>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</si>
  <si>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</si>
  <si>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</si>
  <si>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</si>
  <si>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</si>
  <si>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</si>
  <si>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</si>
  <si>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</si>
  <si>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</si>
  <si>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</si>
  <si>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</si>
  <si>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</si>
  <si>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</si>
  <si>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</si>
  <si>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</si>
  <si>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</si>
  <si>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</si>
  <si>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</si>
  <si>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</si>
  <si>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</si>
  <si>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</si>
  <si>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</si>
  <si>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</si>
  <si>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</si>
  <si>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</si>
  <si>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</si>
  <si>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</si>
  <si>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</si>
  <si>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</si>
  <si>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</si>
  <si>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</si>
  <si>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</si>
  <si>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</si>
  <si>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</si>
  <si>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</si>
  <si>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</si>
  <si>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</si>
  <si>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</si>
  <si>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</si>
  <si>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</si>
  <si>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</si>
  <si>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</si>
  <si>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</si>
  <si>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</si>
  <si>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</si>
  <si>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</si>
  <si>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</si>
  <si>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</si>
  <si>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</si>
  <si>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</si>
  <si>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</si>
  <si>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</si>
  <si>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</si>
  <si>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</si>
  <si>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</si>
  <si>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</si>
  <si>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</si>
  <si>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</si>
  <si>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</si>
  <si>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</si>
  <si>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</si>
  <si>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</si>
  <si>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</si>
  <si>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</si>
  <si>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</si>
  <si>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</si>
  <si>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</si>
  <si>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</si>
  <si>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</si>
  <si>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</si>
  <si>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</si>
  <si>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</si>
  <si>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</si>
  <si>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</si>
  <si>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</si>
  <si>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</si>
  <si>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</si>
  <si>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</si>
  <si>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</si>
  <si>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</si>
  <si>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</si>
  <si>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</si>
  <si>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</si>
  <si>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</si>
  <si>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</si>
  <si>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</si>
  <si>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</si>
  <si>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</si>
  <si>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</si>
  <si>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</si>
  <si>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</si>
  <si>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</si>
  <si>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</si>
  <si>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</si>
  <si>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</si>
  <si>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</si>
  <si>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</si>
  <si>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</si>
  <si>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</si>
  <si>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</si>
  <si>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</si>
  <si>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</si>
  <si>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</si>
  <si>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</si>
  <si>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</si>
  <si>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</si>
  <si>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</si>
  <si>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</si>
  <si>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</si>
  <si>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</si>
  <si>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</si>
  <si>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</si>
  <si>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</si>
  <si>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</si>
  <si>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</si>
  <si>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</si>
  <si>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</si>
  <si>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</si>
  <si>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</si>
  <si>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</si>
  <si>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</si>
  <si>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</si>
  <si>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</si>
  <si>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</si>
  <si>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</si>
  <si>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</si>
  <si>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</si>
  <si>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</si>
  <si>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</si>
  <si>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</si>
  <si>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</si>
  <si>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</si>
  <si>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</si>
  <si>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</si>
  <si>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</si>
  <si>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</si>
  <si>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</si>
  <si>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</si>
  <si>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</si>
  <si>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</si>
  <si>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</si>
  <si>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</si>
  <si>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</si>
  <si>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</si>
  <si>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</si>
  <si>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</si>
  <si>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</si>
  <si>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</si>
  <si>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</si>
  <si>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</si>
  <si>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</si>
  <si>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</si>
  <si>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</si>
  <si>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</si>
  <si>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</si>
  <si>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</si>
  <si>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</si>
  <si>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</si>
  <si>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</si>
  <si>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</si>
  <si>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</si>
  <si>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</si>
  <si>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</si>
  <si>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</si>
  <si>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</si>
  <si>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</si>
  <si>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</si>
  <si>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</si>
  <si>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</si>
  <si>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</si>
  <si>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</si>
  <si>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</si>
  <si>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</si>
  <si>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</si>
  <si>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</si>
  <si>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</si>
  <si>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</si>
  <si>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</si>
  <si>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</si>
  <si>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</si>
  <si>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</si>
  <si>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</si>
  <si>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</si>
  <si>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</si>
  <si>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</si>
  <si>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</si>
  <si>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</si>
  <si>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</si>
  <si>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</si>
  <si>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</si>
  <si>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</si>
  <si>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</si>
  <si>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</si>
  <si>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</si>
  <si>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</si>
  <si>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</si>
  <si>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</si>
  <si>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</si>
  <si>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</si>
  <si>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</si>
  <si>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</si>
  <si>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</si>
  <si>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</si>
  <si>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</si>
  <si>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</si>
  <si>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</si>
  <si>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</si>
  <si>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</si>
  <si>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</si>
  <si>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</si>
  <si>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</si>
  <si>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</si>
  <si>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</si>
  <si>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</si>
  <si>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</si>
  <si>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</si>
  <si>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</si>
  <si>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</si>
  <si>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</si>
  <si>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</si>
  <si>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</si>
  <si>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</si>
  <si>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</si>
  <si>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</si>
  <si>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</si>
  <si>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</si>
  <si>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</si>
  <si>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</si>
  <si>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</si>
  <si>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</si>
  <si>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</si>
  <si>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</si>
  <si>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</si>
  <si>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</si>
  <si>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</si>
  <si>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</si>
  <si>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</si>
  <si>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</si>
  <si>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</si>
  <si>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</si>
  <si>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</si>
  <si>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</si>
  <si>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</si>
  <si>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</si>
  <si>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</si>
  <si>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</si>
  <si>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</si>
  <si>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</si>
  <si>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</si>
  <si>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</si>
  <si>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</si>
  <si>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</si>
  <si>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</si>
  <si>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</si>
  <si>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</si>
  <si>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</si>
  <si>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</si>
  <si>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</si>
  <si>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</si>
  <si>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</si>
  <si>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</si>
  <si>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</si>
  <si>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</si>
  <si>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</si>
  <si>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</si>
  <si>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</si>
  <si>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</si>
  <si>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</si>
  <si>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</si>
  <si>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</si>
  <si>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</si>
  <si>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</si>
  <si>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</si>
  <si>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</si>
  <si>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</si>
  <si>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</si>
  <si>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</si>
  <si>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</si>
  <si>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</si>
  <si>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</si>
  <si>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</si>
  <si>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</si>
  <si>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</si>
  <si>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</si>
  <si>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</si>
  <si>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</si>
  <si>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</si>
  <si>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</si>
  <si>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</si>
  <si>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</si>
  <si>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</si>
  <si>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</si>
  <si>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</si>
  <si>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</si>
  <si>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</si>
  <si>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</si>
  <si>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</si>
  <si>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</si>
  <si>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</si>
  <si>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</si>
  <si>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</si>
  <si>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</si>
  <si>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</si>
  <si>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</si>
  <si>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</si>
  <si>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</si>
  <si>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</si>
  <si>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</si>
  <si>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</si>
  <si>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</si>
  <si>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</si>
  <si>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</si>
  <si>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</si>
  <si>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</si>
  <si>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</si>
  <si>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</si>
  <si>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</si>
  <si>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</si>
  <si>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</si>
  <si>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</si>
  <si>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</si>
  <si>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</si>
  <si>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</si>
  <si>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</si>
  <si>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</si>
  <si>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</si>
  <si>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</si>
  <si>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</si>
  <si>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</si>
  <si>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</si>
  <si>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</si>
  <si>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</si>
  <si>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</si>
  <si>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</si>
  <si>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</si>
  <si>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</si>
  <si>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</si>
  <si>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</si>
  <si>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</si>
  <si>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</si>
  <si>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</si>
  <si>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</si>
  <si>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</si>
  <si>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</si>
  <si>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</si>
  <si>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</si>
  <si>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</si>
  <si>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</si>
  <si>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</si>
  <si>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</si>
  <si>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</si>
  <si>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</si>
  <si>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</si>
  <si>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</si>
  <si>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</si>
  <si>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</si>
  <si>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</si>
  <si>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</si>
  <si>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</si>
  <si>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</si>
  <si>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</si>
  <si>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</si>
  <si>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</si>
  <si>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</si>
  <si>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</si>
  <si>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</si>
  <si>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</si>
  <si>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</si>
  <si>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</si>
  <si>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</si>
  <si>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</si>
  <si>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</si>
  <si>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</si>
  <si>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</si>
  <si>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</si>
  <si>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</si>
  <si>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</si>
  <si>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</si>
  <si>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</si>
  <si>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</si>
  <si>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</si>
  <si>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</si>
  <si>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</si>
  <si>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</si>
  <si>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</si>
  <si>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</si>
  <si>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</si>
  <si>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</si>
  <si>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</si>
  <si>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</si>
  <si>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</si>
  <si>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</si>
  <si>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</si>
  <si>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</si>
  <si>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</si>
  <si>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</si>
  <si>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</si>
  <si>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</si>
  <si>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</si>
  <si>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</si>
  <si>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</si>
  <si>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</si>
  <si>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</si>
  <si>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</si>
  <si>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</si>
  <si>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</si>
  <si>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</si>
  <si>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</si>
  <si>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</si>
  <si>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</si>
  <si>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</si>
  <si>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</si>
  <si>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</si>
  <si>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</si>
  <si>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</si>
  <si>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</si>
  <si>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</si>
  <si>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</si>
  <si>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</si>
  <si>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</si>
  <si>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</si>
  <si>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</si>
  <si>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</si>
  <si>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</si>
  <si>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</si>
  <si>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</si>
  <si>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</si>
  <si>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</si>
  <si>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</si>
  <si>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</si>
  <si>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</si>
  <si>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</si>
  <si>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</si>
  <si>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</si>
  <si>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</si>
  <si>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</si>
  <si>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</si>
  <si>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</si>
  <si>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</si>
  <si>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</si>
  <si>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</si>
  <si>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</si>
  <si>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</si>
  <si>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</si>
  <si>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</si>
  <si>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</si>
  <si>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</si>
  <si>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</si>
  <si>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</si>
  <si>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</si>
  <si>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</si>
  <si>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</si>
  <si>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</si>
  <si>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</si>
  <si>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</si>
  <si>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</si>
  <si>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</si>
  <si>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</si>
  <si>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</si>
  <si>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</si>
  <si>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</si>
  <si>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</si>
  <si>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</si>
  <si>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</si>
  <si>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</si>
  <si>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</si>
  <si>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</si>
  <si>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</si>
  <si>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</si>
  <si>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</si>
  <si>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</si>
  <si>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</si>
  <si>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</si>
  <si>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</si>
  <si>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</si>
  <si>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</si>
  <si>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</si>
  <si>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</si>
  <si>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</si>
  <si>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</si>
  <si>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</si>
  <si>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</si>
  <si>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</si>
  <si>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</si>
  <si>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</si>
  <si>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</si>
  <si>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</si>
  <si>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</si>
  <si>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</si>
  <si>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</si>
  <si>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</si>
  <si>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</si>
  <si>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</si>
  <si>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</si>
  <si>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</si>
  <si>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</si>
  <si>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</si>
  <si>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</si>
  <si>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</si>
  <si>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</si>
  <si>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</si>
  <si>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</si>
  <si>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</si>
  <si>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</si>
  <si>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</si>
  <si>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</si>
  <si>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</si>
  <si>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</si>
  <si>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</si>
  <si>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</si>
  <si>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</si>
  <si>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</si>
  <si>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</si>
  <si>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</si>
  <si>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</si>
  <si>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</si>
  <si>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</si>
  <si>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</si>
  <si>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</si>
  <si>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</si>
  <si>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</si>
  <si>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</si>
  <si>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</si>
  <si>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</si>
  <si>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</si>
  <si>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</si>
  <si>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</si>
  <si>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</si>
  <si>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</si>
  <si>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</si>
  <si>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</si>
  <si>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</si>
  <si>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</si>
  <si>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</si>
  <si>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</si>
  <si>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</si>
  <si>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</si>
  <si>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</si>
  <si>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</si>
  <si>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</si>
  <si>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</si>
  <si>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</si>
  <si>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</si>
  <si>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</si>
  <si>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</si>
  <si>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</si>
  <si>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</si>
  <si>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</si>
  <si>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</si>
  <si>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</si>
  <si>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</si>
  <si>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</si>
  <si>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</si>
  <si>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</si>
  <si>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</si>
  <si>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</si>
  <si>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</si>
  <si>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</si>
  <si>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</si>
  <si>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</si>
  <si>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</si>
  <si>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</si>
  <si>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</si>
  <si>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</si>
  <si>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</si>
  <si>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</si>
  <si>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</si>
  <si>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</si>
  <si>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</si>
  <si>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</si>
  <si>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</si>
  <si>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</si>
  <si>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</si>
  <si>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</si>
  <si>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</si>
  <si>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</si>
  <si>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</si>
  <si>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</si>
  <si>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</si>
  <si>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</si>
  <si>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</si>
  <si>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</si>
  <si>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</si>
  <si>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</si>
  <si>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</si>
  <si>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</si>
  <si>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</si>
  <si>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</si>
  <si>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</si>
  <si>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</si>
  <si>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</si>
  <si>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</si>
  <si>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</si>
  <si>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</si>
  <si>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</si>
  <si>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</si>
  <si>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</si>
  <si>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</si>
  <si>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</si>
  <si>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</si>
  <si>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</si>
  <si>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</si>
  <si>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</si>
  <si>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</si>
  <si>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</si>
  <si>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</si>
  <si>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</si>
  <si>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</si>
  <si>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</si>
  <si>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</si>
  <si>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</si>
  <si>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</si>
  <si>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</si>
  <si>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</si>
  <si>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</si>
  <si>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</si>
  <si>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</si>
  <si>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</si>
  <si>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</si>
  <si>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</si>
  <si>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</si>
  <si>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</si>
  <si>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</si>
  <si>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</si>
  <si>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</si>
  <si>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</si>
  <si>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</si>
  <si>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</si>
  <si>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</si>
  <si>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</si>
  <si>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</si>
  <si>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</si>
  <si>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</si>
  <si>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</si>
  <si>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</si>
  <si>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</si>
  <si>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</si>
  <si>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</si>
  <si>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</si>
  <si>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</si>
  <si>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</si>
  <si>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</si>
  <si>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</si>
  <si>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</si>
  <si>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</si>
  <si>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</si>
  <si>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</si>
  <si>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</si>
  <si>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</si>
  <si>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</si>
  <si>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</si>
  <si>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</si>
  <si>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</si>
  <si>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</si>
  <si>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</si>
  <si>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</si>
  <si>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</si>
  <si>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</si>
  <si>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</si>
  <si>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</si>
  <si>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</si>
  <si>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</si>
  <si>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</si>
  <si>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</si>
  <si>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</si>
  <si>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</si>
  <si>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</si>
  <si>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</si>
  <si>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</si>
  <si>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</si>
  <si>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</si>
  <si>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</si>
  <si>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</si>
  <si>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</si>
  <si>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</si>
  <si>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</si>
  <si>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</si>
  <si>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</si>
  <si>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</si>
  <si>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</si>
  <si>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</si>
  <si>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</si>
  <si>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</si>
  <si>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</si>
  <si>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</si>
  <si>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</si>
  <si>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</si>
  <si>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</si>
  <si>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</si>
  <si>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</si>
  <si>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</si>
  <si>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</si>
  <si>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</si>
  <si>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</si>
  <si>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</si>
  <si>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</si>
  <si>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</si>
  <si>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</si>
  <si>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</si>
  <si>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</si>
  <si>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</si>
  <si>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</si>
  <si>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</si>
  <si>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</si>
  <si>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</si>
  <si>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</si>
  <si>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</si>
  <si>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</si>
  <si>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</si>
  <si>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</si>
  <si>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</si>
  <si>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</si>
  <si>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</si>
  <si>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</si>
  <si>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</si>
  <si>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</si>
  <si>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</si>
  <si>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</si>
  <si>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</si>
  <si>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</si>
  <si>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</si>
  <si>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</si>
  <si>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</si>
  <si>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</si>
  <si>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</si>
  <si>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</si>
  <si>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</si>
  <si>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</si>
  <si>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</si>
  <si>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</si>
  <si>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</si>
  <si>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</si>
  <si>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</si>
  <si>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분기초납입자본금</t>
    <phoneticPr fontId="2" type="noConversion"/>
  </si>
  <si>
    <t>2021.04.01</t>
  </si>
  <si>
    <t>2021.06.30</t>
  </si>
  <si>
    <t>대한제4호뉴스테이위탁관리부동산투자회사</t>
  </si>
  <si>
    <t>유찬종</t>
  </si>
  <si>
    <t>서울특별시 강남구 영동대로 517, 26층, 33층(삼성동, 아셈타워)</t>
  </si>
  <si>
    <t>02-528-0521</t>
  </si>
  <si>
    <t>http://www.reitpia.com/</t>
  </si>
  <si>
    <t>대한토지신탁(주)</t>
  </si>
  <si>
    <t>대리</t>
  </si>
  <si>
    <t>정종선</t>
  </si>
  <si>
    <t>2016.02.18</t>
  </si>
  <si>
    <t>NH농협증권(주)</t>
  </si>
  <si>
    <t>해산사유_x000D_
① 주주총회의 해산결의_x000D_
② 합병_x000D_
③ 파산_x000D_
④ 법원의 해산 명령 또는 해산 판결_x000D_
⑤ 국토교통부장관의 영업인가의 취소_x000D_
⑥ 부투법 제3조부터 제7조까지의 규정을 위반하여 영업인가가 거부된 경우_x000D_
⑦ 설립 후 1년 6개월 이내에 영업인가를 받지 못한 경우</t>
  </si>
  <si>
    <t>해당사항 없음</t>
  </si>
  <si>
    <t>2016.02.16 : 발기인총회 개최_x000D_
2016.02.18 : 회사설립(총 자본금 : 5억원)_x000D_
2016.07.15 : 자산관리위탁계약체결(대한토지신탁)_x000D_
                   자산보관위탁계약체결(NH투자증권)_x000D_
                   사무관리위탁계약체결(신한아이타스)_x000D_
2016.08.31 : 국토교통부 영업인가_x000D_
2016.09.22 : 1차 유상증자(총 자본금 : 109억원)_x000D_
2016.12.10 : 무상감자(보통주75,000주)_x000D_
2017.01.13 : 2차 유상증자(보통주 23,200주 , 우선주 36,800주)_x000D_
2019.01.22 : 신동탄 SK VIEW PARK 3차 부동산 취득_x000D_
2019.01.30 : 3차 유상증자(보통주 1,343,300주, 우선주 2,128,200주)</t>
  </si>
  <si>
    <t>2020.12.31</t>
  </si>
  <si>
    <t>최대주주</t>
  </si>
  <si>
    <t>최대주주</t>
    <phoneticPr fontId="2" type="noConversion"/>
  </si>
  <si>
    <t>주요주주</t>
    <phoneticPr fontId="2" type="noConversion"/>
  </si>
  <si>
    <t>소액주주 - 기관</t>
    <phoneticPr fontId="2" type="noConversion"/>
  </si>
  <si>
    <t>소액주주 - 개인</t>
    <phoneticPr fontId="2" type="noConversion"/>
  </si>
  <si>
    <t>2021.01.01</t>
  </si>
  <si>
    <t>2020.01.01</t>
  </si>
  <si>
    <t>2020.06.30</t>
  </si>
  <si>
    <t>더블트리에셋</t>
  </si>
  <si>
    <t>110111-5594571</t>
  </si>
  <si>
    <t>대표이사</t>
  </si>
  <si>
    <t>1959.12.25</t>
  </si>
  <si>
    <t>前 SK건설</t>
  </si>
  <si>
    <t>기타비상무이사</t>
  </si>
  <si>
    <t>이강준</t>
  </si>
  <si>
    <t>1961.01.23</t>
  </si>
  <si>
    <t>前 한국토지주택공사</t>
  </si>
  <si>
    <t>현도관</t>
  </si>
  <si>
    <t>1961.03.15</t>
  </si>
  <si>
    <t>감사</t>
  </si>
  <si>
    <t>박우표</t>
  </si>
  <si>
    <t>1969.09.16</t>
  </si>
  <si>
    <t>삼우회계법인</t>
  </si>
  <si>
    <t>기명</t>
  </si>
  <si>
    <t>보통주</t>
  </si>
  <si>
    <t>우선주</t>
  </si>
  <si>
    <t>설립자본</t>
  </si>
  <si>
    <t>2016.09.22</t>
  </si>
  <si>
    <t>증자</t>
  </si>
  <si>
    <t>2017.01.13</t>
  </si>
  <si>
    <t>뉴스테이허브제1호위탁관리부동산투자회사</t>
  </si>
  <si>
    <t>내국인</t>
  </si>
  <si>
    <t>대한민국</t>
  </si>
  <si>
    <t>기관</t>
  </si>
  <si>
    <t>SK건설</t>
  </si>
  <si>
    <t>배당가능이익_x000D_
회사가 이익을 배당할 때에는 상법 제462조에도 불구하고 부투법 시행령 제32조가 정하는 바에 따라 해당 영업연도의 감가상각비 상당액을 초과배당할 수 있습니다._x000D_
? 배당정책_x000D_
회사는 매 영업연도 이익배당 한도의 100분의 90이상을 주주총회 또는 정관 제59조 3항에 따른 이사회 결의에 따라 현금으로 배당 계획입니다. 이 경우 상법 제458조에 따른 이익준비금은 적립하지 아니합니다. _x000D_
? 배당금 지급시기 및 결정방법_x000D_
당해 회사의 회계연도는 매년 1월 1일 개시하여 12월 31일에 종료할 계획입니다. 단, 설립 회계연도는 당해 회사의 설립등기일에 개시하고, 최초로 도래하는 12월 31일에 종료할 계획입니다. 배당금은 정기주주총회 또는 이사회의 결의로 승인을 받아 매 영업연도 종료일 현재 주주명부에 기재된 주주 또는 등록된 질권자에게 지급하되, 지급방법 및 시기는 이사회에서 결정합니다. 배당금은 배당금 승인을 한 주주총회 또는 이사회에서 달리 결정되지 않는 한 정기주주총회 또는 이사회의 승인일로부터 1개월 이내에 지급할 계획입니다.</t>
  </si>
  <si>
    <t>SK뷰파크 3차</t>
  </si>
  <si>
    <t>경기도 화성실 기산동 150번지</t>
  </si>
  <si>
    <t>2019.01.18</t>
  </si>
  <si>
    <t>2019.01.22</t>
  </si>
  <si>
    <t>선급비용</t>
  </si>
  <si>
    <t>SK뷰파크 3차</t>
    <phoneticPr fontId="2" type="noConversion"/>
  </si>
  <si>
    <t>신한아이타스(주)</t>
  </si>
  <si>
    <t>적정</t>
  </si>
  <si>
    <t>주석10. 특수관계자와의 거래 참고</t>
  </si>
  <si>
    <t>2021.08.17</t>
    <phoneticPr fontId="2" type="noConversion"/>
  </si>
  <si>
    <t>신한아이타스㈜</t>
    <phoneticPr fontId="2" type="noConversion"/>
  </si>
  <si>
    <t>종류주</t>
  </si>
  <si>
    <t>2016.12.10</t>
    <phoneticPr fontId="2" type="noConversion"/>
  </si>
  <si>
    <t>감자</t>
    <phoneticPr fontId="2" type="noConversion"/>
  </si>
  <si>
    <t>2017.01.13</t>
    <phoneticPr fontId="2" type="noConversion"/>
  </si>
  <si>
    <t>증자</t>
    <phoneticPr fontId="2" type="noConversion"/>
  </si>
  <si>
    <t>2019.01.302019.01.30</t>
    <phoneticPr fontId="2" type="noConversion"/>
  </si>
  <si>
    <t>2019.01.30</t>
    <phoneticPr fontId="2" type="noConversion"/>
  </si>
  <si>
    <t>제25호</t>
  </si>
  <si>
    <t>일반</t>
  </si>
  <si>
    <t>주택</t>
  </si>
  <si>
    <t>해당사항 없음</t>
    <phoneticPr fontId="2" type="noConversion"/>
  </si>
  <si>
    <t>국민은행</t>
    <phoneticPr fontId="2" type="noConversion"/>
  </si>
  <si>
    <t>기업은행</t>
    <phoneticPr fontId="2" type="noConversion"/>
  </si>
  <si>
    <t>우리은행</t>
    <phoneticPr fontId="2" type="noConversion"/>
  </si>
  <si>
    <t>국민은행</t>
    <phoneticPr fontId="2" type="noConversion"/>
  </si>
  <si>
    <t>하나은행</t>
    <phoneticPr fontId="2" type="noConversion"/>
  </si>
  <si>
    <t>우리은행</t>
    <phoneticPr fontId="2" type="noConversion"/>
  </si>
  <si>
    <t>우리은행</t>
    <phoneticPr fontId="2" type="noConversion"/>
  </si>
  <si>
    <t>변동금리</t>
    <phoneticPr fontId="2" type="noConversion"/>
  </si>
  <si>
    <t>변동금리</t>
    <phoneticPr fontId="2" type="noConversion"/>
  </si>
  <si>
    <t>정기예금</t>
    <phoneticPr fontId="2" type="noConversion"/>
  </si>
  <si>
    <t>선급비용 당기 비용 대체</t>
    <phoneticPr fontId="2" type="noConversion"/>
  </si>
  <si>
    <t>미수금</t>
    <phoneticPr fontId="2" type="noConversion"/>
  </si>
  <si>
    <t>기타</t>
    <phoneticPr fontId="2" type="noConversion"/>
  </si>
  <si>
    <t>대한토지신탁(주)</t>
    <phoneticPr fontId="2" type="noConversion"/>
  </si>
  <si>
    <t>매입수수료: 710,000천원</t>
  </si>
  <si>
    <t>운용기간: 연간 240,000천원</t>
  </si>
  <si>
    <t>1. 건설기간 : 연간 37,000천원_x000D_
2. 운용기간 : 연간 85,000천원</t>
  </si>
  <si>
    <t>NH투자증권(주)</t>
  </si>
  <si>
    <t>자이에스앤디㈜</t>
    <phoneticPr fontId="2" type="noConversion"/>
  </si>
  <si>
    <t>월 812,700원</t>
  </si>
  <si>
    <t>㈜메이트플러스</t>
    <phoneticPr fontId="2" type="noConversion"/>
  </si>
  <si>
    <t>주택임대 위.수탁 관리: 29,187,300원_x000D_
상가임대 위.수탁 관리: 400,000원_x000D_
상가 임차인모집: 2,844,000원</t>
  </si>
  <si>
    <t>1. 건설기간 : 연간 30,000천원_x000D_
2. 운용기간 : 연간 30,000천원</t>
    <phoneticPr fontId="2" type="noConversion"/>
  </si>
  <si>
    <t>우선주</t>
    <phoneticPr fontId="2" type="noConversion"/>
  </si>
  <si>
    <t>보통예금</t>
    <phoneticPr fontId="2" type="noConversion"/>
  </si>
  <si>
    <t>기업자유예금</t>
    <phoneticPr fontId="2" type="noConversion"/>
  </si>
  <si>
    <t>보통예금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</si>
</sst>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0">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317">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indexed="64"/>
      </bottom>
      <diagonal/>
    </border>
    <border>
      <left/>
      <right/>
      <top style="thin">
        <color auto="1"/>
      </top>
      <bottom/>
      <diagonal/>
    </border>
    <border>
      <left style="thin">
        <color auto="1"/>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51441">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202" fontId="36" fillId="0" borderId="207">
      <alignment horizontal="right" vertical="center" shrinkToFit="1"/>
    </xf>
    <xf numFmtId="0" fontId="37" fillId="0" borderId="204">
      <alignment horizontal="left" vertical="center"/>
    </xf>
    <xf numFmtId="10" fontId="48" fillId="6" borderId="207" applyNumberFormat="0" applyBorder="0" applyAlignment="0" applyProtection="0"/>
    <xf numFmtId="3" fontId="55" fillId="0" borderId="207"/>
    <xf numFmtId="3" fontId="55" fillId="0" borderId="207"/>
    <xf numFmtId="3" fontId="55" fillId="0" borderId="207"/>
    <xf numFmtId="0" fontId="36" fillId="0" borderId="209" applyNumberFormat="0" applyFont="0" applyFill="0" applyAlignment="0" applyProtection="0"/>
    <xf numFmtId="0" fontId="36" fillId="0" borderId="210" applyNumberFormat="0" applyFont="0" applyFill="0" applyAlignment="0" applyProtection="0"/>
    <xf numFmtId="192" fontId="88" fillId="0" borderId="210">
      <protection locked="0"/>
    </xf>
    <xf numFmtId="0" fontId="126" fillId="30"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8" fillId="0" borderId="207">
      <alignment horizontal="distributed" vertical="center" justifyLastLine="1"/>
    </xf>
    <xf numFmtId="0" fontId="18" fillId="0" borderId="208">
      <alignment horizontal="distributed" justifyLastLine="1"/>
    </xf>
    <xf numFmtId="0" fontId="147" fillId="30" borderId="214" applyNumberFormat="0" applyAlignment="0" applyProtection="0">
      <alignment vertical="center"/>
    </xf>
    <xf numFmtId="0" fontId="147" fillId="30" borderId="214" applyNumberFormat="0" applyAlignment="0" applyProtection="0">
      <alignment vertical="center"/>
    </xf>
    <xf numFmtId="0" fontId="147" fillId="30" borderId="214" applyNumberFormat="0" applyAlignment="0" applyProtection="0">
      <alignment vertical="center"/>
    </xf>
    <xf numFmtId="191" fontId="55" fillId="0" borderId="202" applyFont="0" applyFill="0" applyBorder="0" applyAlignment="0" applyProtection="0">
      <alignment vertical="center"/>
    </xf>
    <xf numFmtId="0" fontId="55" fillId="0" borderId="208">
      <alignment horizontal="distributed" justifyLastLine="1"/>
    </xf>
    <xf numFmtId="0" fontId="55" fillId="0" borderId="215">
      <alignment horizontal="distributed" vertical="center" justifyLastLine="1"/>
    </xf>
    <xf numFmtId="0" fontId="175" fillId="17" borderId="216" applyNumberFormat="0" applyAlignment="0" applyProtection="0"/>
    <xf numFmtId="10" fontId="48" fillId="7" borderId="207" applyNumberFormat="0" applyBorder="0" applyAlignment="0" applyProtection="0"/>
    <xf numFmtId="0" fontId="186" fillId="9" borderId="207" applyNumberFormat="0" applyFont="0" applyBorder="0" applyAlignment="0" applyProtection="0">
      <alignment vertical="center"/>
    </xf>
    <xf numFmtId="0" fontId="31" fillId="38" borderId="212" applyNumberFormat="0" applyFont="0" applyAlignment="0" applyProtection="0"/>
    <xf numFmtId="0" fontId="187" fillId="52" borderId="217" applyNumberFormat="0" applyAlignment="0" applyProtection="0"/>
    <xf numFmtId="4" fontId="193" fillId="10" borderId="218" applyNumberFormat="0" applyProtection="0">
      <alignment horizontal="left" vertical="center" indent="1"/>
    </xf>
    <xf numFmtId="38" fontId="19" fillId="0" borderId="210">
      <protection locked="0"/>
    </xf>
    <xf numFmtId="208" fontId="31" fillId="0" borderId="207">
      <alignment horizontal="right" vertical="center" shrinkToFit="1"/>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37" fontId="39" fillId="0" borderId="205" applyAlignment="0"/>
    <xf numFmtId="319" fontId="18" fillId="0" borderId="207">
      <alignment horizontal="left" vertical="center"/>
    </xf>
    <xf numFmtId="0" fontId="207" fillId="8" borderId="206" applyBorder="0">
      <alignment horizontal="center" vertical="center"/>
    </xf>
    <xf numFmtId="0" fontId="208" fillId="8" borderId="207">
      <alignment horizontal="center" vertical="center"/>
    </xf>
    <xf numFmtId="0" fontId="126" fillId="54"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202" fontId="36" fillId="0" borderId="207">
      <alignment horizontal="right" vertical="center" shrinkToFit="1"/>
    </xf>
    <xf numFmtId="0" fontId="36" fillId="31" borderId="212" applyNumberFormat="0" applyFont="0" applyAlignment="0" applyProtection="0">
      <alignment vertical="center"/>
    </xf>
    <xf numFmtId="0" fontId="132" fillId="0" borderId="219"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47" fillId="54" borderId="214" applyNumberFormat="0" applyAlignment="0" applyProtection="0">
      <alignment vertical="center"/>
    </xf>
    <xf numFmtId="0" fontId="62" fillId="31" borderId="212" applyNumberFormat="0" applyFont="0" applyAlignment="0" applyProtection="0">
      <alignment vertical="center"/>
    </xf>
    <xf numFmtId="10" fontId="48" fillId="6" borderId="207" applyNumberFormat="0" applyBorder="0" applyAlignment="0" applyProtection="0"/>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3" fontId="55" fillId="0" borderId="207"/>
    <xf numFmtId="3" fontId="55" fillId="0" borderId="207"/>
    <xf numFmtId="3" fontId="55" fillId="0" borderId="207"/>
    <xf numFmtId="0" fontId="18" fillId="0" borderId="207">
      <alignment horizontal="distributed" vertical="center" justifyLastLine="1"/>
    </xf>
    <xf numFmtId="208" fontId="31" fillId="0" borderId="207">
      <alignment horizontal="right" vertical="center" shrinkToFit="1"/>
    </xf>
    <xf numFmtId="10" fontId="48" fillId="7" borderId="207" applyNumberFormat="0" applyBorder="0" applyAlignment="0" applyProtection="0"/>
    <xf numFmtId="319" fontId="18" fillId="0" borderId="207">
      <alignment horizontal="left" vertical="center"/>
    </xf>
    <xf numFmtId="0" fontId="36" fillId="31" borderId="212" applyNumberFormat="0" applyFont="0" applyAlignment="0" applyProtection="0">
      <alignment vertical="center"/>
    </xf>
    <xf numFmtId="0" fontId="208" fillId="8" borderId="207">
      <alignment horizontal="center" vertical="center"/>
    </xf>
    <xf numFmtId="0" fontId="186" fillId="9" borderId="207" applyNumberFormat="0" applyFont="0" applyBorder="0" applyAlignment="0" applyProtection="0">
      <alignment vertical="center"/>
    </xf>
    <xf numFmtId="0" fontId="31" fillId="38" borderId="212" applyNumberFormat="0" applyFont="0" applyAlignment="0" applyProtection="0"/>
    <xf numFmtId="0" fontId="132" fillId="0" borderId="219" applyNumberFormat="0" applyFill="0" applyAlignment="0" applyProtection="0">
      <alignment vertical="center"/>
    </xf>
    <xf numFmtId="0" fontId="19" fillId="31" borderId="212" applyNumberFormat="0" applyFont="0" applyAlignment="0" applyProtection="0">
      <alignment vertical="center"/>
    </xf>
    <xf numFmtId="0" fontId="37" fillId="0" borderId="204">
      <alignment horizontal="left" vertical="center"/>
    </xf>
    <xf numFmtId="0" fontId="137" fillId="16" borderId="211" applyNumberFormat="0" applyAlignment="0" applyProtection="0">
      <alignment vertical="center"/>
    </xf>
    <xf numFmtId="10" fontId="48" fillId="6" borderId="220" applyNumberFormat="0" applyBorder="0" applyAlignment="0" applyProtection="0"/>
    <xf numFmtId="0" fontId="147" fillId="30" borderId="214" applyNumberForma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319" fontId="18" fillId="0" borderId="220">
      <alignment horizontal="left" vertical="center"/>
    </xf>
    <xf numFmtId="0" fontId="147" fillId="30" borderId="214" applyNumberFormat="0" applyAlignment="0" applyProtection="0">
      <alignment vertical="center"/>
    </xf>
    <xf numFmtId="0" fontId="36" fillId="31" borderId="212" applyNumberFormat="0" applyFont="0" applyAlignment="0" applyProtection="0">
      <alignment vertical="center"/>
    </xf>
    <xf numFmtId="0" fontId="19" fillId="31" borderId="212" applyNumberFormat="0" applyFont="0" applyAlignment="0" applyProtection="0">
      <alignment vertical="center"/>
    </xf>
    <xf numFmtId="3" fontId="55" fillId="0" borderId="220"/>
    <xf numFmtId="0" fontId="19" fillId="31" borderId="212" applyNumberFormat="0" applyFont="0" applyAlignment="0" applyProtection="0">
      <alignment vertical="center"/>
    </xf>
    <xf numFmtId="3" fontId="55" fillId="0" borderId="220"/>
    <xf numFmtId="3" fontId="55" fillId="0" borderId="220"/>
    <xf numFmtId="0" fontId="126" fillId="30" borderId="211" applyNumberFormat="0" applyAlignment="0" applyProtection="0">
      <alignment vertical="center"/>
    </xf>
    <xf numFmtId="0" fontId="126" fillId="30" borderId="211" applyNumberFormat="0" applyAlignment="0" applyProtection="0">
      <alignment vertical="center"/>
    </xf>
    <xf numFmtId="0" fontId="126" fillId="54"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47" fillId="54" borderId="214" applyNumberFormat="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47" fillId="30" borderId="214" applyNumberFormat="0" applyAlignment="0" applyProtection="0">
      <alignment vertical="center"/>
    </xf>
    <xf numFmtId="0" fontId="18" fillId="0" borderId="208">
      <alignment horizontal="distributed" justifyLastLine="1"/>
    </xf>
    <xf numFmtId="0" fontId="147" fillId="30" borderId="214" applyNumberFormat="0" applyAlignment="0" applyProtection="0">
      <alignment vertical="center"/>
    </xf>
    <xf numFmtId="0" fontId="147" fillId="30" borderId="214" applyNumberFormat="0" applyAlignment="0" applyProtection="0">
      <alignment vertical="center"/>
    </xf>
    <xf numFmtId="0" fontId="147" fillId="30" borderId="214" applyNumberFormat="0" applyAlignment="0" applyProtection="0">
      <alignment vertical="center"/>
    </xf>
    <xf numFmtId="191" fontId="55" fillId="0" borderId="202" applyFont="0" applyFill="0" applyBorder="0" applyAlignment="0" applyProtection="0">
      <alignment vertical="center"/>
    </xf>
    <xf numFmtId="0" fontId="55" fillId="0" borderId="208">
      <alignment horizontal="distributed" justifyLastLine="1"/>
    </xf>
    <xf numFmtId="0" fontId="136" fillId="0" borderId="213" applyNumberFormat="0" applyFill="0" applyAlignment="0" applyProtection="0">
      <alignment vertical="center"/>
    </xf>
    <xf numFmtId="3" fontId="55" fillId="0" borderId="220"/>
    <xf numFmtId="10" fontId="48" fillId="6" borderId="220" applyNumberFormat="0" applyBorder="0" applyAlignment="0" applyProtection="0"/>
    <xf numFmtId="0" fontId="19" fillId="31" borderId="212" applyNumberFormat="0" applyFont="0" applyAlignment="0" applyProtection="0">
      <alignment vertical="center"/>
    </xf>
    <xf numFmtId="0" fontId="147" fillId="54" borderId="214" applyNumberFormat="0" applyAlignment="0" applyProtection="0">
      <alignment vertical="center"/>
    </xf>
    <xf numFmtId="0" fontId="37" fillId="0" borderId="204">
      <alignment horizontal="left" vertical="center"/>
    </xf>
    <xf numFmtId="0" fontId="36" fillId="31" borderId="212" applyNumberFormat="0" applyFon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26" fillId="54" borderId="211" applyNumberFormat="0" applyAlignment="0" applyProtection="0">
      <alignment vertical="center"/>
    </xf>
    <xf numFmtId="208" fontId="31" fillId="0" borderId="220">
      <alignment horizontal="right" vertical="center" shrinkToFit="1"/>
    </xf>
    <xf numFmtId="0" fontId="19" fillId="31" borderId="212" applyNumberFormat="0" applyFon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37" fillId="16"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47" fillId="30" borderId="214" applyNumberFormat="0" applyAlignment="0" applyProtection="0">
      <alignment vertical="center"/>
    </xf>
    <xf numFmtId="0" fontId="137" fillId="16" borderId="211" applyNumberFormat="0" applyAlignment="0" applyProtection="0">
      <alignment vertical="center"/>
    </xf>
    <xf numFmtId="0" fontId="36" fillId="31" borderId="212" applyNumberFormat="0" applyFont="0" applyAlignment="0" applyProtection="0">
      <alignment vertical="center"/>
    </xf>
    <xf numFmtId="0" fontId="36" fillId="31" borderId="212" applyNumberFormat="0" applyFont="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32" fillId="0" borderId="219" applyNumberFormat="0" applyFill="0" applyAlignment="0" applyProtection="0">
      <alignment vertical="center"/>
    </xf>
    <xf numFmtId="0" fontId="136" fillId="0" borderId="213" applyNumberFormat="0" applyFill="0" applyAlignment="0" applyProtection="0">
      <alignment vertical="center"/>
    </xf>
    <xf numFmtId="0" fontId="147" fillId="30" borderId="214" applyNumberFormat="0" applyAlignment="0" applyProtection="0">
      <alignment vertical="center"/>
    </xf>
    <xf numFmtId="0" fontId="208" fillId="8" borderId="220">
      <alignment horizontal="center" vertical="center"/>
    </xf>
    <xf numFmtId="0" fontId="207" fillId="8" borderId="221" applyBorder="0">
      <alignment horizontal="center" vertical="center"/>
    </xf>
    <xf numFmtId="0" fontId="147" fillId="30" borderId="214" applyNumberFormat="0" applyAlignment="0" applyProtection="0">
      <alignment vertical="center"/>
    </xf>
    <xf numFmtId="0" fontId="147" fillId="30" borderId="214" applyNumberFormat="0" applyAlignment="0" applyProtection="0">
      <alignment vertical="center"/>
    </xf>
    <xf numFmtId="0" fontId="147" fillId="30" borderId="214" applyNumberFormat="0" applyAlignment="0" applyProtection="0">
      <alignment vertical="center"/>
    </xf>
    <xf numFmtId="191" fontId="55" fillId="0" borderId="202" applyFont="0" applyFill="0" applyBorder="0" applyAlignment="0" applyProtection="0">
      <alignment vertical="center"/>
    </xf>
    <xf numFmtId="0" fontId="147" fillId="30" borderId="214" applyNumberFormat="0" applyAlignment="0" applyProtection="0">
      <alignment vertical="center"/>
    </xf>
    <xf numFmtId="0" fontId="18" fillId="0" borderId="220">
      <alignment horizontal="distributed" vertical="center" justifyLastLine="1"/>
    </xf>
    <xf numFmtId="0" fontId="18" fillId="0" borderId="208">
      <alignment horizontal="distributed" justifyLastLine="1"/>
    </xf>
    <xf numFmtId="3" fontId="55" fillId="0" borderId="220"/>
    <xf numFmtId="37" fontId="39" fillId="0" borderId="222" applyAlignment="0"/>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0" fontId="147" fillId="54" borderId="214" applyNumberForma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208" fontId="31" fillId="0" borderId="220">
      <alignment horizontal="right" vertical="center" shrinkToFit="1"/>
    </xf>
    <xf numFmtId="0" fontId="126" fillId="30" borderId="211" applyNumberFormat="0" applyAlignment="0" applyProtection="0">
      <alignment vertical="center"/>
    </xf>
    <xf numFmtId="0" fontId="126" fillId="54"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8" fillId="0" borderId="220">
      <alignment horizontal="distributed" vertical="center" justifyLastLine="1"/>
    </xf>
    <xf numFmtId="0" fontId="186" fillId="9" borderId="220" applyNumberFormat="0" applyFont="0" applyBorder="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0" fontId="132" fillId="0" borderId="219" applyNumberFormat="0" applyFill="0" applyAlignment="0" applyProtection="0">
      <alignment vertical="center"/>
    </xf>
    <xf numFmtId="4" fontId="193" fillId="10" borderId="218" applyNumberFormat="0" applyProtection="0">
      <alignment horizontal="left" vertical="center" indent="1"/>
    </xf>
    <xf numFmtId="0" fontId="207" fillId="8" borderId="221" applyBorder="0">
      <alignment horizontal="center" vertical="center"/>
    </xf>
    <xf numFmtId="0" fontId="187" fillId="52" borderId="217" applyNumberFormat="0" applyAlignment="0" applyProtection="0"/>
    <xf numFmtId="0" fontId="31" fillId="38" borderId="212" applyNumberFormat="0" applyFont="0" applyAlignment="0" applyProtection="0"/>
    <xf numFmtId="37" fontId="39" fillId="0" borderId="222" applyAlignment="0"/>
    <xf numFmtId="0" fontId="62"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4" fontId="193" fillId="10" borderId="218" applyNumberFormat="0" applyProtection="0">
      <alignment horizontal="left" vertical="center" indent="1"/>
    </xf>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10" fontId="48" fillId="7" borderId="220" applyNumberFormat="0" applyBorder="0" applyAlignment="0" applyProtection="0"/>
    <xf numFmtId="0" fontId="186" fillId="9" borderId="220" applyNumberFormat="0" applyFont="0" applyBorder="0" applyAlignment="0" applyProtection="0">
      <alignment vertical="center"/>
    </xf>
    <xf numFmtId="4" fontId="193" fillId="10" borderId="218" applyNumberFormat="0" applyProtection="0">
      <alignment horizontal="left" vertical="center" indent="1"/>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55" fillId="0" borderId="208">
      <alignment horizontal="distributed" justifyLastLine="1"/>
    </xf>
    <xf numFmtId="0" fontId="147" fillId="30" borderId="214" applyNumberFormat="0" applyAlignment="0" applyProtection="0">
      <alignment vertical="center"/>
    </xf>
    <xf numFmtId="0" fontId="126" fillId="54"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202" fontId="36" fillId="0" borderId="220">
      <alignment horizontal="right" vertical="center" shrinkToFit="1"/>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3" fontId="55" fillId="0" borderId="220"/>
    <xf numFmtId="3" fontId="55" fillId="0" borderId="220"/>
    <xf numFmtId="0" fontId="31" fillId="38" borderId="212" applyNumberFormat="0" applyFont="0" applyAlignment="0" applyProtection="0"/>
    <xf numFmtId="0" fontId="187" fillId="52" borderId="217" applyNumberFormat="0" applyAlignment="0" applyProtection="0"/>
    <xf numFmtId="0" fontId="147" fillId="30" borderId="214" applyNumberFormat="0" applyAlignment="0" applyProtection="0">
      <alignment vertical="center"/>
    </xf>
    <xf numFmtId="0" fontId="147" fillId="30" borderId="214" applyNumberFormat="0" applyAlignment="0" applyProtection="0">
      <alignment vertical="center"/>
    </xf>
    <xf numFmtId="0" fontId="62" fillId="31" borderId="212" applyNumberFormat="0" applyFont="0" applyAlignment="0" applyProtection="0">
      <alignment vertical="center"/>
    </xf>
    <xf numFmtId="0" fontId="19" fillId="31" borderId="212" applyNumberFormat="0" applyFont="0" applyAlignment="0" applyProtection="0">
      <alignment vertical="center"/>
    </xf>
    <xf numFmtId="0" fontId="147" fillId="54" borderId="214"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6" fillId="0" borderId="213" applyNumberFormat="0" applyFill="0" applyAlignment="0" applyProtection="0">
      <alignment vertical="center"/>
    </xf>
    <xf numFmtId="0" fontId="31" fillId="38" borderId="212" applyNumberFormat="0" applyFont="0" applyAlignment="0" applyProtection="0"/>
    <xf numFmtId="4" fontId="193" fillId="10" borderId="218" applyNumberFormat="0" applyProtection="0">
      <alignment horizontal="left" vertical="center" indent="1"/>
    </xf>
    <xf numFmtId="0" fontId="126" fillId="30" borderId="211" applyNumberFormat="0" applyAlignment="0" applyProtection="0">
      <alignment vertical="center"/>
    </xf>
    <xf numFmtId="0" fontId="132" fillId="0" borderId="219"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0" fontId="19" fillId="31" borderId="212" applyNumberFormat="0" applyFont="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10" fontId="48" fillId="7" borderId="220" applyNumberFormat="0" applyBorder="0" applyAlignment="0" applyProtection="0"/>
    <xf numFmtId="37" fontId="39" fillId="0" borderId="205" applyAlignment="0"/>
    <xf numFmtId="0" fontId="136" fillId="0" borderId="213" applyNumberFormat="0" applyFill="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6" fillId="0" borderId="213"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55" fillId="0" borderId="208">
      <alignment horizontal="distributed" justifyLastLine="1"/>
    </xf>
    <xf numFmtId="191" fontId="55" fillId="0" borderId="202" applyFont="0" applyFill="0" applyBorder="0" applyAlignment="0" applyProtection="0">
      <alignment vertical="center"/>
    </xf>
    <xf numFmtId="0" fontId="18" fillId="0" borderId="208">
      <alignment horizontal="distributed" justifyLastLine="1"/>
    </xf>
    <xf numFmtId="0" fontId="18" fillId="0" borderId="220">
      <alignment horizontal="distributed" vertical="center" justifyLastLine="1"/>
    </xf>
    <xf numFmtId="0" fontId="207" fillId="8" borderId="206" applyBorder="0">
      <alignment horizontal="center" vertical="center"/>
    </xf>
    <xf numFmtId="0" fontId="175" fillId="17" borderId="216" applyNumberFormat="0" applyAlignment="0" applyProtection="0"/>
    <xf numFmtId="0" fontId="187" fillId="52" borderId="217" applyNumberFormat="0" applyAlignment="0" applyProtection="0"/>
    <xf numFmtId="3" fontId="55" fillId="0" borderId="220"/>
    <xf numFmtId="0" fontId="19" fillId="31" borderId="212" applyNumberFormat="0" applyFont="0" applyAlignment="0" applyProtection="0">
      <alignment vertical="center"/>
    </xf>
    <xf numFmtId="10" fontId="48" fillId="6" borderId="220" applyNumberFormat="0" applyBorder="0" applyAlignment="0" applyProtection="0"/>
    <xf numFmtId="0" fontId="187" fillId="52" borderId="217" applyNumberFormat="0" applyAlignment="0" applyProtection="0"/>
    <xf numFmtId="202" fontId="36" fillId="0" borderId="220">
      <alignment horizontal="right" vertical="center" shrinkToFit="1"/>
    </xf>
    <xf numFmtId="191" fontId="55" fillId="0" borderId="223" applyFont="0" applyFill="0" applyBorder="0" applyAlignment="0" applyProtection="0">
      <alignment vertical="center"/>
    </xf>
    <xf numFmtId="10" fontId="48" fillId="7" borderId="220" applyNumberFormat="0" applyBorder="0" applyAlignment="0" applyProtection="0"/>
    <xf numFmtId="0" fontId="62" fillId="31" borderId="212" applyNumberFormat="0" applyFon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202" fontId="36" fillId="0" borderId="207">
      <alignment horizontal="right" vertical="center" shrinkToFit="1"/>
    </xf>
    <xf numFmtId="0" fontId="31" fillId="38" borderId="212" applyNumberFormat="0" applyFont="0" applyAlignment="0" applyProtection="0"/>
    <xf numFmtId="0" fontId="36" fillId="31" borderId="212" applyNumberFormat="0" applyFont="0" applyAlignment="0" applyProtection="0">
      <alignment vertical="center"/>
    </xf>
    <xf numFmtId="0" fontId="136" fillId="0" borderId="213" applyNumberFormat="0" applyFill="0" applyAlignment="0" applyProtection="0">
      <alignment vertical="center"/>
    </xf>
    <xf numFmtId="0" fontId="147" fillId="54" borderId="214" applyNumberForma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10" fontId="48" fillId="6" borderId="207" applyNumberFormat="0" applyBorder="0" applyAlignment="0" applyProtection="0"/>
    <xf numFmtId="0" fontId="19" fillId="31" borderId="212" applyNumberFormat="0" applyFont="0" applyAlignment="0" applyProtection="0">
      <alignment vertical="center"/>
    </xf>
    <xf numFmtId="3" fontId="55" fillId="0" borderId="207"/>
    <xf numFmtId="3" fontId="55" fillId="0" borderId="207"/>
    <xf numFmtId="3" fontId="55" fillId="0" borderId="207"/>
    <xf numFmtId="0" fontId="18" fillId="0" borderId="207">
      <alignment horizontal="distributed" vertical="center" justifyLastLine="1"/>
    </xf>
    <xf numFmtId="208" fontId="31" fillId="0" borderId="207">
      <alignment horizontal="right" vertical="center" shrinkToFit="1"/>
    </xf>
    <xf numFmtId="10" fontId="48" fillId="7" borderId="207" applyNumberFormat="0" applyBorder="0" applyAlignment="0" applyProtection="0"/>
    <xf numFmtId="319" fontId="18" fillId="0" borderId="220">
      <alignment horizontal="left" vertical="center"/>
    </xf>
    <xf numFmtId="0" fontId="208" fillId="8" borderId="220">
      <alignment horizontal="center" vertical="center"/>
    </xf>
    <xf numFmtId="3" fontId="55" fillId="0" borderId="220"/>
    <xf numFmtId="4" fontId="193" fillId="10" borderId="218" applyNumberFormat="0" applyProtection="0">
      <alignment horizontal="left" vertical="center" indent="1"/>
    </xf>
    <xf numFmtId="0" fontId="19" fillId="31" borderId="212" applyNumberFormat="0" applyFont="0" applyAlignment="0" applyProtection="0">
      <alignment vertical="center"/>
    </xf>
    <xf numFmtId="208" fontId="31" fillId="0" borderId="220">
      <alignment horizontal="right" vertical="center" shrinkToFit="1"/>
    </xf>
    <xf numFmtId="319" fontId="18" fillId="0" borderId="207">
      <alignment horizontal="left" vertical="center"/>
    </xf>
    <xf numFmtId="0" fontId="208" fillId="8" borderId="207">
      <alignment horizontal="center" vertical="center"/>
    </xf>
    <xf numFmtId="0" fontId="186" fillId="9" borderId="207" applyNumberFormat="0" applyFont="0" applyBorder="0" applyAlignment="0" applyProtection="0">
      <alignment vertical="center"/>
    </xf>
    <xf numFmtId="0" fontId="187" fillId="52" borderId="217" applyNumberFormat="0" applyAlignment="0" applyProtection="0"/>
    <xf numFmtId="202" fontId="36" fillId="0" borderId="220">
      <alignment horizontal="right" vertical="center" shrinkToFit="1"/>
    </xf>
    <xf numFmtId="0" fontId="19" fillId="31" borderId="212" applyNumberFormat="0" applyFont="0" applyAlignment="0" applyProtection="0">
      <alignment vertical="center"/>
    </xf>
    <xf numFmtId="0" fontId="36" fillId="31" borderId="212" applyNumberFormat="0" applyFont="0" applyAlignment="0" applyProtection="0">
      <alignment vertical="center"/>
    </xf>
    <xf numFmtId="0" fontId="31" fillId="38" borderId="212" applyNumberFormat="0" applyFont="0" applyAlignment="0" applyProtection="0"/>
    <xf numFmtId="0" fontId="36" fillId="31" borderId="212" applyNumberFormat="0" applyFont="0" applyAlignment="0" applyProtection="0">
      <alignment vertical="center"/>
    </xf>
    <xf numFmtId="0" fontId="31" fillId="38" borderId="212" applyNumberFormat="0" applyFont="0" applyAlignment="0" applyProtection="0"/>
    <xf numFmtId="0" fontId="37" fillId="0" borderId="204">
      <alignment horizontal="left" vertical="center"/>
    </xf>
    <xf numFmtId="319" fontId="18" fillId="0" borderId="220">
      <alignment horizontal="left" vertical="center"/>
    </xf>
    <xf numFmtId="0" fontId="36" fillId="31" borderId="212" applyNumberFormat="0" applyFont="0" applyAlignment="0" applyProtection="0">
      <alignment vertical="center"/>
    </xf>
    <xf numFmtId="0" fontId="208" fillId="8" borderId="220">
      <alignment horizontal="center" vertical="center"/>
    </xf>
    <xf numFmtId="0" fontId="186" fillId="9" borderId="220" applyNumberFormat="0" applyFont="0" applyBorder="0" applyAlignment="0" applyProtection="0">
      <alignment vertical="center"/>
    </xf>
    <xf numFmtId="0" fontId="31" fillId="38" borderId="212" applyNumberFormat="0" applyFont="0" applyAlignment="0" applyProtection="0"/>
    <xf numFmtId="0" fontId="36" fillId="31" borderId="212" applyNumberFormat="0" applyFont="0" applyAlignment="0" applyProtection="0">
      <alignment vertical="center"/>
    </xf>
    <xf numFmtId="0" fontId="31" fillId="38" borderId="212" applyNumberFormat="0" applyFont="0" applyAlignment="0" applyProtection="0"/>
    <xf numFmtId="202" fontId="36" fillId="0" borderId="220">
      <alignment horizontal="right" vertical="center" shrinkToFit="1"/>
    </xf>
    <xf numFmtId="0" fontId="37" fillId="0" borderId="204">
      <alignment horizontal="left" vertical="center"/>
    </xf>
    <xf numFmtId="10" fontId="48" fillId="6" borderId="220" applyNumberFormat="0" applyBorder="0" applyAlignment="0" applyProtection="0"/>
    <xf numFmtId="3" fontId="55" fillId="0" borderId="220"/>
    <xf numFmtId="3" fontId="55" fillId="0" borderId="220"/>
    <xf numFmtId="3" fontId="55" fillId="0" borderId="220"/>
    <xf numFmtId="0" fontId="18" fillId="0" borderId="220">
      <alignment horizontal="distributed" vertical="center" justifyLastLine="1"/>
    </xf>
    <xf numFmtId="191" fontId="55" fillId="0" borderId="202" applyFont="0" applyFill="0" applyBorder="0" applyAlignment="0" applyProtection="0">
      <alignment vertical="center"/>
    </xf>
    <xf numFmtId="10" fontId="48" fillId="7" borderId="232" applyNumberFormat="0" applyBorder="0" applyAlignment="0" applyProtection="0"/>
    <xf numFmtId="208" fontId="31" fillId="0" borderId="232">
      <alignment horizontal="right" vertical="center" shrinkToFit="1"/>
    </xf>
    <xf numFmtId="0" fontId="18" fillId="0" borderId="232">
      <alignment horizontal="distributed" vertical="center" justifyLastLine="1"/>
    </xf>
    <xf numFmtId="3" fontId="55" fillId="0" borderId="232"/>
    <xf numFmtId="3" fontId="55" fillId="0" borderId="232"/>
    <xf numFmtId="3" fontId="55" fillId="0" borderId="232"/>
    <xf numFmtId="10" fontId="48" fillId="6" borderId="232" applyNumberFormat="0" applyBorder="0" applyAlignment="0" applyProtection="0"/>
    <xf numFmtId="202" fontId="36" fillId="0" borderId="232">
      <alignment horizontal="right" vertical="center" shrinkToFit="1"/>
    </xf>
    <xf numFmtId="0" fontId="207" fillId="8" borderId="206" applyBorder="0">
      <alignment horizontal="center" vertical="center"/>
    </xf>
    <xf numFmtId="37" fontId="39" fillId="0" borderId="205" applyAlignment="0"/>
    <xf numFmtId="10" fontId="48" fillId="7" borderId="220" applyNumberFormat="0" applyBorder="0" applyAlignment="0" applyProtection="0"/>
    <xf numFmtId="0" fontId="186" fillId="9" borderId="220" applyNumberFormat="0" applyFont="0" applyBorder="0" applyAlignment="0" applyProtection="0">
      <alignment vertical="center"/>
    </xf>
    <xf numFmtId="208" fontId="31" fillId="0" borderId="220">
      <alignment horizontal="right" vertical="center" shrinkToFit="1"/>
    </xf>
    <xf numFmtId="319" fontId="18" fillId="0" borderId="220">
      <alignment horizontal="left" vertical="center"/>
    </xf>
    <xf numFmtId="0" fontId="208" fillId="8" borderId="220">
      <alignment horizontal="center" vertical="center"/>
    </xf>
    <xf numFmtId="202" fontId="36" fillId="0" borderId="220">
      <alignment horizontal="right" vertical="center" shrinkToFit="1"/>
    </xf>
    <xf numFmtId="10" fontId="48" fillId="6" borderId="220" applyNumberFormat="0" applyBorder="0" applyAlignment="0" applyProtection="0"/>
    <xf numFmtId="3" fontId="55" fillId="0" borderId="220"/>
    <xf numFmtId="3" fontId="55" fillId="0" borderId="220"/>
    <xf numFmtId="3" fontId="55" fillId="0" borderId="220"/>
    <xf numFmtId="0" fontId="18" fillId="0" borderId="220">
      <alignment horizontal="distributed" vertical="center" justifyLastLine="1"/>
    </xf>
    <xf numFmtId="208" fontId="31" fillId="0" borderId="220">
      <alignment horizontal="right" vertical="center" shrinkToFit="1"/>
    </xf>
    <xf numFmtId="10" fontId="48" fillId="7" borderId="220" applyNumberFormat="0" applyBorder="0" applyAlignment="0" applyProtection="0"/>
    <xf numFmtId="319" fontId="18" fillId="0" borderId="220">
      <alignment horizontal="left" vertical="center"/>
    </xf>
    <xf numFmtId="0" fontId="208" fillId="8" borderId="220">
      <alignment horizontal="center" vertical="center"/>
    </xf>
    <xf numFmtId="0" fontId="186" fillId="9" borderId="220" applyNumberFormat="0" applyFont="0" applyBorder="0" applyAlignment="0" applyProtection="0">
      <alignment vertical="center"/>
    </xf>
    <xf numFmtId="0" fontId="132" fillId="0" borderId="219" applyNumberFormat="0" applyFill="0" applyAlignment="0" applyProtection="0">
      <alignment vertical="center"/>
    </xf>
    <xf numFmtId="0" fontId="19" fillId="31" borderId="212" applyNumberFormat="0" applyFont="0" applyAlignment="0" applyProtection="0">
      <alignment vertical="center"/>
    </xf>
    <xf numFmtId="0" fontId="37" fillId="0" borderId="204">
      <alignment horizontal="left" vertical="center"/>
    </xf>
    <xf numFmtId="0" fontId="137" fillId="16" borderId="211" applyNumberFormat="0" applyAlignment="0" applyProtection="0">
      <alignment vertical="center"/>
    </xf>
    <xf numFmtId="10" fontId="48" fillId="6" borderId="220" applyNumberFormat="0" applyBorder="0" applyAlignment="0" applyProtection="0"/>
    <xf numFmtId="0" fontId="147" fillId="30" borderId="214" applyNumberForma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319" fontId="18" fillId="0" borderId="220">
      <alignment horizontal="left" vertical="center"/>
    </xf>
    <xf numFmtId="0" fontId="147" fillId="30" borderId="227" applyNumberFormat="0" applyAlignment="0" applyProtection="0">
      <alignment vertical="center"/>
    </xf>
    <xf numFmtId="0" fontId="36" fillId="31" borderId="212" applyNumberFormat="0" applyFont="0" applyAlignment="0" applyProtection="0">
      <alignment vertical="center"/>
    </xf>
    <xf numFmtId="0" fontId="19" fillId="31" borderId="225" applyNumberFormat="0" applyFont="0" applyAlignment="0" applyProtection="0">
      <alignment vertical="center"/>
    </xf>
    <xf numFmtId="3" fontId="55" fillId="0" borderId="220"/>
    <xf numFmtId="0" fontId="19" fillId="31" borderId="212" applyNumberFormat="0" applyFont="0" applyAlignment="0" applyProtection="0">
      <alignment vertical="center"/>
    </xf>
    <xf numFmtId="3" fontId="55" fillId="0" borderId="207"/>
    <xf numFmtId="3" fontId="55" fillId="0" borderId="220"/>
    <xf numFmtId="0" fontId="126" fillId="30" borderId="211" applyNumberFormat="0" applyAlignment="0" applyProtection="0">
      <alignment vertical="center"/>
    </xf>
    <xf numFmtId="0" fontId="126" fillId="30" borderId="224" applyNumberFormat="0" applyAlignment="0" applyProtection="0">
      <alignment vertical="center"/>
    </xf>
    <xf numFmtId="0" fontId="126" fillId="54"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47" fillId="54" borderId="214" applyNumberFormat="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25" applyNumberFormat="0" applyFont="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47" fillId="30" borderId="214" applyNumberFormat="0" applyAlignment="0" applyProtection="0">
      <alignment vertical="center"/>
    </xf>
    <xf numFmtId="0" fontId="18" fillId="0" borderId="208">
      <alignment horizontal="distributed" justifyLastLine="1"/>
    </xf>
    <xf numFmtId="0" fontId="147" fillId="30" borderId="214" applyNumberFormat="0" applyAlignment="0" applyProtection="0">
      <alignment vertical="center"/>
    </xf>
    <xf numFmtId="0" fontId="147" fillId="30" borderId="214" applyNumberFormat="0" applyAlignment="0" applyProtection="0">
      <alignment vertical="center"/>
    </xf>
    <xf numFmtId="0" fontId="147" fillId="30" borderId="214" applyNumberFormat="0" applyAlignment="0" applyProtection="0">
      <alignment vertical="center"/>
    </xf>
    <xf numFmtId="191" fontId="55" fillId="0" borderId="202" applyFont="0" applyFill="0" applyBorder="0" applyAlignment="0" applyProtection="0">
      <alignment vertical="center"/>
    </xf>
    <xf numFmtId="0" fontId="55" fillId="0" borderId="208">
      <alignment horizontal="distributed" justifyLastLine="1"/>
    </xf>
    <xf numFmtId="0" fontId="136" fillId="0" borderId="226" applyNumberFormat="0" applyFill="0" applyAlignment="0" applyProtection="0">
      <alignment vertical="center"/>
    </xf>
    <xf numFmtId="3" fontId="55" fillId="0" borderId="220"/>
    <xf numFmtId="10" fontId="48" fillId="6" borderId="220" applyNumberFormat="0" applyBorder="0" applyAlignment="0" applyProtection="0"/>
    <xf numFmtId="0" fontId="19" fillId="31" borderId="212" applyNumberFormat="0" applyFont="0" applyAlignment="0" applyProtection="0">
      <alignment vertical="center"/>
    </xf>
    <xf numFmtId="0" fontId="147" fillId="54" borderId="214" applyNumberFormat="0" applyAlignment="0" applyProtection="0">
      <alignment vertical="center"/>
    </xf>
    <xf numFmtId="0" fontId="37" fillId="0" borderId="204">
      <alignment horizontal="left" vertical="center"/>
    </xf>
    <xf numFmtId="0" fontId="36" fillId="31" borderId="225" applyNumberFormat="0" applyFont="0" applyAlignment="0" applyProtection="0">
      <alignment vertical="center"/>
    </xf>
    <xf numFmtId="0" fontId="126" fillId="30" borderId="211" applyNumberFormat="0" applyAlignment="0" applyProtection="0">
      <alignment vertical="center"/>
    </xf>
    <xf numFmtId="0" fontId="126" fillId="30" borderId="224" applyNumberFormat="0" applyAlignment="0" applyProtection="0">
      <alignment vertical="center"/>
    </xf>
    <xf numFmtId="0" fontId="126" fillId="54" borderId="224" applyNumberFormat="0" applyAlignment="0" applyProtection="0">
      <alignment vertical="center"/>
    </xf>
    <xf numFmtId="208" fontId="31" fillId="0" borderId="207">
      <alignment horizontal="right" vertical="center" shrinkToFit="1"/>
    </xf>
    <xf numFmtId="0" fontId="19" fillId="31" borderId="225" applyNumberFormat="0" applyFon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37" fillId="16"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47" fillId="30" borderId="214" applyNumberFormat="0" applyAlignment="0" applyProtection="0">
      <alignment vertical="center"/>
    </xf>
    <xf numFmtId="0" fontId="137" fillId="16" borderId="211" applyNumberFormat="0" applyAlignment="0" applyProtection="0">
      <alignment vertical="center"/>
    </xf>
    <xf numFmtId="0" fontId="36" fillId="31" borderId="212" applyNumberFormat="0" applyFont="0" applyAlignment="0" applyProtection="0">
      <alignment vertical="center"/>
    </xf>
    <xf numFmtId="0" fontId="36" fillId="31" borderId="212" applyNumberFormat="0" applyFont="0" applyAlignment="0" applyProtection="0">
      <alignment vertical="center"/>
    </xf>
    <xf numFmtId="0" fontId="126" fillId="30" borderId="211" applyNumberFormat="0" applyAlignment="0" applyProtection="0">
      <alignment vertical="center"/>
    </xf>
    <xf numFmtId="0" fontId="19" fillId="31" borderId="225" applyNumberFormat="0" applyFont="0" applyAlignment="0" applyProtection="0">
      <alignment vertical="center"/>
    </xf>
    <xf numFmtId="0" fontId="132" fillId="0" borderId="219" applyNumberFormat="0" applyFill="0" applyAlignment="0" applyProtection="0">
      <alignment vertical="center"/>
    </xf>
    <xf numFmtId="0" fontId="136" fillId="0" borderId="213" applyNumberFormat="0" applyFill="0" applyAlignment="0" applyProtection="0">
      <alignment vertical="center"/>
    </xf>
    <xf numFmtId="0" fontId="147" fillId="30" borderId="214" applyNumberFormat="0" applyAlignment="0" applyProtection="0">
      <alignment vertical="center"/>
    </xf>
    <xf numFmtId="0" fontId="208" fillId="8" borderId="220">
      <alignment horizontal="center" vertical="center"/>
    </xf>
    <xf numFmtId="0" fontId="207" fillId="8" borderId="221" applyBorder="0">
      <alignment horizontal="center" vertical="center"/>
    </xf>
    <xf numFmtId="0" fontId="147" fillId="30" borderId="214" applyNumberFormat="0" applyAlignment="0" applyProtection="0">
      <alignment vertical="center"/>
    </xf>
    <xf numFmtId="0" fontId="147" fillId="30" borderId="214" applyNumberFormat="0" applyAlignment="0" applyProtection="0">
      <alignment vertical="center"/>
    </xf>
    <xf numFmtId="0" fontId="147" fillId="30" borderId="214" applyNumberFormat="0" applyAlignment="0" applyProtection="0">
      <alignment vertical="center"/>
    </xf>
    <xf numFmtId="191" fontId="55" fillId="0" borderId="202" applyFont="0" applyFill="0" applyBorder="0" applyAlignment="0" applyProtection="0">
      <alignment vertical="center"/>
    </xf>
    <xf numFmtId="0" fontId="147" fillId="30" borderId="227" applyNumberFormat="0" applyAlignment="0" applyProtection="0">
      <alignment vertical="center"/>
    </xf>
    <xf numFmtId="0" fontId="18" fillId="0" borderId="207">
      <alignment horizontal="distributed" vertical="center" justifyLastLine="1"/>
    </xf>
    <xf numFmtId="0" fontId="18" fillId="0" borderId="208">
      <alignment horizontal="distributed" justifyLastLine="1"/>
    </xf>
    <xf numFmtId="3" fontId="55" fillId="0" borderId="220"/>
    <xf numFmtId="37" fontId="39" fillId="0" borderId="222" applyAlignment="0"/>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0" fontId="147" fillId="54" borderId="214" applyNumberForma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208" fontId="31" fillId="0" borderId="220">
      <alignment horizontal="right" vertical="center" shrinkToFit="1"/>
    </xf>
    <xf numFmtId="0" fontId="126" fillId="30" borderId="211" applyNumberFormat="0" applyAlignment="0" applyProtection="0">
      <alignment vertical="center"/>
    </xf>
    <xf numFmtId="0" fontId="126" fillId="54" borderId="211" applyNumberFormat="0" applyAlignment="0" applyProtection="0">
      <alignment vertical="center"/>
    </xf>
    <xf numFmtId="0" fontId="126" fillId="30" borderId="224" applyNumberFormat="0" applyAlignment="0" applyProtection="0">
      <alignment vertical="center"/>
    </xf>
    <xf numFmtId="0" fontId="126" fillId="30" borderId="224" applyNumberFormat="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6" fillId="0" borderId="213"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8" fillId="0" borderId="220">
      <alignment horizontal="distributed" vertical="center" justifyLastLine="1"/>
    </xf>
    <xf numFmtId="0" fontId="186" fillId="9" borderId="220" applyNumberFormat="0" applyFont="0" applyBorder="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62"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37" fillId="16" borderId="224" applyNumberFormat="0" applyAlignment="0" applyProtection="0">
      <alignment vertical="center"/>
    </xf>
    <xf numFmtId="0" fontId="132" fillId="0" borderId="231" applyNumberFormat="0" applyFill="0" applyAlignment="0" applyProtection="0">
      <alignment vertical="center"/>
    </xf>
    <xf numFmtId="4" fontId="193" fillId="10" borderId="218" applyNumberFormat="0" applyProtection="0">
      <alignment horizontal="left" vertical="center" indent="1"/>
    </xf>
    <xf numFmtId="0" fontId="207" fillId="8" borderId="206" applyBorder="0">
      <alignment horizontal="center" vertical="center"/>
    </xf>
    <xf numFmtId="0" fontId="187" fillId="52" borderId="217" applyNumberFormat="0" applyAlignment="0" applyProtection="0"/>
    <xf numFmtId="0" fontId="31" fillId="38" borderId="212" applyNumberFormat="0" applyFont="0" applyAlignment="0" applyProtection="0"/>
    <xf numFmtId="37" fontId="39" fillId="0" borderId="205" applyAlignment="0"/>
    <xf numFmtId="0" fontId="62" fillId="31" borderId="225" applyNumberFormat="0" applyFon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4" fontId="193" fillId="10" borderId="230" applyNumberFormat="0" applyProtection="0">
      <alignment horizontal="left" vertical="center" indent="1"/>
    </xf>
    <xf numFmtId="0" fontId="175" fillId="17" borderId="228"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10" fontId="48" fillId="7" borderId="220" applyNumberFormat="0" applyBorder="0" applyAlignment="0" applyProtection="0"/>
    <xf numFmtId="0" fontId="186" fillId="9" borderId="220" applyNumberFormat="0" applyFont="0" applyBorder="0" applyAlignment="0" applyProtection="0">
      <alignment vertical="center"/>
    </xf>
    <xf numFmtId="4" fontId="193" fillId="10" borderId="218" applyNumberFormat="0" applyProtection="0">
      <alignment horizontal="left" vertical="center" indent="1"/>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55" fillId="0" borderId="208">
      <alignment horizontal="distributed" justifyLastLine="1"/>
    </xf>
    <xf numFmtId="0" fontId="147" fillId="30" borderId="227" applyNumberFormat="0" applyAlignment="0" applyProtection="0">
      <alignment vertical="center"/>
    </xf>
    <xf numFmtId="0" fontId="126" fillId="54"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202" fontId="36" fillId="0" borderId="207">
      <alignment horizontal="right" vertical="center" shrinkToFit="1"/>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3" fontId="55" fillId="0" borderId="207"/>
    <xf numFmtId="3" fontId="55" fillId="0" borderId="207"/>
    <xf numFmtId="0" fontId="31" fillId="38" borderId="212" applyNumberFormat="0" applyFont="0" applyAlignment="0" applyProtection="0"/>
    <xf numFmtId="0" fontId="187" fillId="52" borderId="217" applyNumberFormat="0" applyAlignment="0" applyProtection="0"/>
    <xf numFmtId="0" fontId="147" fillId="30" borderId="214" applyNumberFormat="0" applyAlignment="0" applyProtection="0">
      <alignment vertical="center"/>
    </xf>
    <xf numFmtId="0" fontId="147" fillId="30" borderId="214" applyNumberFormat="0" applyAlignment="0" applyProtection="0">
      <alignment vertical="center"/>
    </xf>
    <xf numFmtId="0" fontId="62" fillId="31" borderId="225" applyNumberFormat="0" applyFont="0" applyAlignment="0" applyProtection="0">
      <alignment vertical="center"/>
    </xf>
    <xf numFmtId="0" fontId="19" fillId="31" borderId="212" applyNumberFormat="0" applyFont="0" applyAlignment="0" applyProtection="0">
      <alignment vertical="center"/>
    </xf>
    <xf numFmtId="0" fontId="147" fillId="54" borderId="227" applyNumberFormat="0" applyAlignment="0" applyProtection="0">
      <alignment vertical="center"/>
    </xf>
    <xf numFmtId="0" fontId="126" fillId="30" borderId="211" applyNumberFormat="0" applyAlignment="0" applyProtection="0">
      <alignment vertical="center"/>
    </xf>
    <xf numFmtId="0" fontId="126" fillId="30" borderId="224" applyNumberForma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36" fillId="0" borderId="226" applyNumberFormat="0" applyFill="0" applyAlignment="0" applyProtection="0">
      <alignment vertical="center"/>
    </xf>
    <xf numFmtId="0" fontId="31" fillId="38" borderId="225" applyNumberFormat="0" applyFont="0" applyAlignment="0" applyProtection="0"/>
    <xf numFmtId="4" fontId="193" fillId="10" borderId="218" applyNumberFormat="0" applyProtection="0">
      <alignment horizontal="left" vertical="center" indent="1"/>
    </xf>
    <xf numFmtId="0" fontId="126" fillId="30" borderId="224" applyNumberFormat="0" applyAlignment="0" applyProtection="0">
      <alignment vertical="center"/>
    </xf>
    <xf numFmtId="0" fontId="132" fillId="0" borderId="219" applyNumberFormat="0" applyFill="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62" fillId="31" borderId="212" applyNumberFormat="0" applyFont="0" applyAlignment="0" applyProtection="0">
      <alignment vertical="center"/>
    </xf>
    <xf numFmtId="0" fontId="19" fillId="31" borderId="212" applyNumberFormat="0" applyFont="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0" fontId="19" fillId="31" borderId="212" applyNumberFormat="0" applyFont="0" applyAlignment="0" applyProtection="0">
      <alignment vertical="center"/>
    </xf>
    <xf numFmtId="10" fontId="48" fillId="7" borderId="207" applyNumberFormat="0" applyBorder="0" applyAlignment="0" applyProtection="0"/>
    <xf numFmtId="37" fontId="39" fillId="0" borderId="222" applyAlignment="0"/>
    <xf numFmtId="0" fontId="136" fillId="0" borderId="226" applyNumberFormat="0" applyFill="0" applyAlignment="0" applyProtection="0">
      <alignment vertical="center"/>
    </xf>
    <xf numFmtId="0" fontId="126" fillId="30" borderId="211" applyNumberForma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0" fontId="137" fillId="16" borderId="211" applyNumberFormat="0" applyAlignment="0" applyProtection="0">
      <alignment vertical="center"/>
    </xf>
    <xf numFmtId="0" fontId="136" fillId="0" borderId="213" applyNumberFormat="0" applyFill="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55" fillId="0" borderId="208">
      <alignment horizontal="distributed" justifyLastLine="1"/>
    </xf>
    <xf numFmtId="191" fontId="55" fillId="0" borderId="202" applyFont="0" applyFill="0" applyBorder="0" applyAlignment="0" applyProtection="0">
      <alignment vertical="center"/>
    </xf>
    <xf numFmtId="0" fontId="18" fillId="0" borderId="208">
      <alignment horizontal="distributed" justifyLastLine="1"/>
    </xf>
    <xf numFmtId="0" fontId="18" fillId="0" borderId="220">
      <alignment horizontal="distributed" vertical="center" justifyLastLine="1"/>
    </xf>
    <xf numFmtId="0" fontId="207" fillId="8" borderId="221" applyBorder="0">
      <alignment horizontal="center" vertical="center"/>
    </xf>
    <xf numFmtId="0" fontId="175" fillId="17" borderId="216" applyNumberFormat="0" applyAlignment="0" applyProtection="0"/>
    <xf numFmtId="0" fontId="187" fillId="52" borderId="217" applyNumberFormat="0" applyAlignment="0" applyProtection="0"/>
    <xf numFmtId="3" fontId="55" fillId="0" borderId="220"/>
    <xf numFmtId="0" fontId="19" fillId="31" borderId="225" applyNumberFormat="0" applyFont="0" applyAlignment="0" applyProtection="0">
      <alignment vertical="center"/>
    </xf>
    <xf numFmtId="10" fontId="48" fillId="6" borderId="207" applyNumberFormat="0" applyBorder="0" applyAlignment="0" applyProtection="0"/>
    <xf numFmtId="0" fontId="187" fillId="52" borderId="229" applyNumberFormat="0" applyAlignment="0" applyProtection="0"/>
    <xf numFmtId="202" fontId="36" fillId="0" borderId="220">
      <alignment horizontal="right" vertical="center" shrinkToFit="1"/>
    </xf>
    <xf numFmtId="191" fontId="55" fillId="0" borderId="202" applyFont="0" applyFill="0" applyBorder="0" applyAlignment="0" applyProtection="0">
      <alignment vertical="center"/>
    </xf>
    <xf numFmtId="10" fontId="48" fillId="7" borderId="220" applyNumberFormat="0" applyBorder="0" applyAlignment="0" applyProtection="0"/>
    <xf numFmtId="0" fontId="62" fillId="31" borderId="212" applyNumberFormat="0" applyFon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0" fontId="126" fillId="30" borderId="211" applyNumberFormat="0" applyAlignment="0" applyProtection="0">
      <alignment vertical="center"/>
    </xf>
    <xf numFmtId="202" fontId="36" fillId="0" borderId="220">
      <alignment horizontal="right" vertical="center" shrinkToFit="1"/>
    </xf>
    <xf numFmtId="0" fontId="31" fillId="38" borderId="212" applyNumberFormat="0" applyFont="0" applyAlignment="0" applyProtection="0"/>
    <xf numFmtId="0" fontId="36" fillId="31" borderId="212" applyNumberFormat="0" applyFont="0" applyAlignment="0" applyProtection="0">
      <alignment vertical="center"/>
    </xf>
    <xf numFmtId="0" fontId="136" fillId="0" borderId="213" applyNumberFormat="0" applyFill="0" applyAlignment="0" applyProtection="0">
      <alignment vertical="center"/>
    </xf>
    <xf numFmtId="0" fontId="147" fillId="54" borderId="214" applyNumberFormat="0" applyAlignment="0" applyProtection="0">
      <alignment vertical="center"/>
    </xf>
    <xf numFmtId="0" fontId="19" fillId="31" borderId="212" applyNumberFormat="0" applyFont="0" applyAlignment="0" applyProtection="0">
      <alignment vertical="center"/>
    </xf>
    <xf numFmtId="0" fontId="137" fillId="16" borderId="211" applyNumberFormat="0" applyAlignment="0" applyProtection="0">
      <alignment vertical="center"/>
    </xf>
    <xf numFmtId="10" fontId="48" fillId="6" borderId="220" applyNumberFormat="0" applyBorder="0" applyAlignment="0" applyProtection="0"/>
    <xf numFmtId="0" fontId="19" fillId="31" borderId="225" applyNumberFormat="0" applyFont="0" applyAlignment="0" applyProtection="0">
      <alignment vertical="center"/>
    </xf>
    <xf numFmtId="3" fontId="55" fillId="0" borderId="220"/>
    <xf numFmtId="3" fontId="55" fillId="0" borderId="220"/>
    <xf numFmtId="3" fontId="55" fillId="0" borderId="220"/>
    <xf numFmtId="0" fontId="18" fillId="0" borderId="220">
      <alignment horizontal="distributed" vertical="center" justifyLastLine="1"/>
    </xf>
    <xf numFmtId="208" fontId="31" fillId="0" borderId="220">
      <alignment horizontal="right" vertical="center" shrinkToFit="1"/>
    </xf>
    <xf numFmtId="10" fontId="48" fillId="7" borderId="220" applyNumberFormat="0" applyBorder="0" applyAlignment="0" applyProtection="0"/>
    <xf numFmtId="319" fontId="18" fillId="0" borderId="220">
      <alignment horizontal="left" vertical="center"/>
    </xf>
    <xf numFmtId="0" fontId="208" fillId="8" borderId="220">
      <alignment horizontal="center" vertical="center"/>
    </xf>
    <xf numFmtId="3" fontId="55" fillId="0" borderId="220"/>
    <xf numFmtId="4" fontId="193" fillId="10" borderId="218" applyNumberFormat="0" applyProtection="0">
      <alignment horizontal="left" vertical="center" indent="1"/>
    </xf>
    <xf numFmtId="0" fontId="19" fillId="31" borderId="225" applyNumberFormat="0" applyFont="0" applyAlignment="0" applyProtection="0">
      <alignment vertical="center"/>
    </xf>
    <xf numFmtId="208" fontId="31" fillId="0" borderId="220">
      <alignment horizontal="right" vertical="center" shrinkToFit="1"/>
    </xf>
    <xf numFmtId="319" fontId="18" fillId="0" borderId="220">
      <alignment horizontal="left" vertical="center"/>
    </xf>
    <xf numFmtId="0" fontId="208" fillId="8" borderId="220">
      <alignment horizontal="center" vertical="center"/>
    </xf>
    <xf numFmtId="0" fontId="186" fillId="9" borderId="220" applyNumberFormat="0" applyFont="0" applyBorder="0" applyAlignment="0" applyProtection="0">
      <alignment vertical="center"/>
    </xf>
    <xf numFmtId="0" fontId="187" fillId="52" borderId="217" applyNumberFormat="0" applyAlignment="0" applyProtection="0"/>
    <xf numFmtId="202" fontId="36" fillId="0" borderId="220">
      <alignment horizontal="right" vertical="center" shrinkToFit="1"/>
    </xf>
    <xf numFmtId="0" fontId="19" fillId="31" borderId="212" applyNumberFormat="0" applyFont="0" applyAlignment="0" applyProtection="0">
      <alignment vertical="center"/>
    </xf>
    <xf numFmtId="0" fontId="36" fillId="31" borderId="212" applyNumberFormat="0" applyFont="0" applyAlignment="0" applyProtection="0">
      <alignment vertical="center"/>
    </xf>
    <xf numFmtId="0" fontId="31" fillId="38" borderId="212" applyNumberFormat="0" applyFont="0" applyAlignment="0" applyProtection="0"/>
    <xf numFmtId="0" fontId="36" fillId="31" borderId="212" applyNumberFormat="0" applyFont="0" applyAlignment="0" applyProtection="0">
      <alignment vertical="center"/>
    </xf>
    <xf numFmtId="0" fontId="31" fillId="38" borderId="212" applyNumberFormat="0" applyFont="0" applyAlignment="0" applyProtection="0"/>
    <xf numFmtId="0" fontId="37" fillId="0" borderId="204">
      <alignment horizontal="left" vertical="center"/>
    </xf>
    <xf numFmtId="319" fontId="18" fillId="0" borderId="207">
      <alignment horizontal="left" vertical="center"/>
    </xf>
    <xf numFmtId="0" fontId="36" fillId="31" borderId="212" applyNumberFormat="0" applyFont="0" applyAlignment="0" applyProtection="0">
      <alignment vertical="center"/>
    </xf>
    <xf numFmtId="0" fontId="208" fillId="8" borderId="207">
      <alignment horizontal="center" vertical="center"/>
    </xf>
    <xf numFmtId="0" fontId="186" fillId="9" borderId="207" applyNumberFormat="0" applyFont="0" applyBorder="0" applyAlignment="0" applyProtection="0">
      <alignment vertical="center"/>
    </xf>
    <xf numFmtId="0" fontId="31" fillId="38" borderId="212" applyNumberFormat="0" applyFont="0" applyAlignment="0" applyProtection="0"/>
    <xf numFmtId="0" fontId="36" fillId="31" borderId="225" applyNumberFormat="0" applyFont="0" applyAlignment="0" applyProtection="0">
      <alignment vertical="center"/>
    </xf>
    <xf numFmtId="0" fontId="31" fillId="38" borderId="225" applyNumberFormat="0" applyFont="0" applyAlignment="0" applyProtection="0"/>
    <xf numFmtId="319" fontId="18" fillId="0" borderId="232">
      <alignment horizontal="left" vertical="center"/>
    </xf>
    <xf numFmtId="0" fontId="208" fillId="8" borderId="232">
      <alignment horizontal="center" vertical="center"/>
    </xf>
    <xf numFmtId="0" fontId="186" fillId="9" borderId="232" applyNumberFormat="0" applyFont="0" applyBorder="0" applyAlignment="0" applyProtection="0">
      <alignment vertical="center"/>
    </xf>
    <xf numFmtId="0" fontId="132" fillId="0" borderId="231" applyNumberFormat="0" applyFill="0" applyAlignment="0" applyProtection="0">
      <alignment vertical="center"/>
    </xf>
    <xf numFmtId="0" fontId="19" fillId="31" borderId="225" applyNumberFormat="0" applyFont="0" applyAlignment="0" applyProtection="0">
      <alignment vertical="center"/>
    </xf>
    <xf numFmtId="0" fontId="37" fillId="0" borderId="234">
      <alignment horizontal="left" vertical="center"/>
    </xf>
    <xf numFmtId="0" fontId="137" fillId="16" borderId="224" applyNumberFormat="0" applyAlignment="0" applyProtection="0">
      <alignment vertical="center"/>
    </xf>
    <xf numFmtId="0" fontId="19" fillId="31" borderId="225" applyNumberFormat="0" applyFont="0" applyAlignment="0" applyProtection="0">
      <alignment vertical="center"/>
    </xf>
    <xf numFmtId="0" fontId="62" fillId="31" borderId="225" applyNumberFormat="0" applyFont="0" applyAlignment="0" applyProtection="0">
      <alignment vertical="center"/>
    </xf>
    <xf numFmtId="319" fontId="18" fillId="0" borderId="232">
      <alignment horizontal="left" vertical="center"/>
    </xf>
    <xf numFmtId="0" fontId="147" fillId="30" borderId="239" applyNumberFormat="0" applyAlignment="0" applyProtection="0">
      <alignment vertical="center"/>
    </xf>
    <xf numFmtId="0" fontId="36" fillId="31" borderId="225" applyNumberFormat="0" applyFont="0" applyAlignment="0" applyProtection="0">
      <alignment vertical="center"/>
    </xf>
    <xf numFmtId="0" fontId="19" fillId="31" borderId="237" applyNumberFormat="0" applyFont="0" applyAlignment="0" applyProtection="0">
      <alignment vertical="center"/>
    </xf>
    <xf numFmtId="0" fontId="19" fillId="31" borderId="225" applyNumberFormat="0" applyFont="0" applyAlignment="0" applyProtection="0">
      <alignment vertical="center"/>
    </xf>
    <xf numFmtId="3" fontId="55" fillId="0" borderId="232"/>
    <xf numFmtId="0" fontId="126" fillId="30" borderId="224" applyNumberFormat="0" applyAlignment="0" applyProtection="0">
      <alignment vertical="center"/>
    </xf>
    <xf numFmtId="0" fontId="126" fillId="30" borderId="236" applyNumberFormat="0" applyAlignment="0" applyProtection="0">
      <alignment vertical="center"/>
    </xf>
    <xf numFmtId="0" fontId="126" fillId="54" borderId="224"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126" fillId="30" borderId="224" applyNumberFormat="0" applyAlignment="0" applyProtection="0">
      <alignment vertical="center"/>
    </xf>
    <xf numFmtId="0" fontId="19" fillId="31" borderId="225"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8" fillId="0" borderId="235">
      <alignment horizontal="distributed" justifyLastLine="1"/>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191" fontId="55" fillId="0" borderId="233" applyFont="0" applyFill="0" applyBorder="0" applyAlignment="0" applyProtection="0">
      <alignment vertical="center"/>
    </xf>
    <xf numFmtId="0" fontId="55" fillId="0" borderId="235">
      <alignment horizontal="distributed" justifyLastLine="1"/>
    </xf>
    <xf numFmtId="0" fontId="136" fillId="0" borderId="238" applyNumberFormat="0" applyFill="0" applyAlignment="0" applyProtection="0">
      <alignment vertical="center"/>
    </xf>
    <xf numFmtId="3" fontId="55" fillId="0" borderId="232"/>
    <xf numFmtId="10" fontId="48" fillId="6" borderId="232" applyNumberFormat="0" applyBorder="0" applyAlignment="0" applyProtection="0"/>
    <xf numFmtId="0" fontId="19" fillId="31" borderId="225" applyNumberFormat="0" applyFont="0" applyAlignment="0" applyProtection="0">
      <alignment vertical="center"/>
    </xf>
    <xf numFmtId="0" fontId="37" fillId="0" borderId="234">
      <alignment horizontal="left" vertical="center"/>
    </xf>
    <xf numFmtId="0" fontId="36" fillId="31" borderId="237" applyNumberFormat="0" applyFont="0" applyAlignment="0" applyProtection="0">
      <alignment vertical="center"/>
    </xf>
    <xf numFmtId="0" fontId="126" fillId="30" borderId="224" applyNumberFormat="0" applyAlignment="0" applyProtection="0">
      <alignment vertical="center"/>
    </xf>
    <xf numFmtId="0" fontId="126" fillId="30" borderId="236" applyNumberFormat="0" applyAlignment="0" applyProtection="0">
      <alignment vertical="center"/>
    </xf>
    <xf numFmtId="0" fontId="126" fillId="54" borderId="236" applyNumberFormat="0" applyAlignment="0" applyProtection="0">
      <alignment vertical="center"/>
    </xf>
    <xf numFmtId="208" fontId="31" fillId="0" borderId="232">
      <alignment horizontal="right" vertical="center" shrinkToFit="1"/>
    </xf>
    <xf numFmtId="0" fontId="19" fillId="31" borderId="237" applyNumberFormat="0" applyFont="0" applyAlignment="0" applyProtection="0">
      <alignment vertical="center"/>
    </xf>
    <xf numFmtId="0" fontId="126" fillId="30" borderId="224" applyNumberFormat="0" applyAlignment="0" applyProtection="0">
      <alignment vertical="center"/>
    </xf>
    <xf numFmtId="0" fontId="126" fillId="30" borderId="224" applyNumberFormat="0" applyAlignment="0" applyProtection="0">
      <alignment vertical="center"/>
    </xf>
    <xf numFmtId="0" fontId="137" fillId="16" borderId="224" applyNumberForma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36" fillId="31" borderId="225" applyNumberFormat="0" applyFont="0" applyAlignment="0" applyProtection="0">
      <alignment vertical="center"/>
    </xf>
    <xf numFmtId="0" fontId="36" fillId="31" borderId="225" applyNumberFormat="0" applyFont="0" applyAlignment="0" applyProtection="0">
      <alignment vertical="center"/>
    </xf>
    <xf numFmtId="0" fontId="126" fillId="30" borderId="224" applyNumberFormat="0" applyAlignment="0" applyProtection="0">
      <alignment vertical="center"/>
    </xf>
    <xf numFmtId="0" fontId="19" fillId="31" borderId="237" applyNumberFormat="0" applyFont="0" applyAlignment="0" applyProtection="0">
      <alignment vertical="center"/>
    </xf>
    <xf numFmtId="0" fontId="132" fillId="0" borderId="231" applyNumberFormat="0" applyFill="0" applyAlignment="0" applyProtection="0">
      <alignment vertical="center"/>
    </xf>
    <xf numFmtId="0" fontId="208" fillId="8" borderId="232">
      <alignment horizontal="center" vertical="center"/>
    </xf>
    <xf numFmtId="0" fontId="207" fillId="8" borderId="243" applyBorder="0">
      <alignment horizontal="center" vertical="center"/>
    </xf>
    <xf numFmtId="191" fontId="55" fillId="0" borderId="233" applyFont="0" applyFill="0" applyBorder="0" applyAlignment="0" applyProtection="0">
      <alignment vertical="center"/>
    </xf>
    <xf numFmtId="0" fontId="147" fillId="30" borderId="239" applyNumberFormat="0" applyAlignment="0" applyProtection="0">
      <alignment vertical="center"/>
    </xf>
    <xf numFmtId="0" fontId="18" fillId="0" borderId="232">
      <alignment horizontal="distributed" vertical="center" justifyLastLine="1"/>
    </xf>
    <xf numFmtId="0" fontId="18" fillId="0" borderId="235">
      <alignment horizontal="distributed" justifyLastLine="1"/>
    </xf>
    <xf numFmtId="37" fontId="39" fillId="0" borderId="244" applyAlignment="0"/>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62" fillId="31" borderId="225" applyNumberFormat="0" applyFont="0" applyAlignment="0" applyProtection="0">
      <alignment vertical="center"/>
    </xf>
    <xf numFmtId="0" fontId="19" fillId="31" borderId="225" applyNumberFormat="0" applyFont="0" applyAlignment="0" applyProtection="0">
      <alignment vertical="center"/>
    </xf>
    <xf numFmtId="0" fontId="137" fillId="16" borderId="224" applyNumberFormat="0" applyAlignment="0" applyProtection="0">
      <alignment vertical="center"/>
    </xf>
    <xf numFmtId="208" fontId="31" fillId="0" borderId="232">
      <alignment horizontal="right" vertical="center" shrinkToFit="1"/>
    </xf>
    <xf numFmtId="0" fontId="126" fillId="30" borderId="224" applyNumberFormat="0" applyAlignment="0" applyProtection="0">
      <alignment vertical="center"/>
    </xf>
    <xf numFmtId="0" fontId="126" fillId="54" borderId="224"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86" fillId="9" borderId="232" applyNumberFormat="0" applyFont="0" applyBorder="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62" fillId="31" borderId="225" applyNumberFormat="0" applyFon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137" fillId="16" borderId="236" applyNumberFormat="0" applyAlignment="0" applyProtection="0">
      <alignment vertical="center"/>
    </xf>
    <xf numFmtId="0" fontId="132" fillId="0" borderId="245" applyNumberFormat="0" applyFill="0" applyAlignment="0" applyProtection="0">
      <alignment vertical="center"/>
    </xf>
    <xf numFmtId="4" fontId="193" fillId="10" borderId="230" applyNumberFormat="0" applyProtection="0">
      <alignment horizontal="left" vertical="center" indent="1"/>
    </xf>
    <xf numFmtId="0" fontId="207" fillId="8" borderId="243" applyBorder="0">
      <alignment horizontal="center" vertical="center"/>
    </xf>
    <xf numFmtId="0" fontId="187" fillId="52" borderId="229" applyNumberFormat="0" applyAlignment="0" applyProtection="0"/>
    <xf numFmtId="0" fontId="31" fillId="38" borderId="225" applyNumberFormat="0" applyFont="0" applyAlignment="0" applyProtection="0"/>
    <xf numFmtId="37" fontId="39" fillId="0" borderId="244" applyAlignment="0"/>
    <xf numFmtId="0" fontId="62"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4" fontId="193" fillId="10" borderId="242" applyNumberFormat="0" applyProtection="0">
      <alignment horizontal="left" vertical="center" indent="1"/>
    </xf>
    <xf numFmtId="0" fontId="175" fillId="17" borderId="240" applyNumberFormat="0" applyAlignment="0" applyProtection="0"/>
    <xf numFmtId="0" fontId="175" fillId="17" borderId="228" applyNumberFormat="0" applyAlignment="0" applyProtection="0"/>
    <xf numFmtId="0" fontId="175" fillId="17" borderId="228" applyNumberFormat="0" applyAlignment="0" applyProtection="0"/>
    <xf numFmtId="0" fontId="175" fillId="17" borderId="240" applyNumberFormat="0" applyAlignment="0" applyProtection="0"/>
    <xf numFmtId="4" fontId="193" fillId="10" borderId="230" applyNumberFormat="0" applyProtection="0">
      <alignment horizontal="left" vertical="center" indent="1"/>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55" fillId="0" borderId="235">
      <alignment horizontal="distributed" justifyLastLine="1"/>
    </xf>
    <xf numFmtId="0" fontId="147" fillId="30" borderId="239" applyNumberFormat="0" applyAlignment="0" applyProtection="0">
      <alignment vertical="center"/>
    </xf>
    <xf numFmtId="0" fontId="126" fillId="54" borderId="224" applyNumberFormat="0" applyAlignment="0" applyProtection="0">
      <alignment vertical="center"/>
    </xf>
    <xf numFmtId="0" fontId="126" fillId="30" borderId="224" applyNumberFormat="0" applyAlignment="0" applyProtection="0">
      <alignment vertical="center"/>
    </xf>
    <xf numFmtId="0" fontId="126" fillId="30" borderId="224" applyNumberFormat="0" applyAlignment="0" applyProtection="0">
      <alignment vertical="center"/>
    </xf>
    <xf numFmtId="202" fontId="36" fillId="0" borderId="232">
      <alignment horizontal="right" vertical="center" shrinkToFit="1"/>
    </xf>
    <xf numFmtId="0" fontId="137" fillId="16" borderId="224" applyNumberForma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9" fillId="31" borderId="225" applyNumberFormat="0" applyFont="0" applyAlignment="0" applyProtection="0">
      <alignment vertical="center"/>
    </xf>
    <xf numFmtId="0" fontId="62" fillId="31" borderId="225" applyNumberFormat="0" applyFon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3" fontId="55" fillId="0" borderId="232"/>
    <xf numFmtId="3" fontId="55" fillId="0" borderId="232"/>
    <xf numFmtId="0" fontId="31" fillId="38" borderId="237" applyNumberFormat="0" applyFont="0" applyAlignment="0" applyProtection="0"/>
    <xf numFmtId="0" fontId="187" fillId="52" borderId="241" applyNumberFormat="0" applyAlignment="0" applyProtection="0"/>
    <xf numFmtId="0" fontId="62" fillId="31" borderId="237" applyNumberFormat="0" applyFont="0" applyAlignment="0" applyProtection="0">
      <alignment vertical="center"/>
    </xf>
    <xf numFmtId="0" fontId="19" fillId="31" borderId="225" applyNumberFormat="0" applyFont="0" applyAlignment="0" applyProtection="0">
      <alignment vertical="center"/>
    </xf>
    <xf numFmtId="0" fontId="147" fillId="54" borderId="239" applyNumberFormat="0" applyAlignment="0" applyProtection="0">
      <alignment vertical="center"/>
    </xf>
    <xf numFmtId="0" fontId="126" fillId="30" borderId="224" applyNumberFormat="0" applyAlignment="0" applyProtection="0">
      <alignment vertical="center"/>
    </xf>
    <xf numFmtId="0" fontId="126" fillId="30"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6" fillId="0" borderId="238" applyNumberFormat="0" applyFill="0" applyAlignment="0" applyProtection="0">
      <alignment vertical="center"/>
    </xf>
    <xf numFmtId="0" fontId="31" fillId="38" borderId="237" applyNumberFormat="0" applyFont="0" applyAlignment="0" applyProtection="0"/>
    <xf numFmtId="4" fontId="193" fillId="10" borderId="242" applyNumberFormat="0" applyProtection="0">
      <alignment horizontal="left" vertical="center" indent="1"/>
    </xf>
    <xf numFmtId="0" fontId="126" fillId="30" borderId="236" applyNumberFormat="0" applyAlignment="0" applyProtection="0">
      <alignment vertical="center"/>
    </xf>
    <xf numFmtId="0" fontId="132" fillId="0" borderId="231" applyNumberFormat="0" applyFill="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9" fillId="31" borderId="225"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62" fillId="31" borderId="237" applyNumberFormat="0" applyFont="0" applyAlignment="0" applyProtection="0">
      <alignment vertical="center"/>
    </xf>
    <xf numFmtId="0" fontId="19" fillId="31" borderId="225" applyNumberFormat="0" applyFont="0" applyAlignment="0" applyProtection="0">
      <alignment vertical="center"/>
    </xf>
    <xf numFmtId="0" fontId="126" fillId="30" borderId="224" applyNumberForma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0" fontId="19" fillId="31" borderId="225" applyNumberFormat="0" applyFont="0" applyAlignment="0" applyProtection="0">
      <alignment vertical="center"/>
    </xf>
    <xf numFmtId="10" fontId="48" fillId="7" borderId="232" applyNumberFormat="0" applyBorder="0" applyAlignment="0" applyProtection="0"/>
    <xf numFmtId="37" fontId="39" fillId="0" borderId="205" applyAlignment="0"/>
    <xf numFmtId="0" fontId="136" fillId="0" borderId="238" applyNumberFormat="0" applyFill="0" applyAlignment="0" applyProtection="0">
      <alignment vertical="center"/>
    </xf>
    <xf numFmtId="0" fontId="126" fillId="30" borderId="224" applyNumberFormat="0" applyAlignment="0" applyProtection="0">
      <alignment vertical="center"/>
    </xf>
    <xf numFmtId="0" fontId="19" fillId="31" borderId="225" applyNumberFormat="0" applyFont="0" applyAlignment="0" applyProtection="0">
      <alignment vertical="center"/>
    </xf>
    <xf numFmtId="0" fontId="137" fillId="16" borderId="224" applyNumberFormat="0" applyAlignment="0" applyProtection="0">
      <alignment vertical="center"/>
    </xf>
    <xf numFmtId="0" fontId="137" fillId="16" borderId="224"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55" fillId="0" borderId="235">
      <alignment horizontal="distributed" justifyLastLine="1"/>
    </xf>
    <xf numFmtId="191" fontId="55" fillId="0" borderId="233" applyFont="0" applyFill="0" applyBorder="0" applyAlignment="0" applyProtection="0">
      <alignment vertical="center"/>
    </xf>
    <xf numFmtId="0" fontId="18" fillId="0" borderId="235">
      <alignment horizontal="distributed" justifyLastLine="1"/>
    </xf>
    <xf numFmtId="0" fontId="18" fillId="0" borderId="232">
      <alignment horizontal="distributed" vertical="center" justifyLastLine="1"/>
    </xf>
    <xf numFmtId="0" fontId="207" fillId="8" borderId="206" applyBorder="0">
      <alignment horizontal="center" vertical="center"/>
    </xf>
    <xf numFmtId="0" fontId="175" fillId="17" borderId="228" applyNumberFormat="0" applyAlignment="0" applyProtection="0"/>
    <xf numFmtId="0" fontId="187" fillId="52" borderId="229" applyNumberFormat="0" applyAlignment="0" applyProtection="0"/>
    <xf numFmtId="3" fontId="55" fillId="0" borderId="232"/>
    <xf numFmtId="0" fontId="19" fillId="31" borderId="237" applyNumberFormat="0" applyFont="0" applyAlignment="0" applyProtection="0">
      <alignment vertical="center"/>
    </xf>
    <xf numFmtId="10" fontId="48" fillId="6" borderId="232" applyNumberFormat="0" applyBorder="0" applyAlignment="0" applyProtection="0"/>
    <xf numFmtId="0" fontId="187" fillId="52" borderId="241" applyNumberFormat="0" applyAlignment="0" applyProtection="0"/>
    <xf numFmtId="202" fontId="36" fillId="0" borderId="232">
      <alignment horizontal="right" vertical="center" shrinkToFit="1"/>
    </xf>
    <xf numFmtId="10" fontId="48" fillId="7" borderId="232" applyNumberFormat="0" applyBorder="0" applyAlignment="0" applyProtection="0"/>
    <xf numFmtId="0" fontId="62" fillId="31" borderId="225" applyNumberFormat="0" applyFont="0" applyAlignment="0" applyProtection="0">
      <alignment vertical="center"/>
    </xf>
    <xf numFmtId="0" fontId="126" fillId="30" borderId="224" applyNumberFormat="0" applyAlignment="0" applyProtection="0">
      <alignment vertical="center"/>
    </xf>
    <xf numFmtId="0" fontId="126" fillId="30" borderId="224" applyNumberFormat="0" applyAlignment="0" applyProtection="0">
      <alignment vertical="center"/>
    </xf>
    <xf numFmtId="0" fontId="126" fillId="30" borderId="224" applyNumberFormat="0" applyAlignment="0" applyProtection="0">
      <alignment vertical="center"/>
    </xf>
    <xf numFmtId="0" fontId="31" fillId="38" borderId="225" applyNumberFormat="0" applyFont="0" applyAlignment="0" applyProtection="0"/>
    <xf numFmtId="0" fontId="36" fillId="31" borderId="237" applyNumberFormat="0" applyFont="0" applyAlignment="0" applyProtection="0">
      <alignment vertical="center"/>
    </xf>
    <xf numFmtId="0" fontId="147" fillId="54" borderId="239" applyNumberFormat="0" applyAlignment="0" applyProtection="0">
      <alignment vertical="center"/>
    </xf>
    <xf numFmtId="0" fontId="19" fillId="31" borderId="225" applyNumberFormat="0" applyFont="0" applyAlignment="0" applyProtection="0">
      <alignment vertical="center"/>
    </xf>
    <xf numFmtId="0" fontId="137" fillId="16" borderId="224" applyNumberFormat="0" applyAlignment="0" applyProtection="0">
      <alignment vertical="center"/>
    </xf>
    <xf numFmtId="0" fontId="19" fillId="31" borderId="237" applyNumberFormat="0" applyFont="0" applyAlignment="0" applyProtection="0">
      <alignment vertical="center"/>
    </xf>
    <xf numFmtId="3" fontId="55" fillId="0" borderId="232"/>
    <xf numFmtId="4" fontId="193" fillId="10" borderId="230" applyNumberFormat="0" applyProtection="0">
      <alignment horizontal="left" vertical="center" indent="1"/>
    </xf>
    <xf numFmtId="0" fontId="19" fillId="31" borderId="237" applyNumberFormat="0" applyFont="0" applyAlignment="0" applyProtection="0">
      <alignment vertical="center"/>
    </xf>
    <xf numFmtId="0" fontId="187" fillId="52" borderId="229" applyNumberFormat="0" applyAlignment="0" applyProtection="0"/>
    <xf numFmtId="0" fontId="19" fillId="31" borderId="225" applyNumberFormat="0" applyFont="0" applyAlignment="0" applyProtection="0">
      <alignment vertical="center"/>
    </xf>
    <xf numFmtId="0" fontId="36" fillId="31" borderId="225" applyNumberFormat="0" applyFont="0" applyAlignment="0" applyProtection="0">
      <alignment vertical="center"/>
    </xf>
    <xf numFmtId="0" fontId="31" fillId="38" borderId="225" applyNumberFormat="0" applyFont="0" applyAlignment="0" applyProtection="0"/>
    <xf numFmtId="0" fontId="36" fillId="31" borderId="225" applyNumberFormat="0" applyFont="0" applyAlignment="0" applyProtection="0">
      <alignment vertical="center"/>
    </xf>
    <xf numFmtId="0" fontId="31" fillId="38" borderId="225" applyNumberFormat="0" applyFont="0" applyAlignment="0" applyProtection="0"/>
    <xf numFmtId="0" fontId="37" fillId="0" borderId="234">
      <alignment horizontal="left" vertical="center"/>
    </xf>
    <xf numFmtId="319" fontId="18" fillId="0" borderId="232">
      <alignment horizontal="left" vertical="center"/>
    </xf>
    <xf numFmtId="0" fontId="36" fillId="31" borderId="225" applyNumberFormat="0" applyFont="0" applyAlignment="0" applyProtection="0">
      <alignment vertical="center"/>
    </xf>
    <xf numFmtId="0" fontId="208" fillId="8" borderId="232">
      <alignment horizontal="center" vertical="center"/>
    </xf>
    <xf numFmtId="0" fontId="186" fillId="9" borderId="232" applyNumberFormat="0" applyFont="0" applyBorder="0" applyAlignment="0" applyProtection="0">
      <alignment vertical="center"/>
    </xf>
    <xf numFmtId="0" fontId="31" fillId="38" borderId="225" applyNumberFormat="0" applyFont="0" applyAlignment="0" applyProtection="0"/>
    <xf numFmtId="0" fontId="36" fillId="31" borderId="237" applyNumberFormat="0" applyFont="0" applyAlignment="0" applyProtection="0">
      <alignment vertical="center"/>
    </xf>
    <xf numFmtId="0" fontId="31" fillId="38" borderId="237" applyNumberFormat="0" applyFont="0" applyAlignment="0" applyProtection="0"/>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3" fontId="55" fillId="0" borderId="248"/>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175" fillId="17" borderId="216" applyNumberFormat="0" applyAlignment="0" applyProtection="0"/>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0" fontId="37" fillId="0" borderId="247">
      <alignment horizontal="left" vertical="center"/>
    </xf>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7"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10" fontId="48" fillId="6" borderId="248" applyNumberFormat="0" applyBorder="0" applyAlignment="0" applyProtection="0"/>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186" fillId="9" borderId="248" applyNumberFormat="0" applyFont="0" applyBorder="0" applyAlignment="0" applyProtection="0">
      <alignment vertical="center"/>
    </xf>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31" fillId="38" borderId="237" applyNumberFormat="0" applyFon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0" fontId="187" fillId="52" borderId="241" applyNumberFormat="0" applyAlignment="0" applyProtection="0"/>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4" fontId="193" fillId="10" borderId="242" applyNumberFormat="0" applyProtection="0">
      <alignment horizontal="left" vertical="center" indent="1"/>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30"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0" fontId="126" fillId="54" borderId="236" applyNumberFormat="0" applyAlignment="0" applyProtection="0">
      <alignment vertical="center"/>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8" fontId="31"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202" fontId="36" fillId="0" borderId="248">
      <alignment horizontal="right" vertical="center" shrinkToFit="1"/>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19"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62"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0" fontId="36" fillId="31" borderId="237" applyNumberFormat="0" applyFont="0" applyAlignment="0" applyProtection="0">
      <alignment vertical="center"/>
    </xf>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37" fontId="39" fillId="0" borderId="244" applyAlignment="0"/>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6" fillId="0" borderId="238"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2" fillId="0" borderId="245" applyNumberFormat="0" applyFill="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37" fillId="16" borderId="236" applyNumberFormat="0" applyAlignment="0" applyProtection="0">
      <alignment vertical="center"/>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48">
      <alignment horizontal="distributed" vertical="center"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0" fontId="18" fillId="0" borderId="235">
      <alignment horizontal="distributed" justifyLastLine="1"/>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319" fontId="18" fillId="0" borderId="248">
      <alignment horizontal="lef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30"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0" fontId="147" fillId="54" borderId="239" applyNumberFormat="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191" fontId="55" fillId="0" borderId="246" applyFont="0" applyFill="0" applyBorder="0" applyAlignment="0" applyProtection="0">
      <alignment vertical="center"/>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55" fillId="0" borderId="249">
      <alignment horizontal="distributed" justifyLastLine="1"/>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208" fillId="8" borderId="248">
      <alignment horizontal="center" vertical="center"/>
    </xf>
    <xf numFmtId="0" fontId="19" fillId="31" borderId="277" applyNumberFormat="0" applyFon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8" fillId="0" borderId="275">
      <alignment horizontal="distributed" justifyLastLine="1"/>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37" fillId="0" borderId="247">
      <alignment horizontal="lef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8" fillId="0" borderId="275">
      <alignment horizontal="distributed" justifyLastLine="1"/>
    </xf>
    <xf numFmtId="3" fontId="55" fillId="0" borderId="248"/>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3" fontId="55" fillId="0" borderId="248"/>
    <xf numFmtId="3" fontId="55" fillId="0" borderId="248"/>
    <xf numFmtId="4" fontId="193" fillId="10" borderId="282" applyNumberFormat="0" applyProtection="0">
      <alignment horizontal="left" vertical="center" indent="1"/>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8" fillId="0" borderId="249">
      <alignment horizontal="distributed" justifyLastLine="1"/>
    </xf>
    <xf numFmtId="0" fontId="147" fillId="30" borderId="251" applyNumberFormat="0" applyAlignment="0" applyProtection="0">
      <alignment vertical="center"/>
    </xf>
    <xf numFmtId="0" fontId="147" fillId="30" borderId="251" applyNumberFormat="0" applyAlignment="0" applyProtection="0">
      <alignment vertical="center"/>
    </xf>
    <xf numFmtId="0" fontId="147" fillId="30" borderId="251" applyNumberFormat="0" applyAlignment="0" applyProtection="0">
      <alignment vertical="center"/>
    </xf>
    <xf numFmtId="0" fontId="207" fillId="8" borderId="283" applyBorder="0">
      <alignment horizontal="center" vertical="center"/>
    </xf>
    <xf numFmtId="0" fontId="147" fillId="30" borderId="279" applyNumberFormat="0" applyAlignment="0" applyProtection="0">
      <alignment vertical="center"/>
    </xf>
    <xf numFmtId="0" fontId="19" fillId="31" borderId="277" applyNumberFormat="0" applyFont="0" applyAlignment="0" applyProtection="0">
      <alignment vertical="center"/>
    </xf>
    <xf numFmtId="3" fontId="55" fillId="0" borderId="272"/>
    <xf numFmtId="0" fontId="36" fillId="31" borderId="277" applyNumberFormat="0" applyFont="0" applyAlignment="0" applyProtection="0">
      <alignment vertical="center"/>
    </xf>
    <xf numFmtId="0" fontId="147" fillId="30" borderId="279" applyNumberForma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47" fillId="30" borderId="279" applyNumberFormat="0" applyAlignment="0" applyProtection="0">
      <alignment vertical="center"/>
    </xf>
    <xf numFmtId="10" fontId="48" fillId="6" borderId="272" applyNumberFormat="0" applyBorder="0" applyAlignment="0" applyProtection="0"/>
    <xf numFmtId="0" fontId="137" fillId="16" borderId="276" applyNumberFormat="0" applyAlignment="0" applyProtection="0">
      <alignment vertical="center"/>
    </xf>
    <xf numFmtId="0" fontId="19" fillId="31" borderId="277" applyNumberFormat="0" applyFont="0" applyAlignment="0" applyProtection="0">
      <alignment vertical="center"/>
    </xf>
    <xf numFmtId="0" fontId="132" fillId="0" borderId="285" applyNumberFormat="0" applyFill="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47" fillId="54" borderId="279"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2" fillId="0" borderId="285" applyNumberFormat="0" applyFill="0" applyAlignment="0" applyProtection="0">
      <alignment vertical="center"/>
    </xf>
    <xf numFmtId="0" fontId="36"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62" fillId="31" borderId="277" applyNumberFormat="0" applyFont="0" applyAlignment="0" applyProtection="0">
      <alignment vertical="center"/>
    </xf>
    <xf numFmtId="0" fontId="187" fillId="52" borderId="281" applyNumberFormat="0" applyAlignment="0" applyProtection="0"/>
    <xf numFmtId="0" fontId="31" fillId="38" borderId="277" applyNumberFormat="0" applyFont="0" applyAlignment="0" applyProtection="0"/>
    <xf numFmtId="0" fontId="175" fillId="17" borderId="280" applyNumberFormat="0" applyAlignment="0" applyProtection="0"/>
    <xf numFmtId="0" fontId="175" fillId="17" borderId="252" applyNumberFormat="0" applyAlignment="0" applyProtection="0"/>
    <xf numFmtId="0" fontId="187" fillId="52" borderId="253" applyNumberFormat="0" applyAlignment="0" applyProtection="0"/>
    <xf numFmtId="4" fontId="193" fillId="10" borderId="254" applyNumberFormat="0" applyProtection="0">
      <alignment horizontal="left" vertical="center" indent="1"/>
    </xf>
    <xf numFmtId="37" fontId="39" fillId="0" borderId="205" applyAlignment="0"/>
    <xf numFmtId="0" fontId="147" fillId="30" borderId="279" applyNumberForma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8" fillId="0" borderId="275">
      <alignment horizontal="distributed" justifyLastLine="1"/>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36" fillId="0" borderId="278" applyNumberFormat="0" applyFill="0" applyAlignment="0" applyProtection="0">
      <alignment vertical="center"/>
    </xf>
    <xf numFmtId="0" fontId="36" fillId="31" borderId="277" applyNumberFormat="0" applyFon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8" fillId="0" borderId="275">
      <alignment horizontal="distributed" justifyLastLine="1"/>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37" fontId="39" fillId="0" borderId="284" applyAlignment="0"/>
    <xf numFmtId="0" fontId="126" fillId="54"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32" fillId="0" borderId="256" applyNumberFormat="0" applyFill="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47" fillId="54" borderId="251" applyNumberFormat="0" applyAlignment="0" applyProtection="0">
      <alignment vertical="center"/>
    </xf>
    <xf numFmtId="0" fontId="62" fillId="31" borderId="257" applyNumberFormat="0" applyFont="0" applyAlignment="0" applyProtection="0">
      <alignment vertical="center"/>
    </xf>
    <xf numFmtId="0" fontId="19" fillId="31" borderId="27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3" fontId="55" fillId="0" borderId="248"/>
    <xf numFmtId="3" fontId="55" fillId="0" borderId="248"/>
    <xf numFmtId="3" fontId="55" fillId="0" borderId="248"/>
    <xf numFmtId="0" fontId="36" fillId="31" borderId="257" applyNumberFormat="0" applyFont="0" applyAlignment="0" applyProtection="0">
      <alignment vertical="center"/>
    </xf>
    <xf numFmtId="0" fontId="31" fillId="38" borderId="257" applyNumberFormat="0" applyFont="0" applyAlignment="0" applyProtection="0"/>
    <xf numFmtId="0" fontId="132" fillId="0" borderId="256" applyNumberFormat="0" applyFill="0" applyAlignment="0" applyProtection="0">
      <alignment vertical="center"/>
    </xf>
    <xf numFmtId="0" fontId="19" fillId="31" borderId="257" applyNumberFormat="0" applyFont="0" applyAlignment="0" applyProtection="0">
      <alignment vertical="center"/>
    </xf>
    <xf numFmtId="0" fontId="37" fillId="0" borderId="247">
      <alignment horizontal="left" vertical="center"/>
    </xf>
    <xf numFmtId="0" fontId="137" fillId="16" borderId="255" applyNumberFormat="0" applyAlignment="0" applyProtection="0">
      <alignment vertical="center"/>
    </xf>
    <xf numFmtId="10" fontId="48" fillId="6" borderId="248" applyNumberFormat="0" applyBorder="0" applyAlignment="0" applyProtection="0"/>
    <xf numFmtId="0" fontId="147" fillId="30" borderId="251" applyNumberForma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319" fontId="18" fillId="0" borderId="248">
      <alignment horizontal="left" vertical="center"/>
    </xf>
    <xf numFmtId="0" fontId="147" fillId="30" borderId="251" applyNumberFormat="0" applyAlignment="0" applyProtection="0">
      <alignment vertical="center"/>
    </xf>
    <xf numFmtId="0" fontId="36" fillId="31" borderId="257" applyNumberFormat="0" applyFont="0" applyAlignment="0" applyProtection="0">
      <alignment vertical="center"/>
    </xf>
    <xf numFmtId="0" fontId="19" fillId="31" borderId="257" applyNumberFormat="0" applyFont="0" applyAlignment="0" applyProtection="0">
      <alignment vertical="center"/>
    </xf>
    <xf numFmtId="3" fontId="55" fillId="0" borderId="248"/>
    <xf numFmtId="0" fontId="19" fillId="31" borderId="257" applyNumberFormat="0" applyFont="0" applyAlignment="0" applyProtection="0">
      <alignment vertical="center"/>
    </xf>
    <xf numFmtId="3" fontId="55" fillId="0" borderId="248"/>
    <xf numFmtId="3" fontId="55" fillId="0" borderId="248"/>
    <xf numFmtId="0" fontId="126" fillId="30" borderId="255" applyNumberFormat="0" applyAlignment="0" applyProtection="0">
      <alignment vertical="center"/>
    </xf>
    <xf numFmtId="0" fontId="126" fillId="30" borderId="255" applyNumberFormat="0" applyAlignment="0" applyProtection="0">
      <alignment vertical="center"/>
    </xf>
    <xf numFmtId="0" fontId="126" fillId="54"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47" fillId="54" borderId="251" applyNumberFormat="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47" fillId="30" borderId="251" applyNumberFormat="0" applyAlignment="0" applyProtection="0">
      <alignment vertical="center"/>
    </xf>
    <xf numFmtId="0" fontId="18" fillId="0" borderId="249">
      <alignment horizontal="distributed" justifyLastLine="1"/>
    </xf>
    <xf numFmtId="0" fontId="147" fillId="30" borderId="251" applyNumberFormat="0" applyAlignment="0" applyProtection="0">
      <alignment vertical="center"/>
    </xf>
    <xf numFmtId="0" fontId="147" fillId="30" borderId="251" applyNumberFormat="0" applyAlignment="0" applyProtection="0">
      <alignment vertical="center"/>
    </xf>
    <xf numFmtId="0" fontId="147" fillId="30" borderId="251" applyNumberFormat="0" applyAlignment="0" applyProtection="0">
      <alignment vertical="center"/>
    </xf>
    <xf numFmtId="191" fontId="55" fillId="0" borderId="246" applyFont="0" applyFill="0" applyBorder="0" applyAlignment="0" applyProtection="0">
      <alignment vertical="center"/>
    </xf>
    <xf numFmtId="0" fontId="55" fillId="0" borderId="249">
      <alignment horizontal="distributed" justifyLastLine="1"/>
    </xf>
    <xf numFmtId="0" fontId="136" fillId="0" borderId="250" applyNumberFormat="0" applyFill="0" applyAlignment="0" applyProtection="0">
      <alignment vertical="center"/>
    </xf>
    <xf numFmtId="3" fontId="55" fillId="0" borderId="248"/>
    <xf numFmtId="10" fontId="48" fillId="6" borderId="248" applyNumberFormat="0" applyBorder="0" applyAlignment="0" applyProtection="0"/>
    <xf numFmtId="0" fontId="19" fillId="31" borderId="257" applyNumberFormat="0" applyFont="0" applyAlignment="0" applyProtection="0">
      <alignment vertical="center"/>
    </xf>
    <xf numFmtId="0" fontId="147" fillId="54" borderId="251" applyNumberFormat="0" applyAlignment="0" applyProtection="0">
      <alignment vertical="center"/>
    </xf>
    <xf numFmtId="0" fontId="37" fillId="0" borderId="247">
      <alignment horizontal="left" vertical="center"/>
    </xf>
    <xf numFmtId="0" fontId="36" fillId="31" borderId="257" applyNumberFormat="0" applyFon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26" fillId="54" borderId="255" applyNumberFormat="0" applyAlignment="0" applyProtection="0">
      <alignment vertical="center"/>
    </xf>
    <xf numFmtId="208" fontId="31" fillId="0" borderId="248">
      <alignment horizontal="right" vertical="center" shrinkToFit="1"/>
    </xf>
    <xf numFmtId="0" fontId="19" fillId="31" borderId="257" applyNumberFormat="0" applyFon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37" fillId="16"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47" fillId="30" borderId="251" applyNumberFormat="0" applyAlignment="0" applyProtection="0">
      <alignment vertical="center"/>
    </xf>
    <xf numFmtId="0" fontId="137" fillId="16" borderId="255" applyNumberFormat="0" applyAlignment="0" applyProtection="0">
      <alignment vertical="center"/>
    </xf>
    <xf numFmtId="0" fontId="36" fillId="31" borderId="257" applyNumberFormat="0" applyFont="0" applyAlignment="0" applyProtection="0">
      <alignment vertical="center"/>
    </xf>
    <xf numFmtId="0" fontId="36" fillId="31" borderId="257" applyNumberFormat="0" applyFont="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32" fillId="0" borderId="256" applyNumberFormat="0" applyFill="0" applyAlignment="0" applyProtection="0">
      <alignment vertical="center"/>
    </xf>
    <xf numFmtId="0" fontId="136" fillId="0" borderId="250" applyNumberFormat="0" applyFill="0" applyAlignment="0" applyProtection="0">
      <alignment vertical="center"/>
    </xf>
    <xf numFmtId="0" fontId="147" fillId="30" borderId="251" applyNumberFormat="0" applyAlignment="0" applyProtection="0">
      <alignment vertical="center"/>
    </xf>
    <xf numFmtId="0" fontId="208" fillId="8" borderId="248">
      <alignment horizontal="center" vertical="center"/>
    </xf>
    <xf numFmtId="0" fontId="207" fillId="8" borderId="258" applyBorder="0">
      <alignment horizontal="center" vertical="center"/>
    </xf>
    <xf numFmtId="0" fontId="147" fillId="30" borderId="251" applyNumberFormat="0" applyAlignment="0" applyProtection="0">
      <alignment vertical="center"/>
    </xf>
    <xf numFmtId="0" fontId="147" fillId="30" borderId="251" applyNumberFormat="0" applyAlignment="0" applyProtection="0">
      <alignment vertical="center"/>
    </xf>
    <xf numFmtId="0" fontId="147" fillId="30" borderId="251" applyNumberFormat="0" applyAlignment="0" applyProtection="0">
      <alignment vertical="center"/>
    </xf>
    <xf numFmtId="191" fontId="55" fillId="0" borderId="246" applyFont="0" applyFill="0" applyBorder="0" applyAlignment="0" applyProtection="0">
      <alignment vertical="center"/>
    </xf>
    <xf numFmtId="0" fontId="147" fillId="30" borderId="251" applyNumberFormat="0" applyAlignment="0" applyProtection="0">
      <alignment vertical="center"/>
    </xf>
    <xf numFmtId="0" fontId="18" fillId="0" borderId="248">
      <alignment horizontal="distributed" vertical="center" justifyLastLine="1"/>
    </xf>
    <xf numFmtId="0" fontId="18" fillId="0" borderId="249">
      <alignment horizontal="distributed" justifyLastLine="1"/>
    </xf>
    <xf numFmtId="3" fontId="55" fillId="0" borderId="248"/>
    <xf numFmtId="37" fontId="39" fillId="0" borderId="259" applyAlignment="0"/>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0" fontId="147" fillId="54" borderId="251" applyNumberForma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208" fontId="31" fillId="0" borderId="248">
      <alignment horizontal="right" vertical="center" shrinkToFit="1"/>
    </xf>
    <xf numFmtId="0" fontId="126" fillId="30" borderId="255" applyNumberFormat="0" applyAlignment="0" applyProtection="0">
      <alignment vertical="center"/>
    </xf>
    <xf numFmtId="0" fontId="126" fillId="54"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8" fillId="0" borderId="248">
      <alignment horizontal="distributed" vertical="center" justifyLastLine="1"/>
    </xf>
    <xf numFmtId="0" fontId="186" fillId="9" borderId="248" applyNumberFormat="0" applyFont="0" applyBorder="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0" fontId="132" fillId="0" borderId="256" applyNumberFormat="0" applyFill="0" applyAlignment="0" applyProtection="0">
      <alignment vertical="center"/>
    </xf>
    <xf numFmtId="4" fontId="193" fillId="10" borderId="254" applyNumberFormat="0" applyProtection="0">
      <alignment horizontal="left" vertical="center" indent="1"/>
    </xf>
    <xf numFmtId="0" fontId="207" fillId="8" borderId="206" applyBorder="0">
      <alignment horizontal="center" vertical="center"/>
    </xf>
    <xf numFmtId="0" fontId="187" fillId="52" borderId="253" applyNumberFormat="0" applyAlignment="0" applyProtection="0"/>
    <xf numFmtId="0" fontId="31" fillId="38" borderId="257" applyNumberFormat="0" applyFont="0" applyAlignment="0" applyProtection="0"/>
    <xf numFmtId="37" fontId="39" fillId="0" borderId="205" applyAlignment="0"/>
    <xf numFmtId="0" fontId="62"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4" fontId="193" fillId="10" borderId="254" applyNumberFormat="0" applyProtection="0">
      <alignment horizontal="left" vertical="center" indent="1"/>
    </xf>
    <xf numFmtId="0" fontId="175" fillId="17" borderId="252" applyNumberFormat="0" applyAlignment="0" applyProtection="0"/>
    <xf numFmtId="0" fontId="175" fillId="17" borderId="252" applyNumberFormat="0" applyAlignment="0" applyProtection="0"/>
    <xf numFmtId="0" fontId="175" fillId="17" borderId="252" applyNumberFormat="0" applyAlignment="0" applyProtection="0"/>
    <xf numFmtId="0" fontId="175" fillId="17" borderId="252" applyNumberFormat="0" applyAlignment="0" applyProtection="0"/>
    <xf numFmtId="10" fontId="48" fillId="7" borderId="248" applyNumberFormat="0" applyBorder="0" applyAlignment="0" applyProtection="0"/>
    <xf numFmtId="0" fontId="186" fillId="9" borderId="248" applyNumberFormat="0" applyFont="0" applyBorder="0" applyAlignment="0" applyProtection="0">
      <alignment vertical="center"/>
    </xf>
    <xf numFmtId="4" fontId="193" fillId="10" borderId="254" applyNumberFormat="0" applyProtection="0">
      <alignment horizontal="left" vertical="center" indent="1"/>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55" fillId="0" borderId="249">
      <alignment horizontal="distributed" justifyLastLine="1"/>
    </xf>
    <xf numFmtId="0" fontId="147" fillId="30" borderId="251" applyNumberFormat="0" applyAlignment="0" applyProtection="0">
      <alignment vertical="center"/>
    </xf>
    <xf numFmtId="0" fontId="126" fillId="54"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202" fontId="36" fillId="0" borderId="248">
      <alignment horizontal="right" vertical="center" shrinkToFit="1"/>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3" fontId="55" fillId="0" borderId="248"/>
    <xf numFmtId="3" fontId="55" fillId="0" borderId="248"/>
    <xf numFmtId="0" fontId="31" fillId="38" borderId="257" applyNumberFormat="0" applyFont="0" applyAlignment="0" applyProtection="0"/>
    <xf numFmtId="0" fontId="187" fillId="52" borderId="253" applyNumberFormat="0" applyAlignment="0" applyProtection="0"/>
    <xf numFmtId="0" fontId="147" fillId="30" borderId="251" applyNumberFormat="0" applyAlignment="0" applyProtection="0">
      <alignment vertical="center"/>
    </xf>
    <xf numFmtId="0" fontId="147" fillId="30" borderId="251" applyNumberFormat="0" applyAlignment="0" applyProtection="0">
      <alignment vertical="center"/>
    </xf>
    <xf numFmtId="0" fontId="62" fillId="31" borderId="257" applyNumberFormat="0" applyFont="0" applyAlignment="0" applyProtection="0">
      <alignment vertical="center"/>
    </xf>
    <xf numFmtId="0" fontId="19" fillId="31" borderId="257" applyNumberFormat="0" applyFont="0" applyAlignment="0" applyProtection="0">
      <alignment vertical="center"/>
    </xf>
    <xf numFmtId="0" fontId="147" fillId="54" borderId="251"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6" fillId="0" borderId="250" applyNumberFormat="0" applyFill="0" applyAlignment="0" applyProtection="0">
      <alignment vertical="center"/>
    </xf>
    <xf numFmtId="0" fontId="31" fillId="38" borderId="257" applyNumberFormat="0" applyFont="0" applyAlignment="0" applyProtection="0"/>
    <xf numFmtId="4" fontId="193" fillId="10" borderId="254" applyNumberFormat="0" applyProtection="0">
      <alignment horizontal="left" vertical="center" indent="1"/>
    </xf>
    <xf numFmtId="0" fontId="126" fillId="30" borderId="255" applyNumberFormat="0" applyAlignment="0" applyProtection="0">
      <alignment vertical="center"/>
    </xf>
    <xf numFmtId="0" fontId="132" fillId="0" borderId="256" applyNumberFormat="0" applyFill="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0" fontId="19" fillId="31" borderId="257" applyNumberFormat="0" applyFont="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10" fontId="48" fillId="7" borderId="248" applyNumberFormat="0" applyBorder="0" applyAlignment="0" applyProtection="0"/>
    <xf numFmtId="0" fontId="136" fillId="0" borderId="250" applyNumberFormat="0" applyFill="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6" fillId="0" borderId="250" applyNumberFormat="0" applyFill="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55" fillId="0" borderId="249">
      <alignment horizontal="distributed" justifyLastLine="1"/>
    </xf>
    <xf numFmtId="191" fontId="55" fillId="0" borderId="246" applyFont="0" applyFill="0" applyBorder="0" applyAlignment="0" applyProtection="0">
      <alignment vertical="center"/>
    </xf>
    <xf numFmtId="0" fontId="18" fillId="0" borderId="249">
      <alignment horizontal="distributed" justifyLastLine="1"/>
    </xf>
    <xf numFmtId="0" fontId="18" fillId="0" borderId="248">
      <alignment horizontal="distributed" vertical="center" justifyLastLine="1"/>
    </xf>
    <xf numFmtId="0" fontId="207" fillId="8" borderId="206" applyBorder="0">
      <alignment horizontal="center" vertical="center"/>
    </xf>
    <xf numFmtId="0" fontId="175" fillId="17" borderId="252" applyNumberFormat="0" applyAlignment="0" applyProtection="0"/>
    <xf numFmtId="0" fontId="187" fillId="52" borderId="253" applyNumberFormat="0" applyAlignment="0" applyProtection="0"/>
    <xf numFmtId="3" fontId="55" fillId="0" borderId="248"/>
    <xf numFmtId="0" fontId="19" fillId="31" borderId="257" applyNumberFormat="0" applyFont="0" applyAlignment="0" applyProtection="0">
      <alignment vertical="center"/>
    </xf>
    <xf numFmtId="10" fontId="48" fillId="6" borderId="248" applyNumberFormat="0" applyBorder="0" applyAlignment="0" applyProtection="0"/>
    <xf numFmtId="0" fontId="187" fillId="52" borderId="253" applyNumberFormat="0" applyAlignment="0" applyProtection="0"/>
    <xf numFmtId="202" fontId="36" fillId="0" borderId="248">
      <alignment horizontal="right" vertical="center" shrinkToFit="1"/>
    </xf>
    <xf numFmtId="191" fontId="55" fillId="0" borderId="246" applyFont="0" applyFill="0" applyBorder="0" applyAlignment="0" applyProtection="0">
      <alignment vertical="center"/>
    </xf>
    <xf numFmtId="10" fontId="48" fillId="7" borderId="248" applyNumberFormat="0" applyBorder="0" applyAlignment="0" applyProtection="0"/>
    <xf numFmtId="0" fontId="62" fillId="31" borderId="257" applyNumberFormat="0" applyFon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31" fillId="38" borderId="257" applyNumberFormat="0" applyFont="0" applyAlignment="0" applyProtection="0"/>
    <xf numFmtId="0" fontId="36" fillId="31" borderId="257" applyNumberFormat="0" applyFont="0" applyAlignment="0" applyProtection="0">
      <alignment vertical="center"/>
    </xf>
    <xf numFmtId="0" fontId="136" fillId="0" borderId="250" applyNumberFormat="0" applyFill="0" applyAlignment="0" applyProtection="0">
      <alignment vertical="center"/>
    </xf>
    <xf numFmtId="0" fontId="147" fillId="54" borderId="251" applyNumberForma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0" fontId="19" fillId="31" borderId="257" applyNumberFormat="0" applyFont="0" applyAlignment="0" applyProtection="0">
      <alignment vertical="center"/>
    </xf>
    <xf numFmtId="3" fontId="55" fillId="0" borderId="248"/>
    <xf numFmtId="3" fontId="55" fillId="0" borderId="248"/>
    <xf numFmtId="3" fontId="55" fillId="0" borderId="248"/>
    <xf numFmtId="319" fontId="18" fillId="0" borderId="248">
      <alignment horizontal="left" vertical="center"/>
    </xf>
    <xf numFmtId="0" fontId="208" fillId="8" borderId="248">
      <alignment horizontal="center" vertical="center"/>
    </xf>
    <xf numFmtId="3" fontId="55" fillId="0" borderId="248"/>
    <xf numFmtId="4" fontId="193" fillId="10" borderId="254" applyNumberFormat="0" applyProtection="0">
      <alignment horizontal="left" vertical="center" indent="1"/>
    </xf>
    <xf numFmtId="0" fontId="19" fillId="31" borderId="257" applyNumberFormat="0" applyFont="0" applyAlignment="0" applyProtection="0">
      <alignment vertical="center"/>
    </xf>
    <xf numFmtId="208" fontId="31" fillId="0" borderId="248">
      <alignment horizontal="right" vertical="center" shrinkToFit="1"/>
    </xf>
    <xf numFmtId="0" fontId="187" fillId="52" borderId="253" applyNumberFormat="0" applyAlignment="0" applyProtection="0"/>
    <xf numFmtId="202" fontId="36" fillId="0" borderId="248">
      <alignment horizontal="right" vertical="center" shrinkToFit="1"/>
    </xf>
    <xf numFmtId="0" fontId="19" fillId="31" borderId="257" applyNumberFormat="0" applyFont="0" applyAlignment="0" applyProtection="0">
      <alignment vertical="center"/>
    </xf>
    <xf numFmtId="0" fontId="36" fillId="31" borderId="257" applyNumberFormat="0" applyFont="0" applyAlignment="0" applyProtection="0">
      <alignment vertical="center"/>
    </xf>
    <xf numFmtId="0" fontId="31" fillId="38" borderId="257" applyNumberFormat="0" applyFont="0" applyAlignment="0" applyProtection="0"/>
    <xf numFmtId="0" fontId="36" fillId="31" borderId="257" applyNumberFormat="0" applyFont="0" applyAlignment="0" applyProtection="0">
      <alignment vertical="center"/>
    </xf>
    <xf numFmtId="0" fontId="31" fillId="38" borderId="257" applyNumberFormat="0" applyFont="0" applyAlignment="0" applyProtection="0"/>
    <xf numFmtId="0" fontId="37" fillId="0" borderId="247">
      <alignment horizontal="left" vertical="center"/>
    </xf>
    <xf numFmtId="319" fontId="18" fillId="0" borderId="248">
      <alignment horizontal="left" vertical="center"/>
    </xf>
    <xf numFmtId="0" fontId="36" fillId="31" borderId="257" applyNumberFormat="0" applyFont="0" applyAlignment="0" applyProtection="0">
      <alignment vertical="center"/>
    </xf>
    <xf numFmtId="0" fontId="208" fillId="8" borderId="248">
      <alignment horizontal="center" vertical="center"/>
    </xf>
    <xf numFmtId="0" fontId="186" fillId="9" borderId="248" applyNumberFormat="0" applyFont="0" applyBorder="0" applyAlignment="0" applyProtection="0">
      <alignment vertical="center"/>
    </xf>
    <xf numFmtId="0" fontId="31" fillId="38" borderId="257" applyNumberFormat="0" applyFont="0" applyAlignment="0" applyProtection="0"/>
    <xf numFmtId="0" fontId="36" fillId="31" borderId="257" applyNumberFormat="0" applyFont="0" applyAlignment="0" applyProtection="0">
      <alignment vertical="center"/>
    </xf>
    <xf numFmtId="0" fontId="31" fillId="38" borderId="257" applyNumberFormat="0" applyFont="0" applyAlignment="0" applyProtection="0"/>
    <xf numFmtId="202" fontId="36" fillId="0" borderId="248">
      <alignment horizontal="right" vertical="center" shrinkToFit="1"/>
    </xf>
    <xf numFmtId="0" fontId="37" fillId="0" borderId="247">
      <alignment horizontal="left" vertical="center"/>
    </xf>
    <xf numFmtId="10" fontId="48" fillId="6" borderId="248" applyNumberFormat="0" applyBorder="0" applyAlignment="0" applyProtection="0"/>
    <xf numFmtId="3" fontId="55" fillId="0" borderId="248"/>
    <xf numFmtId="3" fontId="55" fillId="0" borderId="248"/>
    <xf numFmtId="3" fontId="55" fillId="0" borderId="248"/>
    <xf numFmtId="0" fontId="18" fillId="0" borderId="248">
      <alignment horizontal="distributed" vertical="center" justifyLastLine="1"/>
    </xf>
    <xf numFmtId="191" fontId="55" fillId="0" borderId="246" applyFont="0" applyFill="0" applyBorder="0" applyAlignment="0" applyProtection="0">
      <alignment vertical="center"/>
    </xf>
    <xf numFmtId="10" fontId="48" fillId="7" borderId="272" applyNumberFormat="0" applyBorder="0" applyAlignment="0" applyProtection="0"/>
    <xf numFmtId="208" fontId="31" fillId="0" borderId="272">
      <alignment horizontal="right" vertical="center" shrinkToFit="1"/>
    </xf>
    <xf numFmtId="0" fontId="18" fillId="0" borderId="272">
      <alignment horizontal="distributed" vertical="center" justifyLastLine="1"/>
    </xf>
    <xf numFmtId="3" fontId="55" fillId="0" borderId="272"/>
    <xf numFmtId="3" fontId="55" fillId="0" borderId="272"/>
    <xf numFmtId="3" fontId="55" fillId="0" borderId="272"/>
    <xf numFmtId="10" fontId="48" fillId="6" borderId="272" applyNumberFormat="0" applyBorder="0" applyAlignment="0" applyProtection="0"/>
    <xf numFmtId="202" fontId="36" fillId="0" borderId="272">
      <alignment horizontal="right" vertical="center" shrinkToFit="1"/>
    </xf>
    <xf numFmtId="0" fontId="207" fillId="8" borderId="206" applyBorder="0">
      <alignment horizontal="center" vertical="center"/>
    </xf>
    <xf numFmtId="10" fontId="48" fillId="7" borderId="248" applyNumberFormat="0" applyBorder="0" applyAlignment="0" applyProtection="0"/>
    <xf numFmtId="0" fontId="186" fillId="9" borderId="248" applyNumberFormat="0" applyFont="0" applyBorder="0" applyAlignment="0" applyProtection="0">
      <alignment vertical="center"/>
    </xf>
    <xf numFmtId="208" fontId="31" fillId="0" borderId="248">
      <alignment horizontal="right" vertical="center" shrinkToFit="1"/>
    </xf>
    <xf numFmtId="319" fontId="18" fillId="0" borderId="248">
      <alignment horizontal="left" vertical="center"/>
    </xf>
    <xf numFmtId="0" fontId="208" fillId="8" borderId="248">
      <alignment horizontal="center" vertical="center"/>
    </xf>
    <xf numFmtId="202" fontId="36" fillId="0" borderId="248">
      <alignment horizontal="right" vertical="center" shrinkToFit="1"/>
    </xf>
    <xf numFmtId="10" fontId="48" fillId="6" borderId="248" applyNumberFormat="0" applyBorder="0" applyAlignment="0" applyProtection="0"/>
    <xf numFmtId="3" fontId="55" fillId="0" borderId="248"/>
    <xf numFmtId="3" fontId="55" fillId="0" borderId="248"/>
    <xf numFmtId="3" fontId="55" fillId="0" borderId="248"/>
    <xf numFmtId="0" fontId="18" fillId="0" borderId="248">
      <alignment horizontal="distributed" vertical="center" justifyLastLine="1"/>
    </xf>
    <xf numFmtId="208" fontId="31" fillId="0" borderId="248">
      <alignment horizontal="right" vertical="center" shrinkToFit="1"/>
    </xf>
    <xf numFmtId="10" fontId="48" fillId="7" borderId="248" applyNumberFormat="0" applyBorder="0" applyAlignment="0" applyProtection="0"/>
    <xf numFmtId="319" fontId="18" fillId="0" borderId="248">
      <alignment horizontal="left" vertical="center"/>
    </xf>
    <xf numFmtId="0" fontId="208" fillId="8" borderId="248">
      <alignment horizontal="center" vertical="center"/>
    </xf>
    <xf numFmtId="0" fontId="186" fillId="9" borderId="248" applyNumberFormat="0" applyFont="0" applyBorder="0" applyAlignment="0" applyProtection="0">
      <alignment vertical="center"/>
    </xf>
    <xf numFmtId="0" fontId="132" fillId="0" borderId="256" applyNumberFormat="0" applyFill="0" applyAlignment="0" applyProtection="0">
      <alignment vertical="center"/>
    </xf>
    <xf numFmtId="0" fontId="19" fillId="31" borderId="257" applyNumberFormat="0" applyFont="0" applyAlignment="0" applyProtection="0">
      <alignment vertical="center"/>
    </xf>
    <xf numFmtId="0" fontId="37" fillId="0" borderId="247">
      <alignment horizontal="left" vertical="center"/>
    </xf>
    <xf numFmtId="0" fontId="137" fillId="16" borderId="255" applyNumberFormat="0" applyAlignment="0" applyProtection="0">
      <alignment vertical="center"/>
    </xf>
    <xf numFmtId="10" fontId="48" fillId="6" borderId="248" applyNumberFormat="0" applyBorder="0" applyAlignment="0" applyProtection="0"/>
    <xf numFmtId="0" fontId="147" fillId="30" borderId="251" applyNumberForma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319" fontId="18" fillId="0" borderId="248">
      <alignment horizontal="left" vertical="center"/>
    </xf>
    <xf numFmtId="0" fontId="147" fillId="30" borderId="267" applyNumberFormat="0" applyAlignment="0" applyProtection="0">
      <alignment vertical="center"/>
    </xf>
    <xf numFmtId="0" fontId="36" fillId="31" borderId="257" applyNumberFormat="0" applyFont="0" applyAlignment="0" applyProtection="0">
      <alignment vertical="center"/>
    </xf>
    <xf numFmtId="0" fontId="19" fillId="31" borderId="265" applyNumberFormat="0" applyFont="0" applyAlignment="0" applyProtection="0">
      <alignment vertical="center"/>
    </xf>
    <xf numFmtId="3" fontId="55" fillId="0" borderId="248"/>
    <xf numFmtId="0" fontId="19" fillId="31" borderId="257" applyNumberFormat="0" applyFont="0" applyAlignment="0" applyProtection="0">
      <alignment vertical="center"/>
    </xf>
    <xf numFmtId="3" fontId="55" fillId="0" borderId="260"/>
    <xf numFmtId="3" fontId="55" fillId="0" borderId="248"/>
    <xf numFmtId="0" fontId="126" fillId="30" borderId="255" applyNumberFormat="0" applyAlignment="0" applyProtection="0">
      <alignment vertical="center"/>
    </xf>
    <xf numFmtId="0" fontId="126" fillId="30" borderId="264" applyNumberFormat="0" applyAlignment="0" applyProtection="0">
      <alignment vertical="center"/>
    </xf>
    <xf numFmtId="0" fontId="126" fillId="54"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47" fillId="54" borderId="251" applyNumberFormat="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65" applyNumberFormat="0" applyFont="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47" fillId="30" borderId="251" applyNumberFormat="0" applyAlignment="0" applyProtection="0">
      <alignment vertical="center"/>
    </xf>
    <xf numFmtId="0" fontId="18" fillId="0" borderId="249">
      <alignment horizontal="distributed" justifyLastLine="1"/>
    </xf>
    <xf numFmtId="0" fontId="147" fillId="30" borderId="251" applyNumberFormat="0" applyAlignment="0" applyProtection="0">
      <alignment vertical="center"/>
    </xf>
    <xf numFmtId="0" fontId="147" fillId="30" borderId="251" applyNumberFormat="0" applyAlignment="0" applyProtection="0">
      <alignment vertical="center"/>
    </xf>
    <xf numFmtId="0" fontId="147" fillId="30" borderId="251" applyNumberFormat="0" applyAlignment="0" applyProtection="0">
      <alignment vertical="center"/>
    </xf>
    <xf numFmtId="191" fontId="55" fillId="0" borderId="246" applyFont="0" applyFill="0" applyBorder="0" applyAlignment="0" applyProtection="0">
      <alignment vertical="center"/>
    </xf>
    <xf numFmtId="0" fontId="55" fillId="0" borderId="249">
      <alignment horizontal="distributed" justifyLastLine="1"/>
    </xf>
    <xf numFmtId="0" fontId="136" fillId="0" borderId="266" applyNumberFormat="0" applyFill="0" applyAlignment="0" applyProtection="0">
      <alignment vertical="center"/>
    </xf>
    <xf numFmtId="3" fontId="55" fillId="0" borderId="248"/>
    <xf numFmtId="10" fontId="48" fillId="6" borderId="248" applyNumberFormat="0" applyBorder="0" applyAlignment="0" applyProtection="0"/>
    <xf numFmtId="0" fontId="19" fillId="31" borderId="257" applyNumberFormat="0" applyFont="0" applyAlignment="0" applyProtection="0">
      <alignment vertical="center"/>
    </xf>
    <xf numFmtId="0" fontId="147" fillId="54" borderId="251" applyNumberFormat="0" applyAlignment="0" applyProtection="0">
      <alignment vertical="center"/>
    </xf>
    <xf numFmtId="0" fontId="37" fillId="0" borderId="247">
      <alignment horizontal="left" vertical="center"/>
    </xf>
    <xf numFmtId="0" fontId="36" fillId="31" borderId="265" applyNumberFormat="0" applyFont="0" applyAlignment="0" applyProtection="0">
      <alignment vertical="center"/>
    </xf>
    <xf numFmtId="0" fontId="126" fillId="30" borderId="255" applyNumberFormat="0" applyAlignment="0" applyProtection="0">
      <alignment vertical="center"/>
    </xf>
    <xf numFmtId="0" fontId="126" fillId="30" borderId="264" applyNumberFormat="0" applyAlignment="0" applyProtection="0">
      <alignment vertical="center"/>
    </xf>
    <xf numFmtId="0" fontId="126" fillId="54" borderId="264" applyNumberFormat="0" applyAlignment="0" applyProtection="0">
      <alignment vertical="center"/>
    </xf>
    <xf numFmtId="208" fontId="31" fillId="0" borderId="260">
      <alignment horizontal="right" vertical="center" shrinkToFit="1"/>
    </xf>
    <xf numFmtId="0" fontId="19" fillId="31" borderId="265" applyNumberFormat="0" applyFon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37" fillId="16"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47" fillId="30" borderId="251" applyNumberFormat="0" applyAlignment="0" applyProtection="0">
      <alignment vertical="center"/>
    </xf>
    <xf numFmtId="0" fontId="137" fillId="16" borderId="255" applyNumberFormat="0" applyAlignment="0" applyProtection="0">
      <alignment vertical="center"/>
    </xf>
    <xf numFmtId="0" fontId="36" fillId="31" borderId="257" applyNumberFormat="0" applyFont="0" applyAlignment="0" applyProtection="0">
      <alignment vertical="center"/>
    </xf>
    <xf numFmtId="0" fontId="36" fillId="31" borderId="257" applyNumberFormat="0" applyFont="0" applyAlignment="0" applyProtection="0">
      <alignment vertical="center"/>
    </xf>
    <xf numFmtId="0" fontId="126" fillId="30" borderId="255" applyNumberFormat="0" applyAlignment="0" applyProtection="0">
      <alignment vertical="center"/>
    </xf>
    <xf numFmtId="0" fontId="19" fillId="31" borderId="265" applyNumberFormat="0" applyFont="0" applyAlignment="0" applyProtection="0">
      <alignment vertical="center"/>
    </xf>
    <xf numFmtId="0" fontId="132" fillId="0" borderId="256" applyNumberFormat="0" applyFill="0" applyAlignment="0" applyProtection="0">
      <alignment vertical="center"/>
    </xf>
    <xf numFmtId="0" fontId="136" fillId="0" borderId="250" applyNumberFormat="0" applyFill="0" applyAlignment="0" applyProtection="0">
      <alignment vertical="center"/>
    </xf>
    <xf numFmtId="0" fontId="147" fillId="30" borderId="251" applyNumberFormat="0" applyAlignment="0" applyProtection="0">
      <alignment vertical="center"/>
    </xf>
    <xf numFmtId="0" fontId="208" fillId="8" borderId="248">
      <alignment horizontal="center" vertical="center"/>
    </xf>
    <xf numFmtId="0" fontId="207" fillId="8" borderId="206" applyBorder="0">
      <alignment horizontal="center" vertical="center"/>
    </xf>
    <xf numFmtId="0" fontId="147" fillId="30" borderId="251" applyNumberFormat="0" applyAlignment="0" applyProtection="0">
      <alignment vertical="center"/>
    </xf>
    <xf numFmtId="0" fontId="147" fillId="30" borderId="251" applyNumberFormat="0" applyAlignment="0" applyProtection="0">
      <alignment vertical="center"/>
    </xf>
    <xf numFmtId="0" fontId="147" fillId="30" borderId="251" applyNumberFormat="0" applyAlignment="0" applyProtection="0">
      <alignment vertical="center"/>
    </xf>
    <xf numFmtId="191" fontId="55" fillId="0" borderId="261" applyFont="0" applyFill="0" applyBorder="0" applyAlignment="0" applyProtection="0">
      <alignment vertical="center"/>
    </xf>
    <xf numFmtId="0" fontId="147" fillId="30" borderId="267" applyNumberFormat="0" applyAlignment="0" applyProtection="0">
      <alignment vertical="center"/>
    </xf>
    <xf numFmtId="0" fontId="18" fillId="0" borderId="260">
      <alignment horizontal="distributed" vertical="center" justifyLastLine="1"/>
    </xf>
    <xf numFmtId="0" fontId="18" fillId="0" borderId="263">
      <alignment horizontal="distributed" justifyLastLine="1"/>
    </xf>
    <xf numFmtId="3" fontId="55" fillId="0" borderId="248"/>
    <xf numFmtId="37" fontId="39" fillId="0" borderId="205" applyAlignment="0"/>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0" fontId="147" fillId="54" borderId="251" applyNumberForma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208" fontId="31" fillId="0" borderId="248">
      <alignment horizontal="right" vertical="center" shrinkToFit="1"/>
    </xf>
    <xf numFmtId="0" fontId="126" fillId="30" borderId="255" applyNumberFormat="0" applyAlignment="0" applyProtection="0">
      <alignment vertical="center"/>
    </xf>
    <xf numFmtId="0" fontId="126" fillId="54" borderId="255"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6" fillId="0" borderId="250" applyNumberFormat="0" applyFill="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8" fillId="0" borderId="248">
      <alignment horizontal="distributed" vertical="center" justifyLastLine="1"/>
    </xf>
    <xf numFmtId="0" fontId="186" fillId="9" borderId="248" applyNumberFormat="0" applyFont="0" applyBorder="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62"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37" fillId="16" borderId="264" applyNumberFormat="0" applyAlignment="0" applyProtection="0">
      <alignment vertical="center"/>
    </xf>
    <xf numFmtId="0" fontId="132" fillId="0" borderId="271" applyNumberFormat="0" applyFill="0" applyAlignment="0" applyProtection="0">
      <alignment vertical="center"/>
    </xf>
    <xf numFmtId="4" fontId="193" fillId="10" borderId="254" applyNumberFormat="0" applyProtection="0">
      <alignment horizontal="left" vertical="center" indent="1"/>
    </xf>
    <xf numFmtId="0" fontId="207" fillId="8" borderId="206" applyBorder="0">
      <alignment horizontal="center" vertical="center"/>
    </xf>
    <xf numFmtId="0" fontId="187" fillId="52" borderId="253" applyNumberFormat="0" applyAlignment="0" applyProtection="0"/>
    <xf numFmtId="0" fontId="31" fillId="38" borderId="257" applyNumberFormat="0" applyFont="0" applyAlignment="0" applyProtection="0"/>
    <xf numFmtId="37" fontId="39" fillId="0" borderId="205" applyAlignment="0"/>
    <xf numFmtId="0" fontId="62"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4" fontId="193" fillId="10" borderId="270" applyNumberFormat="0" applyProtection="0">
      <alignment horizontal="left" vertical="center" indent="1"/>
    </xf>
    <xf numFmtId="0" fontId="175" fillId="17" borderId="268" applyNumberFormat="0" applyAlignment="0" applyProtection="0"/>
    <xf numFmtId="0" fontId="175" fillId="17" borderId="252" applyNumberFormat="0" applyAlignment="0" applyProtection="0"/>
    <xf numFmtId="0" fontId="175" fillId="17" borderId="252" applyNumberFormat="0" applyAlignment="0" applyProtection="0"/>
    <xf numFmtId="0" fontId="175" fillId="17" borderId="252" applyNumberFormat="0" applyAlignment="0" applyProtection="0"/>
    <xf numFmtId="10" fontId="48" fillId="7" borderId="248" applyNumberFormat="0" applyBorder="0" applyAlignment="0" applyProtection="0"/>
    <xf numFmtId="0" fontId="186" fillId="9" borderId="248" applyNumberFormat="0" applyFont="0" applyBorder="0" applyAlignment="0" applyProtection="0">
      <alignment vertical="center"/>
    </xf>
    <xf numFmtId="4" fontId="193" fillId="10" borderId="254" applyNumberFormat="0" applyProtection="0">
      <alignment horizontal="left" vertical="center" indent="1"/>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55" fillId="0" borderId="263">
      <alignment horizontal="distributed" justifyLastLine="1"/>
    </xf>
    <xf numFmtId="0" fontId="147" fillId="30" borderId="267" applyNumberFormat="0" applyAlignment="0" applyProtection="0">
      <alignment vertical="center"/>
    </xf>
    <xf numFmtId="0" fontId="126" fillId="54"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202" fontId="36" fillId="0" borderId="260">
      <alignment horizontal="right" vertical="center" shrinkToFit="1"/>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3" fontId="55" fillId="0" borderId="260"/>
    <xf numFmtId="3" fontId="55" fillId="0" borderId="260"/>
    <xf numFmtId="0" fontId="31" fillId="38" borderId="257" applyNumberFormat="0" applyFont="0" applyAlignment="0" applyProtection="0"/>
    <xf numFmtId="0" fontId="187" fillId="52" borderId="253" applyNumberFormat="0" applyAlignment="0" applyProtection="0"/>
    <xf numFmtId="0" fontId="147" fillId="30" borderId="251" applyNumberFormat="0" applyAlignment="0" applyProtection="0">
      <alignment vertical="center"/>
    </xf>
    <xf numFmtId="0" fontId="147" fillId="30" borderId="251" applyNumberFormat="0" applyAlignment="0" applyProtection="0">
      <alignment vertical="center"/>
    </xf>
    <xf numFmtId="0" fontId="62" fillId="31" borderId="265" applyNumberFormat="0" applyFont="0" applyAlignment="0" applyProtection="0">
      <alignment vertical="center"/>
    </xf>
    <xf numFmtId="0" fontId="19" fillId="31" borderId="257" applyNumberFormat="0" applyFont="0" applyAlignment="0" applyProtection="0">
      <alignment vertical="center"/>
    </xf>
    <xf numFmtId="0" fontId="147" fillId="54" borderId="267" applyNumberFormat="0" applyAlignment="0" applyProtection="0">
      <alignment vertical="center"/>
    </xf>
    <xf numFmtId="0" fontId="126" fillId="30" borderId="255" applyNumberFormat="0" applyAlignment="0" applyProtection="0">
      <alignment vertical="center"/>
    </xf>
    <xf numFmtId="0" fontId="126" fillId="30"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6" fillId="0" borderId="266" applyNumberFormat="0" applyFill="0" applyAlignment="0" applyProtection="0">
      <alignment vertical="center"/>
    </xf>
    <xf numFmtId="0" fontId="31" fillId="38" borderId="265" applyNumberFormat="0" applyFont="0" applyAlignment="0" applyProtection="0"/>
    <xf numFmtId="4" fontId="193" fillId="10" borderId="254" applyNumberFormat="0" applyProtection="0">
      <alignment horizontal="left" vertical="center" indent="1"/>
    </xf>
    <xf numFmtId="0" fontId="126" fillId="30" borderId="264" applyNumberFormat="0" applyAlignment="0" applyProtection="0">
      <alignment vertical="center"/>
    </xf>
    <xf numFmtId="0" fontId="132" fillId="0" borderId="256" applyNumberFormat="0" applyFill="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62" fillId="31" borderId="257" applyNumberFormat="0" applyFont="0" applyAlignment="0" applyProtection="0">
      <alignment vertical="center"/>
    </xf>
    <xf numFmtId="0" fontId="19" fillId="31" borderId="257" applyNumberFormat="0" applyFont="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0" fontId="19" fillId="31" borderId="257" applyNumberFormat="0" applyFont="0" applyAlignment="0" applyProtection="0">
      <alignment vertical="center"/>
    </xf>
    <xf numFmtId="10" fontId="48" fillId="7" borderId="260" applyNumberFormat="0" applyBorder="0" applyAlignment="0" applyProtection="0"/>
    <xf numFmtId="37" fontId="39" fillId="0" borderId="259" applyAlignment="0"/>
    <xf numFmtId="0" fontId="136" fillId="0" borderId="266" applyNumberFormat="0" applyFill="0" applyAlignment="0" applyProtection="0">
      <alignment vertical="center"/>
    </xf>
    <xf numFmtId="0" fontId="126" fillId="30" borderId="255" applyNumberForma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0" fontId="137" fillId="16" borderId="255" applyNumberFormat="0" applyAlignment="0" applyProtection="0">
      <alignment vertical="center"/>
    </xf>
    <xf numFmtId="0" fontId="136" fillId="0" borderId="250" applyNumberFormat="0" applyFill="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55" fillId="0" borderId="249">
      <alignment horizontal="distributed" justifyLastLine="1"/>
    </xf>
    <xf numFmtId="191" fontId="55" fillId="0" borderId="246" applyFont="0" applyFill="0" applyBorder="0" applyAlignment="0" applyProtection="0">
      <alignment vertical="center"/>
    </xf>
    <xf numFmtId="0" fontId="18" fillId="0" borderId="249">
      <alignment horizontal="distributed" justifyLastLine="1"/>
    </xf>
    <xf numFmtId="0" fontId="18" fillId="0" borderId="248">
      <alignment horizontal="distributed" vertical="center" justifyLastLine="1"/>
    </xf>
    <xf numFmtId="0" fontId="207" fillId="8" borderId="258" applyBorder="0">
      <alignment horizontal="center" vertical="center"/>
    </xf>
    <xf numFmtId="0" fontId="175" fillId="17" borderId="252" applyNumberFormat="0" applyAlignment="0" applyProtection="0"/>
    <xf numFmtId="0" fontId="187" fillId="52" borderId="253" applyNumberFormat="0" applyAlignment="0" applyProtection="0"/>
    <xf numFmtId="3" fontId="55" fillId="0" borderId="248"/>
    <xf numFmtId="0" fontId="19" fillId="31" borderId="265" applyNumberFormat="0" applyFont="0" applyAlignment="0" applyProtection="0">
      <alignment vertical="center"/>
    </xf>
    <xf numFmtId="10" fontId="48" fillId="6" borderId="260" applyNumberFormat="0" applyBorder="0" applyAlignment="0" applyProtection="0"/>
    <xf numFmtId="0" fontId="187" fillId="52" borderId="269" applyNumberFormat="0" applyAlignment="0" applyProtection="0"/>
    <xf numFmtId="202" fontId="36" fillId="0" borderId="248">
      <alignment horizontal="right" vertical="center" shrinkToFit="1"/>
    </xf>
    <xf numFmtId="191" fontId="55" fillId="0" borderId="246" applyFont="0" applyFill="0" applyBorder="0" applyAlignment="0" applyProtection="0">
      <alignment vertical="center"/>
    </xf>
    <xf numFmtId="10" fontId="48" fillId="7" borderId="248" applyNumberFormat="0" applyBorder="0" applyAlignment="0" applyProtection="0"/>
    <xf numFmtId="0" fontId="62" fillId="31" borderId="257" applyNumberFormat="0" applyFon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0" fontId="126" fillId="30" borderId="255" applyNumberFormat="0" applyAlignment="0" applyProtection="0">
      <alignment vertical="center"/>
    </xf>
    <xf numFmtId="202" fontId="36" fillId="0" borderId="248">
      <alignment horizontal="right" vertical="center" shrinkToFit="1"/>
    </xf>
    <xf numFmtId="0" fontId="31" fillId="38" borderId="257" applyNumberFormat="0" applyFont="0" applyAlignment="0" applyProtection="0"/>
    <xf numFmtId="0" fontId="36" fillId="31" borderId="257" applyNumberFormat="0" applyFont="0" applyAlignment="0" applyProtection="0">
      <alignment vertical="center"/>
    </xf>
    <xf numFmtId="0" fontId="136" fillId="0" borderId="250" applyNumberFormat="0" applyFill="0" applyAlignment="0" applyProtection="0">
      <alignment vertical="center"/>
    </xf>
    <xf numFmtId="0" fontId="147" fillId="54" borderId="251" applyNumberFormat="0" applyAlignment="0" applyProtection="0">
      <alignment vertical="center"/>
    </xf>
    <xf numFmtId="0" fontId="19" fillId="31" borderId="257" applyNumberFormat="0" applyFont="0" applyAlignment="0" applyProtection="0">
      <alignment vertical="center"/>
    </xf>
    <xf numFmtId="0" fontId="137" fillId="16" borderId="255" applyNumberFormat="0" applyAlignment="0" applyProtection="0">
      <alignment vertical="center"/>
    </xf>
    <xf numFmtId="10" fontId="48" fillId="6" borderId="248" applyNumberFormat="0" applyBorder="0" applyAlignment="0" applyProtection="0"/>
    <xf numFmtId="0" fontId="19" fillId="31" borderId="265" applyNumberFormat="0" applyFont="0" applyAlignment="0" applyProtection="0">
      <alignment vertical="center"/>
    </xf>
    <xf numFmtId="3" fontId="55" fillId="0" borderId="248"/>
    <xf numFmtId="3" fontId="55" fillId="0" borderId="248"/>
    <xf numFmtId="3" fontId="55" fillId="0" borderId="248"/>
    <xf numFmtId="0" fontId="18" fillId="0" borderId="248">
      <alignment horizontal="distributed" vertical="center" justifyLastLine="1"/>
    </xf>
    <xf numFmtId="208" fontId="31" fillId="0" borderId="248">
      <alignment horizontal="right" vertical="center" shrinkToFit="1"/>
    </xf>
    <xf numFmtId="10" fontId="48" fillId="7" borderId="248" applyNumberFormat="0" applyBorder="0" applyAlignment="0" applyProtection="0"/>
    <xf numFmtId="319" fontId="18" fillId="0" borderId="248">
      <alignment horizontal="left" vertical="center"/>
    </xf>
    <xf numFmtId="0" fontId="208" fillId="8" borderId="248">
      <alignment horizontal="center" vertical="center"/>
    </xf>
    <xf numFmtId="3" fontId="55" fillId="0" borderId="248"/>
    <xf numFmtId="4" fontId="193" fillId="10" borderId="254" applyNumberFormat="0" applyProtection="0">
      <alignment horizontal="left" vertical="center" indent="1"/>
    </xf>
    <xf numFmtId="0" fontId="19" fillId="31" borderId="265" applyNumberFormat="0" applyFont="0" applyAlignment="0" applyProtection="0">
      <alignment vertical="center"/>
    </xf>
    <xf numFmtId="208" fontId="31" fillId="0" borderId="248">
      <alignment horizontal="right" vertical="center" shrinkToFit="1"/>
    </xf>
    <xf numFmtId="319" fontId="18" fillId="0" borderId="248">
      <alignment horizontal="left" vertical="center"/>
    </xf>
    <xf numFmtId="0" fontId="208" fillId="8" borderId="248">
      <alignment horizontal="center" vertical="center"/>
    </xf>
    <xf numFmtId="0" fontId="186" fillId="9" borderId="248" applyNumberFormat="0" applyFont="0" applyBorder="0" applyAlignment="0" applyProtection="0">
      <alignment vertical="center"/>
    </xf>
    <xf numFmtId="0" fontId="187" fillId="52" borderId="253" applyNumberFormat="0" applyAlignment="0" applyProtection="0"/>
    <xf numFmtId="202" fontId="36" fillId="0" borderId="248">
      <alignment horizontal="right" vertical="center" shrinkToFit="1"/>
    </xf>
    <xf numFmtId="0" fontId="19" fillId="31" borderId="257" applyNumberFormat="0" applyFont="0" applyAlignment="0" applyProtection="0">
      <alignment vertical="center"/>
    </xf>
    <xf numFmtId="0" fontId="36" fillId="31" borderId="257" applyNumberFormat="0" applyFont="0" applyAlignment="0" applyProtection="0">
      <alignment vertical="center"/>
    </xf>
    <xf numFmtId="0" fontId="31" fillId="38" borderId="257" applyNumberFormat="0" applyFont="0" applyAlignment="0" applyProtection="0"/>
    <xf numFmtId="0" fontId="36" fillId="31" borderId="257" applyNumberFormat="0" applyFont="0" applyAlignment="0" applyProtection="0">
      <alignment vertical="center"/>
    </xf>
    <xf numFmtId="0" fontId="31" fillId="38" borderId="257" applyNumberFormat="0" applyFont="0" applyAlignment="0" applyProtection="0"/>
    <xf numFmtId="0" fontId="37" fillId="0" borderId="262">
      <alignment horizontal="left" vertical="center"/>
    </xf>
    <xf numFmtId="319" fontId="18" fillId="0" borderId="260">
      <alignment horizontal="left" vertical="center"/>
    </xf>
    <xf numFmtId="0" fontId="36" fillId="31" borderId="257" applyNumberFormat="0" applyFont="0" applyAlignment="0" applyProtection="0">
      <alignment vertical="center"/>
    </xf>
    <xf numFmtId="0" fontId="208" fillId="8" borderId="260">
      <alignment horizontal="center" vertical="center"/>
    </xf>
    <xf numFmtId="0" fontId="186" fillId="9" borderId="260" applyNumberFormat="0" applyFont="0" applyBorder="0" applyAlignment="0" applyProtection="0">
      <alignment vertical="center"/>
    </xf>
    <xf numFmtId="0" fontId="31" fillId="38" borderId="257" applyNumberFormat="0" applyFont="0" applyAlignment="0" applyProtection="0"/>
    <xf numFmtId="0" fontId="36" fillId="31" borderId="265" applyNumberFormat="0" applyFont="0" applyAlignment="0" applyProtection="0">
      <alignment vertical="center"/>
    </xf>
    <xf numFmtId="0" fontId="31" fillId="38" borderId="265" applyNumberFormat="0" applyFont="0" applyAlignment="0" applyProtection="0"/>
    <xf numFmtId="319" fontId="18" fillId="0" borderId="272">
      <alignment horizontal="left" vertical="center"/>
    </xf>
    <xf numFmtId="0" fontId="208" fillId="8" borderId="272">
      <alignment horizontal="center" vertical="center"/>
    </xf>
    <xf numFmtId="0" fontId="186" fillId="9" borderId="272" applyNumberFormat="0" applyFont="0" applyBorder="0" applyAlignment="0" applyProtection="0">
      <alignment vertical="center"/>
    </xf>
    <xf numFmtId="0" fontId="132" fillId="0" borderId="271" applyNumberFormat="0" applyFill="0" applyAlignment="0" applyProtection="0">
      <alignment vertical="center"/>
    </xf>
    <xf numFmtId="0" fontId="19" fillId="31" borderId="265" applyNumberFormat="0" applyFont="0" applyAlignment="0" applyProtection="0">
      <alignment vertical="center"/>
    </xf>
    <xf numFmtId="0" fontId="37" fillId="0" borderId="274">
      <alignment horizontal="left" vertical="center"/>
    </xf>
    <xf numFmtId="0" fontId="137" fillId="16" borderId="264" applyNumberFormat="0" applyAlignment="0" applyProtection="0">
      <alignment vertical="center"/>
    </xf>
    <xf numFmtId="0" fontId="19" fillId="31" borderId="265" applyNumberFormat="0" applyFont="0" applyAlignment="0" applyProtection="0">
      <alignment vertical="center"/>
    </xf>
    <xf numFmtId="0" fontId="62" fillId="31" borderId="265" applyNumberFormat="0" applyFont="0" applyAlignment="0" applyProtection="0">
      <alignment vertical="center"/>
    </xf>
    <xf numFmtId="319" fontId="18" fillId="0" borderId="272">
      <alignment horizontal="left" vertical="center"/>
    </xf>
    <xf numFmtId="0" fontId="147" fillId="30" borderId="279" applyNumberFormat="0" applyAlignment="0" applyProtection="0">
      <alignment vertical="center"/>
    </xf>
    <xf numFmtId="0" fontId="36" fillId="31" borderId="265" applyNumberFormat="0" applyFont="0" applyAlignment="0" applyProtection="0">
      <alignment vertical="center"/>
    </xf>
    <xf numFmtId="0" fontId="19" fillId="31" borderId="277" applyNumberFormat="0" applyFont="0" applyAlignment="0" applyProtection="0">
      <alignment vertical="center"/>
    </xf>
    <xf numFmtId="0" fontId="19" fillId="31" borderId="265" applyNumberFormat="0" applyFont="0" applyAlignment="0" applyProtection="0">
      <alignment vertical="center"/>
    </xf>
    <xf numFmtId="3" fontId="55" fillId="0" borderId="272"/>
    <xf numFmtId="0" fontId="126" fillId="30" borderId="264" applyNumberFormat="0" applyAlignment="0" applyProtection="0">
      <alignment vertical="center"/>
    </xf>
    <xf numFmtId="0" fontId="126" fillId="30" borderId="276" applyNumberFormat="0" applyAlignment="0" applyProtection="0">
      <alignment vertical="center"/>
    </xf>
    <xf numFmtId="0" fontId="126" fillId="54" borderId="264"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26" fillId="30" borderId="264" applyNumberFormat="0" applyAlignment="0" applyProtection="0">
      <alignment vertical="center"/>
    </xf>
    <xf numFmtId="0" fontId="19" fillId="31" borderId="265"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8" fillId="0" borderId="275">
      <alignment horizontal="distributed" justifyLastLine="1"/>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191" fontId="55" fillId="0" borderId="273" applyFont="0" applyFill="0" applyBorder="0" applyAlignment="0" applyProtection="0">
      <alignment vertical="center"/>
    </xf>
    <xf numFmtId="0" fontId="55" fillId="0" borderId="275">
      <alignment horizontal="distributed" justifyLastLine="1"/>
    </xf>
    <xf numFmtId="0" fontId="136" fillId="0" borderId="278" applyNumberFormat="0" applyFill="0" applyAlignment="0" applyProtection="0">
      <alignment vertical="center"/>
    </xf>
    <xf numFmtId="3" fontId="55" fillId="0" borderId="272"/>
    <xf numFmtId="10" fontId="48" fillId="6" borderId="272" applyNumberFormat="0" applyBorder="0" applyAlignment="0" applyProtection="0"/>
    <xf numFmtId="0" fontId="19" fillId="31" borderId="265" applyNumberFormat="0" applyFont="0" applyAlignment="0" applyProtection="0">
      <alignment vertical="center"/>
    </xf>
    <xf numFmtId="0" fontId="37" fillId="0" borderId="274">
      <alignment horizontal="left" vertical="center"/>
    </xf>
    <xf numFmtId="0" fontId="36" fillId="31" borderId="277" applyNumberFormat="0" applyFont="0" applyAlignment="0" applyProtection="0">
      <alignment vertical="center"/>
    </xf>
    <xf numFmtId="0" fontId="126" fillId="30" borderId="264"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208" fontId="31" fillId="0" borderId="272">
      <alignment horizontal="right" vertical="center" shrinkToFit="1"/>
    </xf>
    <xf numFmtId="0" fontId="19" fillId="31" borderId="277" applyNumberFormat="0" applyFon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37" fillId="16" borderId="264" applyNumberForma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126" fillId="30" borderId="264" applyNumberFormat="0" applyAlignment="0" applyProtection="0">
      <alignment vertical="center"/>
    </xf>
    <xf numFmtId="0" fontId="19" fillId="31" borderId="277" applyNumberFormat="0" applyFont="0" applyAlignment="0" applyProtection="0">
      <alignment vertical="center"/>
    </xf>
    <xf numFmtId="0" fontId="132" fillId="0" borderId="271" applyNumberFormat="0" applyFill="0" applyAlignment="0" applyProtection="0">
      <alignment vertical="center"/>
    </xf>
    <xf numFmtId="0" fontId="208" fillId="8" borderId="272">
      <alignment horizontal="center" vertical="center"/>
    </xf>
    <xf numFmtId="0" fontId="207" fillId="8" borderId="283" applyBorder="0">
      <alignment horizontal="center" vertical="center"/>
    </xf>
    <xf numFmtId="191" fontId="55" fillId="0" borderId="273" applyFont="0" applyFill="0" applyBorder="0" applyAlignment="0" applyProtection="0">
      <alignment vertical="center"/>
    </xf>
    <xf numFmtId="0" fontId="147" fillId="30" borderId="279" applyNumberFormat="0" applyAlignment="0" applyProtection="0">
      <alignment vertical="center"/>
    </xf>
    <xf numFmtId="0" fontId="18" fillId="0" borderId="272">
      <alignment horizontal="distributed" vertical="center" justifyLastLine="1"/>
    </xf>
    <xf numFmtId="0" fontId="18" fillId="0" borderId="275">
      <alignment horizontal="distributed" justifyLastLine="1"/>
    </xf>
    <xf numFmtId="37" fontId="39" fillId="0" borderId="284" applyAlignment="0"/>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62" fillId="31" borderId="265" applyNumberFormat="0" applyFont="0" applyAlignment="0" applyProtection="0">
      <alignment vertical="center"/>
    </xf>
    <xf numFmtId="0" fontId="19" fillId="31" borderId="265" applyNumberFormat="0" applyFont="0" applyAlignment="0" applyProtection="0">
      <alignment vertical="center"/>
    </xf>
    <xf numFmtId="0" fontId="137" fillId="16" borderId="264" applyNumberFormat="0" applyAlignment="0" applyProtection="0">
      <alignment vertical="center"/>
    </xf>
    <xf numFmtId="208" fontId="31" fillId="0" borderId="272">
      <alignment horizontal="right" vertical="center" shrinkToFit="1"/>
    </xf>
    <xf numFmtId="0" fontId="126" fillId="30" borderId="264" applyNumberFormat="0" applyAlignment="0" applyProtection="0">
      <alignment vertical="center"/>
    </xf>
    <xf numFmtId="0" fontId="126" fillId="54" borderId="264"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86" fillId="9" borderId="272" applyNumberFormat="0" applyFont="0" applyBorder="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37" fillId="16" borderId="276" applyNumberFormat="0" applyAlignment="0" applyProtection="0">
      <alignment vertical="center"/>
    </xf>
    <xf numFmtId="0" fontId="132" fillId="0" borderId="285" applyNumberFormat="0" applyFill="0" applyAlignment="0" applyProtection="0">
      <alignment vertical="center"/>
    </xf>
    <xf numFmtId="4" fontId="193" fillId="10" borderId="270" applyNumberFormat="0" applyProtection="0">
      <alignment horizontal="left" vertical="center" indent="1"/>
    </xf>
    <xf numFmtId="0" fontId="207" fillId="8" borderId="283" applyBorder="0">
      <alignment horizontal="center" vertical="center"/>
    </xf>
    <xf numFmtId="0" fontId="187" fillId="52" borderId="269" applyNumberFormat="0" applyAlignment="0" applyProtection="0"/>
    <xf numFmtId="0" fontId="31" fillId="38" borderId="265" applyNumberFormat="0" applyFont="0" applyAlignment="0" applyProtection="0"/>
    <xf numFmtId="37" fontId="39" fillId="0" borderId="284" applyAlignment="0"/>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4" fontId="193" fillId="10" borderId="282" applyNumberFormat="0" applyProtection="0">
      <alignment horizontal="left" vertical="center" indent="1"/>
    </xf>
    <xf numFmtId="0" fontId="175" fillId="17" borderId="280"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80" applyNumberFormat="0" applyAlignment="0" applyProtection="0"/>
    <xf numFmtId="4" fontId="193" fillId="10" borderId="270" applyNumberFormat="0" applyProtection="0">
      <alignment horizontal="left" vertical="center" indent="1"/>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55" fillId="0" borderId="275">
      <alignment horizontal="distributed" justifyLastLine="1"/>
    </xf>
    <xf numFmtId="0" fontId="147" fillId="30" borderId="279" applyNumberFormat="0" applyAlignment="0" applyProtection="0">
      <alignment vertical="center"/>
    </xf>
    <xf numFmtId="0" fontId="126" fillId="54"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202" fontId="36" fillId="0" borderId="272">
      <alignment horizontal="right" vertical="center" shrinkToFit="1"/>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9" fillId="31" borderId="265" applyNumberFormat="0" applyFont="0" applyAlignment="0" applyProtection="0">
      <alignment vertical="center"/>
    </xf>
    <xf numFmtId="0" fontId="62"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3" fontId="55" fillId="0" borderId="272"/>
    <xf numFmtId="3" fontId="55" fillId="0" borderId="272"/>
    <xf numFmtId="0" fontId="31" fillId="38" borderId="277" applyNumberFormat="0" applyFont="0" applyAlignment="0" applyProtection="0"/>
    <xf numFmtId="0" fontId="187" fillId="52" borderId="281" applyNumberFormat="0" applyAlignment="0" applyProtection="0"/>
    <xf numFmtId="0" fontId="62" fillId="31" borderId="277" applyNumberFormat="0" applyFont="0" applyAlignment="0" applyProtection="0">
      <alignment vertical="center"/>
    </xf>
    <xf numFmtId="0" fontId="19" fillId="31" borderId="265" applyNumberFormat="0" applyFont="0" applyAlignment="0" applyProtection="0">
      <alignment vertical="center"/>
    </xf>
    <xf numFmtId="0" fontId="147" fillId="54" borderId="279" applyNumberFormat="0" applyAlignment="0" applyProtection="0">
      <alignment vertical="center"/>
    </xf>
    <xf numFmtId="0" fontId="126" fillId="30" borderId="264"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6" fillId="0" borderId="278" applyNumberFormat="0" applyFill="0" applyAlignment="0" applyProtection="0">
      <alignment vertical="center"/>
    </xf>
    <xf numFmtId="0" fontId="31" fillId="38" borderId="277" applyNumberFormat="0" applyFont="0" applyAlignment="0" applyProtection="0"/>
    <xf numFmtId="4" fontId="193" fillId="10" borderId="282" applyNumberFormat="0" applyProtection="0">
      <alignment horizontal="left" vertical="center" indent="1"/>
    </xf>
    <xf numFmtId="0" fontId="126" fillId="30" borderId="276" applyNumberFormat="0" applyAlignment="0" applyProtection="0">
      <alignment vertical="center"/>
    </xf>
    <xf numFmtId="0" fontId="132" fillId="0" borderId="271" applyNumberFormat="0" applyFill="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9" fillId="31" borderId="265"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65" applyNumberFormat="0" applyFont="0" applyAlignment="0" applyProtection="0">
      <alignment vertical="center"/>
    </xf>
    <xf numFmtId="0" fontId="126" fillId="30" borderId="264" applyNumberForma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10" fontId="48" fillId="7" borderId="272" applyNumberFormat="0" applyBorder="0" applyAlignment="0" applyProtection="0"/>
    <xf numFmtId="0" fontId="136" fillId="0" borderId="278" applyNumberFormat="0" applyFill="0" applyAlignment="0" applyProtection="0">
      <alignment vertical="center"/>
    </xf>
    <xf numFmtId="0" fontId="126" fillId="30" borderId="264" applyNumberFormat="0" applyAlignment="0" applyProtection="0">
      <alignment vertical="center"/>
    </xf>
    <xf numFmtId="0" fontId="19" fillId="31" borderId="265" applyNumberFormat="0" applyFon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55" fillId="0" borderId="275">
      <alignment horizontal="distributed" justifyLastLine="1"/>
    </xf>
    <xf numFmtId="191" fontId="55" fillId="0" borderId="273" applyFont="0" applyFill="0" applyBorder="0" applyAlignment="0" applyProtection="0">
      <alignment vertical="center"/>
    </xf>
    <xf numFmtId="0" fontId="18" fillId="0" borderId="275">
      <alignment horizontal="distributed" justifyLastLine="1"/>
    </xf>
    <xf numFmtId="0" fontId="18" fillId="0" borderId="272">
      <alignment horizontal="distributed" vertical="center" justifyLastLine="1"/>
    </xf>
    <xf numFmtId="0" fontId="207" fillId="8" borderId="206" applyBorder="0">
      <alignment horizontal="center" vertical="center"/>
    </xf>
    <xf numFmtId="0" fontId="175" fillId="17" borderId="268" applyNumberFormat="0" applyAlignment="0" applyProtection="0"/>
    <xf numFmtId="0" fontId="187" fillId="52" borderId="269" applyNumberFormat="0" applyAlignment="0" applyProtection="0"/>
    <xf numFmtId="3" fontId="55" fillId="0" borderId="272"/>
    <xf numFmtId="0" fontId="19" fillId="31" borderId="277" applyNumberFormat="0" applyFont="0" applyAlignment="0" applyProtection="0">
      <alignment vertical="center"/>
    </xf>
    <xf numFmtId="10" fontId="48" fillId="6" borderId="272" applyNumberFormat="0" applyBorder="0" applyAlignment="0" applyProtection="0"/>
    <xf numFmtId="0" fontId="187" fillId="52" borderId="281" applyNumberFormat="0" applyAlignment="0" applyProtection="0"/>
    <xf numFmtId="202" fontId="36" fillId="0" borderId="272">
      <alignment horizontal="right" vertical="center" shrinkToFit="1"/>
    </xf>
    <xf numFmtId="10" fontId="48" fillId="7" borderId="272" applyNumberFormat="0" applyBorder="0" applyAlignment="0" applyProtection="0"/>
    <xf numFmtId="0" fontId="62" fillId="31" borderId="265" applyNumberFormat="0" applyFon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31" fillId="38" borderId="265" applyNumberFormat="0" applyFont="0" applyAlignment="0" applyProtection="0"/>
    <xf numFmtId="0" fontId="36" fillId="31" borderId="277" applyNumberFormat="0" applyFont="0" applyAlignment="0" applyProtection="0">
      <alignment vertical="center"/>
    </xf>
    <xf numFmtId="0" fontId="147" fillId="54" borderId="279" applyNumberFormat="0" applyAlignment="0" applyProtection="0">
      <alignment vertical="center"/>
    </xf>
    <xf numFmtId="0" fontId="19" fillId="31" borderId="265" applyNumberFormat="0" applyFont="0" applyAlignment="0" applyProtection="0">
      <alignment vertical="center"/>
    </xf>
    <xf numFmtId="0" fontId="137" fillId="16" borderId="264" applyNumberFormat="0" applyAlignment="0" applyProtection="0">
      <alignment vertical="center"/>
    </xf>
    <xf numFmtId="0" fontId="19" fillId="31" borderId="277" applyNumberFormat="0" applyFont="0" applyAlignment="0" applyProtection="0">
      <alignment vertical="center"/>
    </xf>
    <xf numFmtId="3" fontId="55" fillId="0" borderId="272"/>
    <xf numFmtId="4" fontId="193" fillId="10" borderId="270" applyNumberFormat="0" applyProtection="0">
      <alignment horizontal="left" vertical="center" indent="1"/>
    </xf>
    <xf numFmtId="0" fontId="19" fillId="31" borderId="277" applyNumberFormat="0" applyFont="0" applyAlignment="0" applyProtection="0">
      <alignment vertical="center"/>
    </xf>
    <xf numFmtId="0" fontId="187" fillId="52" borderId="269" applyNumberFormat="0" applyAlignment="0" applyProtection="0"/>
    <xf numFmtId="0" fontId="19" fillId="31" borderId="265" applyNumberFormat="0" applyFont="0" applyAlignment="0" applyProtection="0">
      <alignment vertical="center"/>
    </xf>
    <xf numFmtId="0" fontId="36" fillId="31" borderId="265" applyNumberFormat="0" applyFont="0" applyAlignment="0" applyProtection="0">
      <alignment vertical="center"/>
    </xf>
    <xf numFmtId="0" fontId="31" fillId="38" borderId="265" applyNumberFormat="0" applyFont="0" applyAlignment="0" applyProtection="0"/>
    <xf numFmtId="0" fontId="36" fillId="31" borderId="265" applyNumberFormat="0" applyFont="0" applyAlignment="0" applyProtection="0">
      <alignment vertical="center"/>
    </xf>
    <xf numFmtId="0" fontId="31" fillId="38" borderId="265" applyNumberFormat="0" applyFont="0" applyAlignment="0" applyProtection="0"/>
    <xf numFmtId="0" fontId="37" fillId="0" borderId="274">
      <alignment horizontal="left" vertical="center"/>
    </xf>
    <xf numFmtId="319" fontId="18" fillId="0" borderId="272">
      <alignment horizontal="left" vertical="center"/>
    </xf>
    <xf numFmtId="0" fontId="36" fillId="31" borderId="265" applyNumberFormat="0" applyFont="0" applyAlignment="0" applyProtection="0">
      <alignment vertical="center"/>
    </xf>
    <xf numFmtId="0" fontId="208" fillId="8" borderId="272">
      <alignment horizontal="center" vertical="center"/>
    </xf>
    <xf numFmtId="0" fontId="186" fillId="9" borderId="272" applyNumberFormat="0" applyFont="0" applyBorder="0" applyAlignment="0" applyProtection="0">
      <alignment vertical="center"/>
    </xf>
    <xf numFmtId="0" fontId="31" fillId="38" borderId="265"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31" fillId="38" borderId="277" applyNumberFormat="0" applyFon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0" fontId="187" fillId="52" borderId="281" applyNumberFormat="0" applyAlignment="0" applyProtection="0"/>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4" fontId="193" fillId="10" borderId="282" applyNumberFormat="0" applyProtection="0">
      <alignment horizontal="left" vertical="center" indent="1"/>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0" fontId="126" fillId="54" borderId="276" applyNumberFormat="0" applyAlignment="0" applyProtection="0">
      <alignment vertical="center"/>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62"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37" fontId="39" fillId="0" borderId="284" applyAlignment="0"/>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2" fillId="0" borderId="285"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0" fontId="18" fillId="0" borderId="275">
      <alignment horizontal="distributed" justifyLastLine="1"/>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0" fontId="147" fillId="54" borderId="279" applyNumberFormat="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7" fillId="8" borderId="206" applyBorder="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19" fillId="31" borderId="277" applyNumberFormat="0" applyFont="0" applyAlignment="0" applyProtection="0">
      <alignment vertical="center"/>
    </xf>
    <xf numFmtId="3" fontId="55" fillId="0" borderId="272"/>
    <xf numFmtId="0" fontId="126" fillId="30" borderId="276"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47" fillId="54" borderId="279" applyNumberForma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47" fillId="30" borderId="279" applyNumberFormat="0" applyAlignment="0" applyProtection="0">
      <alignment vertical="center"/>
    </xf>
    <xf numFmtId="0" fontId="18" fillId="0" borderId="275">
      <alignment horizontal="distributed" justifyLastLine="1"/>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36" fillId="0" borderId="278" applyNumberFormat="0" applyFill="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47" fillId="54" borderId="279" applyNumberFormat="0" applyAlignment="0" applyProtection="0">
      <alignment vertical="center"/>
    </xf>
    <xf numFmtId="0" fontId="36"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47" fillId="30" borderId="279" applyNumberFormat="0" applyAlignment="0" applyProtection="0">
      <alignment vertical="center"/>
    </xf>
    <xf numFmtId="0" fontId="137" fillId="16" borderId="276" applyNumberForma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32" fillId="0" borderId="285" applyNumberFormat="0" applyFill="0" applyAlignment="0" applyProtection="0">
      <alignment vertical="center"/>
    </xf>
    <xf numFmtId="0" fontId="136" fillId="0" borderId="278" applyNumberFormat="0" applyFill="0" applyAlignment="0" applyProtection="0">
      <alignment vertical="center"/>
    </xf>
    <xf numFmtId="0" fontId="147" fillId="30" borderId="279" applyNumberFormat="0" applyAlignment="0" applyProtection="0">
      <alignment vertical="center"/>
    </xf>
    <xf numFmtId="0" fontId="207" fillId="8" borderId="283" applyBorder="0">
      <alignment horizontal="center"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8" fillId="0" borderId="275">
      <alignment horizontal="distributed" justifyLastLine="1"/>
    </xf>
    <xf numFmtId="3" fontId="55" fillId="0" borderId="272"/>
    <xf numFmtId="37" fontId="39" fillId="0" borderId="284" applyAlignment="0"/>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47" fillId="54" borderId="279"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8" fillId="0" borderId="272">
      <alignment horizontal="distributed" vertical="center" justifyLastLine="1"/>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2" fillId="0" borderId="271" applyNumberFormat="0" applyFill="0" applyAlignment="0" applyProtection="0">
      <alignment vertical="center"/>
    </xf>
    <xf numFmtId="4" fontId="193" fillId="10" borderId="282" applyNumberFormat="0" applyProtection="0">
      <alignment horizontal="left" vertical="center" indent="1"/>
    </xf>
    <xf numFmtId="0" fontId="207" fillId="8" borderId="283" applyBorder="0">
      <alignment horizontal="center" vertical="center"/>
    </xf>
    <xf numFmtId="0" fontId="187" fillId="52" borderId="281" applyNumberFormat="0" applyAlignment="0" applyProtection="0"/>
    <xf numFmtId="0" fontId="31" fillId="38" borderId="277" applyNumberFormat="0" applyFont="0" applyAlignment="0" applyProtection="0"/>
    <xf numFmtId="37" fontId="39" fillId="0" borderId="284" applyAlignment="0"/>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4" fontId="193" fillId="10" borderId="282" applyNumberFormat="0" applyProtection="0">
      <alignment horizontal="left" vertical="center" indent="1"/>
    </xf>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10" fontId="48" fillId="7" borderId="272" applyNumberFormat="0" applyBorder="0" applyAlignment="0" applyProtection="0"/>
    <xf numFmtId="0" fontId="186" fillId="9" borderId="272" applyNumberFormat="0" applyFont="0" applyBorder="0" applyAlignment="0" applyProtection="0">
      <alignment vertical="center"/>
    </xf>
    <xf numFmtId="4" fontId="193" fillId="10" borderId="282" applyNumberFormat="0" applyProtection="0">
      <alignment horizontal="left" vertical="center" indent="1"/>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47" fillId="30" borderId="279"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31" fillId="38" borderId="277" applyNumberFormat="0" applyFont="0" applyAlignment="0" applyProtection="0"/>
    <xf numFmtId="0" fontId="187" fillId="52" borderId="281" applyNumberFormat="0" applyAlignment="0" applyProtection="0"/>
    <xf numFmtId="0" fontId="147" fillId="30" borderId="279" applyNumberFormat="0" applyAlignment="0" applyProtection="0">
      <alignment vertical="center"/>
    </xf>
    <xf numFmtId="0" fontId="147" fillId="30" borderId="279" applyNumberForma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47" fillId="54" borderId="279"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6" fillId="0" borderId="278" applyNumberFormat="0" applyFill="0" applyAlignment="0" applyProtection="0">
      <alignment vertical="center"/>
    </xf>
    <xf numFmtId="0" fontId="31" fillId="38" borderId="277" applyNumberFormat="0" applyFont="0" applyAlignment="0" applyProtection="0"/>
    <xf numFmtId="4" fontId="193" fillId="10" borderId="282" applyNumberFormat="0" applyProtection="0">
      <alignment horizontal="left" vertical="center" indent="1"/>
    </xf>
    <xf numFmtId="0" fontId="126" fillId="30" borderId="276" applyNumberFormat="0" applyAlignment="0" applyProtection="0">
      <alignment vertical="center"/>
    </xf>
    <xf numFmtId="0" fontId="132" fillId="0" borderId="285"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6" fillId="0" borderId="278" applyNumberFormat="0" applyFill="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8" fillId="0" borderId="275">
      <alignment horizontal="distributed" justifyLastLine="1"/>
    </xf>
    <xf numFmtId="0" fontId="175" fillId="17" borderId="280" applyNumberFormat="0" applyAlignment="0" applyProtection="0"/>
    <xf numFmtId="0" fontId="187" fillId="52" borderId="281" applyNumberFormat="0" applyAlignment="0" applyProtection="0"/>
    <xf numFmtId="0" fontId="19" fillId="31" borderId="277" applyNumberFormat="0" applyFont="0" applyAlignment="0" applyProtection="0">
      <alignment vertical="center"/>
    </xf>
    <xf numFmtId="0" fontId="187" fillId="52" borderId="281" applyNumberFormat="0" applyAlignment="0" applyProtection="0"/>
    <xf numFmtId="191" fontId="55" fillId="0" borderId="273" applyFont="0" applyFill="0" applyBorder="0" applyAlignment="0" applyProtection="0">
      <alignment vertical="center"/>
    </xf>
    <xf numFmtId="0" fontId="62"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136" fillId="0" borderId="278" applyNumberFormat="0" applyFill="0" applyAlignment="0" applyProtection="0">
      <alignment vertical="center"/>
    </xf>
    <xf numFmtId="0" fontId="147" fillId="54" borderId="279"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319" fontId="18" fillId="0" borderId="272">
      <alignment horizontal="left" vertical="center"/>
    </xf>
    <xf numFmtId="0" fontId="208" fillId="8" borderId="272">
      <alignment horizontal="center" vertical="center"/>
    </xf>
    <xf numFmtId="4" fontId="193" fillId="10" borderId="282" applyNumberFormat="0" applyProtection="0">
      <alignment horizontal="left" vertical="center" indent="1"/>
    </xf>
    <xf numFmtId="0" fontId="19" fillId="31" borderId="277" applyNumberFormat="0" applyFont="0" applyAlignment="0" applyProtection="0">
      <alignment vertical="center"/>
    </xf>
    <xf numFmtId="208" fontId="31" fillId="0" borderId="272">
      <alignment horizontal="right" vertical="center" shrinkToFit="1"/>
    </xf>
    <xf numFmtId="0" fontId="187" fillId="52" borderId="281" applyNumberFormat="0" applyAlignment="0" applyProtection="0"/>
    <xf numFmtId="202" fontId="36" fillId="0" borderId="272">
      <alignment horizontal="right" vertical="center" shrinkToFit="1"/>
    </xf>
    <xf numFmtId="0" fontId="19" fillId="31" borderId="277" applyNumberFormat="0" applyFont="0" applyAlignment="0" applyProtection="0">
      <alignment vertical="center"/>
    </xf>
    <xf numFmtId="0" fontId="36" fillId="31" borderId="277" applyNumberFormat="0" applyFon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202" fontId="36" fillId="0" borderId="272">
      <alignment horizontal="right" vertical="center" shrinkToFit="1"/>
    </xf>
    <xf numFmtId="0" fontId="37" fillId="0" borderId="262">
      <alignment horizontal="left" vertical="center"/>
    </xf>
    <xf numFmtId="10" fontId="48" fillId="6" borderId="272" applyNumberFormat="0" applyBorder="0" applyAlignment="0" applyProtection="0"/>
    <xf numFmtId="3" fontId="55" fillId="0" borderId="272"/>
    <xf numFmtId="3" fontId="55" fillId="0" borderId="272"/>
    <xf numFmtId="3" fontId="55" fillId="0" borderId="272"/>
    <xf numFmtId="0" fontId="18" fillId="0" borderId="272">
      <alignment horizontal="distributed" vertical="center" justifyLastLine="1"/>
    </xf>
    <xf numFmtId="191" fontId="55" fillId="0" borderId="273" applyFont="0" applyFill="0" applyBorder="0" applyAlignment="0" applyProtection="0">
      <alignment vertical="center"/>
    </xf>
    <xf numFmtId="10" fontId="48" fillId="7" borderId="260" applyNumberFormat="0" applyBorder="0" applyAlignment="0" applyProtection="0"/>
    <xf numFmtId="208" fontId="31" fillId="0" borderId="260">
      <alignment horizontal="right" vertical="center" shrinkToFit="1"/>
    </xf>
    <xf numFmtId="0" fontId="18" fillId="0" borderId="260">
      <alignment horizontal="distributed" vertical="center" justifyLastLine="1"/>
    </xf>
    <xf numFmtId="3" fontId="55" fillId="0" borderId="260"/>
    <xf numFmtId="3" fontId="55" fillId="0" borderId="260"/>
    <xf numFmtId="3" fontId="55" fillId="0" borderId="260"/>
    <xf numFmtId="10" fontId="48" fillId="6" borderId="260" applyNumberFormat="0" applyBorder="0" applyAlignment="0" applyProtection="0"/>
    <xf numFmtId="202" fontId="36" fillId="0" borderId="260">
      <alignment horizontal="right" vertical="center" shrinkToFit="1"/>
    </xf>
    <xf numFmtId="10" fontId="48" fillId="7" borderId="272" applyNumberFormat="0" applyBorder="0" applyAlignment="0" applyProtection="0"/>
    <xf numFmtId="0" fontId="186" fillId="9" borderId="272" applyNumberFormat="0" applyFont="0" applyBorder="0" applyAlignment="0" applyProtection="0">
      <alignment vertical="center"/>
    </xf>
    <xf numFmtId="208" fontId="31" fillId="0" borderId="272">
      <alignment horizontal="right" vertical="center" shrinkToFit="1"/>
    </xf>
    <xf numFmtId="319" fontId="18" fillId="0" borderId="272">
      <alignment horizontal="left" vertical="center"/>
    </xf>
    <xf numFmtId="0" fontId="208" fillId="8" borderId="272">
      <alignment horizontal="center" vertical="center"/>
    </xf>
    <xf numFmtId="202" fontId="36" fillId="0" borderId="272">
      <alignment horizontal="right" vertical="center" shrinkToFit="1"/>
    </xf>
    <xf numFmtId="10" fontId="48" fillId="6" borderId="272" applyNumberFormat="0" applyBorder="0" applyAlignment="0" applyProtection="0"/>
    <xf numFmtId="3" fontId="55" fillId="0" borderId="272"/>
    <xf numFmtId="3" fontId="55" fillId="0" borderId="272"/>
    <xf numFmtId="3" fontId="55" fillId="0" borderId="272"/>
    <xf numFmtId="0" fontId="18" fillId="0" borderId="272">
      <alignment horizontal="distributed" vertical="center" justifyLastLine="1"/>
    </xf>
    <xf numFmtId="208" fontId="31" fillId="0" borderId="272">
      <alignment horizontal="right" vertical="center" shrinkToFit="1"/>
    </xf>
    <xf numFmtId="10" fontId="48" fillId="7" borderId="272" applyNumberFormat="0" applyBorder="0" applyAlignment="0" applyProtection="0"/>
    <xf numFmtId="319" fontId="18" fillId="0" borderId="272">
      <alignment horizontal="left" vertical="center"/>
    </xf>
    <xf numFmtId="0" fontId="208" fillId="8" borderId="272">
      <alignment horizontal="center" vertical="center"/>
    </xf>
    <xf numFmtId="0" fontId="186" fillId="9" borderId="272" applyNumberFormat="0" applyFont="0" applyBorder="0" applyAlignment="0" applyProtection="0">
      <alignment vertical="center"/>
    </xf>
    <xf numFmtId="0" fontId="132" fillId="0" borderId="271" applyNumberFormat="0" applyFill="0" applyAlignment="0" applyProtection="0">
      <alignment vertical="center"/>
    </xf>
    <xf numFmtId="0" fontId="19" fillId="31" borderId="277" applyNumberFormat="0" applyFont="0" applyAlignment="0" applyProtection="0">
      <alignment vertical="center"/>
    </xf>
    <xf numFmtId="0" fontId="37" fillId="0" borderId="262">
      <alignment horizontal="left" vertical="center"/>
    </xf>
    <xf numFmtId="0" fontId="137" fillId="16" borderId="276" applyNumberFormat="0" applyAlignment="0" applyProtection="0">
      <alignment vertical="center"/>
    </xf>
    <xf numFmtId="10" fontId="48" fillId="6" borderId="272" applyNumberFormat="0" applyBorder="0" applyAlignment="0" applyProtection="0"/>
    <xf numFmtId="0" fontId="147" fillId="30" borderId="279" applyNumberForma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319" fontId="18" fillId="0" borderId="272">
      <alignment horizontal="left" vertical="center"/>
    </xf>
    <xf numFmtId="0" fontId="147" fillId="30" borderId="279" applyNumberFormat="0" applyAlignment="0" applyProtection="0">
      <alignment vertical="center"/>
    </xf>
    <xf numFmtId="0" fontId="36" fillId="31" borderId="277" applyNumberFormat="0" applyFont="0" applyAlignment="0" applyProtection="0">
      <alignment vertical="center"/>
    </xf>
    <xf numFmtId="0" fontId="19" fillId="31" borderId="277" applyNumberFormat="0" applyFont="0" applyAlignment="0" applyProtection="0">
      <alignment vertical="center"/>
    </xf>
    <xf numFmtId="3" fontId="55" fillId="0" borderId="272"/>
    <xf numFmtId="0" fontId="19" fillId="31" borderId="277" applyNumberFormat="0" applyFont="0" applyAlignment="0" applyProtection="0">
      <alignment vertical="center"/>
    </xf>
    <xf numFmtId="3" fontId="55" fillId="0" borderId="272"/>
    <xf numFmtId="0" fontId="126" fillId="30" borderId="276"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47" fillId="54" borderId="279" applyNumberForma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47" fillId="30" borderId="279" applyNumberFormat="0" applyAlignment="0" applyProtection="0">
      <alignment vertical="center"/>
    </xf>
    <xf numFmtId="0" fontId="18" fillId="0" borderId="263">
      <alignment horizontal="distributed" justifyLastLine="1"/>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191" fontId="55" fillId="0" borderId="273" applyFont="0" applyFill="0" applyBorder="0" applyAlignment="0" applyProtection="0">
      <alignment vertical="center"/>
    </xf>
    <xf numFmtId="0" fontId="55" fillId="0" borderId="263">
      <alignment horizontal="distributed" justifyLastLine="1"/>
    </xf>
    <xf numFmtId="0" fontId="136" fillId="0" borderId="278" applyNumberFormat="0" applyFill="0" applyAlignment="0" applyProtection="0">
      <alignment vertical="center"/>
    </xf>
    <xf numFmtId="3" fontId="55" fillId="0" borderId="272"/>
    <xf numFmtId="10" fontId="48" fillId="6" borderId="272" applyNumberFormat="0" applyBorder="0" applyAlignment="0" applyProtection="0"/>
    <xf numFmtId="0" fontId="19" fillId="31" borderId="277" applyNumberFormat="0" applyFont="0" applyAlignment="0" applyProtection="0">
      <alignment vertical="center"/>
    </xf>
    <xf numFmtId="0" fontId="147" fillId="54" borderId="279" applyNumberFormat="0" applyAlignment="0" applyProtection="0">
      <alignment vertical="center"/>
    </xf>
    <xf numFmtId="0" fontId="37" fillId="0" borderId="262">
      <alignment horizontal="left" vertical="center"/>
    </xf>
    <xf numFmtId="0" fontId="36"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47" fillId="30" borderId="279" applyNumberFormat="0" applyAlignment="0" applyProtection="0">
      <alignment vertical="center"/>
    </xf>
    <xf numFmtId="0" fontId="137" fillId="16" borderId="276" applyNumberForma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32" fillId="0" borderId="271" applyNumberFormat="0" applyFill="0" applyAlignment="0" applyProtection="0">
      <alignment vertical="center"/>
    </xf>
    <xf numFmtId="0" fontId="136" fillId="0" borderId="278" applyNumberFormat="0" applyFill="0" applyAlignment="0" applyProtection="0">
      <alignment vertical="center"/>
    </xf>
    <xf numFmtId="0" fontId="147" fillId="30" borderId="279" applyNumberFormat="0" applyAlignment="0" applyProtection="0">
      <alignment vertical="center"/>
    </xf>
    <xf numFmtId="0" fontId="208" fillId="8" borderId="272">
      <alignment horizontal="center" vertical="center"/>
    </xf>
    <xf numFmtId="0" fontId="207" fillId="8" borderId="283" applyBorder="0">
      <alignment horizontal="center"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8" fillId="0" borderId="275">
      <alignment horizontal="distributed" justifyLastLine="1"/>
    </xf>
    <xf numFmtId="3" fontId="55" fillId="0" borderId="272"/>
    <xf numFmtId="37" fontId="39" fillId="0" borderId="284" applyAlignment="0"/>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47" fillId="54" borderId="279"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208" fontId="31" fillId="0" borderId="272">
      <alignment horizontal="right" vertical="center" shrinkToFit="1"/>
    </xf>
    <xf numFmtId="0" fontId="126" fillId="30" borderId="276"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8" fillId="0" borderId="272">
      <alignment horizontal="distributed" vertical="center" justifyLastLine="1"/>
    </xf>
    <xf numFmtId="0" fontId="186" fillId="9" borderId="272" applyNumberFormat="0" applyFont="0" applyBorder="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2" fillId="0" borderId="271" applyNumberFormat="0" applyFill="0" applyAlignment="0" applyProtection="0">
      <alignment vertical="center"/>
    </xf>
    <xf numFmtId="4" fontId="193" fillId="10" borderId="282" applyNumberFormat="0" applyProtection="0">
      <alignment horizontal="left" vertical="center" indent="1"/>
    </xf>
    <xf numFmtId="0" fontId="207" fillId="8" borderId="283" applyBorder="0">
      <alignment horizontal="center" vertical="center"/>
    </xf>
    <xf numFmtId="0" fontId="187" fillId="52" borderId="281" applyNumberFormat="0" applyAlignment="0" applyProtection="0"/>
    <xf numFmtId="0" fontId="31" fillId="38" borderId="277" applyNumberFormat="0" applyFont="0" applyAlignment="0" applyProtection="0"/>
    <xf numFmtId="37" fontId="39" fillId="0" borderId="284" applyAlignment="0"/>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4" fontId="193" fillId="10" borderId="282" applyNumberFormat="0" applyProtection="0">
      <alignment horizontal="left" vertical="center" indent="1"/>
    </xf>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80" applyNumberFormat="0" applyAlignment="0" applyProtection="0"/>
    <xf numFmtId="10" fontId="48" fillId="7" borderId="272" applyNumberFormat="0" applyBorder="0" applyAlignment="0" applyProtection="0"/>
    <xf numFmtId="0" fontId="186" fillId="9" borderId="272" applyNumberFormat="0" applyFont="0" applyBorder="0" applyAlignment="0" applyProtection="0">
      <alignment vertical="center"/>
    </xf>
    <xf numFmtId="4" fontId="193" fillId="10" borderId="282" applyNumberFormat="0" applyProtection="0">
      <alignment horizontal="left" vertical="center" indent="1"/>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47" fillId="30" borderId="279"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31" fillId="38" borderId="277" applyNumberFormat="0" applyFont="0" applyAlignment="0" applyProtection="0"/>
    <xf numFmtId="0" fontId="187" fillId="52" borderId="281" applyNumberFormat="0" applyAlignment="0" applyProtection="0"/>
    <xf numFmtId="0" fontId="147" fillId="30" borderId="279" applyNumberFormat="0" applyAlignment="0" applyProtection="0">
      <alignment vertical="center"/>
    </xf>
    <xf numFmtId="0" fontId="147" fillId="30" borderId="279" applyNumberForma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47" fillId="54" borderId="279"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6" fillId="0" borderId="278" applyNumberFormat="0" applyFill="0" applyAlignment="0" applyProtection="0">
      <alignment vertical="center"/>
    </xf>
    <xf numFmtId="0" fontId="31" fillId="38" borderId="277" applyNumberFormat="0" applyFont="0" applyAlignment="0" applyProtection="0"/>
    <xf numFmtId="4" fontId="193" fillId="10" borderId="282" applyNumberFormat="0" applyProtection="0">
      <alignment horizontal="left" vertical="center" indent="1"/>
    </xf>
    <xf numFmtId="0" fontId="126" fillId="30" borderId="276" applyNumberFormat="0" applyAlignment="0" applyProtection="0">
      <alignment vertical="center"/>
    </xf>
    <xf numFmtId="0" fontId="132" fillId="0" borderId="271"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37" fontId="39" fillId="0" borderId="205" applyAlignment="0"/>
    <xf numFmtId="0" fontId="136" fillId="0" borderId="278" applyNumberFormat="0" applyFill="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191" fontId="55" fillId="0" borderId="273" applyFont="0" applyFill="0" applyBorder="0" applyAlignment="0" applyProtection="0">
      <alignment vertical="center"/>
    </xf>
    <xf numFmtId="0" fontId="18" fillId="0" borderId="275">
      <alignment horizontal="distributed" justifyLastLine="1"/>
    </xf>
    <xf numFmtId="0" fontId="18" fillId="0" borderId="272">
      <alignment horizontal="distributed" vertical="center" justifyLastLine="1"/>
    </xf>
    <xf numFmtId="0" fontId="207" fillId="8" borderId="206" applyBorder="0">
      <alignment horizontal="center" vertical="center"/>
    </xf>
    <xf numFmtId="0" fontId="175" fillId="17" borderId="280" applyNumberFormat="0" applyAlignment="0" applyProtection="0"/>
    <xf numFmtId="0" fontId="187" fillId="52" borderId="281" applyNumberFormat="0" applyAlignment="0" applyProtection="0"/>
    <xf numFmtId="3" fontId="55" fillId="0" borderId="272"/>
    <xf numFmtId="0" fontId="19" fillId="31" borderId="277" applyNumberFormat="0" applyFont="0" applyAlignment="0" applyProtection="0">
      <alignment vertical="center"/>
    </xf>
    <xf numFmtId="0" fontId="187" fillId="52" borderId="281" applyNumberFormat="0" applyAlignment="0" applyProtection="0"/>
    <xf numFmtId="202" fontId="36" fillId="0" borderId="272">
      <alignment horizontal="right" vertical="center" shrinkToFit="1"/>
    </xf>
    <xf numFmtId="191" fontId="55" fillId="0" borderId="273" applyFont="0" applyFill="0" applyBorder="0" applyAlignment="0" applyProtection="0">
      <alignment vertical="center"/>
    </xf>
    <xf numFmtId="10" fontId="48" fillId="7" borderId="272" applyNumberFormat="0" applyBorder="0" applyAlignment="0" applyProtection="0"/>
    <xf numFmtId="0" fontId="62"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202" fontId="36" fillId="0" borderId="272">
      <alignment horizontal="right" vertical="center" shrinkToFit="1"/>
    </xf>
    <xf numFmtId="0" fontId="31" fillId="38" borderId="277" applyNumberFormat="0" applyFont="0" applyAlignment="0" applyProtection="0"/>
    <xf numFmtId="0" fontId="36" fillId="31" borderId="277" applyNumberFormat="0" applyFont="0" applyAlignment="0" applyProtection="0">
      <alignment vertical="center"/>
    </xf>
    <xf numFmtId="0" fontId="136" fillId="0" borderId="278" applyNumberFormat="0" applyFill="0" applyAlignment="0" applyProtection="0">
      <alignment vertical="center"/>
    </xf>
    <xf numFmtId="0" fontId="147" fillId="54" borderId="279"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10" fontId="48" fillId="6" borderId="272" applyNumberFormat="0" applyBorder="0" applyAlignment="0" applyProtection="0"/>
    <xf numFmtId="0" fontId="19" fillId="31" borderId="277" applyNumberFormat="0" applyFont="0" applyAlignment="0" applyProtection="0">
      <alignment vertical="center"/>
    </xf>
    <xf numFmtId="3" fontId="55" fillId="0" borderId="272"/>
    <xf numFmtId="3" fontId="55" fillId="0" borderId="272"/>
    <xf numFmtId="3" fontId="55" fillId="0" borderId="272"/>
    <xf numFmtId="0" fontId="18" fillId="0" borderId="272">
      <alignment horizontal="distributed" vertical="center" justifyLastLine="1"/>
    </xf>
    <xf numFmtId="208" fontId="31" fillId="0" borderId="272">
      <alignment horizontal="right" vertical="center" shrinkToFit="1"/>
    </xf>
    <xf numFmtId="10" fontId="48" fillId="7" borderId="272" applyNumberFormat="0" applyBorder="0" applyAlignment="0" applyProtection="0"/>
    <xf numFmtId="319" fontId="18" fillId="0" borderId="272">
      <alignment horizontal="left" vertical="center"/>
    </xf>
    <xf numFmtId="0" fontId="208" fillId="8" borderId="272">
      <alignment horizontal="center" vertical="center"/>
    </xf>
    <xf numFmtId="3" fontId="55" fillId="0" borderId="272"/>
    <xf numFmtId="4" fontId="193" fillId="10" borderId="282" applyNumberFormat="0" applyProtection="0">
      <alignment horizontal="left" vertical="center" indent="1"/>
    </xf>
    <xf numFmtId="0" fontId="19" fillId="31" borderId="277" applyNumberFormat="0" applyFont="0" applyAlignment="0" applyProtection="0">
      <alignment vertical="center"/>
    </xf>
    <xf numFmtId="208" fontId="31" fillId="0" borderId="272">
      <alignment horizontal="right" vertical="center" shrinkToFit="1"/>
    </xf>
    <xf numFmtId="319" fontId="18" fillId="0" borderId="272">
      <alignment horizontal="left" vertical="center"/>
    </xf>
    <xf numFmtId="0" fontId="208" fillId="8" borderId="272">
      <alignment horizontal="center" vertical="center"/>
    </xf>
    <xf numFmtId="0" fontId="186" fillId="9" borderId="272" applyNumberFormat="0" applyFont="0" applyBorder="0" applyAlignment="0" applyProtection="0">
      <alignment vertical="center"/>
    </xf>
    <xf numFmtId="0" fontId="187" fillId="52" borderId="281" applyNumberFormat="0" applyAlignment="0" applyProtection="0"/>
    <xf numFmtId="202" fontId="36" fillId="0" borderId="272">
      <alignment horizontal="right" vertical="center" shrinkToFit="1"/>
    </xf>
    <xf numFmtId="0" fontId="19" fillId="31" borderId="277" applyNumberFormat="0" applyFont="0" applyAlignment="0" applyProtection="0">
      <alignment vertical="center"/>
    </xf>
    <xf numFmtId="0" fontId="36" fillId="31" borderId="277" applyNumberFormat="0" applyFon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319" fontId="18" fillId="0" borderId="260">
      <alignment horizontal="left" vertical="center"/>
    </xf>
    <xf numFmtId="0" fontId="208" fillId="8" borderId="260">
      <alignment horizontal="center" vertical="center"/>
    </xf>
    <xf numFmtId="0" fontId="186" fillId="9" borderId="260" applyNumberFormat="0" applyFont="0" applyBorder="0" applyAlignment="0" applyProtection="0">
      <alignment vertical="center"/>
    </xf>
    <xf numFmtId="0" fontId="132" fillId="0" borderId="271" applyNumberFormat="0" applyFill="0" applyAlignment="0" applyProtection="0">
      <alignment vertical="center"/>
    </xf>
    <xf numFmtId="0" fontId="19" fillId="31" borderId="277" applyNumberFormat="0" applyFont="0" applyAlignment="0" applyProtection="0">
      <alignment vertical="center"/>
    </xf>
    <xf numFmtId="0" fontId="37" fillId="0" borderId="262">
      <alignment horizontal="lef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319" fontId="18" fillId="0" borderId="260">
      <alignment horizontal="left" vertical="center"/>
    </xf>
    <xf numFmtId="0" fontId="147" fillId="30" borderId="267" applyNumberFormat="0" applyAlignment="0" applyProtection="0">
      <alignment vertical="center"/>
    </xf>
    <xf numFmtId="0" fontId="36" fillId="31" borderId="277" applyNumberFormat="0" applyFont="0" applyAlignment="0" applyProtection="0">
      <alignment vertical="center"/>
    </xf>
    <xf numFmtId="0" fontId="19" fillId="31" borderId="265" applyNumberFormat="0" applyFont="0" applyAlignment="0" applyProtection="0">
      <alignment vertical="center"/>
    </xf>
    <xf numFmtId="0" fontId="19" fillId="31" borderId="277" applyNumberFormat="0" applyFont="0" applyAlignment="0" applyProtection="0">
      <alignment vertical="center"/>
    </xf>
    <xf numFmtId="3" fontId="55" fillId="0" borderId="260"/>
    <xf numFmtId="0" fontId="126" fillId="30" borderId="276" applyNumberFormat="0" applyAlignment="0" applyProtection="0">
      <alignment vertical="center"/>
    </xf>
    <xf numFmtId="0" fontId="126" fillId="30" borderId="264" applyNumberFormat="0" applyAlignment="0" applyProtection="0">
      <alignment vertical="center"/>
    </xf>
    <xf numFmtId="0" fontId="126" fillId="54" borderId="276"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8" fillId="0" borderId="263">
      <alignment horizontal="distributed" justifyLastLine="1"/>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191" fontId="55" fillId="0" borderId="261" applyFont="0" applyFill="0" applyBorder="0" applyAlignment="0" applyProtection="0">
      <alignment vertical="center"/>
    </xf>
    <xf numFmtId="0" fontId="55" fillId="0" borderId="263">
      <alignment horizontal="distributed" justifyLastLine="1"/>
    </xf>
    <xf numFmtId="0" fontId="136" fillId="0" borderId="266" applyNumberFormat="0" applyFill="0" applyAlignment="0" applyProtection="0">
      <alignment vertical="center"/>
    </xf>
    <xf numFmtId="3" fontId="55" fillId="0" borderId="260"/>
    <xf numFmtId="10" fontId="48" fillId="6" borderId="260" applyNumberFormat="0" applyBorder="0" applyAlignment="0" applyProtection="0"/>
    <xf numFmtId="0" fontId="19" fillId="31" borderId="277" applyNumberFormat="0" applyFont="0" applyAlignment="0" applyProtection="0">
      <alignment vertical="center"/>
    </xf>
    <xf numFmtId="0" fontId="37" fillId="0" borderId="262">
      <alignment horizontal="left" vertical="center"/>
    </xf>
    <xf numFmtId="0" fontId="36" fillId="31" borderId="265" applyNumberFormat="0" applyFont="0" applyAlignment="0" applyProtection="0">
      <alignment vertical="center"/>
    </xf>
    <xf numFmtId="0" fontId="126" fillId="30" borderId="276" applyNumberFormat="0" applyAlignment="0" applyProtection="0">
      <alignment vertical="center"/>
    </xf>
    <xf numFmtId="0" fontId="126" fillId="30" borderId="264" applyNumberFormat="0" applyAlignment="0" applyProtection="0">
      <alignment vertical="center"/>
    </xf>
    <xf numFmtId="0" fontId="126" fillId="54" borderId="264" applyNumberFormat="0" applyAlignment="0" applyProtection="0">
      <alignment vertical="center"/>
    </xf>
    <xf numFmtId="208" fontId="31" fillId="0" borderId="260">
      <alignment horizontal="right" vertical="center" shrinkToFit="1"/>
    </xf>
    <xf numFmtId="0" fontId="19" fillId="31" borderId="265"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126" fillId="30" borderId="276" applyNumberFormat="0" applyAlignment="0" applyProtection="0">
      <alignment vertical="center"/>
    </xf>
    <xf numFmtId="0" fontId="19" fillId="31" borderId="265" applyNumberFormat="0" applyFont="0" applyAlignment="0" applyProtection="0">
      <alignment vertical="center"/>
    </xf>
    <xf numFmtId="0" fontId="132" fillId="0" borderId="271" applyNumberFormat="0" applyFill="0" applyAlignment="0" applyProtection="0">
      <alignment vertical="center"/>
    </xf>
    <xf numFmtId="0" fontId="208" fillId="8" borderId="260">
      <alignment horizontal="center" vertical="center"/>
    </xf>
    <xf numFmtId="0" fontId="207" fillId="8" borderId="206" applyBorder="0">
      <alignment horizontal="center" vertical="center"/>
    </xf>
    <xf numFmtId="191" fontId="55" fillId="0" borderId="261" applyFont="0" applyFill="0" applyBorder="0" applyAlignment="0" applyProtection="0">
      <alignment vertical="center"/>
    </xf>
    <xf numFmtId="0" fontId="147" fillId="30" borderId="267" applyNumberFormat="0" applyAlignment="0" applyProtection="0">
      <alignment vertical="center"/>
    </xf>
    <xf numFmtId="0" fontId="18" fillId="0" borderId="260">
      <alignment horizontal="distributed" vertical="center" justifyLastLine="1"/>
    </xf>
    <xf numFmtId="0" fontId="18" fillId="0" borderId="263">
      <alignment horizontal="distributed" justifyLastLine="1"/>
    </xf>
    <xf numFmtId="37" fontId="39" fillId="0" borderId="205" applyAlignment="0"/>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208" fontId="31" fillId="0" borderId="260">
      <alignment horizontal="right" vertical="center" shrinkToFit="1"/>
    </xf>
    <xf numFmtId="0" fontId="126" fillId="30" borderId="276" applyNumberFormat="0" applyAlignment="0" applyProtection="0">
      <alignment vertical="center"/>
    </xf>
    <xf numFmtId="0" fontId="126" fillId="54" borderId="276"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86" fillId="9" borderId="260" applyNumberFormat="0" applyFont="0" applyBorder="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64" applyNumberFormat="0" applyAlignment="0" applyProtection="0">
      <alignment vertical="center"/>
    </xf>
    <xf numFmtId="0" fontId="132" fillId="0" borderId="271" applyNumberFormat="0" applyFill="0" applyAlignment="0" applyProtection="0">
      <alignment vertical="center"/>
    </xf>
    <xf numFmtId="4" fontId="193" fillId="10" borderId="282" applyNumberFormat="0" applyProtection="0">
      <alignment horizontal="left" vertical="center" indent="1"/>
    </xf>
    <xf numFmtId="0" fontId="207" fillId="8" borderId="206" applyBorder="0">
      <alignment horizontal="center" vertical="center"/>
    </xf>
    <xf numFmtId="0" fontId="187" fillId="52" borderId="281" applyNumberFormat="0" applyAlignment="0" applyProtection="0"/>
    <xf numFmtId="0" fontId="31" fillId="38" borderId="277" applyNumberFormat="0" applyFont="0" applyAlignment="0" applyProtection="0"/>
    <xf numFmtId="37" fontId="39" fillId="0" borderId="205" applyAlignment="0"/>
    <xf numFmtId="0" fontId="62"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4" fontId="193" fillId="10" borderId="270" applyNumberFormat="0" applyProtection="0">
      <alignment horizontal="left" vertical="center" indent="1"/>
    </xf>
    <xf numFmtId="0" fontId="175" fillId="17" borderId="268" applyNumberFormat="0" applyAlignment="0" applyProtection="0"/>
    <xf numFmtId="0" fontId="175" fillId="17" borderId="280" applyNumberFormat="0" applyAlignment="0" applyProtection="0"/>
    <xf numFmtId="0" fontId="175" fillId="17" borderId="280" applyNumberFormat="0" applyAlignment="0" applyProtection="0"/>
    <xf numFmtId="0" fontId="175" fillId="17" borderId="268" applyNumberFormat="0" applyAlignment="0" applyProtection="0"/>
    <xf numFmtId="4" fontId="193" fillId="10" borderId="282" applyNumberFormat="0" applyProtection="0">
      <alignment horizontal="left" vertical="center" indent="1"/>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55" fillId="0" borderId="263">
      <alignment horizontal="distributed" justifyLastLine="1"/>
    </xf>
    <xf numFmtId="0" fontId="147" fillId="30" borderId="267"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202" fontId="36" fillId="0" borderId="260">
      <alignment horizontal="right" vertical="center" shrinkToFit="1"/>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3" fontId="55" fillId="0" borderId="260"/>
    <xf numFmtId="3" fontId="55" fillId="0" borderId="260"/>
    <xf numFmtId="0" fontId="31" fillId="38" borderId="265" applyNumberFormat="0" applyFont="0" applyAlignment="0" applyProtection="0"/>
    <xf numFmtId="0" fontId="187" fillId="52" borderId="269" applyNumberFormat="0" applyAlignment="0" applyProtection="0"/>
    <xf numFmtId="0" fontId="62" fillId="31" borderId="265" applyNumberFormat="0" applyFont="0" applyAlignment="0" applyProtection="0">
      <alignment vertical="center"/>
    </xf>
    <xf numFmtId="0" fontId="19" fillId="31" borderId="277" applyNumberFormat="0" applyFont="0" applyAlignment="0" applyProtection="0">
      <alignment vertical="center"/>
    </xf>
    <xf numFmtId="0" fontId="147" fillId="54" borderId="267" applyNumberFormat="0" applyAlignment="0" applyProtection="0">
      <alignment vertical="center"/>
    </xf>
    <xf numFmtId="0" fontId="126" fillId="30" borderId="276" applyNumberFormat="0" applyAlignment="0" applyProtection="0">
      <alignment vertical="center"/>
    </xf>
    <xf numFmtId="0" fontId="126" fillId="30"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6" fillId="0" borderId="266" applyNumberFormat="0" applyFill="0" applyAlignment="0" applyProtection="0">
      <alignment vertical="center"/>
    </xf>
    <xf numFmtId="0" fontId="31" fillId="38" borderId="265" applyNumberFormat="0" applyFont="0" applyAlignment="0" applyProtection="0"/>
    <xf numFmtId="4" fontId="193" fillId="10" borderId="270" applyNumberFormat="0" applyProtection="0">
      <alignment horizontal="left" vertical="center" indent="1"/>
    </xf>
    <xf numFmtId="0" fontId="126" fillId="30" borderId="264" applyNumberFormat="0" applyAlignment="0" applyProtection="0">
      <alignment vertical="center"/>
    </xf>
    <xf numFmtId="0" fontId="132" fillId="0" borderId="271"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62" fillId="31" borderId="265" applyNumberFormat="0" applyFon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10" fontId="48" fillId="7" borderId="260" applyNumberFormat="0" applyBorder="0" applyAlignment="0" applyProtection="0"/>
    <xf numFmtId="0" fontId="136" fillId="0" borderId="266" applyNumberFormat="0" applyFill="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55" fillId="0" borderId="263">
      <alignment horizontal="distributed" justifyLastLine="1"/>
    </xf>
    <xf numFmtId="191" fontId="55" fillId="0" borderId="261" applyFont="0" applyFill="0" applyBorder="0" applyAlignment="0" applyProtection="0">
      <alignment vertical="center"/>
    </xf>
    <xf numFmtId="0" fontId="18" fillId="0" borderId="263">
      <alignment horizontal="distributed" justifyLastLine="1"/>
    </xf>
    <xf numFmtId="0" fontId="18" fillId="0" borderId="260">
      <alignment horizontal="distributed" vertical="center" justifyLastLine="1"/>
    </xf>
    <xf numFmtId="0" fontId="175" fillId="17" borderId="280" applyNumberFormat="0" applyAlignment="0" applyProtection="0"/>
    <xf numFmtId="0" fontId="187" fillId="52" borderId="281" applyNumberFormat="0" applyAlignment="0" applyProtection="0"/>
    <xf numFmtId="3" fontId="55" fillId="0" borderId="260"/>
    <xf numFmtId="0" fontId="19" fillId="31" borderId="265" applyNumberFormat="0" applyFont="0" applyAlignment="0" applyProtection="0">
      <alignment vertical="center"/>
    </xf>
    <xf numFmtId="10" fontId="48" fillId="6" borderId="260" applyNumberFormat="0" applyBorder="0" applyAlignment="0" applyProtection="0"/>
    <xf numFmtId="0" fontId="187" fillId="52" borderId="269" applyNumberFormat="0" applyAlignment="0" applyProtection="0"/>
    <xf numFmtId="202" fontId="36" fillId="0" borderId="260">
      <alignment horizontal="right" vertical="center" shrinkToFit="1"/>
    </xf>
    <xf numFmtId="10" fontId="48" fillId="7" borderId="260" applyNumberFormat="0" applyBorder="0" applyAlignment="0" applyProtection="0"/>
    <xf numFmtId="0" fontId="62"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31" fillId="38" borderId="277" applyNumberFormat="0" applyFont="0" applyAlignment="0" applyProtection="0"/>
    <xf numFmtId="0" fontId="36" fillId="31" borderId="265" applyNumberFormat="0" applyFont="0" applyAlignment="0" applyProtection="0">
      <alignment vertical="center"/>
    </xf>
    <xf numFmtId="0" fontId="147" fillId="54" borderId="267"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9" fillId="31" borderId="265" applyNumberFormat="0" applyFont="0" applyAlignment="0" applyProtection="0">
      <alignment vertical="center"/>
    </xf>
    <xf numFmtId="3" fontId="55" fillId="0" borderId="260"/>
    <xf numFmtId="4" fontId="193" fillId="10" borderId="282" applyNumberFormat="0" applyProtection="0">
      <alignment horizontal="left" vertical="center" indent="1"/>
    </xf>
    <xf numFmtId="0" fontId="19" fillId="31" borderId="265" applyNumberFormat="0" applyFont="0" applyAlignment="0" applyProtection="0">
      <alignment vertical="center"/>
    </xf>
    <xf numFmtId="0" fontId="187" fillId="52" borderId="281" applyNumberFormat="0" applyAlignment="0" applyProtection="0"/>
    <xf numFmtId="0" fontId="19" fillId="31" borderId="277" applyNumberFormat="0" applyFont="0" applyAlignment="0" applyProtection="0">
      <alignment vertical="center"/>
    </xf>
    <xf numFmtId="0" fontId="36" fillId="31" borderId="277" applyNumberFormat="0" applyFon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0" fontId="37" fillId="0" borderId="262">
      <alignment horizontal="left" vertical="center"/>
    </xf>
    <xf numFmtId="319" fontId="18" fillId="0" borderId="260">
      <alignment horizontal="left" vertical="center"/>
    </xf>
    <xf numFmtId="0" fontId="36" fillId="31" borderId="277" applyNumberFormat="0" applyFont="0" applyAlignment="0" applyProtection="0">
      <alignment vertical="center"/>
    </xf>
    <xf numFmtId="0" fontId="208" fillId="8" borderId="260">
      <alignment horizontal="center" vertical="center"/>
    </xf>
    <xf numFmtId="0" fontId="186" fillId="9" borderId="260" applyNumberFormat="0" applyFont="0" applyBorder="0" applyAlignment="0" applyProtection="0">
      <alignment vertical="center"/>
    </xf>
    <xf numFmtId="0" fontId="31" fillId="38" borderId="277" applyNumberFormat="0" applyFont="0" applyAlignment="0" applyProtection="0"/>
    <xf numFmtId="0" fontId="36" fillId="31" borderId="265" applyNumberFormat="0" applyFont="0" applyAlignment="0" applyProtection="0">
      <alignment vertical="center"/>
    </xf>
    <xf numFmtId="0" fontId="31" fillId="38" borderId="265" applyNumberFormat="0" applyFont="0" applyAlignment="0" applyProtection="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3" fontId="55" fillId="0" borderId="26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175" fillId="17" borderId="268" applyNumberFormat="0" applyAlignment="0" applyProtection="0"/>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0" fontId="37" fillId="0" borderId="274">
      <alignment horizontal="left" vertical="center"/>
    </xf>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7"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10" fontId="48" fillId="6" borderId="260" applyNumberFormat="0" applyBorder="0" applyAlignment="0" applyProtection="0"/>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186" fillId="9" borderId="260" applyNumberFormat="0" applyFont="0" applyBorder="0" applyAlignment="0" applyProtection="0">
      <alignment vertical="center"/>
    </xf>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31" fillId="38" borderId="265" applyNumberFormat="0" applyFon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0" fontId="187" fillId="52" borderId="269" applyNumberFormat="0" applyAlignment="0" applyProtection="0"/>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4" fontId="193" fillId="10" borderId="270" applyNumberFormat="0" applyProtection="0">
      <alignment horizontal="left" vertical="center" indent="1"/>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30"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0" fontId="126" fillId="54" borderId="264" applyNumberFormat="0" applyAlignment="0" applyProtection="0">
      <alignment vertical="center"/>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8" fontId="31"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202" fontId="36" fillId="0" borderId="260">
      <alignment horizontal="right" vertical="center" shrinkToFit="1"/>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19"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62"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0" fontId="36" fillId="31" borderId="265" applyNumberFormat="0" applyFont="0" applyAlignment="0" applyProtection="0">
      <alignment vertical="center"/>
    </xf>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37" fontId="39" fillId="0" borderId="205" applyAlignment="0"/>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6" fillId="0" borderId="266"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2" fillId="0" borderId="271" applyNumberFormat="0" applyFill="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37" fillId="16" borderId="264" applyNumberFormat="0" applyAlignment="0" applyProtection="0">
      <alignment vertical="center"/>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0">
      <alignment horizontal="distributed" vertical="center"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0" fontId="18" fillId="0" borderId="263">
      <alignment horizontal="distributed" justifyLastLine="1"/>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319" fontId="18" fillId="0" borderId="260">
      <alignment horizontal="lef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30"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0" fontId="147" fillId="54" borderId="267" applyNumberFormat="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191" fontId="55" fillId="0" borderId="261" applyFont="0" applyFill="0" applyBorder="0" applyAlignment="0" applyProtection="0">
      <alignment vertical="center"/>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55" fillId="0" borderId="275">
      <alignment horizontal="distributed" justifyLastLine="1"/>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208" fillId="8" borderId="260">
      <alignment horizontal="center" vertical="center"/>
    </xf>
    <xf numFmtId="0" fontId="137" fillId="16" borderId="276" applyNumberFormat="0" applyAlignment="0" applyProtection="0">
      <alignment vertical="center"/>
    </xf>
    <xf numFmtId="0" fontId="132" fillId="0" borderId="285" applyNumberFormat="0" applyFill="0" applyAlignment="0" applyProtection="0">
      <alignment vertical="center"/>
    </xf>
    <xf numFmtId="0" fontId="207" fillId="8" borderId="283" applyBorder="0">
      <alignment horizontal="center" vertical="center"/>
    </xf>
    <xf numFmtId="37" fontId="39" fillId="0" borderId="284" applyAlignment="0"/>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4" fontId="193" fillId="10" borderId="282" applyNumberFormat="0" applyProtection="0">
      <alignment horizontal="left" vertical="center" indent="1"/>
    </xf>
    <xf numFmtId="0" fontId="175" fillId="17" borderId="280" applyNumberFormat="0" applyAlignment="0" applyProtection="0"/>
    <xf numFmtId="0" fontId="175" fillId="17" borderId="280" applyNumberFormat="0" applyAlignment="0" applyProtection="0"/>
    <xf numFmtId="0" fontId="147" fillId="30" borderId="279" applyNumberFormat="0" applyAlignment="0" applyProtection="0">
      <alignment vertical="center"/>
    </xf>
    <xf numFmtId="0" fontId="31" fillId="38" borderId="277" applyNumberFormat="0" applyFont="0" applyAlignment="0" applyProtection="0"/>
    <xf numFmtId="0" fontId="187" fillId="52" borderId="281" applyNumberFormat="0" applyAlignment="0" applyProtection="0"/>
    <xf numFmtId="0" fontId="62" fillId="31" borderId="277" applyNumberFormat="0" applyFont="0" applyAlignment="0" applyProtection="0">
      <alignment vertical="center"/>
    </xf>
    <xf numFmtId="0" fontId="147" fillId="54" borderId="279"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6" fillId="0" borderId="278" applyNumberFormat="0" applyFill="0" applyAlignment="0" applyProtection="0">
      <alignment vertical="center"/>
    </xf>
    <xf numFmtId="0" fontId="31" fillId="38" borderId="277" applyNumberFormat="0" applyFont="0" applyAlignment="0" applyProtection="0"/>
    <xf numFmtId="4" fontId="193" fillId="10" borderId="282" applyNumberFormat="0" applyProtection="0">
      <alignment horizontal="left" vertical="center" indent="1"/>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8" fillId="0" borderId="275">
      <alignment horizontal="distributed" justifyLastLine="1"/>
    </xf>
    <xf numFmtId="0" fontId="19" fillId="31" borderId="277" applyNumberFormat="0" applyFont="0" applyAlignment="0" applyProtection="0">
      <alignment vertical="center"/>
    </xf>
    <xf numFmtId="0" fontId="187" fillId="52" borderId="281" applyNumberFormat="0" applyAlignment="0" applyProtection="0"/>
    <xf numFmtId="0" fontId="36" fillId="31" borderId="277" applyNumberFormat="0" applyFont="0" applyAlignment="0" applyProtection="0">
      <alignment vertical="center"/>
    </xf>
    <xf numFmtId="0" fontId="147" fillId="54" borderId="279"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36" fillId="31" borderId="277" applyNumberFormat="0" applyFont="0" applyAlignment="0" applyProtection="0">
      <alignment vertical="center"/>
    </xf>
    <xf numFmtId="0" fontId="31" fillId="38" borderId="277" applyNumberFormat="0" applyFont="0" applyAlignment="0" applyProtection="0"/>
    <xf numFmtId="10" fontId="48" fillId="7" borderId="298" applyNumberFormat="0" applyBorder="0" applyAlignment="0" applyProtection="0"/>
    <xf numFmtId="208" fontId="31" fillId="0" borderId="298">
      <alignment horizontal="right" vertical="center" shrinkToFit="1"/>
    </xf>
    <xf numFmtId="0" fontId="18" fillId="0" borderId="298">
      <alignment horizontal="distributed" vertical="center" justifyLastLine="1"/>
    </xf>
    <xf numFmtId="3" fontId="55" fillId="0" borderId="298"/>
    <xf numFmtId="3" fontId="55" fillId="0" borderId="298"/>
    <xf numFmtId="3" fontId="55" fillId="0" borderId="298"/>
    <xf numFmtId="10" fontId="48" fillId="6" borderId="298" applyNumberFormat="0" applyBorder="0" applyAlignment="0" applyProtection="0"/>
    <xf numFmtId="202" fontId="36" fillId="0" borderId="298">
      <alignment horizontal="right" vertical="center" shrinkToFit="1"/>
    </xf>
    <xf numFmtId="0" fontId="132" fillId="0" borderId="285" applyNumberFormat="0" applyFill="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47" fillId="30" borderId="279" applyNumberForma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47" fillId="30" borderId="293" applyNumberFormat="0" applyAlignment="0" applyProtection="0">
      <alignment vertical="center"/>
    </xf>
    <xf numFmtId="0" fontId="36" fillId="31" borderId="277" applyNumberFormat="0" applyFont="0" applyAlignment="0" applyProtection="0">
      <alignment vertical="center"/>
    </xf>
    <xf numFmtId="0" fontId="19" fillId="31" borderId="291" applyNumberFormat="0" applyFont="0" applyAlignment="0" applyProtection="0">
      <alignment vertical="center"/>
    </xf>
    <xf numFmtId="0" fontId="19" fillId="31" borderId="277" applyNumberFormat="0" applyFont="0" applyAlignment="0" applyProtection="0">
      <alignment vertical="center"/>
    </xf>
    <xf numFmtId="3" fontId="55" fillId="0" borderId="287"/>
    <xf numFmtId="0" fontId="126" fillId="30" borderId="276" applyNumberFormat="0" applyAlignment="0" applyProtection="0">
      <alignment vertical="center"/>
    </xf>
    <xf numFmtId="0" fontId="126" fillId="30" borderId="290"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47" fillId="54" borderId="279" applyNumberForma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91"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47" fillId="30" borderId="279" applyNumberFormat="0" applyAlignment="0" applyProtection="0">
      <alignment vertical="center"/>
    </xf>
    <xf numFmtId="0" fontId="136" fillId="0" borderId="292" applyNumberFormat="0" applyFill="0" applyAlignment="0" applyProtection="0">
      <alignment vertical="center"/>
    </xf>
    <xf numFmtId="0" fontId="19" fillId="31" borderId="277" applyNumberFormat="0" applyFont="0" applyAlignment="0" applyProtection="0">
      <alignment vertical="center"/>
    </xf>
    <xf numFmtId="0" fontId="147" fillId="54" borderId="279" applyNumberFormat="0" applyAlignment="0" applyProtection="0">
      <alignment vertical="center"/>
    </xf>
    <xf numFmtId="0" fontId="36" fillId="31" borderId="291" applyNumberFormat="0" applyFont="0" applyAlignment="0" applyProtection="0">
      <alignment vertical="center"/>
    </xf>
    <xf numFmtId="0" fontId="126" fillId="30" borderId="276" applyNumberFormat="0" applyAlignment="0" applyProtection="0">
      <alignment vertical="center"/>
    </xf>
    <xf numFmtId="0" fontId="126" fillId="30" borderId="290" applyNumberFormat="0" applyAlignment="0" applyProtection="0">
      <alignment vertical="center"/>
    </xf>
    <xf numFmtId="0" fontId="126" fillId="54" borderId="290" applyNumberFormat="0" applyAlignment="0" applyProtection="0">
      <alignment vertical="center"/>
    </xf>
    <xf numFmtId="208" fontId="31" fillId="0" borderId="287">
      <alignment horizontal="right" vertical="center" shrinkToFit="1"/>
    </xf>
    <xf numFmtId="0" fontId="19" fillId="31" borderId="291"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47" fillId="30" borderId="279" applyNumberFormat="0" applyAlignment="0" applyProtection="0">
      <alignment vertical="center"/>
    </xf>
    <xf numFmtId="0" fontId="137" fillId="16" borderId="276" applyNumberFormat="0" applyAlignment="0" applyProtection="0">
      <alignment vertical="center"/>
    </xf>
    <xf numFmtId="0" fontId="36" fillId="31" borderId="277" applyNumberFormat="0" applyFont="0" applyAlignment="0" applyProtection="0">
      <alignment vertical="center"/>
    </xf>
    <xf numFmtId="0" fontId="36" fillId="31" borderId="277" applyNumberFormat="0" applyFont="0" applyAlignment="0" applyProtection="0">
      <alignment vertical="center"/>
    </xf>
    <xf numFmtId="0" fontId="126" fillId="30" borderId="276" applyNumberFormat="0" applyAlignment="0" applyProtection="0">
      <alignment vertical="center"/>
    </xf>
    <xf numFmtId="0" fontId="19" fillId="31" borderId="291" applyNumberFormat="0" applyFont="0" applyAlignment="0" applyProtection="0">
      <alignment vertical="center"/>
    </xf>
    <xf numFmtId="0" fontId="132" fillId="0" borderId="285" applyNumberFormat="0" applyFill="0" applyAlignment="0" applyProtection="0">
      <alignment vertical="center"/>
    </xf>
    <xf numFmtId="0" fontId="136" fillId="0" borderId="278" applyNumberFormat="0" applyFill="0" applyAlignment="0" applyProtection="0">
      <alignment vertical="center"/>
    </xf>
    <xf numFmtId="0" fontId="147" fillId="30" borderId="279" applyNumberFormat="0" applyAlignment="0" applyProtection="0">
      <alignment vertical="center"/>
    </xf>
    <xf numFmtId="0" fontId="207" fillId="8" borderId="283" applyBorder="0">
      <alignment horizontal="center" vertical="center"/>
    </xf>
    <xf numFmtId="0" fontId="147" fillId="30" borderId="279" applyNumberFormat="0" applyAlignment="0" applyProtection="0">
      <alignment vertical="center"/>
    </xf>
    <xf numFmtId="0" fontId="147" fillId="30" borderId="279" applyNumberFormat="0" applyAlignment="0" applyProtection="0">
      <alignment vertical="center"/>
    </xf>
    <xf numFmtId="0" fontId="147" fillId="30" borderId="279" applyNumberFormat="0" applyAlignment="0" applyProtection="0">
      <alignment vertical="center"/>
    </xf>
    <xf numFmtId="191" fontId="55" fillId="0" borderId="288" applyFont="0" applyFill="0" applyBorder="0" applyAlignment="0" applyProtection="0">
      <alignment vertical="center"/>
    </xf>
    <xf numFmtId="0" fontId="147" fillId="30" borderId="293" applyNumberFormat="0" applyAlignment="0" applyProtection="0">
      <alignment vertical="center"/>
    </xf>
    <xf numFmtId="0" fontId="18" fillId="0" borderId="287">
      <alignment horizontal="distributed" vertical="center" justifyLastLine="1"/>
    </xf>
    <xf numFmtId="0" fontId="18" fillId="0" borderId="289">
      <alignment horizontal="distributed" justifyLastLine="1"/>
    </xf>
    <xf numFmtId="37" fontId="39" fillId="0" borderId="284" applyAlignment="0"/>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47" fillId="54" borderId="279"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26" fillId="30" borderId="276" applyNumberFormat="0" applyAlignment="0" applyProtection="0">
      <alignment vertical="center"/>
    </xf>
    <xf numFmtId="0" fontId="126" fillId="54" borderId="276" applyNumberFormat="0" applyAlignment="0" applyProtection="0">
      <alignment vertical="center"/>
    </xf>
    <xf numFmtId="0" fontId="126" fillId="30" borderId="290" applyNumberFormat="0" applyAlignment="0" applyProtection="0">
      <alignment vertical="center"/>
    </xf>
    <xf numFmtId="0" fontId="126" fillId="30" borderId="290" applyNumberFormat="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6" fillId="0" borderId="278"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37" fillId="16" borderId="290" applyNumberFormat="0" applyAlignment="0" applyProtection="0">
      <alignment vertical="center"/>
    </xf>
    <xf numFmtId="0" fontId="132" fillId="0" borderId="297" applyNumberFormat="0" applyFill="0" applyAlignment="0" applyProtection="0">
      <alignment vertical="center"/>
    </xf>
    <xf numFmtId="4" fontId="193" fillId="10" borderId="282" applyNumberFormat="0" applyProtection="0">
      <alignment horizontal="left" vertical="center" indent="1"/>
    </xf>
    <xf numFmtId="0" fontId="187" fillId="52" borderId="281" applyNumberFormat="0" applyAlignment="0" applyProtection="0"/>
    <xf numFmtId="0" fontId="31" fillId="38" borderId="277" applyNumberFormat="0" applyFont="0" applyAlignment="0" applyProtection="0"/>
    <xf numFmtId="0" fontId="62" fillId="31" borderId="291" applyNumberFormat="0" applyFon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4" fontId="193" fillId="10" borderId="296" applyNumberFormat="0" applyProtection="0">
      <alignment horizontal="left" vertical="center" indent="1"/>
    </xf>
    <xf numFmtId="0" fontId="175" fillId="17" borderId="294" applyNumberFormat="0" applyAlignment="0" applyProtection="0"/>
    <xf numFmtId="0" fontId="175" fillId="17" borderId="280" applyNumberFormat="0" applyAlignment="0" applyProtection="0"/>
    <xf numFmtId="0" fontId="175" fillId="17" borderId="280" applyNumberFormat="0" applyAlignment="0" applyProtection="0"/>
    <xf numFmtId="4" fontId="193" fillId="10" borderId="282" applyNumberFormat="0" applyProtection="0">
      <alignment horizontal="left" vertical="center" indent="1"/>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55" fillId="0" borderId="289">
      <alignment horizontal="distributed" justifyLastLine="1"/>
    </xf>
    <xf numFmtId="0" fontId="147" fillId="30" borderId="293" applyNumberFormat="0" applyAlignment="0" applyProtection="0">
      <alignment vertical="center"/>
    </xf>
    <xf numFmtId="0" fontId="126" fillId="54"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202" fontId="36" fillId="0" borderId="287">
      <alignment horizontal="right" vertical="center" shrinkToFit="1"/>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3" fontId="55" fillId="0" borderId="287"/>
    <xf numFmtId="3" fontId="55" fillId="0" borderId="287"/>
    <xf numFmtId="0" fontId="31" fillId="38" borderId="277" applyNumberFormat="0" applyFont="0" applyAlignment="0" applyProtection="0"/>
    <xf numFmtId="0" fontId="187" fillId="52" borderId="281" applyNumberFormat="0" applyAlignment="0" applyProtection="0"/>
    <xf numFmtId="0" fontId="147" fillId="30" borderId="279" applyNumberFormat="0" applyAlignment="0" applyProtection="0">
      <alignment vertical="center"/>
    </xf>
    <xf numFmtId="0" fontId="147" fillId="30" borderId="279" applyNumberFormat="0" applyAlignment="0" applyProtection="0">
      <alignment vertical="center"/>
    </xf>
    <xf numFmtId="0" fontId="62" fillId="31" borderId="291" applyNumberFormat="0" applyFont="0" applyAlignment="0" applyProtection="0">
      <alignment vertical="center"/>
    </xf>
    <xf numFmtId="0" fontId="19" fillId="31" borderId="277" applyNumberFormat="0" applyFont="0" applyAlignment="0" applyProtection="0">
      <alignment vertical="center"/>
    </xf>
    <xf numFmtId="0" fontId="147" fillId="54" borderId="293" applyNumberFormat="0" applyAlignment="0" applyProtection="0">
      <alignment vertical="center"/>
    </xf>
    <xf numFmtId="0" fontId="126" fillId="30" borderId="276" applyNumberFormat="0" applyAlignment="0" applyProtection="0">
      <alignment vertical="center"/>
    </xf>
    <xf numFmtId="0" fontId="126" fillId="30" borderId="290" applyNumberForma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36" fillId="0" borderId="292" applyNumberFormat="0" applyFill="0" applyAlignment="0" applyProtection="0">
      <alignment vertical="center"/>
    </xf>
    <xf numFmtId="0" fontId="31" fillId="38" borderId="291" applyNumberFormat="0" applyFont="0" applyAlignment="0" applyProtection="0"/>
    <xf numFmtId="4" fontId="193" fillId="10" borderId="282" applyNumberFormat="0" applyProtection="0">
      <alignment horizontal="left" vertical="center" indent="1"/>
    </xf>
    <xf numFmtId="0" fontId="126" fillId="30" borderId="290" applyNumberFormat="0" applyAlignment="0" applyProtection="0">
      <alignment vertical="center"/>
    </xf>
    <xf numFmtId="0" fontId="132" fillId="0" borderId="285" applyNumberFormat="0" applyFill="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62" fillId="31" borderId="277" applyNumberFormat="0" applyFont="0" applyAlignment="0" applyProtection="0">
      <alignment vertical="center"/>
    </xf>
    <xf numFmtId="0" fontId="19" fillId="31" borderId="277" applyNumberFormat="0" applyFont="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0" fontId="19" fillId="31" borderId="277" applyNumberFormat="0" applyFont="0" applyAlignment="0" applyProtection="0">
      <alignment vertical="center"/>
    </xf>
    <xf numFmtId="10" fontId="48" fillId="7" borderId="287" applyNumberFormat="0" applyBorder="0" applyAlignment="0" applyProtection="0"/>
    <xf numFmtId="0" fontId="136" fillId="0" borderId="292" applyNumberFormat="0" applyFill="0" applyAlignment="0" applyProtection="0">
      <alignment vertical="center"/>
    </xf>
    <xf numFmtId="0" fontId="126" fillId="30" borderId="276" applyNumberFormat="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37" fillId="16" borderId="276" applyNumberFormat="0" applyAlignment="0" applyProtection="0">
      <alignment vertical="center"/>
    </xf>
    <xf numFmtId="0" fontId="136" fillId="0" borderId="278" applyNumberFormat="0" applyFill="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8" fillId="0" borderId="275">
      <alignment horizontal="distributed" justifyLastLine="1"/>
    </xf>
    <xf numFmtId="0" fontId="175" fillId="17" borderId="280" applyNumberFormat="0" applyAlignment="0" applyProtection="0"/>
    <xf numFmtId="0" fontId="187" fillId="52" borderId="281" applyNumberFormat="0" applyAlignment="0" applyProtection="0"/>
    <xf numFmtId="0" fontId="19" fillId="31" borderId="291" applyNumberFormat="0" applyFont="0" applyAlignment="0" applyProtection="0">
      <alignment vertical="center"/>
    </xf>
    <xf numFmtId="10" fontId="48" fillId="6" borderId="287" applyNumberFormat="0" applyBorder="0" applyAlignment="0" applyProtection="0"/>
    <xf numFmtId="0" fontId="187" fillId="52" borderId="295" applyNumberFormat="0" applyAlignment="0" applyProtection="0"/>
    <xf numFmtId="0" fontId="62" fillId="31" borderId="277" applyNumberFormat="0" applyFon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126" fillId="30" borderId="276" applyNumberForma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136" fillId="0" borderId="278" applyNumberFormat="0" applyFill="0" applyAlignment="0" applyProtection="0">
      <alignment vertical="center"/>
    </xf>
    <xf numFmtId="0" fontId="19" fillId="31" borderId="277" applyNumberFormat="0" applyFont="0" applyAlignment="0" applyProtection="0">
      <alignment vertical="center"/>
    </xf>
    <xf numFmtId="0" fontId="137" fillId="16" borderId="276" applyNumberFormat="0" applyAlignment="0" applyProtection="0">
      <alignment vertical="center"/>
    </xf>
    <xf numFmtId="0" fontId="19" fillId="31" borderId="291" applyNumberFormat="0" applyFont="0" applyAlignment="0" applyProtection="0">
      <alignment vertical="center"/>
    </xf>
    <xf numFmtId="4" fontId="193" fillId="10" borderId="282" applyNumberFormat="0" applyProtection="0">
      <alignment horizontal="left" vertical="center" indent="1"/>
    </xf>
    <xf numFmtId="0" fontId="19" fillId="31" borderId="291" applyNumberFormat="0" applyFont="0" applyAlignment="0" applyProtection="0">
      <alignment vertical="center"/>
    </xf>
    <xf numFmtId="0" fontId="187" fillId="52" borderId="281" applyNumberFormat="0" applyAlignment="0" applyProtection="0"/>
    <xf numFmtId="0" fontId="19" fillId="31" borderId="277" applyNumberFormat="0" applyFont="0" applyAlignment="0" applyProtection="0">
      <alignment vertical="center"/>
    </xf>
    <xf numFmtId="0" fontId="36" fillId="31" borderId="277" applyNumberFormat="0" applyFont="0" applyAlignment="0" applyProtection="0">
      <alignment vertical="center"/>
    </xf>
    <xf numFmtId="0" fontId="31" fillId="38" borderId="277" applyNumberFormat="0" applyFont="0" applyAlignment="0" applyProtection="0"/>
    <xf numFmtId="0" fontId="36" fillId="31" borderId="277" applyNumberFormat="0" applyFont="0" applyAlignment="0" applyProtection="0">
      <alignment vertical="center"/>
    </xf>
    <xf numFmtId="0" fontId="31" fillId="38" borderId="277" applyNumberFormat="0" applyFont="0" applyAlignment="0" applyProtection="0"/>
    <xf numFmtId="0" fontId="37" fillId="0" borderId="286">
      <alignment horizontal="left" vertical="center"/>
    </xf>
    <xf numFmtId="319" fontId="18" fillId="0" borderId="287">
      <alignment horizontal="left" vertical="center"/>
    </xf>
    <xf numFmtId="0" fontId="36" fillId="31" borderId="277" applyNumberFormat="0" applyFont="0" applyAlignment="0" applyProtection="0">
      <alignment vertical="center"/>
    </xf>
    <xf numFmtId="0" fontId="208" fillId="8" borderId="287">
      <alignment horizontal="center" vertical="center"/>
    </xf>
    <xf numFmtId="0" fontId="186" fillId="9" borderId="287" applyNumberFormat="0" applyFont="0" applyBorder="0" applyAlignment="0" applyProtection="0">
      <alignment vertical="center"/>
    </xf>
    <xf numFmtId="0" fontId="31" fillId="38" borderId="277" applyNumberFormat="0" applyFont="0" applyAlignment="0" applyProtection="0"/>
    <xf numFmtId="0" fontId="36" fillId="31" borderId="291" applyNumberFormat="0" applyFont="0" applyAlignment="0" applyProtection="0">
      <alignment vertical="center"/>
    </xf>
    <xf numFmtId="0" fontId="31" fillId="38" borderId="291" applyNumberFormat="0" applyFont="0" applyAlignment="0" applyProtection="0"/>
    <xf numFmtId="319" fontId="18" fillId="0" borderId="298">
      <alignment horizontal="left" vertical="center"/>
    </xf>
    <xf numFmtId="0" fontId="208" fillId="8" borderId="298">
      <alignment horizontal="center" vertical="center"/>
    </xf>
    <xf numFmtId="0" fontId="186" fillId="9" borderId="298" applyNumberFormat="0" applyFont="0" applyBorder="0" applyAlignment="0" applyProtection="0">
      <alignment vertical="center"/>
    </xf>
    <xf numFmtId="0" fontId="132" fillId="0" borderId="297" applyNumberFormat="0" applyFill="0" applyAlignment="0" applyProtection="0">
      <alignment vertical="center"/>
    </xf>
    <xf numFmtId="0" fontId="19" fillId="31" borderId="291" applyNumberFormat="0" applyFont="0" applyAlignment="0" applyProtection="0">
      <alignment vertical="center"/>
    </xf>
    <xf numFmtId="0" fontId="37" fillId="0" borderId="300">
      <alignment horizontal="left" vertical="center"/>
    </xf>
    <xf numFmtId="0" fontId="137" fillId="16" borderId="290" applyNumberFormat="0" applyAlignment="0" applyProtection="0">
      <alignment vertical="center"/>
    </xf>
    <xf numFmtId="0" fontId="19" fillId="31" borderId="291" applyNumberFormat="0" applyFont="0" applyAlignment="0" applyProtection="0">
      <alignment vertical="center"/>
    </xf>
    <xf numFmtId="0" fontId="62" fillId="31" borderId="291" applyNumberFormat="0" applyFont="0" applyAlignment="0" applyProtection="0">
      <alignment vertical="center"/>
    </xf>
    <xf numFmtId="319" fontId="18" fillId="0" borderId="298">
      <alignment horizontal="left" vertical="center"/>
    </xf>
    <xf numFmtId="0" fontId="147" fillId="30" borderId="305" applyNumberFormat="0" applyAlignment="0" applyProtection="0">
      <alignment vertical="center"/>
    </xf>
    <xf numFmtId="0" fontId="36" fillId="31" borderId="291" applyNumberFormat="0" applyFont="0" applyAlignment="0" applyProtection="0">
      <alignment vertical="center"/>
    </xf>
    <xf numFmtId="0" fontId="19" fillId="31" borderId="303" applyNumberFormat="0" applyFont="0" applyAlignment="0" applyProtection="0">
      <alignment vertical="center"/>
    </xf>
    <xf numFmtId="0" fontId="19" fillId="31" borderId="291" applyNumberFormat="0" applyFont="0" applyAlignment="0" applyProtection="0">
      <alignment vertical="center"/>
    </xf>
    <xf numFmtId="3" fontId="55" fillId="0" borderId="298"/>
    <xf numFmtId="0" fontId="126" fillId="30" borderId="290" applyNumberFormat="0" applyAlignment="0" applyProtection="0">
      <alignment vertical="center"/>
    </xf>
    <xf numFmtId="0" fontId="126" fillId="30" borderId="302" applyNumberFormat="0" applyAlignment="0" applyProtection="0">
      <alignment vertical="center"/>
    </xf>
    <xf numFmtId="0" fontId="126" fillId="54" borderId="290"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126" fillId="30" borderId="290" applyNumberFormat="0" applyAlignment="0" applyProtection="0">
      <alignment vertical="center"/>
    </xf>
    <xf numFmtId="0" fontId="19" fillId="31" borderId="291"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8" fillId="0" borderId="301">
      <alignment horizontal="distributed" justifyLastLine="1"/>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191" fontId="55" fillId="0" borderId="299" applyFont="0" applyFill="0" applyBorder="0" applyAlignment="0" applyProtection="0">
      <alignment vertical="center"/>
    </xf>
    <xf numFmtId="0" fontId="55" fillId="0" borderId="301">
      <alignment horizontal="distributed" justifyLastLine="1"/>
    </xf>
    <xf numFmtId="0" fontId="136" fillId="0" borderId="304" applyNumberFormat="0" applyFill="0" applyAlignment="0" applyProtection="0">
      <alignment vertical="center"/>
    </xf>
    <xf numFmtId="3" fontId="55" fillId="0" borderId="298"/>
    <xf numFmtId="10" fontId="48" fillId="6" borderId="298" applyNumberFormat="0" applyBorder="0" applyAlignment="0" applyProtection="0"/>
    <xf numFmtId="0" fontId="19" fillId="31" borderId="291" applyNumberFormat="0" applyFont="0" applyAlignment="0" applyProtection="0">
      <alignment vertical="center"/>
    </xf>
    <xf numFmtId="0" fontId="37" fillId="0" borderId="300">
      <alignment horizontal="left" vertical="center"/>
    </xf>
    <xf numFmtId="0" fontId="36" fillId="31" borderId="303" applyNumberFormat="0" applyFont="0" applyAlignment="0" applyProtection="0">
      <alignment vertical="center"/>
    </xf>
    <xf numFmtId="0" fontId="126" fillId="30" borderId="290" applyNumberFormat="0" applyAlignment="0" applyProtection="0">
      <alignment vertical="center"/>
    </xf>
    <xf numFmtId="0" fontId="126" fillId="30" borderId="302" applyNumberFormat="0" applyAlignment="0" applyProtection="0">
      <alignment vertical="center"/>
    </xf>
    <xf numFmtId="0" fontId="126" fillId="54" borderId="302" applyNumberFormat="0" applyAlignment="0" applyProtection="0">
      <alignment vertical="center"/>
    </xf>
    <xf numFmtId="208" fontId="31" fillId="0" borderId="298">
      <alignment horizontal="right" vertical="center" shrinkToFit="1"/>
    </xf>
    <xf numFmtId="0" fontId="19" fillId="31" borderId="303" applyNumberFormat="0" applyFont="0" applyAlignment="0" applyProtection="0">
      <alignment vertical="center"/>
    </xf>
    <xf numFmtId="0" fontId="126" fillId="30" borderId="290" applyNumberFormat="0" applyAlignment="0" applyProtection="0">
      <alignment vertical="center"/>
    </xf>
    <xf numFmtId="0" fontId="126" fillId="30" borderId="290" applyNumberFormat="0" applyAlignment="0" applyProtection="0">
      <alignment vertical="center"/>
    </xf>
    <xf numFmtId="0" fontId="137" fillId="16" borderId="290" applyNumberForma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36" fillId="31" borderId="291" applyNumberFormat="0" applyFont="0" applyAlignment="0" applyProtection="0">
      <alignment vertical="center"/>
    </xf>
    <xf numFmtId="0" fontId="36" fillId="31" borderId="291" applyNumberFormat="0" applyFont="0" applyAlignment="0" applyProtection="0">
      <alignment vertical="center"/>
    </xf>
    <xf numFmtId="0" fontId="126" fillId="30" borderId="290" applyNumberFormat="0" applyAlignment="0" applyProtection="0">
      <alignment vertical="center"/>
    </xf>
    <xf numFmtId="0" fontId="19" fillId="31" borderId="303" applyNumberFormat="0" applyFont="0" applyAlignment="0" applyProtection="0">
      <alignment vertical="center"/>
    </xf>
    <xf numFmtId="0" fontId="132" fillId="0" borderId="297" applyNumberFormat="0" applyFill="0" applyAlignment="0" applyProtection="0">
      <alignment vertical="center"/>
    </xf>
    <xf numFmtId="0" fontId="208" fillId="8" borderId="298">
      <alignment horizontal="center" vertical="center"/>
    </xf>
    <xf numFmtId="0" fontId="207" fillId="8" borderId="309" applyBorder="0">
      <alignment horizontal="center" vertical="center"/>
    </xf>
    <xf numFmtId="191" fontId="55" fillId="0" borderId="299" applyFont="0" applyFill="0" applyBorder="0" applyAlignment="0" applyProtection="0">
      <alignment vertical="center"/>
    </xf>
    <xf numFmtId="0" fontId="147" fillId="30" borderId="305" applyNumberFormat="0" applyAlignment="0" applyProtection="0">
      <alignment vertical="center"/>
    </xf>
    <xf numFmtId="0" fontId="18" fillId="0" borderId="298">
      <alignment horizontal="distributed" vertical="center" justifyLastLine="1"/>
    </xf>
    <xf numFmtId="0" fontId="18" fillId="0" borderId="301">
      <alignment horizontal="distributed" justifyLastLine="1"/>
    </xf>
    <xf numFmtId="37" fontId="39" fillId="0" borderId="310" applyAlignment="0"/>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62" fillId="31" borderId="291" applyNumberFormat="0" applyFont="0" applyAlignment="0" applyProtection="0">
      <alignment vertical="center"/>
    </xf>
    <xf numFmtId="0" fontId="19" fillId="31" borderId="291" applyNumberFormat="0" applyFont="0" applyAlignment="0" applyProtection="0">
      <alignment vertical="center"/>
    </xf>
    <xf numFmtId="0" fontId="137" fillId="16" borderId="290" applyNumberFormat="0" applyAlignment="0" applyProtection="0">
      <alignment vertical="center"/>
    </xf>
    <xf numFmtId="208" fontId="31" fillId="0" borderId="298">
      <alignment horizontal="right" vertical="center" shrinkToFit="1"/>
    </xf>
    <xf numFmtId="0" fontId="126" fillId="30" borderId="290" applyNumberFormat="0" applyAlignment="0" applyProtection="0">
      <alignment vertical="center"/>
    </xf>
    <xf numFmtId="0" fontId="126" fillId="54" borderId="290"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86" fillId="9" borderId="298" applyNumberFormat="0" applyFont="0" applyBorder="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62" fillId="31" borderId="291" applyNumberFormat="0" applyFon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137" fillId="16" borderId="302" applyNumberFormat="0" applyAlignment="0" applyProtection="0">
      <alignment vertical="center"/>
    </xf>
    <xf numFmtId="0" fontId="132" fillId="0" borderId="311" applyNumberFormat="0" applyFill="0" applyAlignment="0" applyProtection="0">
      <alignment vertical="center"/>
    </xf>
    <xf numFmtId="4" fontId="193" fillId="10" borderId="296" applyNumberFormat="0" applyProtection="0">
      <alignment horizontal="left" vertical="center" indent="1"/>
    </xf>
    <xf numFmtId="0" fontId="207" fillId="8" borderId="309" applyBorder="0">
      <alignment horizontal="center" vertical="center"/>
    </xf>
    <xf numFmtId="0" fontId="187" fillId="52" borderId="295" applyNumberFormat="0" applyAlignment="0" applyProtection="0"/>
    <xf numFmtId="0" fontId="31" fillId="38" borderId="291" applyNumberFormat="0" applyFont="0" applyAlignment="0" applyProtection="0"/>
    <xf numFmtId="37" fontId="39" fillId="0" borderId="310" applyAlignment="0"/>
    <xf numFmtId="0" fontId="62"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4" fontId="193" fillId="10" borderId="308" applyNumberFormat="0" applyProtection="0">
      <alignment horizontal="left" vertical="center" indent="1"/>
    </xf>
    <xf numFmtId="0" fontId="175" fillId="17" borderId="306" applyNumberFormat="0" applyAlignment="0" applyProtection="0"/>
    <xf numFmtId="0" fontId="175" fillId="17" borderId="294" applyNumberFormat="0" applyAlignment="0" applyProtection="0"/>
    <xf numFmtId="0" fontId="175" fillId="17" borderId="294" applyNumberFormat="0" applyAlignment="0" applyProtection="0"/>
    <xf numFmtId="0" fontId="175" fillId="17" borderId="306" applyNumberFormat="0" applyAlignment="0" applyProtection="0"/>
    <xf numFmtId="4" fontId="193" fillId="10" borderId="296" applyNumberFormat="0" applyProtection="0">
      <alignment horizontal="left" vertical="center" indent="1"/>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55" fillId="0" borderId="301">
      <alignment horizontal="distributed" justifyLastLine="1"/>
    </xf>
    <xf numFmtId="0" fontId="147" fillId="30" borderId="305" applyNumberFormat="0" applyAlignment="0" applyProtection="0">
      <alignment vertical="center"/>
    </xf>
    <xf numFmtId="0" fontId="126" fillId="54" borderId="290" applyNumberFormat="0" applyAlignment="0" applyProtection="0">
      <alignment vertical="center"/>
    </xf>
    <xf numFmtId="0" fontId="126" fillId="30" borderId="290" applyNumberFormat="0" applyAlignment="0" applyProtection="0">
      <alignment vertical="center"/>
    </xf>
    <xf numFmtId="0" fontId="126" fillId="30" borderId="290" applyNumberFormat="0" applyAlignment="0" applyProtection="0">
      <alignment vertical="center"/>
    </xf>
    <xf numFmtId="202" fontId="36" fillId="0" borderId="298">
      <alignment horizontal="right" vertical="center" shrinkToFit="1"/>
    </xf>
    <xf numFmtId="0" fontId="137" fillId="16" borderId="290" applyNumberForma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9" fillId="31" borderId="291" applyNumberFormat="0" applyFont="0" applyAlignment="0" applyProtection="0">
      <alignment vertical="center"/>
    </xf>
    <xf numFmtId="0" fontId="62" fillId="31" borderId="291" applyNumberFormat="0" applyFon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3" fontId="55" fillId="0" borderId="298"/>
    <xf numFmtId="3" fontId="55" fillId="0" borderId="298"/>
    <xf numFmtId="0" fontId="31" fillId="38" borderId="303" applyNumberFormat="0" applyFont="0" applyAlignment="0" applyProtection="0"/>
    <xf numFmtId="0" fontId="187" fillId="52" borderId="307" applyNumberFormat="0" applyAlignment="0" applyProtection="0"/>
    <xf numFmtId="0" fontId="62" fillId="31" borderId="303" applyNumberFormat="0" applyFont="0" applyAlignment="0" applyProtection="0">
      <alignment vertical="center"/>
    </xf>
    <xf numFmtId="0" fontId="19" fillId="31" borderId="291" applyNumberFormat="0" applyFont="0" applyAlignment="0" applyProtection="0">
      <alignment vertical="center"/>
    </xf>
    <xf numFmtId="0" fontId="147" fillId="54" borderId="305" applyNumberFormat="0" applyAlignment="0" applyProtection="0">
      <alignment vertical="center"/>
    </xf>
    <xf numFmtId="0" fontId="126" fillId="30" borderId="290" applyNumberFormat="0" applyAlignment="0" applyProtection="0">
      <alignment vertical="center"/>
    </xf>
    <xf numFmtId="0" fontId="126" fillId="30"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6" fillId="0" borderId="304" applyNumberFormat="0" applyFill="0" applyAlignment="0" applyProtection="0">
      <alignment vertical="center"/>
    </xf>
    <xf numFmtId="0" fontId="31" fillId="38" borderId="303" applyNumberFormat="0" applyFont="0" applyAlignment="0" applyProtection="0"/>
    <xf numFmtId="4" fontId="193" fillId="10" borderId="308" applyNumberFormat="0" applyProtection="0">
      <alignment horizontal="left" vertical="center" indent="1"/>
    </xf>
    <xf numFmtId="0" fontId="126" fillId="30" borderId="302" applyNumberFormat="0" applyAlignment="0" applyProtection="0">
      <alignment vertical="center"/>
    </xf>
    <xf numFmtId="0" fontId="132" fillId="0" borderId="297" applyNumberFormat="0" applyFill="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9" fillId="31" borderId="291"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62" fillId="31" borderId="303" applyNumberFormat="0" applyFont="0" applyAlignment="0" applyProtection="0">
      <alignment vertical="center"/>
    </xf>
    <xf numFmtId="0" fontId="19" fillId="31" borderId="291" applyNumberFormat="0" applyFont="0" applyAlignment="0" applyProtection="0">
      <alignment vertical="center"/>
    </xf>
    <xf numFmtId="0" fontId="126" fillId="30" borderId="290" applyNumberForma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0" fontId="19" fillId="31" borderId="291" applyNumberFormat="0" applyFont="0" applyAlignment="0" applyProtection="0">
      <alignment vertical="center"/>
    </xf>
    <xf numFmtId="10" fontId="48" fillId="7" borderId="298" applyNumberFormat="0" applyBorder="0" applyAlignment="0" applyProtection="0"/>
    <xf numFmtId="0" fontId="136" fillId="0" borderId="304" applyNumberFormat="0" applyFill="0" applyAlignment="0" applyProtection="0">
      <alignment vertical="center"/>
    </xf>
    <xf numFmtId="0" fontId="126" fillId="30" borderId="290" applyNumberFormat="0" applyAlignment="0" applyProtection="0">
      <alignment vertical="center"/>
    </xf>
    <xf numFmtId="0" fontId="19" fillId="31" borderId="291" applyNumberFormat="0" applyFont="0" applyAlignment="0" applyProtection="0">
      <alignment vertical="center"/>
    </xf>
    <xf numFmtId="0" fontId="137" fillId="16" borderId="290" applyNumberFormat="0" applyAlignment="0" applyProtection="0">
      <alignment vertical="center"/>
    </xf>
    <xf numFmtId="0" fontId="137" fillId="16" borderId="290"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55" fillId="0" borderId="301">
      <alignment horizontal="distributed" justifyLastLine="1"/>
    </xf>
    <xf numFmtId="191" fontId="55" fillId="0" borderId="299" applyFont="0" applyFill="0" applyBorder="0" applyAlignment="0" applyProtection="0">
      <alignment vertical="center"/>
    </xf>
    <xf numFmtId="0" fontId="18" fillId="0" borderId="301">
      <alignment horizontal="distributed" justifyLastLine="1"/>
    </xf>
    <xf numFmtId="0" fontId="18" fillId="0" borderId="298">
      <alignment horizontal="distributed" vertical="center" justifyLastLine="1"/>
    </xf>
    <xf numFmtId="0" fontId="175" fillId="17" borderId="294" applyNumberFormat="0" applyAlignment="0" applyProtection="0"/>
    <xf numFmtId="0" fontId="187" fillId="52" borderId="295" applyNumberFormat="0" applyAlignment="0" applyProtection="0"/>
    <xf numFmtId="3" fontId="55" fillId="0" borderId="298"/>
    <xf numFmtId="0" fontId="19" fillId="31" borderId="303" applyNumberFormat="0" applyFont="0" applyAlignment="0" applyProtection="0">
      <alignment vertical="center"/>
    </xf>
    <xf numFmtId="10" fontId="48" fillId="6" borderId="298" applyNumberFormat="0" applyBorder="0" applyAlignment="0" applyProtection="0"/>
    <xf numFmtId="0" fontId="187" fillId="52" borderId="307" applyNumberFormat="0" applyAlignment="0" applyProtection="0"/>
    <xf numFmtId="202" fontId="36" fillId="0" borderId="298">
      <alignment horizontal="right" vertical="center" shrinkToFit="1"/>
    </xf>
    <xf numFmtId="10" fontId="48" fillId="7" borderId="298" applyNumberFormat="0" applyBorder="0" applyAlignment="0" applyProtection="0"/>
    <xf numFmtId="0" fontId="62" fillId="31" borderId="291" applyNumberFormat="0" applyFont="0" applyAlignment="0" applyProtection="0">
      <alignment vertical="center"/>
    </xf>
    <xf numFmtId="0" fontId="126" fillId="30" borderId="290" applyNumberFormat="0" applyAlignment="0" applyProtection="0">
      <alignment vertical="center"/>
    </xf>
    <xf numFmtId="0" fontId="126" fillId="30" borderId="290" applyNumberFormat="0" applyAlignment="0" applyProtection="0">
      <alignment vertical="center"/>
    </xf>
    <xf numFmtId="0" fontId="126" fillId="30" borderId="290" applyNumberFormat="0" applyAlignment="0" applyProtection="0">
      <alignment vertical="center"/>
    </xf>
    <xf numFmtId="0" fontId="31" fillId="38" borderId="291" applyNumberFormat="0" applyFont="0" applyAlignment="0" applyProtection="0"/>
    <xf numFmtId="0" fontId="36" fillId="31" borderId="303" applyNumberFormat="0" applyFont="0" applyAlignment="0" applyProtection="0">
      <alignment vertical="center"/>
    </xf>
    <xf numFmtId="0" fontId="147" fillId="54" borderId="305" applyNumberFormat="0" applyAlignment="0" applyProtection="0">
      <alignment vertical="center"/>
    </xf>
    <xf numFmtId="0" fontId="19" fillId="31" borderId="291" applyNumberFormat="0" applyFont="0" applyAlignment="0" applyProtection="0">
      <alignment vertical="center"/>
    </xf>
    <xf numFmtId="0" fontId="137" fillId="16" borderId="290" applyNumberFormat="0" applyAlignment="0" applyProtection="0">
      <alignment vertical="center"/>
    </xf>
    <xf numFmtId="0" fontId="19" fillId="31" borderId="303" applyNumberFormat="0" applyFont="0" applyAlignment="0" applyProtection="0">
      <alignment vertical="center"/>
    </xf>
    <xf numFmtId="3" fontId="55" fillId="0" borderId="298"/>
    <xf numFmtId="4" fontId="193" fillId="10" borderId="296" applyNumberFormat="0" applyProtection="0">
      <alignment horizontal="left" vertical="center" indent="1"/>
    </xf>
    <xf numFmtId="0" fontId="19" fillId="31" borderId="303" applyNumberFormat="0" applyFont="0" applyAlignment="0" applyProtection="0">
      <alignment vertical="center"/>
    </xf>
    <xf numFmtId="0" fontId="187" fillId="52" borderId="295" applyNumberFormat="0" applyAlignment="0" applyProtection="0"/>
    <xf numFmtId="0" fontId="19" fillId="31" borderId="291" applyNumberFormat="0" applyFont="0" applyAlignment="0" applyProtection="0">
      <alignment vertical="center"/>
    </xf>
    <xf numFmtId="0" fontId="36" fillId="31" borderId="291" applyNumberFormat="0" applyFont="0" applyAlignment="0" applyProtection="0">
      <alignment vertical="center"/>
    </xf>
    <xf numFmtId="0" fontId="31" fillId="38" borderId="291" applyNumberFormat="0" applyFont="0" applyAlignment="0" applyProtection="0"/>
    <xf numFmtId="0" fontId="36" fillId="31" borderId="291" applyNumberFormat="0" applyFont="0" applyAlignment="0" applyProtection="0">
      <alignment vertical="center"/>
    </xf>
    <xf numFmtId="0" fontId="31" fillId="38" borderId="291" applyNumberFormat="0" applyFont="0" applyAlignment="0" applyProtection="0"/>
    <xf numFmtId="0" fontId="37" fillId="0" borderId="300">
      <alignment horizontal="left" vertical="center"/>
    </xf>
    <xf numFmtId="319" fontId="18" fillId="0" borderId="298">
      <alignment horizontal="left" vertical="center"/>
    </xf>
    <xf numFmtId="0" fontId="36" fillId="31" borderId="291" applyNumberFormat="0" applyFont="0" applyAlignment="0" applyProtection="0">
      <alignment vertical="center"/>
    </xf>
    <xf numFmtId="0" fontId="208" fillId="8" borderId="298">
      <alignment horizontal="center" vertical="center"/>
    </xf>
    <xf numFmtId="0" fontId="186" fillId="9" borderId="298" applyNumberFormat="0" applyFont="0" applyBorder="0" applyAlignment="0" applyProtection="0">
      <alignment vertical="center"/>
    </xf>
    <xf numFmtId="0" fontId="31" fillId="38" borderId="291" applyNumberFormat="0" applyFont="0" applyAlignment="0" applyProtection="0"/>
    <xf numFmtId="0" fontId="36" fillId="31" borderId="303" applyNumberFormat="0" applyFont="0" applyAlignment="0" applyProtection="0">
      <alignment vertical="center"/>
    </xf>
    <xf numFmtId="0" fontId="31" fillId="38" borderId="303" applyNumberFormat="0" applyFont="0" applyAlignment="0" applyProtection="0"/>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3" fontId="55" fillId="0" borderId="287"/>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175" fillId="17" borderId="306" applyNumberFormat="0" applyAlignment="0" applyProtection="0"/>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0" fontId="37" fillId="0" borderId="286">
      <alignment horizontal="left" vertical="center"/>
    </xf>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7"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10" fontId="48" fillId="6" borderId="287" applyNumberFormat="0" applyBorder="0" applyAlignment="0" applyProtection="0"/>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186" fillId="9" borderId="287" applyNumberFormat="0" applyFont="0" applyBorder="0" applyAlignment="0" applyProtection="0">
      <alignment vertical="center"/>
    </xf>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31" fillId="38" borderId="303" applyNumberFormat="0" applyFon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0" fontId="187" fillId="52" borderId="307" applyNumberFormat="0" applyAlignment="0" applyProtection="0"/>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4" fontId="193" fillId="10" borderId="308" applyNumberFormat="0" applyProtection="0">
      <alignment horizontal="left" vertical="center" indent="1"/>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30"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0" fontId="126" fillId="54" borderId="302" applyNumberFormat="0" applyAlignment="0" applyProtection="0">
      <alignment vertical="center"/>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8" fontId="31"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202" fontId="36" fillId="0" borderId="287">
      <alignment horizontal="right" vertical="center" shrinkToFit="1"/>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19"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62"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0" fontId="36" fillId="31" borderId="303" applyNumberFormat="0" applyFont="0" applyAlignment="0" applyProtection="0">
      <alignment vertical="center"/>
    </xf>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37" fontId="39" fillId="0" borderId="310" applyAlignment="0"/>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6" fillId="0" borderId="304"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2" fillId="0" borderId="311" applyNumberFormat="0" applyFill="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37" fillId="16" borderId="302" applyNumberFormat="0" applyAlignment="0" applyProtection="0">
      <alignment vertical="center"/>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287">
      <alignment horizontal="distributed" vertical="center"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0" fontId="18" fillId="0" borderId="301">
      <alignment horizontal="distributed" justifyLastLine="1"/>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319" fontId="18" fillId="0" borderId="287">
      <alignment horizontal="lef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30"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0" fontId="147" fillId="54" borderId="305" applyNumberFormat="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191" fontId="55" fillId="0" borderId="288" applyFont="0" applyFill="0" applyBorder="0" applyAlignment="0" applyProtection="0">
      <alignment vertical="center"/>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55" fillId="0" borderId="301">
      <alignment horizontal="distributed" justifyLastLine="1"/>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7" fillId="8" borderId="309" applyBorder="0">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xf numFmtId="0" fontId="208" fillId="8" borderId="287">
      <alignment horizontal="center" vertical="center"/>
    </xf>
  </cellStyleXfs>
  <cellXfs count="708">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20" fillId="2" borderId="188" xfId="2" applyNumberFormat="1" applyFont="1" applyFill="1" applyBorder="1" applyAlignment="1">
      <alignment horizontal="center" vertical="center" wrapText="1" shrinkToFit="1"/>
    </xf>
    <xf numFmtId="0" fontId="1" fillId="2" borderId="298" xfId="0" applyFont="1" applyFill="1" applyBorder="1" applyAlignment="1">
      <alignment horizontal="center" vertical="center" wrapText="1" shrinkToFit="1"/>
    </xf>
    <xf numFmtId="177" fontId="1" fillId="2" borderId="29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178" fontId="21" fillId="2" borderId="312" xfId="2" applyNumberFormat="1" applyFont="1" applyFill="1" applyBorder="1" applyAlignment="1">
      <alignment horizontal="center" vertical="center"/>
    </xf>
    <xf numFmtId="0" fontId="17" fillId="2" borderId="312" xfId="2" applyFont="1" applyFill="1" applyBorder="1" applyAlignment="1">
      <alignment horizontal="center" vertical="center" wrapText="1"/>
    </xf>
    <xf numFmtId="0" fontId="21" fillId="2" borderId="312" xfId="2" applyFont="1" applyFill="1" applyBorder="1" applyAlignment="1">
      <alignment horizontal="center" vertical="center" wrapText="1"/>
    </xf>
    <xf numFmtId="177" fontId="21" fillId="2" borderId="312" xfId="2" applyNumberFormat="1" applyFont="1" applyFill="1" applyBorder="1" applyAlignment="1">
      <alignment horizontal="right" vertical="center" shrinkToFi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0" fontId="17" fillId="2"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21" fillId="2" borderId="312"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312" xfId="3" applyNumberFormat="1" applyFont="1" applyFill="1" applyBorder="1" applyAlignment="1">
      <alignment horizontal="center" vertical="center" shrinkToFit="1"/>
    </xf>
    <xf numFmtId="179" fontId="17" fillId="2" borderId="312" xfId="2" applyNumberFormat="1" applyFont="1" applyFill="1" applyBorder="1" applyAlignment="1">
      <alignment horizontal="center" vertical="center" shrinkToFit="1"/>
    </xf>
    <xf numFmtId="180" fontId="17" fillId="2" borderId="312" xfId="2" applyNumberFormat="1" applyFont="1" applyFill="1" applyBorder="1" applyAlignment="1">
      <alignment horizontal="center" vertical="center" shrinkToFi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10" fillId="2" borderId="314" xfId="2" applyFont="1" applyFill="1" applyBorder="1" applyAlignment="1">
      <alignment horizontal="center" vertical="center" wrapText="1"/>
    </xf>
    <xf numFmtId="0" fontId="10" fillId="2" borderId="315" xfId="2" applyFont="1" applyFill="1" applyBorder="1" applyAlignment="1">
      <alignment horizontal="center" vertical="center" wrapText="1"/>
    </xf>
    <xf numFmtId="0" fontId="10" fillId="2" borderId="316" xfId="2" applyFont="1" applyFill="1" applyBorder="1" applyAlignment="1">
      <alignment horizontal="center" vertical="center" wrapText="1"/>
    </xf>
    <xf numFmtId="0" fontId="17" fillId="2" borderId="314" xfId="2" applyFont="1" applyFill="1" applyBorder="1" applyAlignment="1">
      <alignment horizontal="center" vertical="center" wrapText="1" shrinkToFit="1"/>
    </xf>
    <xf numFmtId="0" fontId="17" fillId="2" borderId="315" xfId="2" applyFont="1" applyFill="1" applyBorder="1" applyAlignment="1">
      <alignment horizontal="center" vertical="center" wrapText="1" shrinkToFit="1"/>
    </xf>
    <xf numFmtId="0" fontId="17" fillId="2" borderId="316" xfId="2" applyFont="1" applyFill="1" applyBorder="1" applyAlignment="1">
      <alignment horizontal="center" vertical="center" wrapText="1" shrinkToFit="1"/>
    </xf>
    <xf numFmtId="181" fontId="17" fillId="2" borderId="314" xfId="3" applyNumberFormat="1" applyFont="1" applyFill="1" applyBorder="1" applyAlignment="1">
      <alignment horizontal="center" vertical="center" shrinkToFit="1"/>
    </xf>
    <xf numFmtId="181" fontId="17" fillId="2" borderId="315" xfId="3" applyNumberFormat="1" applyFont="1" applyFill="1" applyBorder="1" applyAlignment="1">
      <alignment horizontal="center" vertical="center" shrinkToFit="1"/>
    </xf>
    <xf numFmtId="181" fontId="17" fillId="2" borderId="316" xfId="3" applyNumberFormat="1" applyFont="1" applyFill="1" applyBorder="1" applyAlignment="1">
      <alignment horizontal="center" vertical="center" shrinkToFit="1"/>
    </xf>
    <xf numFmtId="10" fontId="17" fillId="2" borderId="314" xfId="2" applyNumberFormat="1" applyFont="1" applyFill="1" applyBorder="1" applyAlignment="1">
      <alignment horizontal="center" vertical="center" shrinkToFit="1"/>
    </xf>
    <xf numFmtId="10" fontId="17" fillId="2" borderId="315" xfId="2" applyNumberFormat="1" applyFont="1" applyFill="1" applyBorder="1" applyAlignment="1">
      <alignment horizontal="center" vertical="center" shrinkToFit="1"/>
    </xf>
    <xf numFmtId="10" fontId="17" fillId="2" borderId="316" xfId="2" applyNumberFormat="1" applyFont="1" applyFill="1" applyBorder="1" applyAlignment="1">
      <alignment horizontal="center" vertical="center" shrinkToFit="1"/>
    </xf>
    <xf numFmtId="0" fontId="17" fillId="2" borderId="314" xfId="2" applyFont="1" applyFill="1" applyBorder="1" applyAlignment="1">
      <alignment horizontal="center" vertical="center" shrinkToFit="1"/>
    </xf>
    <xf numFmtId="0" fontId="17" fillId="2" borderId="315" xfId="2" applyFont="1" applyFill="1" applyBorder="1" applyAlignment="1">
      <alignment horizontal="center" vertical="center" shrinkToFit="1"/>
    </xf>
    <xf numFmtId="0" fontId="17" fillId="2" borderId="316" xfId="2" applyFont="1" applyFill="1" applyBorder="1" applyAlignment="1">
      <alignment horizontal="center" vertical="center" shrinkToFi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177" fontId="10" fillId="2" borderId="312"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177" fontId="21" fillId="2" borderId="188" xfId="2" applyNumberFormat="1" applyFont="1" applyFill="1" applyBorder="1" applyAlignment="1">
      <alignment horizontal="right" vertical="center" shrinkToFit="1"/>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0" xfId="2" applyFont="1" applyBorder="1" applyAlignment="1">
      <alignment horizontal="right" vertical="center" wrapText="1"/>
    </xf>
    <xf numFmtId="0" fontId="17" fillId="0" borderId="188" xfId="2" applyFont="1" applyBorder="1" applyAlignment="1">
      <alignment horizontal="center" vertical="center" wrapText="1"/>
    </xf>
    <xf numFmtId="41" fontId="17" fillId="2" borderId="188" xfId="2" applyNumberFormat="1" applyFont="1" applyFill="1" applyBorder="1" applyAlignment="1">
      <alignment horizontal="center" vertical="center" shrinkToFit="1"/>
    </xf>
    <xf numFmtId="177" fontId="17" fillId="2" borderId="188" xfId="2" applyNumberFormat="1" applyFont="1" applyFill="1" applyBorder="1" applyAlignment="1">
      <alignment horizontal="right" vertical="center" shrinkToFit="1"/>
    </xf>
    <xf numFmtId="0" fontId="10" fillId="2" borderId="24" xfId="2" applyFont="1" applyFill="1" applyBorder="1" applyAlignment="1">
      <alignment horizontal="center"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312" xfId="2" applyFont="1" applyFill="1" applyBorder="1" applyAlignment="1">
      <alignment horizontal="left" vertical="center" wrapText="1"/>
    </xf>
    <xf numFmtId="177" fontId="17" fillId="2" borderId="312"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206" xfId="2" applyFont="1" applyFill="1" applyBorder="1" applyAlignment="1">
      <alignment horizontal="center" vertical="center" wrapText="1"/>
    </xf>
    <xf numFmtId="0" fontId="17" fillId="2" borderId="313"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center" vertical="center" wrapText="1"/>
    </xf>
    <xf numFmtId="187" fontId="17" fillId="0" borderId="24" xfId="5"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0" fontId="229" fillId="0" borderId="0" xfId="0" applyFont="1">
      <alignment vertical="center"/>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184" fontId="21" fillId="2" borderId="312" xfId="3" applyNumberFormat="1" applyFont="1" applyFill="1" applyBorder="1" applyAlignment="1">
      <alignment horizontal="center" vertical="center" shrinkToFit="1"/>
    </xf>
    <xf numFmtId="10" fontId="21" fillId="0" borderId="312" xfId="2" applyNumberFormat="1" applyFont="1" applyFill="1" applyBorder="1" applyAlignment="1">
      <alignment horizontal="center" vertical="center" shrinkToFit="1"/>
    </xf>
    <xf numFmtId="177" fontId="21" fillId="2" borderId="312" xfId="2" applyNumberFormat="1" applyFont="1" applyFill="1" applyBorder="1" applyAlignment="1">
      <alignment horizontal="center" vertical="center" shrinkToFit="1"/>
    </xf>
  </cellXfs>
  <cellStyles count="51441">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10 2" xfId="34626"/>
    <cellStyle name="#,##0 2 2 11" xfId="28691"/>
    <cellStyle name="#,##0 2 2 2" xfId="5854"/>
    <cellStyle name="#,##0 2 2 2 2" xfId="6089"/>
    <cellStyle name="#,##0 2 2 2 2 2" xfId="12061"/>
    <cellStyle name="#,##0 2 2 2 2 2 2" xfId="35130"/>
    <cellStyle name="#,##0 2 2 2 2 3" xfId="17817"/>
    <cellStyle name="#,##0 2 2 2 2 3 2" xfId="40871"/>
    <cellStyle name="#,##0 2 2 2 2 4" xfId="23314"/>
    <cellStyle name="#,##0 2 2 2 2 4 2" xfId="46353"/>
    <cellStyle name="#,##0 2 2 2 2 5" xfId="29203"/>
    <cellStyle name="#,##0 2 2 2 3" xfId="6090"/>
    <cellStyle name="#,##0 2 2 2 3 2" xfId="12062"/>
    <cellStyle name="#,##0 2 2 2 3 2 2" xfId="35131"/>
    <cellStyle name="#,##0 2 2 2 3 3" xfId="17818"/>
    <cellStyle name="#,##0 2 2 2 3 3 2" xfId="40872"/>
    <cellStyle name="#,##0 2 2 2 3 4" xfId="23315"/>
    <cellStyle name="#,##0 2 2 2 3 4 2" xfId="46354"/>
    <cellStyle name="#,##0 2 2 2 3 5" xfId="29204"/>
    <cellStyle name="#,##0 2 2 2 4" xfId="6091"/>
    <cellStyle name="#,##0 2 2 2 4 2" xfId="12063"/>
    <cellStyle name="#,##0 2 2 2 4 2 2" xfId="35132"/>
    <cellStyle name="#,##0 2 2 2 4 3" xfId="17819"/>
    <cellStyle name="#,##0 2 2 2 4 3 2" xfId="40873"/>
    <cellStyle name="#,##0 2 2 2 4 4" xfId="23316"/>
    <cellStyle name="#,##0 2 2 2 4 4 2" xfId="46355"/>
    <cellStyle name="#,##0 2 2 2 4 5" xfId="29205"/>
    <cellStyle name="#,##0 2 2 2 5" xfId="6092"/>
    <cellStyle name="#,##0 2 2 2 5 2" xfId="12064"/>
    <cellStyle name="#,##0 2 2 2 5 2 2" xfId="35133"/>
    <cellStyle name="#,##0 2 2 2 5 3" xfId="17820"/>
    <cellStyle name="#,##0 2 2 2 5 3 2" xfId="40874"/>
    <cellStyle name="#,##0 2 2 2 5 4" xfId="23317"/>
    <cellStyle name="#,##0 2 2 2 5 4 2" xfId="46356"/>
    <cellStyle name="#,##0 2 2 2 5 5" xfId="29206"/>
    <cellStyle name="#,##0 2 2 2 6" xfId="6093"/>
    <cellStyle name="#,##0 2 2 2 6 2" xfId="12065"/>
    <cellStyle name="#,##0 2 2 2 6 2 2" xfId="35134"/>
    <cellStyle name="#,##0 2 2 2 6 3" xfId="17821"/>
    <cellStyle name="#,##0 2 2 2 6 3 2" xfId="40875"/>
    <cellStyle name="#,##0 2 2 2 6 4" xfId="23318"/>
    <cellStyle name="#,##0 2 2 2 6 4 2" xfId="46357"/>
    <cellStyle name="#,##0 2 2 2 6 5" xfId="29207"/>
    <cellStyle name="#,##0 2 2 2 7" xfId="11827"/>
    <cellStyle name="#,##0 2 2 2 7 2" xfId="34896"/>
    <cellStyle name="#,##0 2 2 2 8" xfId="17588"/>
    <cellStyle name="#,##0 2 2 2 8 2" xfId="40642"/>
    <cellStyle name="#,##0 2 2 2 9" xfId="28968"/>
    <cellStyle name="#,##0 2 2 3" xfId="6094"/>
    <cellStyle name="#,##0 2 2 3 2" xfId="12066"/>
    <cellStyle name="#,##0 2 2 3 2 2" xfId="35135"/>
    <cellStyle name="#,##0 2 2 3 3" xfId="17822"/>
    <cellStyle name="#,##0 2 2 3 3 2" xfId="40876"/>
    <cellStyle name="#,##0 2 2 3 4" xfId="23319"/>
    <cellStyle name="#,##0 2 2 3 4 2" xfId="46358"/>
    <cellStyle name="#,##0 2 2 3 5" xfId="29208"/>
    <cellStyle name="#,##0 2 2 4" xfId="6095"/>
    <cellStyle name="#,##0 2 2 4 2" xfId="12067"/>
    <cellStyle name="#,##0 2 2 4 2 2" xfId="35136"/>
    <cellStyle name="#,##0 2 2 4 3" xfId="17823"/>
    <cellStyle name="#,##0 2 2 4 3 2" xfId="40877"/>
    <cellStyle name="#,##0 2 2 4 4" xfId="23320"/>
    <cellStyle name="#,##0 2 2 4 4 2" xfId="46359"/>
    <cellStyle name="#,##0 2 2 4 5" xfId="29209"/>
    <cellStyle name="#,##0 2 2 5" xfId="6096"/>
    <cellStyle name="#,##0 2 2 5 2" xfId="12068"/>
    <cellStyle name="#,##0 2 2 5 2 2" xfId="35137"/>
    <cellStyle name="#,##0 2 2 5 3" xfId="17824"/>
    <cellStyle name="#,##0 2 2 5 3 2" xfId="40878"/>
    <cellStyle name="#,##0 2 2 5 4" xfId="23321"/>
    <cellStyle name="#,##0 2 2 5 4 2" xfId="46360"/>
    <cellStyle name="#,##0 2 2 5 5" xfId="29210"/>
    <cellStyle name="#,##0 2 2 6" xfId="6097"/>
    <cellStyle name="#,##0 2 2 6 2" xfId="12069"/>
    <cellStyle name="#,##0 2 2 6 2 2" xfId="35138"/>
    <cellStyle name="#,##0 2 2 6 3" xfId="17825"/>
    <cellStyle name="#,##0 2 2 6 3 2" xfId="40879"/>
    <cellStyle name="#,##0 2 2 6 4" xfId="23322"/>
    <cellStyle name="#,##0 2 2 6 4 2" xfId="46361"/>
    <cellStyle name="#,##0 2 2 6 5" xfId="29211"/>
    <cellStyle name="#,##0 2 2 7" xfId="6098"/>
    <cellStyle name="#,##0 2 2 7 2" xfId="12070"/>
    <cellStyle name="#,##0 2 2 7 2 2" xfId="35139"/>
    <cellStyle name="#,##0 2 2 7 3" xfId="17826"/>
    <cellStyle name="#,##0 2 2 7 3 2" xfId="40880"/>
    <cellStyle name="#,##0 2 2 7 4" xfId="23323"/>
    <cellStyle name="#,##0 2 2 7 4 2" xfId="46362"/>
    <cellStyle name="#,##0 2 2 7 5" xfId="29212"/>
    <cellStyle name="#,##0 2 2 8" xfId="6099"/>
    <cellStyle name="#,##0 2 2 8 2" xfId="12071"/>
    <cellStyle name="#,##0 2 2 8 2 2" xfId="35140"/>
    <cellStyle name="#,##0 2 2 8 3" xfId="17827"/>
    <cellStyle name="#,##0 2 2 8 3 2" xfId="40881"/>
    <cellStyle name="#,##0 2 2 8 4" xfId="23324"/>
    <cellStyle name="#,##0 2 2 8 4 2" xfId="46363"/>
    <cellStyle name="#,##0 2 2 8 5" xfId="29213"/>
    <cellStyle name="#,##0 2 2 9" xfId="6100"/>
    <cellStyle name="#,##0 2 2 9 2" xfId="12072"/>
    <cellStyle name="#,##0 2 2 9 2 2" xfId="35141"/>
    <cellStyle name="#,##0 2 2 9 3" xfId="17828"/>
    <cellStyle name="#,##0 2 2 9 3 2" xfId="40882"/>
    <cellStyle name="#,##0 2 2 9 4" xfId="23325"/>
    <cellStyle name="#,##0 2 2 9 4 2" xfId="46364"/>
    <cellStyle name="#,##0 2 2 9 5" xfId="29214"/>
    <cellStyle name="#,##0 2 3" xfId="5495"/>
    <cellStyle name="#,##0 2 3 2" xfId="5783"/>
    <cellStyle name="#,##0 2 3 2 10" xfId="6101"/>
    <cellStyle name="#,##0 2 3 2 10 2" xfId="12073"/>
    <cellStyle name="#,##0 2 3 2 10 2 2" xfId="35142"/>
    <cellStyle name="#,##0 2 3 2 10 3" xfId="17829"/>
    <cellStyle name="#,##0 2 3 2 10 3 2" xfId="40883"/>
    <cellStyle name="#,##0 2 3 2 10 4" xfId="23326"/>
    <cellStyle name="#,##0 2 3 2 10 4 2" xfId="46365"/>
    <cellStyle name="#,##0 2 3 2 10 5" xfId="29215"/>
    <cellStyle name="#,##0 2 3 2 11" xfId="11756"/>
    <cellStyle name="#,##0 2 3 2 11 2" xfId="34825"/>
    <cellStyle name="#,##0 2 3 2 12" xfId="23036"/>
    <cellStyle name="#,##0 2 3 2 12 2" xfId="46075"/>
    <cellStyle name="#,##0 2 3 2 13" xfId="28897"/>
    <cellStyle name="#,##0 2 3 2 2" xfId="6102"/>
    <cellStyle name="#,##0 2 3 2 2 2" xfId="12074"/>
    <cellStyle name="#,##0 2 3 2 2 2 2" xfId="35143"/>
    <cellStyle name="#,##0 2 3 2 2 3" xfId="17830"/>
    <cellStyle name="#,##0 2 3 2 2 3 2" xfId="40884"/>
    <cellStyle name="#,##0 2 3 2 2 4" xfId="23327"/>
    <cellStyle name="#,##0 2 3 2 2 4 2" xfId="46366"/>
    <cellStyle name="#,##0 2 3 2 2 5" xfId="29216"/>
    <cellStyle name="#,##0 2 3 2 3" xfId="6103"/>
    <cellStyle name="#,##0 2 3 2 3 2" xfId="12075"/>
    <cellStyle name="#,##0 2 3 2 3 2 2" xfId="35144"/>
    <cellStyle name="#,##0 2 3 2 3 3" xfId="17831"/>
    <cellStyle name="#,##0 2 3 2 3 3 2" xfId="40885"/>
    <cellStyle name="#,##0 2 3 2 3 4" xfId="23328"/>
    <cellStyle name="#,##0 2 3 2 3 4 2" xfId="46367"/>
    <cellStyle name="#,##0 2 3 2 3 5" xfId="29217"/>
    <cellStyle name="#,##0 2 3 2 4" xfId="6104"/>
    <cellStyle name="#,##0 2 3 2 4 2" xfId="12076"/>
    <cellStyle name="#,##0 2 3 2 4 2 2" xfId="35145"/>
    <cellStyle name="#,##0 2 3 2 4 3" xfId="17832"/>
    <cellStyle name="#,##0 2 3 2 4 3 2" xfId="40886"/>
    <cellStyle name="#,##0 2 3 2 4 4" xfId="23329"/>
    <cellStyle name="#,##0 2 3 2 4 4 2" xfId="46368"/>
    <cellStyle name="#,##0 2 3 2 4 5" xfId="29218"/>
    <cellStyle name="#,##0 2 3 2 5" xfId="6105"/>
    <cellStyle name="#,##0 2 3 2 5 2" xfId="12077"/>
    <cellStyle name="#,##0 2 3 2 5 2 2" xfId="35146"/>
    <cellStyle name="#,##0 2 3 2 5 3" xfId="17833"/>
    <cellStyle name="#,##0 2 3 2 5 3 2" xfId="40887"/>
    <cellStyle name="#,##0 2 3 2 5 4" xfId="23330"/>
    <cellStyle name="#,##0 2 3 2 5 4 2" xfId="46369"/>
    <cellStyle name="#,##0 2 3 2 5 5" xfId="29219"/>
    <cellStyle name="#,##0 2 3 2 6" xfId="6106"/>
    <cellStyle name="#,##0 2 3 2 6 2" xfId="12078"/>
    <cellStyle name="#,##0 2 3 2 6 2 2" xfId="35147"/>
    <cellStyle name="#,##0 2 3 2 6 3" xfId="17834"/>
    <cellStyle name="#,##0 2 3 2 6 3 2" xfId="40888"/>
    <cellStyle name="#,##0 2 3 2 6 4" xfId="23331"/>
    <cellStyle name="#,##0 2 3 2 6 4 2" xfId="46370"/>
    <cellStyle name="#,##0 2 3 2 6 5" xfId="29220"/>
    <cellStyle name="#,##0 2 3 2 7" xfId="6107"/>
    <cellStyle name="#,##0 2 3 2 7 2" xfId="12079"/>
    <cellStyle name="#,##0 2 3 2 7 2 2" xfId="35148"/>
    <cellStyle name="#,##0 2 3 2 7 3" xfId="17835"/>
    <cellStyle name="#,##0 2 3 2 7 3 2" xfId="40889"/>
    <cellStyle name="#,##0 2 3 2 7 4" xfId="23332"/>
    <cellStyle name="#,##0 2 3 2 7 4 2" xfId="46371"/>
    <cellStyle name="#,##0 2 3 2 7 5" xfId="29221"/>
    <cellStyle name="#,##0 2 3 2 8" xfId="6108"/>
    <cellStyle name="#,##0 2 3 2 8 2" xfId="12080"/>
    <cellStyle name="#,##0 2 3 2 8 2 2" xfId="35149"/>
    <cellStyle name="#,##0 2 3 2 8 3" xfId="17836"/>
    <cellStyle name="#,##0 2 3 2 8 3 2" xfId="40890"/>
    <cellStyle name="#,##0 2 3 2 8 4" xfId="23333"/>
    <cellStyle name="#,##0 2 3 2 8 4 2" xfId="46372"/>
    <cellStyle name="#,##0 2 3 2 8 5" xfId="29222"/>
    <cellStyle name="#,##0 2 3 2 9" xfId="6109"/>
    <cellStyle name="#,##0 2 3 2 9 2" xfId="12081"/>
    <cellStyle name="#,##0 2 3 2 9 2 2" xfId="35150"/>
    <cellStyle name="#,##0 2 3 2 9 3" xfId="17837"/>
    <cellStyle name="#,##0 2 3 2 9 3 2" xfId="40891"/>
    <cellStyle name="#,##0 2 3 2 9 4" xfId="23334"/>
    <cellStyle name="#,##0 2 3 2 9 4 2" xfId="46373"/>
    <cellStyle name="#,##0 2 3 2 9 5" xfId="29223"/>
    <cellStyle name="#,##0 2 3 3" xfId="6008"/>
    <cellStyle name="#,##0 2 3 3 10" xfId="6110"/>
    <cellStyle name="#,##0 2 3 3 10 2" xfId="12082"/>
    <cellStyle name="#,##0 2 3 3 10 2 2" xfId="35151"/>
    <cellStyle name="#,##0 2 3 3 10 3" xfId="17838"/>
    <cellStyle name="#,##0 2 3 3 10 3 2" xfId="40892"/>
    <cellStyle name="#,##0 2 3 3 10 4" xfId="23335"/>
    <cellStyle name="#,##0 2 3 3 10 4 2" xfId="46374"/>
    <cellStyle name="#,##0 2 3 3 10 5" xfId="29224"/>
    <cellStyle name="#,##0 2 3 3 11" xfId="11981"/>
    <cellStyle name="#,##0 2 3 3 11 2" xfId="35050"/>
    <cellStyle name="#,##0 2 3 3 12" xfId="17738"/>
    <cellStyle name="#,##0 2 3 3 12 2" xfId="40792"/>
    <cellStyle name="#,##0 2 3 3 13" xfId="23235"/>
    <cellStyle name="#,##0 2 3 3 13 2" xfId="46274"/>
    <cellStyle name="#,##0 2 3 3 14" xfId="29122"/>
    <cellStyle name="#,##0 2 3 3 2" xfId="6111"/>
    <cellStyle name="#,##0 2 3 3 2 2" xfId="12083"/>
    <cellStyle name="#,##0 2 3 3 2 2 2" xfId="35152"/>
    <cellStyle name="#,##0 2 3 3 2 3" xfId="17839"/>
    <cellStyle name="#,##0 2 3 3 2 3 2" xfId="40893"/>
    <cellStyle name="#,##0 2 3 3 2 4" xfId="23336"/>
    <cellStyle name="#,##0 2 3 3 2 4 2" xfId="46375"/>
    <cellStyle name="#,##0 2 3 3 2 5" xfId="29225"/>
    <cellStyle name="#,##0 2 3 3 3" xfId="6112"/>
    <cellStyle name="#,##0 2 3 3 3 2" xfId="12084"/>
    <cellStyle name="#,##0 2 3 3 3 2 2" xfId="35153"/>
    <cellStyle name="#,##0 2 3 3 3 3" xfId="17840"/>
    <cellStyle name="#,##0 2 3 3 3 3 2" xfId="40894"/>
    <cellStyle name="#,##0 2 3 3 3 4" xfId="23337"/>
    <cellStyle name="#,##0 2 3 3 3 4 2" xfId="46376"/>
    <cellStyle name="#,##0 2 3 3 3 5" xfId="29226"/>
    <cellStyle name="#,##0 2 3 3 4" xfId="6113"/>
    <cellStyle name="#,##0 2 3 3 4 2" xfId="12085"/>
    <cellStyle name="#,##0 2 3 3 4 2 2" xfId="35154"/>
    <cellStyle name="#,##0 2 3 3 4 3" xfId="17841"/>
    <cellStyle name="#,##0 2 3 3 4 3 2" xfId="40895"/>
    <cellStyle name="#,##0 2 3 3 4 4" xfId="23338"/>
    <cellStyle name="#,##0 2 3 3 4 4 2" xfId="46377"/>
    <cellStyle name="#,##0 2 3 3 4 5" xfId="29227"/>
    <cellStyle name="#,##0 2 3 3 5" xfId="6114"/>
    <cellStyle name="#,##0 2 3 3 5 2" xfId="12086"/>
    <cellStyle name="#,##0 2 3 3 5 2 2" xfId="35155"/>
    <cellStyle name="#,##0 2 3 3 5 3" xfId="17842"/>
    <cellStyle name="#,##0 2 3 3 5 3 2" xfId="40896"/>
    <cellStyle name="#,##0 2 3 3 5 4" xfId="23339"/>
    <cellStyle name="#,##0 2 3 3 5 4 2" xfId="46378"/>
    <cellStyle name="#,##0 2 3 3 5 5" xfId="29228"/>
    <cellStyle name="#,##0 2 3 3 6" xfId="6115"/>
    <cellStyle name="#,##0 2 3 3 6 2" xfId="12087"/>
    <cellStyle name="#,##0 2 3 3 6 2 2" xfId="35156"/>
    <cellStyle name="#,##0 2 3 3 6 3" xfId="17843"/>
    <cellStyle name="#,##0 2 3 3 6 3 2" xfId="40897"/>
    <cellStyle name="#,##0 2 3 3 6 4" xfId="23340"/>
    <cellStyle name="#,##0 2 3 3 6 4 2" xfId="46379"/>
    <cellStyle name="#,##0 2 3 3 6 5" xfId="29229"/>
    <cellStyle name="#,##0 2 3 3 7" xfId="6116"/>
    <cellStyle name="#,##0 2 3 3 7 2" xfId="12088"/>
    <cellStyle name="#,##0 2 3 3 7 2 2" xfId="35157"/>
    <cellStyle name="#,##0 2 3 3 7 3" xfId="17844"/>
    <cellStyle name="#,##0 2 3 3 7 3 2" xfId="40898"/>
    <cellStyle name="#,##0 2 3 3 7 4" xfId="23341"/>
    <cellStyle name="#,##0 2 3 3 7 4 2" xfId="46380"/>
    <cellStyle name="#,##0 2 3 3 7 5" xfId="29230"/>
    <cellStyle name="#,##0 2 3 3 8" xfId="6117"/>
    <cellStyle name="#,##0 2 3 3 8 2" xfId="12089"/>
    <cellStyle name="#,##0 2 3 3 8 2 2" xfId="35158"/>
    <cellStyle name="#,##0 2 3 3 8 3" xfId="17845"/>
    <cellStyle name="#,##0 2 3 3 8 3 2" xfId="40899"/>
    <cellStyle name="#,##0 2 3 3 8 4" xfId="23342"/>
    <cellStyle name="#,##0 2 3 3 8 4 2" xfId="46381"/>
    <cellStyle name="#,##0 2 3 3 8 5" xfId="29231"/>
    <cellStyle name="#,##0 2 3 3 9" xfId="6118"/>
    <cellStyle name="#,##0 2 3 3 9 2" xfId="12090"/>
    <cellStyle name="#,##0 2 3 3 9 2 2" xfId="35159"/>
    <cellStyle name="#,##0 2 3 3 9 3" xfId="17846"/>
    <cellStyle name="#,##0 2 3 3 9 3 2" xfId="40900"/>
    <cellStyle name="#,##0 2 3 3 9 4" xfId="23343"/>
    <cellStyle name="#,##0 2 3 3 9 4 2" xfId="46382"/>
    <cellStyle name="#,##0 2 3 3 9 5" xfId="29232"/>
    <cellStyle name="#,##0 2 3 4" xfId="6119"/>
    <cellStyle name="#,##0 2 3 4 2" xfId="12091"/>
    <cellStyle name="#,##0 2 3 4 2 2" xfId="35160"/>
    <cellStyle name="#,##0 2 3 4 3" xfId="17847"/>
    <cellStyle name="#,##0 2 3 4 3 2" xfId="40901"/>
    <cellStyle name="#,##0 2 3 4 4" xfId="23344"/>
    <cellStyle name="#,##0 2 3 4 4 2" xfId="46383"/>
    <cellStyle name="#,##0 2 3 4 5" xfId="29233"/>
    <cellStyle name="#,##0 2 3 5" xfId="6120"/>
    <cellStyle name="#,##0 2 3 5 2" xfId="12092"/>
    <cellStyle name="#,##0 2 3 5 2 2" xfId="35161"/>
    <cellStyle name="#,##0 2 3 5 3" xfId="17848"/>
    <cellStyle name="#,##0 2 3 5 3 2" xfId="40902"/>
    <cellStyle name="#,##0 2 3 5 4" xfId="23345"/>
    <cellStyle name="#,##0 2 3 5 4 2" xfId="46384"/>
    <cellStyle name="#,##0 2 3 5 5" xfId="29234"/>
    <cellStyle name="#,##0 2 3 6" xfId="6121"/>
    <cellStyle name="#,##0 2 3 6 2" xfId="12093"/>
    <cellStyle name="#,##0 2 3 6 2 2" xfId="35162"/>
    <cellStyle name="#,##0 2 3 6 3" xfId="17849"/>
    <cellStyle name="#,##0 2 3 6 3 2" xfId="40903"/>
    <cellStyle name="#,##0 2 3 6 4" xfId="23346"/>
    <cellStyle name="#,##0 2 3 6 4 2" xfId="46385"/>
    <cellStyle name="#,##0 2 3 6 5" xfId="29235"/>
    <cellStyle name="#,##0 2 3 7" xfId="11489"/>
    <cellStyle name="#,##0 2 3 7 2" xfId="34558"/>
    <cellStyle name="#,##0 2 3 8" xfId="28620"/>
    <cellStyle name="#,##0 2 4" xfId="5631"/>
    <cellStyle name="#,##0 2 4 2" xfId="6122"/>
    <cellStyle name="#,##0 2 4 2 2" xfId="12094"/>
    <cellStyle name="#,##0 2 4 2 2 2" xfId="35163"/>
    <cellStyle name="#,##0 2 4 2 3" xfId="17850"/>
    <cellStyle name="#,##0 2 4 2 3 2" xfId="40904"/>
    <cellStyle name="#,##0 2 4 2 4" xfId="23347"/>
    <cellStyle name="#,##0 2 4 2 4 2" xfId="46386"/>
    <cellStyle name="#,##0 2 4 2 5" xfId="29236"/>
    <cellStyle name="#,##0 2 4 3" xfId="6123"/>
    <cellStyle name="#,##0 2 4 3 2" xfId="12095"/>
    <cellStyle name="#,##0 2 4 3 2 2" xfId="35164"/>
    <cellStyle name="#,##0 2 4 3 3" xfId="17851"/>
    <cellStyle name="#,##0 2 4 3 3 2" xfId="40905"/>
    <cellStyle name="#,##0 2 4 3 4" xfId="23348"/>
    <cellStyle name="#,##0 2 4 3 4 2" xfId="46387"/>
    <cellStyle name="#,##0 2 4 3 5" xfId="29237"/>
    <cellStyle name="#,##0 2 4 4" xfId="6124"/>
    <cellStyle name="#,##0 2 4 4 2" xfId="12096"/>
    <cellStyle name="#,##0 2 4 4 2 2" xfId="35165"/>
    <cellStyle name="#,##0 2 4 4 3" xfId="17852"/>
    <cellStyle name="#,##0 2 4 4 3 2" xfId="40906"/>
    <cellStyle name="#,##0 2 4 4 4" xfId="23349"/>
    <cellStyle name="#,##0 2 4 4 4 2" xfId="46388"/>
    <cellStyle name="#,##0 2 4 4 5" xfId="29238"/>
    <cellStyle name="#,##0 2 4 5" xfId="6125"/>
    <cellStyle name="#,##0 2 4 5 2" xfId="12097"/>
    <cellStyle name="#,##0 2 4 5 2 2" xfId="35166"/>
    <cellStyle name="#,##0 2 4 5 3" xfId="17853"/>
    <cellStyle name="#,##0 2 4 5 3 2" xfId="40907"/>
    <cellStyle name="#,##0 2 4 5 4" xfId="23350"/>
    <cellStyle name="#,##0 2 4 5 4 2" xfId="46389"/>
    <cellStyle name="#,##0 2 4 5 5" xfId="29239"/>
    <cellStyle name="#,##0 2 4 6" xfId="6126"/>
    <cellStyle name="#,##0 2 4 6 2" xfId="12098"/>
    <cellStyle name="#,##0 2 4 6 2 2" xfId="35167"/>
    <cellStyle name="#,##0 2 4 6 3" xfId="17854"/>
    <cellStyle name="#,##0 2 4 6 3 2" xfId="40908"/>
    <cellStyle name="#,##0 2 4 6 4" xfId="23351"/>
    <cellStyle name="#,##0 2 4 6 4 2" xfId="46390"/>
    <cellStyle name="#,##0 2 4 6 5" xfId="29240"/>
    <cellStyle name="#,##0 2 4 7" xfId="11605"/>
    <cellStyle name="#,##0 2 4 7 2" xfId="34674"/>
    <cellStyle name="#,##0 2 4 8" xfId="17376"/>
    <cellStyle name="#,##0 2 4 8 2" xfId="40430"/>
    <cellStyle name="#,##0 2 4 9" xfId="28746"/>
    <cellStyle name="#,##0 2 5" xfId="5612"/>
    <cellStyle name="#,##0 2 5 10" xfId="6127"/>
    <cellStyle name="#,##0 2 5 10 2" xfId="12099"/>
    <cellStyle name="#,##0 2 5 10 2 2" xfId="35168"/>
    <cellStyle name="#,##0 2 5 10 3" xfId="17855"/>
    <cellStyle name="#,##0 2 5 10 3 2" xfId="40909"/>
    <cellStyle name="#,##0 2 5 10 4" xfId="23352"/>
    <cellStyle name="#,##0 2 5 10 4 2" xfId="46391"/>
    <cellStyle name="#,##0 2 5 10 5" xfId="29241"/>
    <cellStyle name="#,##0 2 5 11" xfId="11594"/>
    <cellStyle name="#,##0 2 5 11 2" xfId="34663"/>
    <cellStyle name="#,##0 2 5 12" xfId="17366"/>
    <cellStyle name="#,##0 2 5 12 2" xfId="40420"/>
    <cellStyle name="#,##0 2 5 13" xfId="22918"/>
    <cellStyle name="#,##0 2 5 13 2" xfId="45957"/>
    <cellStyle name="#,##0 2 5 14" xfId="28734"/>
    <cellStyle name="#,##0 2 5 2" xfId="6128"/>
    <cellStyle name="#,##0 2 5 2 2" xfId="12100"/>
    <cellStyle name="#,##0 2 5 2 2 2" xfId="35169"/>
    <cellStyle name="#,##0 2 5 2 3" xfId="17856"/>
    <cellStyle name="#,##0 2 5 2 3 2" xfId="40910"/>
    <cellStyle name="#,##0 2 5 2 4" xfId="23353"/>
    <cellStyle name="#,##0 2 5 2 4 2" xfId="46392"/>
    <cellStyle name="#,##0 2 5 2 5" xfId="29242"/>
    <cellStyle name="#,##0 2 5 3" xfId="6129"/>
    <cellStyle name="#,##0 2 5 3 2" xfId="12101"/>
    <cellStyle name="#,##0 2 5 3 2 2" xfId="35170"/>
    <cellStyle name="#,##0 2 5 3 3" xfId="17857"/>
    <cellStyle name="#,##0 2 5 3 3 2" xfId="40911"/>
    <cellStyle name="#,##0 2 5 3 4" xfId="23354"/>
    <cellStyle name="#,##0 2 5 3 4 2" xfId="46393"/>
    <cellStyle name="#,##0 2 5 3 5" xfId="29243"/>
    <cellStyle name="#,##0 2 5 4" xfId="6130"/>
    <cellStyle name="#,##0 2 5 4 2" xfId="12102"/>
    <cellStyle name="#,##0 2 5 4 2 2" xfId="35171"/>
    <cellStyle name="#,##0 2 5 4 3" xfId="17858"/>
    <cellStyle name="#,##0 2 5 4 3 2" xfId="40912"/>
    <cellStyle name="#,##0 2 5 4 4" xfId="23355"/>
    <cellStyle name="#,##0 2 5 4 4 2" xfId="46394"/>
    <cellStyle name="#,##0 2 5 4 5" xfId="29244"/>
    <cellStyle name="#,##0 2 5 5" xfId="6131"/>
    <cellStyle name="#,##0 2 5 5 2" xfId="12103"/>
    <cellStyle name="#,##0 2 5 5 2 2" xfId="35172"/>
    <cellStyle name="#,##0 2 5 5 3" xfId="17859"/>
    <cellStyle name="#,##0 2 5 5 3 2" xfId="40913"/>
    <cellStyle name="#,##0 2 5 5 4" xfId="23356"/>
    <cellStyle name="#,##0 2 5 5 4 2" xfId="46395"/>
    <cellStyle name="#,##0 2 5 5 5" xfId="29245"/>
    <cellStyle name="#,##0 2 5 6" xfId="6132"/>
    <cellStyle name="#,##0 2 5 6 2" xfId="12104"/>
    <cellStyle name="#,##0 2 5 6 2 2" xfId="35173"/>
    <cellStyle name="#,##0 2 5 6 3" xfId="17860"/>
    <cellStyle name="#,##0 2 5 6 3 2" xfId="40914"/>
    <cellStyle name="#,##0 2 5 6 4" xfId="23357"/>
    <cellStyle name="#,##0 2 5 6 4 2" xfId="46396"/>
    <cellStyle name="#,##0 2 5 6 5" xfId="29246"/>
    <cellStyle name="#,##0 2 5 7" xfId="6133"/>
    <cellStyle name="#,##0 2 5 7 2" xfId="12105"/>
    <cellStyle name="#,##0 2 5 7 2 2" xfId="35174"/>
    <cellStyle name="#,##0 2 5 7 3" xfId="17861"/>
    <cellStyle name="#,##0 2 5 7 3 2" xfId="40915"/>
    <cellStyle name="#,##0 2 5 7 4" xfId="23358"/>
    <cellStyle name="#,##0 2 5 7 4 2" xfId="46397"/>
    <cellStyle name="#,##0 2 5 7 5" xfId="29247"/>
    <cellStyle name="#,##0 2 5 8" xfId="6134"/>
    <cellStyle name="#,##0 2 5 8 2" xfId="12106"/>
    <cellStyle name="#,##0 2 5 8 2 2" xfId="35175"/>
    <cellStyle name="#,##0 2 5 8 3" xfId="17862"/>
    <cellStyle name="#,##0 2 5 8 3 2" xfId="40916"/>
    <cellStyle name="#,##0 2 5 8 4" xfId="23359"/>
    <cellStyle name="#,##0 2 5 8 4 2" xfId="46398"/>
    <cellStyle name="#,##0 2 5 8 5" xfId="29248"/>
    <cellStyle name="#,##0 2 5 9" xfId="6135"/>
    <cellStyle name="#,##0 2 5 9 2" xfId="12107"/>
    <cellStyle name="#,##0 2 5 9 2 2" xfId="35176"/>
    <cellStyle name="#,##0 2 5 9 3" xfId="17863"/>
    <cellStyle name="#,##0 2 5 9 3 2" xfId="40917"/>
    <cellStyle name="#,##0 2 5 9 4" xfId="23360"/>
    <cellStyle name="#,##0 2 5 9 4 2" xfId="46399"/>
    <cellStyle name="#,##0 2 5 9 5" xfId="29249"/>
    <cellStyle name="#,##0 2 6" xfId="6136"/>
    <cellStyle name="#,##0 2 6 2" xfId="12108"/>
    <cellStyle name="#,##0 2 6 2 2" xfId="35177"/>
    <cellStyle name="#,##0 2 6 3" xfId="17864"/>
    <cellStyle name="#,##0 2 6 3 2" xfId="40918"/>
    <cellStyle name="#,##0 2 6 4" xfId="23361"/>
    <cellStyle name="#,##0 2 6 4 2" xfId="46400"/>
    <cellStyle name="#,##0 2 6 5" xfId="29250"/>
    <cellStyle name="#,##0 2 7" xfId="11342"/>
    <cellStyle name="#,##0 2 7 2" xfId="34411"/>
    <cellStyle name="#,##0 2 8" xfId="28467"/>
    <cellStyle name="#,##0 3" xfId="5398"/>
    <cellStyle name="#,##0 3 10" xfId="11392"/>
    <cellStyle name="#,##0 3 10 2" xfId="34461"/>
    <cellStyle name="#,##0 3 11" xfId="28523"/>
    <cellStyle name="#,##0 3 2" xfId="5686"/>
    <cellStyle name="#,##0 3 2 2" xfId="6137"/>
    <cellStyle name="#,##0 3 2 2 2" xfId="12109"/>
    <cellStyle name="#,##0 3 2 2 2 2" xfId="35178"/>
    <cellStyle name="#,##0 3 2 2 3" xfId="17865"/>
    <cellStyle name="#,##0 3 2 2 3 2" xfId="40919"/>
    <cellStyle name="#,##0 3 2 2 4" xfId="23362"/>
    <cellStyle name="#,##0 3 2 2 4 2" xfId="46401"/>
    <cellStyle name="#,##0 3 2 2 5" xfId="29251"/>
    <cellStyle name="#,##0 3 2 3" xfId="6138"/>
    <cellStyle name="#,##0 3 2 3 2" xfId="12110"/>
    <cellStyle name="#,##0 3 2 3 2 2" xfId="35179"/>
    <cellStyle name="#,##0 3 2 3 3" xfId="17866"/>
    <cellStyle name="#,##0 3 2 3 3 2" xfId="40920"/>
    <cellStyle name="#,##0 3 2 3 4" xfId="23363"/>
    <cellStyle name="#,##0 3 2 3 4 2" xfId="46402"/>
    <cellStyle name="#,##0 3 2 3 5" xfId="29252"/>
    <cellStyle name="#,##0 3 2 4" xfId="6139"/>
    <cellStyle name="#,##0 3 2 4 2" xfId="12111"/>
    <cellStyle name="#,##0 3 2 4 2 2" xfId="35180"/>
    <cellStyle name="#,##0 3 2 4 3" xfId="17867"/>
    <cellStyle name="#,##0 3 2 4 3 2" xfId="40921"/>
    <cellStyle name="#,##0 3 2 4 4" xfId="23364"/>
    <cellStyle name="#,##0 3 2 4 4 2" xfId="46403"/>
    <cellStyle name="#,##0 3 2 4 5" xfId="29253"/>
    <cellStyle name="#,##0 3 2 5" xfId="6140"/>
    <cellStyle name="#,##0 3 2 5 2" xfId="12112"/>
    <cellStyle name="#,##0 3 2 5 2 2" xfId="35181"/>
    <cellStyle name="#,##0 3 2 5 3" xfId="17868"/>
    <cellStyle name="#,##0 3 2 5 3 2" xfId="40922"/>
    <cellStyle name="#,##0 3 2 5 4" xfId="23365"/>
    <cellStyle name="#,##0 3 2 5 4 2" xfId="46404"/>
    <cellStyle name="#,##0 3 2 5 5" xfId="29254"/>
    <cellStyle name="#,##0 3 2 6" xfId="6141"/>
    <cellStyle name="#,##0 3 2 6 2" xfId="12113"/>
    <cellStyle name="#,##0 3 2 6 2 2" xfId="35182"/>
    <cellStyle name="#,##0 3 2 6 3" xfId="17869"/>
    <cellStyle name="#,##0 3 2 6 3 2" xfId="40923"/>
    <cellStyle name="#,##0 3 2 6 4" xfId="23366"/>
    <cellStyle name="#,##0 3 2 6 4 2" xfId="46405"/>
    <cellStyle name="#,##0 3 2 6 5" xfId="29255"/>
    <cellStyle name="#,##0 3 2 7" xfId="11659"/>
    <cellStyle name="#,##0 3 2 7 2" xfId="34728"/>
    <cellStyle name="#,##0 3 2 8" xfId="17429"/>
    <cellStyle name="#,##0 3 2 8 2" xfId="40483"/>
    <cellStyle name="#,##0 3 2 9" xfId="28800"/>
    <cellStyle name="#,##0 3 3" xfId="5926"/>
    <cellStyle name="#,##0 3 3 10" xfId="6142"/>
    <cellStyle name="#,##0 3 3 10 2" xfId="12114"/>
    <cellStyle name="#,##0 3 3 10 2 2" xfId="35183"/>
    <cellStyle name="#,##0 3 3 10 3" xfId="17870"/>
    <cellStyle name="#,##0 3 3 10 3 2" xfId="40924"/>
    <cellStyle name="#,##0 3 3 10 4" xfId="23367"/>
    <cellStyle name="#,##0 3 3 10 4 2" xfId="46406"/>
    <cellStyle name="#,##0 3 3 10 5" xfId="29256"/>
    <cellStyle name="#,##0 3 3 11" xfId="11899"/>
    <cellStyle name="#,##0 3 3 11 2" xfId="34968"/>
    <cellStyle name="#,##0 3 3 12" xfId="17656"/>
    <cellStyle name="#,##0 3 3 12 2" xfId="40710"/>
    <cellStyle name="#,##0 3 3 13" xfId="23153"/>
    <cellStyle name="#,##0 3 3 13 2" xfId="46192"/>
    <cellStyle name="#,##0 3 3 14" xfId="29040"/>
    <cellStyle name="#,##0 3 3 2" xfId="6143"/>
    <cellStyle name="#,##0 3 3 2 2" xfId="12115"/>
    <cellStyle name="#,##0 3 3 2 2 2" xfId="35184"/>
    <cellStyle name="#,##0 3 3 2 3" xfId="17871"/>
    <cellStyle name="#,##0 3 3 2 3 2" xfId="40925"/>
    <cellStyle name="#,##0 3 3 2 4" xfId="23368"/>
    <cellStyle name="#,##0 3 3 2 4 2" xfId="46407"/>
    <cellStyle name="#,##0 3 3 2 5" xfId="29257"/>
    <cellStyle name="#,##0 3 3 3" xfId="6144"/>
    <cellStyle name="#,##0 3 3 3 2" xfId="12116"/>
    <cellStyle name="#,##0 3 3 3 2 2" xfId="35185"/>
    <cellStyle name="#,##0 3 3 3 3" xfId="17872"/>
    <cellStyle name="#,##0 3 3 3 3 2" xfId="40926"/>
    <cellStyle name="#,##0 3 3 3 4" xfId="23369"/>
    <cellStyle name="#,##0 3 3 3 4 2" xfId="46408"/>
    <cellStyle name="#,##0 3 3 3 5" xfId="29258"/>
    <cellStyle name="#,##0 3 3 4" xfId="6145"/>
    <cellStyle name="#,##0 3 3 4 2" xfId="12117"/>
    <cellStyle name="#,##0 3 3 4 2 2" xfId="35186"/>
    <cellStyle name="#,##0 3 3 4 3" xfId="17873"/>
    <cellStyle name="#,##0 3 3 4 3 2" xfId="40927"/>
    <cellStyle name="#,##0 3 3 4 4" xfId="23370"/>
    <cellStyle name="#,##0 3 3 4 4 2" xfId="46409"/>
    <cellStyle name="#,##0 3 3 4 5" xfId="29259"/>
    <cellStyle name="#,##0 3 3 5" xfId="6146"/>
    <cellStyle name="#,##0 3 3 5 2" xfId="12118"/>
    <cellStyle name="#,##0 3 3 5 2 2" xfId="35187"/>
    <cellStyle name="#,##0 3 3 5 3" xfId="17874"/>
    <cellStyle name="#,##0 3 3 5 3 2" xfId="40928"/>
    <cellStyle name="#,##0 3 3 5 4" xfId="23371"/>
    <cellStyle name="#,##0 3 3 5 4 2" xfId="46410"/>
    <cellStyle name="#,##0 3 3 5 5" xfId="29260"/>
    <cellStyle name="#,##0 3 3 6" xfId="6147"/>
    <cellStyle name="#,##0 3 3 6 2" xfId="12119"/>
    <cellStyle name="#,##0 3 3 6 2 2" xfId="35188"/>
    <cellStyle name="#,##0 3 3 6 3" xfId="17875"/>
    <cellStyle name="#,##0 3 3 6 3 2" xfId="40929"/>
    <cellStyle name="#,##0 3 3 6 4" xfId="23372"/>
    <cellStyle name="#,##0 3 3 6 4 2" xfId="46411"/>
    <cellStyle name="#,##0 3 3 6 5" xfId="29261"/>
    <cellStyle name="#,##0 3 3 7" xfId="6148"/>
    <cellStyle name="#,##0 3 3 7 2" xfId="12120"/>
    <cellStyle name="#,##0 3 3 7 2 2" xfId="35189"/>
    <cellStyle name="#,##0 3 3 7 3" xfId="17876"/>
    <cellStyle name="#,##0 3 3 7 3 2" xfId="40930"/>
    <cellStyle name="#,##0 3 3 7 4" xfId="23373"/>
    <cellStyle name="#,##0 3 3 7 4 2" xfId="46412"/>
    <cellStyle name="#,##0 3 3 7 5" xfId="29262"/>
    <cellStyle name="#,##0 3 3 8" xfId="6149"/>
    <cellStyle name="#,##0 3 3 8 2" xfId="12121"/>
    <cellStyle name="#,##0 3 3 8 2 2" xfId="35190"/>
    <cellStyle name="#,##0 3 3 8 3" xfId="17877"/>
    <cellStyle name="#,##0 3 3 8 3 2" xfId="40931"/>
    <cellStyle name="#,##0 3 3 8 4" xfId="23374"/>
    <cellStyle name="#,##0 3 3 8 4 2" xfId="46413"/>
    <cellStyle name="#,##0 3 3 8 5" xfId="29263"/>
    <cellStyle name="#,##0 3 3 9" xfId="6150"/>
    <cellStyle name="#,##0 3 3 9 2" xfId="12122"/>
    <cellStyle name="#,##0 3 3 9 2 2" xfId="35191"/>
    <cellStyle name="#,##0 3 3 9 3" xfId="17878"/>
    <cellStyle name="#,##0 3 3 9 3 2" xfId="40932"/>
    <cellStyle name="#,##0 3 3 9 4" xfId="23375"/>
    <cellStyle name="#,##0 3 3 9 4 2" xfId="46414"/>
    <cellStyle name="#,##0 3 3 9 5" xfId="29264"/>
    <cellStyle name="#,##0 3 4" xfId="6151"/>
    <cellStyle name="#,##0 3 4 2" xfId="12123"/>
    <cellStyle name="#,##0 3 4 2 2" xfId="35192"/>
    <cellStyle name="#,##0 3 4 3" xfId="17879"/>
    <cellStyle name="#,##0 3 4 3 2" xfId="40933"/>
    <cellStyle name="#,##0 3 4 4" xfId="23376"/>
    <cellStyle name="#,##0 3 4 4 2" xfId="46415"/>
    <cellStyle name="#,##0 3 4 5" xfId="29265"/>
    <cellStyle name="#,##0 3 5" xfId="6152"/>
    <cellStyle name="#,##0 3 5 2" xfId="12124"/>
    <cellStyle name="#,##0 3 5 2 2" xfId="35193"/>
    <cellStyle name="#,##0 3 5 3" xfId="17880"/>
    <cellStyle name="#,##0 3 5 3 2" xfId="40934"/>
    <cellStyle name="#,##0 3 5 4" xfId="23377"/>
    <cellStyle name="#,##0 3 5 4 2" xfId="46416"/>
    <cellStyle name="#,##0 3 5 5" xfId="29266"/>
    <cellStyle name="#,##0 3 6" xfId="6153"/>
    <cellStyle name="#,##0 3 6 2" xfId="12125"/>
    <cellStyle name="#,##0 3 6 2 2" xfId="35194"/>
    <cellStyle name="#,##0 3 6 3" xfId="17881"/>
    <cellStyle name="#,##0 3 6 3 2" xfId="40935"/>
    <cellStyle name="#,##0 3 6 4" xfId="23378"/>
    <cellStyle name="#,##0 3 6 4 2" xfId="46417"/>
    <cellStyle name="#,##0 3 6 5" xfId="29267"/>
    <cellStyle name="#,##0 3 7" xfId="6154"/>
    <cellStyle name="#,##0 3 7 2" xfId="12126"/>
    <cellStyle name="#,##0 3 7 2 2" xfId="35195"/>
    <cellStyle name="#,##0 3 7 3" xfId="17882"/>
    <cellStyle name="#,##0 3 7 3 2" xfId="40936"/>
    <cellStyle name="#,##0 3 7 4" xfId="23379"/>
    <cellStyle name="#,##0 3 7 4 2" xfId="46418"/>
    <cellStyle name="#,##0 3 7 5" xfId="29268"/>
    <cellStyle name="#,##0 3 8" xfId="6155"/>
    <cellStyle name="#,##0 3 8 2" xfId="12127"/>
    <cellStyle name="#,##0 3 8 2 2" xfId="35196"/>
    <cellStyle name="#,##0 3 8 3" xfId="17883"/>
    <cellStyle name="#,##0 3 8 3 2" xfId="40937"/>
    <cellStyle name="#,##0 3 8 4" xfId="23380"/>
    <cellStyle name="#,##0 3 8 4 2" xfId="46419"/>
    <cellStyle name="#,##0 3 8 5" xfId="29269"/>
    <cellStyle name="#,##0 3 9" xfId="6156"/>
    <cellStyle name="#,##0 3 9 2" xfId="12128"/>
    <cellStyle name="#,##0 3 9 2 2" xfId="35197"/>
    <cellStyle name="#,##0 3 9 3" xfId="17884"/>
    <cellStyle name="#,##0 3 9 3 2" xfId="40938"/>
    <cellStyle name="#,##0 3 9 4" xfId="23381"/>
    <cellStyle name="#,##0 3 9 4 2" xfId="46420"/>
    <cellStyle name="#,##0 3 9 5" xfId="29270"/>
    <cellStyle name="#,##0 4" xfId="5368"/>
    <cellStyle name="#,##0 4 2" xfId="5656"/>
    <cellStyle name="#,##0 4 2 2" xfId="6157"/>
    <cellStyle name="#,##0 4 2 2 2" xfId="12129"/>
    <cellStyle name="#,##0 4 2 2 2 2" xfId="35198"/>
    <cellStyle name="#,##0 4 2 2 3" xfId="17885"/>
    <cellStyle name="#,##0 4 2 2 3 2" xfId="40939"/>
    <cellStyle name="#,##0 4 2 2 4" xfId="23382"/>
    <cellStyle name="#,##0 4 2 2 4 2" xfId="46421"/>
    <cellStyle name="#,##0 4 2 2 5" xfId="29271"/>
    <cellStyle name="#,##0 4 2 3" xfId="6158"/>
    <cellStyle name="#,##0 4 2 3 2" xfId="12130"/>
    <cellStyle name="#,##0 4 2 3 2 2" xfId="35199"/>
    <cellStyle name="#,##0 4 2 3 3" xfId="17886"/>
    <cellStyle name="#,##0 4 2 3 3 2" xfId="40940"/>
    <cellStyle name="#,##0 4 2 3 4" xfId="23383"/>
    <cellStyle name="#,##0 4 2 3 4 2" xfId="46422"/>
    <cellStyle name="#,##0 4 2 3 5" xfId="29272"/>
    <cellStyle name="#,##0 4 2 4" xfId="6159"/>
    <cellStyle name="#,##0 4 2 4 2" xfId="12131"/>
    <cellStyle name="#,##0 4 2 4 2 2" xfId="35200"/>
    <cellStyle name="#,##0 4 2 4 3" xfId="17887"/>
    <cellStyle name="#,##0 4 2 4 3 2" xfId="40941"/>
    <cellStyle name="#,##0 4 2 4 4" xfId="23384"/>
    <cellStyle name="#,##0 4 2 4 4 2" xfId="46423"/>
    <cellStyle name="#,##0 4 2 4 5" xfId="29273"/>
    <cellStyle name="#,##0 4 2 5" xfId="6160"/>
    <cellStyle name="#,##0 4 2 5 2" xfId="12132"/>
    <cellStyle name="#,##0 4 2 5 2 2" xfId="35201"/>
    <cellStyle name="#,##0 4 2 5 3" xfId="17888"/>
    <cellStyle name="#,##0 4 2 5 3 2" xfId="40942"/>
    <cellStyle name="#,##0 4 2 5 4" xfId="23385"/>
    <cellStyle name="#,##0 4 2 5 4 2" xfId="46424"/>
    <cellStyle name="#,##0 4 2 5 5" xfId="29274"/>
    <cellStyle name="#,##0 4 2 6" xfId="6161"/>
    <cellStyle name="#,##0 4 2 6 2" xfId="12133"/>
    <cellStyle name="#,##0 4 2 6 2 2" xfId="35202"/>
    <cellStyle name="#,##0 4 2 6 3" xfId="17889"/>
    <cellStyle name="#,##0 4 2 6 3 2" xfId="40943"/>
    <cellStyle name="#,##0 4 2 6 4" xfId="23386"/>
    <cellStyle name="#,##0 4 2 6 4 2" xfId="46425"/>
    <cellStyle name="#,##0 4 2 6 5" xfId="29275"/>
    <cellStyle name="#,##0 4 2 7" xfId="11629"/>
    <cellStyle name="#,##0 4 2 7 2" xfId="34698"/>
    <cellStyle name="#,##0 4 2 8" xfId="17399"/>
    <cellStyle name="#,##0 4 2 8 2" xfId="40453"/>
    <cellStyle name="#,##0 4 2 9" xfId="28770"/>
    <cellStyle name="#,##0 4 3" xfId="6162"/>
    <cellStyle name="#,##0 4 3 2" xfId="12134"/>
    <cellStyle name="#,##0 4 3 2 2" xfId="35203"/>
    <cellStyle name="#,##0 4 3 3" xfId="17890"/>
    <cellStyle name="#,##0 4 3 3 2" xfId="40944"/>
    <cellStyle name="#,##0 4 3 4" xfId="23387"/>
    <cellStyle name="#,##0 4 3 4 2" xfId="46426"/>
    <cellStyle name="#,##0 4 3 5" xfId="29276"/>
    <cellStyle name="#,##0 4 4" xfId="6163"/>
    <cellStyle name="#,##0 4 4 2" xfId="12135"/>
    <cellStyle name="#,##0 4 4 2 2" xfId="35204"/>
    <cellStyle name="#,##0 4 4 3" xfId="17891"/>
    <cellStyle name="#,##0 4 4 3 2" xfId="40945"/>
    <cellStyle name="#,##0 4 4 4" xfId="23388"/>
    <cellStyle name="#,##0 4 4 4 2" xfId="46427"/>
    <cellStyle name="#,##0 4 4 5" xfId="29277"/>
    <cellStyle name="#,##0 4 5" xfId="6164"/>
    <cellStyle name="#,##0 4 5 2" xfId="12136"/>
    <cellStyle name="#,##0 4 5 2 2" xfId="35205"/>
    <cellStyle name="#,##0 4 5 3" xfId="17892"/>
    <cellStyle name="#,##0 4 5 3 2" xfId="40946"/>
    <cellStyle name="#,##0 4 5 4" xfId="23389"/>
    <cellStyle name="#,##0 4 5 4 2" xfId="46428"/>
    <cellStyle name="#,##0 4 5 5" xfId="29278"/>
    <cellStyle name="#,##0 4 6" xfId="11362"/>
    <cellStyle name="#,##0 4 6 2" xfId="34431"/>
    <cellStyle name="#,##0 4 7" xfId="17165"/>
    <cellStyle name="#,##0 4 7 2" xfId="40219"/>
    <cellStyle name="#,##0 4 8" xfId="28493"/>
    <cellStyle name="#,##0 5" xfId="5600"/>
    <cellStyle name="#,##0 5 2" xfId="6165"/>
    <cellStyle name="#,##0 5 2 2" xfId="12137"/>
    <cellStyle name="#,##0 5 2 2 2" xfId="35206"/>
    <cellStyle name="#,##0 5 2 3" xfId="17893"/>
    <cellStyle name="#,##0 5 2 3 2" xfId="40947"/>
    <cellStyle name="#,##0 5 2 4" xfId="23390"/>
    <cellStyle name="#,##0 5 2 4 2" xfId="46429"/>
    <cellStyle name="#,##0 5 2 5" xfId="29279"/>
    <cellStyle name="#,##0 5 3" xfId="6166"/>
    <cellStyle name="#,##0 5 3 2" xfId="12138"/>
    <cellStyle name="#,##0 5 3 2 2" xfId="35207"/>
    <cellStyle name="#,##0 5 3 3" xfId="17894"/>
    <cellStyle name="#,##0 5 3 3 2" xfId="40948"/>
    <cellStyle name="#,##0 5 3 4" xfId="23391"/>
    <cellStyle name="#,##0 5 3 4 2" xfId="46430"/>
    <cellStyle name="#,##0 5 3 5" xfId="29280"/>
    <cellStyle name="#,##0 5 4" xfId="6167"/>
    <cellStyle name="#,##0 5 4 2" xfId="12139"/>
    <cellStyle name="#,##0 5 4 2 2" xfId="35208"/>
    <cellStyle name="#,##0 5 4 3" xfId="17895"/>
    <cellStyle name="#,##0 5 4 3 2" xfId="40949"/>
    <cellStyle name="#,##0 5 4 4" xfId="23392"/>
    <cellStyle name="#,##0 5 4 4 2" xfId="46431"/>
    <cellStyle name="#,##0 5 4 5" xfId="29281"/>
    <cellStyle name="#,##0 5 5" xfId="6168"/>
    <cellStyle name="#,##0 5 5 2" xfId="12140"/>
    <cellStyle name="#,##0 5 5 2 2" xfId="35209"/>
    <cellStyle name="#,##0 5 5 3" xfId="17896"/>
    <cellStyle name="#,##0 5 5 3 2" xfId="40950"/>
    <cellStyle name="#,##0 5 5 4" xfId="23393"/>
    <cellStyle name="#,##0 5 5 4 2" xfId="46432"/>
    <cellStyle name="#,##0 5 5 5" xfId="29282"/>
    <cellStyle name="#,##0 5 6" xfId="6169"/>
    <cellStyle name="#,##0 5 6 2" xfId="12141"/>
    <cellStyle name="#,##0 5 6 2 2" xfId="35210"/>
    <cellStyle name="#,##0 5 6 3" xfId="17897"/>
    <cellStyle name="#,##0 5 6 3 2" xfId="40951"/>
    <cellStyle name="#,##0 5 6 4" xfId="23394"/>
    <cellStyle name="#,##0 5 6 4 2" xfId="46433"/>
    <cellStyle name="#,##0 5 6 5" xfId="29283"/>
    <cellStyle name="#,##0 5 7" xfId="11584"/>
    <cellStyle name="#,##0 5 7 2" xfId="34653"/>
    <cellStyle name="#,##0 5 8" xfId="17356"/>
    <cellStyle name="#,##0 5 8 2" xfId="40410"/>
    <cellStyle name="#,##0 5 9" xfId="28724"/>
    <cellStyle name="#,##0 6" xfId="6170"/>
    <cellStyle name="#,##0 6 2" xfId="12142"/>
    <cellStyle name="#,##0 6 2 2" xfId="35211"/>
    <cellStyle name="#,##0 6 3" xfId="17898"/>
    <cellStyle name="#,##0 6 3 2" xfId="40952"/>
    <cellStyle name="#,##0 6 4" xfId="23395"/>
    <cellStyle name="#,##0 6 4 2" xfId="46434"/>
    <cellStyle name="#,##0 6 5" xfId="29284"/>
    <cellStyle name="#,##0 7" xfId="11235"/>
    <cellStyle name="#,##0 7 2" xfId="34304"/>
    <cellStyle name="#,##0 8" xfId="2840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10 2" xfId="34627"/>
    <cellStyle name="0.0 2 2 11" xfId="28692"/>
    <cellStyle name="0.0 2 2 2" xfId="5855"/>
    <cellStyle name="0.0 2 2 2 2" xfId="6171"/>
    <cellStyle name="0.0 2 2 2 2 2" xfId="12143"/>
    <cellStyle name="0.0 2 2 2 2 2 2" xfId="35212"/>
    <cellStyle name="0.0 2 2 2 2 3" xfId="17899"/>
    <cellStyle name="0.0 2 2 2 2 3 2" xfId="40953"/>
    <cellStyle name="0.0 2 2 2 2 4" xfId="23396"/>
    <cellStyle name="0.0 2 2 2 2 4 2" xfId="46435"/>
    <cellStyle name="0.0 2 2 2 2 5" xfId="29285"/>
    <cellStyle name="0.0 2 2 2 3" xfId="6172"/>
    <cellStyle name="0.0 2 2 2 3 2" xfId="12144"/>
    <cellStyle name="0.0 2 2 2 3 2 2" xfId="35213"/>
    <cellStyle name="0.0 2 2 2 3 3" xfId="17900"/>
    <cellStyle name="0.0 2 2 2 3 3 2" xfId="40954"/>
    <cellStyle name="0.0 2 2 2 3 4" xfId="23397"/>
    <cellStyle name="0.0 2 2 2 3 4 2" xfId="46436"/>
    <cellStyle name="0.0 2 2 2 3 5" xfId="29286"/>
    <cellStyle name="0.0 2 2 2 4" xfId="6173"/>
    <cellStyle name="0.0 2 2 2 4 2" xfId="12145"/>
    <cellStyle name="0.0 2 2 2 4 2 2" xfId="35214"/>
    <cellStyle name="0.0 2 2 2 4 3" xfId="17901"/>
    <cellStyle name="0.0 2 2 2 4 3 2" xfId="40955"/>
    <cellStyle name="0.0 2 2 2 4 4" xfId="23398"/>
    <cellStyle name="0.0 2 2 2 4 4 2" xfId="46437"/>
    <cellStyle name="0.0 2 2 2 4 5" xfId="29287"/>
    <cellStyle name="0.0 2 2 2 5" xfId="6174"/>
    <cellStyle name="0.0 2 2 2 5 2" xfId="12146"/>
    <cellStyle name="0.0 2 2 2 5 2 2" xfId="35215"/>
    <cellStyle name="0.0 2 2 2 5 3" xfId="17902"/>
    <cellStyle name="0.0 2 2 2 5 3 2" xfId="40956"/>
    <cellStyle name="0.0 2 2 2 5 4" xfId="23399"/>
    <cellStyle name="0.0 2 2 2 5 4 2" xfId="46438"/>
    <cellStyle name="0.0 2 2 2 5 5" xfId="29288"/>
    <cellStyle name="0.0 2 2 2 6" xfId="6175"/>
    <cellStyle name="0.0 2 2 2 6 2" xfId="12147"/>
    <cellStyle name="0.0 2 2 2 6 2 2" xfId="35216"/>
    <cellStyle name="0.0 2 2 2 6 3" xfId="17903"/>
    <cellStyle name="0.0 2 2 2 6 3 2" xfId="40957"/>
    <cellStyle name="0.0 2 2 2 6 4" xfId="23400"/>
    <cellStyle name="0.0 2 2 2 6 4 2" xfId="46439"/>
    <cellStyle name="0.0 2 2 2 6 5" xfId="29289"/>
    <cellStyle name="0.0 2 2 2 7" xfId="11828"/>
    <cellStyle name="0.0 2 2 2 7 2" xfId="34897"/>
    <cellStyle name="0.0 2 2 2 8" xfId="17589"/>
    <cellStyle name="0.0 2 2 2 8 2" xfId="40643"/>
    <cellStyle name="0.0 2 2 2 9" xfId="28969"/>
    <cellStyle name="0.0 2 2 3" xfId="6176"/>
    <cellStyle name="0.0 2 2 3 2" xfId="12148"/>
    <cellStyle name="0.0 2 2 3 2 2" xfId="35217"/>
    <cellStyle name="0.0 2 2 3 3" xfId="17904"/>
    <cellStyle name="0.0 2 2 3 3 2" xfId="40958"/>
    <cellStyle name="0.0 2 2 3 4" xfId="23401"/>
    <cellStyle name="0.0 2 2 3 4 2" xfId="46440"/>
    <cellStyle name="0.0 2 2 3 5" xfId="29290"/>
    <cellStyle name="0.0 2 2 4" xfId="6177"/>
    <cellStyle name="0.0 2 2 4 2" xfId="12149"/>
    <cellStyle name="0.0 2 2 4 2 2" xfId="35218"/>
    <cellStyle name="0.0 2 2 4 3" xfId="17905"/>
    <cellStyle name="0.0 2 2 4 3 2" xfId="40959"/>
    <cellStyle name="0.0 2 2 4 4" xfId="23402"/>
    <cellStyle name="0.0 2 2 4 4 2" xfId="46441"/>
    <cellStyle name="0.0 2 2 4 5" xfId="29291"/>
    <cellStyle name="0.0 2 2 5" xfId="6178"/>
    <cellStyle name="0.0 2 2 5 2" xfId="12150"/>
    <cellStyle name="0.0 2 2 5 2 2" xfId="35219"/>
    <cellStyle name="0.0 2 2 5 3" xfId="17906"/>
    <cellStyle name="0.0 2 2 5 3 2" xfId="40960"/>
    <cellStyle name="0.0 2 2 5 4" xfId="23403"/>
    <cellStyle name="0.0 2 2 5 4 2" xfId="46442"/>
    <cellStyle name="0.0 2 2 5 5" xfId="29292"/>
    <cellStyle name="0.0 2 2 6" xfId="6179"/>
    <cellStyle name="0.0 2 2 6 2" xfId="12151"/>
    <cellStyle name="0.0 2 2 6 2 2" xfId="35220"/>
    <cellStyle name="0.0 2 2 6 3" xfId="17907"/>
    <cellStyle name="0.0 2 2 6 3 2" xfId="40961"/>
    <cellStyle name="0.0 2 2 6 4" xfId="23404"/>
    <cellStyle name="0.0 2 2 6 4 2" xfId="46443"/>
    <cellStyle name="0.0 2 2 6 5" xfId="29293"/>
    <cellStyle name="0.0 2 2 7" xfId="6180"/>
    <cellStyle name="0.0 2 2 7 2" xfId="12152"/>
    <cellStyle name="0.0 2 2 7 2 2" xfId="35221"/>
    <cellStyle name="0.0 2 2 7 3" xfId="17908"/>
    <cellStyle name="0.0 2 2 7 3 2" xfId="40962"/>
    <cellStyle name="0.0 2 2 7 4" xfId="23405"/>
    <cellStyle name="0.0 2 2 7 4 2" xfId="46444"/>
    <cellStyle name="0.0 2 2 7 5" xfId="29294"/>
    <cellStyle name="0.0 2 2 8" xfId="6181"/>
    <cellStyle name="0.0 2 2 8 2" xfId="12153"/>
    <cellStyle name="0.0 2 2 8 2 2" xfId="35222"/>
    <cellStyle name="0.0 2 2 8 3" xfId="17909"/>
    <cellStyle name="0.0 2 2 8 3 2" xfId="40963"/>
    <cellStyle name="0.0 2 2 8 4" xfId="23406"/>
    <cellStyle name="0.0 2 2 8 4 2" xfId="46445"/>
    <cellStyle name="0.0 2 2 8 5" xfId="29295"/>
    <cellStyle name="0.0 2 2 9" xfId="6182"/>
    <cellStyle name="0.0 2 2 9 2" xfId="12154"/>
    <cellStyle name="0.0 2 2 9 2 2" xfId="35223"/>
    <cellStyle name="0.0 2 2 9 3" xfId="17910"/>
    <cellStyle name="0.0 2 2 9 3 2" xfId="40964"/>
    <cellStyle name="0.0 2 2 9 4" xfId="23407"/>
    <cellStyle name="0.0 2 2 9 4 2" xfId="46446"/>
    <cellStyle name="0.0 2 2 9 5" xfId="29296"/>
    <cellStyle name="0.0 2 3" xfId="5367"/>
    <cellStyle name="0.0 2 3 2" xfId="5655"/>
    <cellStyle name="0.0 2 3 2 10" xfId="6183"/>
    <cellStyle name="0.0 2 3 2 10 2" xfId="12155"/>
    <cellStyle name="0.0 2 3 2 10 2 2" xfId="35224"/>
    <cellStyle name="0.0 2 3 2 10 3" xfId="17911"/>
    <cellStyle name="0.0 2 3 2 10 3 2" xfId="40965"/>
    <cellStyle name="0.0 2 3 2 10 4" xfId="23408"/>
    <cellStyle name="0.0 2 3 2 10 4 2" xfId="46447"/>
    <cellStyle name="0.0 2 3 2 10 5" xfId="29297"/>
    <cellStyle name="0.0 2 3 2 11" xfId="11628"/>
    <cellStyle name="0.0 2 3 2 11 2" xfId="34697"/>
    <cellStyle name="0.0 2 3 2 12" xfId="22931"/>
    <cellStyle name="0.0 2 3 2 12 2" xfId="45970"/>
    <cellStyle name="0.0 2 3 2 13" xfId="28769"/>
    <cellStyle name="0.0 2 3 2 2" xfId="6184"/>
    <cellStyle name="0.0 2 3 2 2 2" xfId="12156"/>
    <cellStyle name="0.0 2 3 2 2 2 2" xfId="35225"/>
    <cellStyle name="0.0 2 3 2 2 3" xfId="17912"/>
    <cellStyle name="0.0 2 3 2 2 3 2" xfId="40966"/>
    <cellStyle name="0.0 2 3 2 2 4" xfId="23409"/>
    <cellStyle name="0.0 2 3 2 2 4 2" xfId="46448"/>
    <cellStyle name="0.0 2 3 2 2 5" xfId="29298"/>
    <cellStyle name="0.0 2 3 2 3" xfId="6185"/>
    <cellStyle name="0.0 2 3 2 3 2" xfId="12157"/>
    <cellStyle name="0.0 2 3 2 3 2 2" xfId="35226"/>
    <cellStyle name="0.0 2 3 2 3 3" xfId="17913"/>
    <cellStyle name="0.0 2 3 2 3 3 2" xfId="40967"/>
    <cellStyle name="0.0 2 3 2 3 4" xfId="23410"/>
    <cellStyle name="0.0 2 3 2 3 4 2" xfId="46449"/>
    <cellStyle name="0.0 2 3 2 3 5" xfId="29299"/>
    <cellStyle name="0.0 2 3 2 4" xfId="6186"/>
    <cellStyle name="0.0 2 3 2 4 2" xfId="12158"/>
    <cellStyle name="0.0 2 3 2 4 2 2" xfId="35227"/>
    <cellStyle name="0.0 2 3 2 4 3" xfId="17914"/>
    <cellStyle name="0.0 2 3 2 4 3 2" xfId="40968"/>
    <cellStyle name="0.0 2 3 2 4 4" xfId="23411"/>
    <cellStyle name="0.0 2 3 2 4 4 2" xfId="46450"/>
    <cellStyle name="0.0 2 3 2 4 5" xfId="29300"/>
    <cellStyle name="0.0 2 3 2 5" xfId="6187"/>
    <cellStyle name="0.0 2 3 2 5 2" xfId="12159"/>
    <cellStyle name="0.0 2 3 2 5 2 2" xfId="35228"/>
    <cellStyle name="0.0 2 3 2 5 3" xfId="17915"/>
    <cellStyle name="0.0 2 3 2 5 3 2" xfId="40969"/>
    <cellStyle name="0.0 2 3 2 5 4" xfId="23412"/>
    <cellStyle name="0.0 2 3 2 5 4 2" xfId="46451"/>
    <cellStyle name="0.0 2 3 2 5 5" xfId="29301"/>
    <cellStyle name="0.0 2 3 2 6" xfId="6188"/>
    <cellStyle name="0.0 2 3 2 6 2" xfId="12160"/>
    <cellStyle name="0.0 2 3 2 6 2 2" xfId="35229"/>
    <cellStyle name="0.0 2 3 2 6 3" xfId="17916"/>
    <cellStyle name="0.0 2 3 2 6 3 2" xfId="40970"/>
    <cellStyle name="0.0 2 3 2 6 4" xfId="23413"/>
    <cellStyle name="0.0 2 3 2 6 4 2" xfId="46452"/>
    <cellStyle name="0.0 2 3 2 6 5" xfId="29302"/>
    <cellStyle name="0.0 2 3 2 7" xfId="6189"/>
    <cellStyle name="0.0 2 3 2 7 2" xfId="12161"/>
    <cellStyle name="0.0 2 3 2 7 2 2" xfId="35230"/>
    <cellStyle name="0.0 2 3 2 7 3" xfId="17917"/>
    <cellStyle name="0.0 2 3 2 7 3 2" xfId="40971"/>
    <cellStyle name="0.0 2 3 2 7 4" xfId="23414"/>
    <cellStyle name="0.0 2 3 2 7 4 2" xfId="46453"/>
    <cellStyle name="0.0 2 3 2 7 5" xfId="29303"/>
    <cellStyle name="0.0 2 3 2 8" xfId="6190"/>
    <cellStyle name="0.0 2 3 2 8 2" xfId="12162"/>
    <cellStyle name="0.0 2 3 2 8 2 2" xfId="35231"/>
    <cellStyle name="0.0 2 3 2 8 3" xfId="17918"/>
    <cellStyle name="0.0 2 3 2 8 3 2" xfId="40972"/>
    <cellStyle name="0.0 2 3 2 8 4" xfId="23415"/>
    <cellStyle name="0.0 2 3 2 8 4 2" xfId="46454"/>
    <cellStyle name="0.0 2 3 2 8 5" xfId="29304"/>
    <cellStyle name="0.0 2 3 2 9" xfId="6191"/>
    <cellStyle name="0.0 2 3 2 9 2" xfId="12163"/>
    <cellStyle name="0.0 2 3 2 9 2 2" xfId="35232"/>
    <cellStyle name="0.0 2 3 2 9 3" xfId="17919"/>
    <cellStyle name="0.0 2 3 2 9 3 2" xfId="40973"/>
    <cellStyle name="0.0 2 3 2 9 4" xfId="23416"/>
    <cellStyle name="0.0 2 3 2 9 4 2" xfId="46455"/>
    <cellStyle name="0.0 2 3 2 9 5" xfId="29305"/>
    <cellStyle name="0.0 2 3 3" xfId="5898"/>
    <cellStyle name="0.0 2 3 3 10" xfId="6192"/>
    <cellStyle name="0.0 2 3 3 10 2" xfId="12164"/>
    <cellStyle name="0.0 2 3 3 10 2 2" xfId="35233"/>
    <cellStyle name="0.0 2 3 3 10 3" xfId="17920"/>
    <cellStyle name="0.0 2 3 3 10 3 2" xfId="40974"/>
    <cellStyle name="0.0 2 3 3 10 4" xfId="23417"/>
    <cellStyle name="0.0 2 3 3 10 4 2" xfId="46456"/>
    <cellStyle name="0.0 2 3 3 10 5" xfId="29306"/>
    <cellStyle name="0.0 2 3 3 11" xfId="11871"/>
    <cellStyle name="0.0 2 3 3 11 2" xfId="34940"/>
    <cellStyle name="0.0 2 3 3 12" xfId="17628"/>
    <cellStyle name="0.0 2 3 3 12 2" xfId="40682"/>
    <cellStyle name="0.0 2 3 3 13" xfId="23125"/>
    <cellStyle name="0.0 2 3 3 13 2" xfId="46164"/>
    <cellStyle name="0.0 2 3 3 14" xfId="29012"/>
    <cellStyle name="0.0 2 3 3 2" xfId="6193"/>
    <cellStyle name="0.0 2 3 3 2 2" xfId="12165"/>
    <cellStyle name="0.0 2 3 3 2 2 2" xfId="35234"/>
    <cellStyle name="0.0 2 3 3 2 3" xfId="17921"/>
    <cellStyle name="0.0 2 3 3 2 3 2" xfId="40975"/>
    <cellStyle name="0.0 2 3 3 2 4" xfId="23418"/>
    <cellStyle name="0.0 2 3 3 2 4 2" xfId="46457"/>
    <cellStyle name="0.0 2 3 3 2 5" xfId="29307"/>
    <cellStyle name="0.0 2 3 3 3" xfId="6194"/>
    <cellStyle name="0.0 2 3 3 3 2" xfId="12166"/>
    <cellStyle name="0.0 2 3 3 3 2 2" xfId="35235"/>
    <cellStyle name="0.0 2 3 3 3 3" xfId="17922"/>
    <cellStyle name="0.0 2 3 3 3 3 2" xfId="40976"/>
    <cellStyle name="0.0 2 3 3 3 4" xfId="23419"/>
    <cellStyle name="0.0 2 3 3 3 4 2" xfId="46458"/>
    <cellStyle name="0.0 2 3 3 3 5" xfId="29308"/>
    <cellStyle name="0.0 2 3 3 4" xfId="6195"/>
    <cellStyle name="0.0 2 3 3 4 2" xfId="12167"/>
    <cellStyle name="0.0 2 3 3 4 2 2" xfId="35236"/>
    <cellStyle name="0.0 2 3 3 4 3" xfId="17923"/>
    <cellStyle name="0.0 2 3 3 4 3 2" xfId="40977"/>
    <cellStyle name="0.0 2 3 3 4 4" xfId="23420"/>
    <cellStyle name="0.0 2 3 3 4 4 2" xfId="46459"/>
    <cellStyle name="0.0 2 3 3 4 5" xfId="29309"/>
    <cellStyle name="0.0 2 3 3 5" xfId="6196"/>
    <cellStyle name="0.0 2 3 3 5 2" xfId="12168"/>
    <cellStyle name="0.0 2 3 3 5 2 2" xfId="35237"/>
    <cellStyle name="0.0 2 3 3 5 3" xfId="17924"/>
    <cellStyle name="0.0 2 3 3 5 3 2" xfId="40978"/>
    <cellStyle name="0.0 2 3 3 5 4" xfId="23421"/>
    <cellStyle name="0.0 2 3 3 5 4 2" xfId="46460"/>
    <cellStyle name="0.0 2 3 3 5 5" xfId="29310"/>
    <cellStyle name="0.0 2 3 3 6" xfId="6197"/>
    <cellStyle name="0.0 2 3 3 6 2" xfId="12169"/>
    <cellStyle name="0.0 2 3 3 6 2 2" xfId="35238"/>
    <cellStyle name="0.0 2 3 3 6 3" xfId="17925"/>
    <cellStyle name="0.0 2 3 3 6 3 2" xfId="40979"/>
    <cellStyle name="0.0 2 3 3 6 4" xfId="23422"/>
    <cellStyle name="0.0 2 3 3 6 4 2" xfId="46461"/>
    <cellStyle name="0.0 2 3 3 6 5" xfId="29311"/>
    <cellStyle name="0.0 2 3 3 7" xfId="6198"/>
    <cellStyle name="0.0 2 3 3 7 2" xfId="12170"/>
    <cellStyle name="0.0 2 3 3 7 2 2" xfId="35239"/>
    <cellStyle name="0.0 2 3 3 7 3" xfId="17926"/>
    <cellStyle name="0.0 2 3 3 7 3 2" xfId="40980"/>
    <cellStyle name="0.0 2 3 3 7 4" xfId="23423"/>
    <cellStyle name="0.0 2 3 3 7 4 2" xfId="46462"/>
    <cellStyle name="0.0 2 3 3 7 5" xfId="29312"/>
    <cellStyle name="0.0 2 3 3 8" xfId="6199"/>
    <cellStyle name="0.0 2 3 3 8 2" xfId="12171"/>
    <cellStyle name="0.0 2 3 3 8 2 2" xfId="35240"/>
    <cellStyle name="0.0 2 3 3 8 3" xfId="17927"/>
    <cellStyle name="0.0 2 3 3 8 3 2" xfId="40981"/>
    <cellStyle name="0.0 2 3 3 8 4" xfId="23424"/>
    <cellStyle name="0.0 2 3 3 8 4 2" xfId="46463"/>
    <cellStyle name="0.0 2 3 3 8 5" xfId="29313"/>
    <cellStyle name="0.0 2 3 3 9" xfId="6200"/>
    <cellStyle name="0.0 2 3 3 9 2" xfId="12172"/>
    <cellStyle name="0.0 2 3 3 9 2 2" xfId="35241"/>
    <cellStyle name="0.0 2 3 3 9 3" xfId="17928"/>
    <cellStyle name="0.0 2 3 3 9 3 2" xfId="40982"/>
    <cellStyle name="0.0 2 3 3 9 4" xfId="23425"/>
    <cellStyle name="0.0 2 3 3 9 4 2" xfId="46464"/>
    <cellStyle name="0.0 2 3 3 9 5" xfId="29314"/>
    <cellStyle name="0.0 2 3 4" xfId="6201"/>
    <cellStyle name="0.0 2 3 4 2" xfId="12173"/>
    <cellStyle name="0.0 2 3 4 2 2" xfId="35242"/>
    <cellStyle name="0.0 2 3 4 3" xfId="17929"/>
    <cellStyle name="0.0 2 3 4 3 2" xfId="40983"/>
    <cellStyle name="0.0 2 3 4 4" xfId="23426"/>
    <cellStyle name="0.0 2 3 4 4 2" xfId="46465"/>
    <cellStyle name="0.0 2 3 4 5" xfId="29315"/>
    <cellStyle name="0.0 2 3 5" xfId="6202"/>
    <cellStyle name="0.0 2 3 5 2" xfId="12174"/>
    <cellStyle name="0.0 2 3 5 2 2" xfId="35243"/>
    <cellStyle name="0.0 2 3 5 3" xfId="17930"/>
    <cellStyle name="0.0 2 3 5 3 2" xfId="40984"/>
    <cellStyle name="0.0 2 3 5 4" xfId="23427"/>
    <cellStyle name="0.0 2 3 5 4 2" xfId="46466"/>
    <cellStyle name="0.0 2 3 5 5" xfId="29316"/>
    <cellStyle name="0.0 2 3 6" xfId="6203"/>
    <cellStyle name="0.0 2 3 6 2" xfId="12175"/>
    <cellStyle name="0.0 2 3 6 2 2" xfId="35244"/>
    <cellStyle name="0.0 2 3 6 3" xfId="17931"/>
    <cellStyle name="0.0 2 3 6 3 2" xfId="40985"/>
    <cellStyle name="0.0 2 3 6 4" xfId="23428"/>
    <cellStyle name="0.0 2 3 6 4 2" xfId="46467"/>
    <cellStyle name="0.0 2 3 6 5" xfId="29317"/>
    <cellStyle name="0.0 2 3 7" xfId="11361"/>
    <cellStyle name="0.0 2 3 7 2" xfId="34430"/>
    <cellStyle name="0.0 2 3 8" xfId="28492"/>
    <cellStyle name="0.0 2 4" xfId="5632"/>
    <cellStyle name="0.0 2 4 2" xfId="6204"/>
    <cellStyle name="0.0 2 4 2 2" xfId="12176"/>
    <cellStyle name="0.0 2 4 2 2 2" xfId="35245"/>
    <cellStyle name="0.0 2 4 2 3" xfId="17932"/>
    <cellStyle name="0.0 2 4 2 3 2" xfId="40986"/>
    <cellStyle name="0.0 2 4 2 4" xfId="23429"/>
    <cellStyle name="0.0 2 4 2 4 2" xfId="46468"/>
    <cellStyle name="0.0 2 4 2 5" xfId="29318"/>
    <cellStyle name="0.0 2 4 3" xfId="6205"/>
    <cellStyle name="0.0 2 4 3 2" xfId="12177"/>
    <cellStyle name="0.0 2 4 3 2 2" xfId="35246"/>
    <cellStyle name="0.0 2 4 3 3" xfId="17933"/>
    <cellStyle name="0.0 2 4 3 3 2" xfId="40987"/>
    <cellStyle name="0.0 2 4 3 4" xfId="23430"/>
    <cellStyle name="0.0 2 4 3 4 2" xfId="46469"/>
    <cellStyle name="0.0 2 4 3 5" xfId="29319"/>
    <cellStyle name="0.0 2 4 4" xfId="6206"/>
    <cellStyle name="0.0 2 4 4 2" xfId="12178"/>
    <cellStyle name="0.0 2 4 4 2 2" xfId="35247"/>
    <cellStyle name="0.0 2 4 4 3" xfId="17934"/>
    <cellStyle name="0.0 2 4 4 3 2" xfId="40988"/>
    <cellStyle name="0.0 2 4 4 4" xfId="23431"/>
    <cellStyle name="0.0 2 4 4 4 2" xfId="46470"/>
    <cellStyle name="0.0 2 4 4 5" xfId="29320"/>
    <cellStyle name="0.0 2 4 5" xfId="6207"/>
    <cellStyle name="0.0 2 4 5 2" xfId="12179"/>
    <cellStyle name="0.0 2 4 5 2 2" xfId="35248"/>
    <cellStyle name="0.0 2 4 5 3" xfId="17935"/>
    <cellStyle name="0.0 2 4 5 3 2" xfId="40989"/>
    <cellStyle name="0.0 2 4 5 4" xfId="23432"/>
    <cellStyle name="0.0 2 4 5 4 2" xfId="46471"/>
    <cellStyle name="0.0 2 4 5 5" xfId="29321"/>
    <cellStyle name="0.0 2 4 6" xfId="6208"/>
    <cellStyle name="0.0 2 4 6 2" xfId="12180"/>
    <cellStyle name="0.0 2 4 6 2 2" xfId="35249"/>
    <cellStyle name="0.0 2 4 6 3" xfId="17936"/>
    <cellStyle name="0.0 2 4 6 3 2" xfId="40990"/>
    <cellStyle name="0.0 2 4 6 4" xfId="23433"/>
    <cellStyle name="0.0 2 4 6 4 2" xfId="46472"/>
    <cellStyle name="0.0 2 4 6 5" xfId="29322"/>
    <cellStyle name="0.0 2 4 7" xfId="11606"/>
    <cellStyle name="0.0 2 4 7 2" xfId="34675"/>
    <cellStyle name="0.0 2 4 8" xfId="17377"/>
    <cellStyle name="0.0 2 4 8 2" xfId="40431"/>
    <cellStyle name="0.0 2 4 9" xfId="28747"/>
    <cellStyle name="0.0 2 5" xfId="5611"/>
    <cellStyle name="0.0 2 5 10" xfId="6209"/>
    <cellStyle name="0.0 2 5 10 2" xfId="12181"/>
    <cellStyle name="0.0 2 5 10 2 2" xfId="35250"/>
    <cellStyle name="0.0 2 5 10 3" xfId="17937"/>
    <cellStyle name="0.0 2 5 10 3 2" xfId="40991"/>
    <cellStyle name="0.0 2 5 10 4" xfId="23434"/>
    <cellStyle name="0.0 2 5 10 4 2" xfId="46473"/>
    <cellStyle name="0.0 2 5 10 5" xfId="29323"/>
    <cellStyle name="0.0 2 5 11" xfId="11593"/>
    <cellStyle name="0.0 2 5 11 2" xfId="34662"/>
    <cellStyle name="0.0 2 5 12" xfId="17365"/>
    <cellStyle name="0.0 2 5 12 2" xfId="40419"/>
    <cellStyle name="0.0 2 5 13" xfId="22917"/>
    <cellStyle name="0.0 2 5 13 2" xfId="45956"/>
    <cellStyle name="0.0 2 5 14" xfId="28733"/>
    <cellStyle name="0.0 2 5 2" xfId="6210"/>
    <cellStyle name="0.0 2 5 2 2" xfId="12182"/>
    <cellStyle name="0.0 2 5 2 2 2" xfId="35251"/>
    <cellStyle name="0.0 2 5 2 3" xfId="17938"/>
    <cellStyle name="0.0 2 5 2 3 2" xfId="40992"/>
    <cellStyle name="0.0 2 5 2 4" xfId="23435"/>
    <cellStyle name="0.0 2 5 2 4 2" xfId="46474"/>
    <cellStyle name="0.0 2 5 2 5" xfId="29324"/>
    <cellStyle name="0.0 2 5 3" xfId="6211"/>
    <cellStyle name="0.0 2 5 3 2" xfId="12183"/>
    <cellStyle name="0.0 2 5 3 2 2" xfId="35252"/>
    <cellStyle name="0.0 2 5 3 3" xfId="17939"/>
    <cellStyle name="0.0 2 5 3 3 2" xfId="40993"/>
    <cellStyle name="0.0 2 5 3 4" xfId="23436"/>
    <cellStyle name="0.0 2 5 3 4 2" xfId="46475"/>
    <cellStyle name="0.0 2 5 3 5" xfId="29325"/>
    <cellStyle name="0.0 2 5 4" xfId="6212"/>
    <cellStyle name="0.0 2 5 4 2" xfId="12184"/>
    <cellStyle name="0.0 2 5 4 2 2" xfId="35253"/>
    <cellStyle name="0.0 2 5 4 3" xfId="17940"/>
    <cellStyle name="0.0 2 5 4 3 2" xfId="40994"/>
    <cellStyle name="0.0 2 5 4 4" xfId="23437"/>
    <cellStyle name="0.0 2 5 4 4 2" xfId="46476"/>
    <cellStyle name="0.0 2 5 4 5" xfId="29326"/>
    <cellStyle name="0.0 2 5 5" xfId="6213"/>
    <cellStyle name="0.0 2 5 5 2" xfId="12185"/>
    <cellStyle name="0.0 2 5 5 2 2" xfId="35254"/>
    <cellStyle name="0.0 2 5 5 3" xfId="17941"/>
    <cellStyle name="0.0 2 5 5 3 2" xfId="40995"/>
    <cellStyle name="0.0 2 5 5 4" xfId="23438"/>
    <cellStyle name="0.0 2 5 5 4 2" xfId="46477"/>
    <cellStyle name="0.0 2 5 5 5" xfId="29327"/>
    <cellStyle name="0.0 2 5 6" xfId="6214"/>
    <cellStyle name="0.0 2 5 6 2" xfId="12186"/>
    <cellStyle name="0.0 2 5 6 2 2" xfId="35255"/>
    <cellStyle name="0.0 2 5 6 3" xfId="17942"/>
    <cellStyle name="0.0 2 5 6 3 2" xfId="40996"/>
    <cellStyle name="0.0 2 5 6 4" xfId="23439"/>
    <cellStyle name="0.0 2 5 6 4 2" xfId="46478"/>
    <cellStyle name="0.0 2 5 6 5" xfId="29328"/>
    <cellStyle name="0.0 2 5 7" xfId="6215"/>
    <cellStyle name="0.0 2 5 7 2" xfId="12187"/>
    <cellStyle name="0.0 2 5 7 2 2" xfId="35256"/>
    <cellStyle name="0.0 2 5 7 3" xfId="17943"/>
    <cellStyle name="0.0 2 5 7 3 2" xfId="40997"/>
    <cellStyle name="0.0 2 5 7 4" xfId="23440"/>
    <cellStyle name="0.0 2 5 7 4 2" xfId="46479"/>
    <cellStyle name="0.0 2 5 7 5" xfId="29329"/>
    <cellStyle name="0.0 2 5 8" xfId="6216"/>
    <cellStyle name="0.0 2 5 8 2" xfId="12188"/>
    <cellStyle name="0.0 2 5 8 2 2" xfId="35257"/>
    <cellStyle name="0.0 2 5 8 3" xfId="17944"/>
    <cellStyle name="0.0 2 5 8 3 2" xfId="40998"/>
    <cellStyle name="0.0 2 5 8 4" xfId="23441"/>
    <cellStyle name="0.0 2 5 8 4 2" xfId="46480"/>
    <cellStyle name="0.0 2 5 8 5" xfId="29330"/>
    <cellStyle name="0.0 2 5 9" xfId="6217"/>
    <cellStyle name="0.0 2 5 9 2" xfId="12189"/>
    <cellStyle name="0.0 2 5 9 2 2" xfId="35258"/>
    <cellStyle name="0.0 2 5 9 3" xfId="17945"/>
    <cellStyle name="0.0 2 5 9 3 2" xfId="40999"/>
    <cellStyle name="0.0 2 5 9 4" xfId="23442"/>
    <cellStyle name="0.0 2 5 9 4 2" xfId="46481"/>
    <cellStyle name="0.0 2 5 9 5" xfId="29331"/>
    <cellStyle name="0.0 2 6" xfId="6218"/>
    <cellStyle name="0.0 2 6 2" xfId="12190"/>
    <cellStyle name="0.0 2 6 2 2" xfId="35259"/>
    <cellStyle name="0.0 2 6 3" xfId="17946"/>
    <cellStyle name="0.0 2 6 3 2" xfId="41000"/>
    <cellStyle name="0.0 2 6 4" xfId="23443"/>
    <cellStyle name="0.0 2 6 4 2" xfId="46482"/>
    <cellStyle name="0.0 2 6 5" xfId="29332"/>
    <cellStyle name="0.0 2 7" xfId="11343"/>
    <cellStyle name="0.0 2 7 2" xfId="34412"/>
    <cellStyle name="0.0 2 8" xfId="28468"/>
    <cellStyle name="0.0 3" xfId="5546"/>
    <cellStyle name="0.0 3 10" xfId="11539"/>
    <cellStyle name="0.0 3 10 2" xfId="34608"/>
    <cellStyle name="0.0 3 11" xfId="28671"/>
    <cellStyle name="0.0 3 2" xfId="5834"/>
    <cellStyle name="0.0 3 2 2" xfId="6219"/>
    <cellStyle name="0.0 3 2 2 2" xfId="12191"/>
    <cellStyle name="0.0 3 2 2 2 2" xfId="35260"/>
    <cellStyle name="0.0 3 2 2 3" xfId="17947"/>
    <cellStyle name="0.0 3 2 2 3 2" xfId="41001"/>
    <cellStyle name="0.0 3 2 2 4" xfId="23444"/>
    <cellStyle name="0.0 3 2 2 4 2" xfId="46483"/>
    <cellStyle name="0.0 3 2 2 5" xfId="29333"/>
    <cellStyle name="0.0 3 2 3" xfId="6220"/>
    <cellStyle name="0.0 3 2 3 2" xfId="12192"/>
    <cellStyle name="0.0 3 2 3 2 2" xfId="35261"/>
    <cellStyle name="0.0 3 2 3 3" xfId="17948"/>
    <cellStyle name="0.0 3 2 3 3 2" xfId="41002"/>
    <cellStyle name="0.0 3 2 3 4" xfId="23445"/>
    <cellStyle name="0.0 3 2 3 4 2" xfId="46484"/>
    <cellStyle name="0.0 3 2 3 5" xfId="29334"/>
    <cellStyle name="0.0 3 2 4" xfId="6221"/>
    <cellStyle name="0.0 3 2 4 2" xfId="12193"/>
    <cellStyle name="0.0 3 2 4 2 2" xfId="35262"/>
    <cellStyle name="0.0 3 2 4 3" xfId="17949"/>
    <cellStyle name="0.0 3 2 4 3 2" xfId="41003"/>
    <cellStyle name="0.0 3 2 4 4" xfId="23446"/>
    <cellStyle name="0.0 3 2 4 4 2" xfId="46485"/>
    <cellStyle name="0.0 3 2 4 5" xfId="29335"/>
    <cellStyle name="0.0 3 2 5" xfId="6222"/>
    <cellStyle name="0.0 3 2 5 2" xfId="12194"/>
    <cellStyle name="0.0 3 2 5 2 2" xfId="35263"/>
    <cellStyle name="0.0 3 2 5 3" xfId="17950"/>
    <cellStyle name="0.0 3 2 5 3 2" xfId="41004"/>
    <cellStyle name="0.0 3 2 5 4" xfId="23447"/>
    <cellStyle name="0.0 3 2 5 4 2" xfId="46486"/>
    <cellStyle name="0.0 3 2 5 5" xfId="29336"/>
    <cellStyle name="0.0 3 2 6" xfId="6223"/>
    <cellStyle name="0.0 3 2 6 2" xfId="12195"/>
    <cellStyle name="0.0 3 2 6 2 2" xfId="35264"/>
    <cellStyle name="0.0 3 2 6 3" xfId="17951"/>
    <cellStyle name="0.0 3 2 6 3 2" xfId="41005"/>
    <cellStyle name="0.0 3 2 6 4" xfId="23448"/>
    <cellStyle name="0.0 3 2 6 4 2" xfId="46487"/>
    <cellStyle name="0.0 3 2 6 5" xfId="29337"/>
    <cellStyle name="0.0 3 2 7" xfId="11807"/>
    <cellStyle name="0.0 3 2 7 2" xfId="34876"/>
    <cellStyle name="0.0 3 2 8" xfId="17569"/>
    <cellStyle name="0.0 3 2 8 2" xfId="40623"/>
    <cellStyle name="0.0 3 2 9" xfId="28948"/>
    <cellStyle name="0.0 3 3" xfId="6056"/>
    <cellStyle name="0.0 3 3 10" xfId="6224"/>
    <cellStyle name="0.0 3 3 10 2" xfId="12196"/>
    <cellStyle name="0.0 3 3 10 2 2" xfId="35265"/>
    <cellStyle name="0.0 3 3 10 3" xfId="17952"/>
    <cellStyle name="0.0 3 3 10 3 2" xfId="41006"/>
    <cellStyle name="0.0 3 3 10 4" xfId="23449"/>
    <cellStyle name="0.0 3 3 10 4 2" xfId="46488"/>
    <cellStyle name="0.0 3 3 10 5" xfId="29338"/>
    <cellStyle name="0.0 3 3 11" xfId="12028"/>
    <cellStyle name="0.0 3 3 11 2" xfId="35097"/>
    <cellStyle name="0.0 3 3 12" xfId="17784"/>
    <cellStyle name="0.0 3 3 12 2" xfId="40838"/>
    <cellStyle name="0.0 3 3 13" xfId="23281"/>
    <cellStyle name="0.0 3 3 13 2" xfId="46320"/>
    <cellStyle name="0.0 3 3 14" xfId="29170"/>
    <cellStyle name="0.0 3 3 2" xfId="6225"/>
    <cellStyle name="0.0 3 3 2 2" xfId="12197"/>
    <cellStyle name="0.0 3 3 2 2 2" xfId="35266"/>
    <cellStyle name="0.0 3 3 2 3" xfId="17953"/>
    <cellStyle name="0.0 3 3 2 3 2" xfId="41007"/>
    <cellStyle name="0.0 3 3 2 4" xfId="23450"/>
    <cellStyle name="0.0 3 3 2 4 2" xfId="46489"/>
    <cellStyle name="0.0 3 3 2 5" xfId="29339"/>
    <cellStyle name="0.0 3 3 3" xfId="6226"/>
    <cellStyle name="0.0 3 3 3 2" xfId="12198"/>
    <cellStyle name="0.0 3 3 3 2 2" xfId="35267"/>
    <cellStyle name="0.0 3 3 3 3" xfId="17954"/>
    <cellStyle name="0.0 3 3 3 3 2" xfId="41008"/>
    <cellStyle name="0.0 3 3 3 4" xfId="23451"/>
    <cellStyle name="0.0 3 3 3 4 2" xfId="46490"/>
    <cellStyle name="0.0 3 3 3 5" xfId="29340"/>
    <cellStyle name="0.0 3 3 4" xfId="6227"/>
    <cellStyle name="0.0 3 3 4 2" xfId="12199"/>
    <cellStyle name="0.0 3 3 4 2 2" xfId="35268"/>
    <cellStyle name="0.0 3 3 4 3" xfId="17955"/>
    <cellStyle name="0.0 3 3 4 3 2" xfId="41009"/>
    <cellStyle name="0.0 3 3 4 4" xfId="23452"/>
    <cellStyle name="0.0 3 3 4 4 2" xfId="46491"/>
    <cellStyle name="0.0 3 3 4 5" xfId="29341"/>
    <cellStyle name="0.0 3 3 5" xfId="6228"/>
    <cellStyle name="0.0 3 3 5 2" xfId="12200"/>
    <cellStyle name="0.0 3 3 5 2 2" xfId="35269"/>
    <cellStyle name="0.0 3 3 5 3" xfId="17956"/>
    <cellStyle name="0.0 3 3 5 3 2" xfId="41010"/>
    <cellStyle name="0.0 3 3 5 4" xfId="23453"/>
    <cellStyle name="0.0 3 3 5 4 2" xfId="46492"/>
    <cellStyle name="0.0 3 3 5 5" xfId="29342"/>
    <cellStyle name="0.0 3 3 6" xfId="6229"/>
    <cellStyle name="0.0 3 3 6 2" xfId="12201"/>
    <cellStyle name="0.0 3 3 6 2 2" xfId="35270"/>
    <cellStyle name="0.0 3 3 6 3" xfId="17957"/>
    <cellStyle name="0.0 3 3 6 3 2" xfId="41011"/>
    <cellStyle name="0.0 3 3 6 4" xfId="23454"/>
    <cellStyle name="0.0 3 3 6 4 2" xfId="46493"/>
    <cellStyle name="0.0 3 3 6 5" xfId="29343"/>
    <cellStyle name="0.0 3 3 7" xfId="6230"/>
    <cellStyle name="0.0 3 3 7 2" xfId="12202"/>
    <cellStyle name="0.0 3 3 7 2 2" xfId="35271"/>
    <cellStyle name="0.0 3 3 7 3" xfId="17958"/>
    <cellStyle name="0.0 3 3 7 3 2" xfId="41012"/>
    <cellStyle name="0.0 3 3 7 4" xfId="23455"/>
    <cellStyle name="0.0 3 3 7 4 2" xfId="46494"/>
    <cellStyle name="0.0 3 3 7 5" xfId="29344"/>
    <cellStyle name="0.0 3 3 8" xfId="6231"/>
    <cellStyle name="0.0 3 3 8 2" xfId="12203"/>
    <cellStyle name="0.0 3 3 8 2 2" xfId="35272"/>
    <cellStyle name="0.0 3 3 8 3" xfId="17959"/>
    <cellStyle name="0.0 3 3 8 3 2" xfId="41013"/>
    <cellStyle name="0.0 3 3 8 4" xfId="23456"/>
    <cellStyle name="0.0 3 3 8 4 2" xfId="46495"/>
    <cellStyle name="0.0 3 3 8 5" xfId="29345"/>
    <cellStyle name="0.0 3 3 9" xfId="6232"/>
    <cellStyle name="0.0 3 3 9 2" xfId="12204"/>
    <cellStyle name="0.0 3 3 9 2 2" xfId="35273"/>
    <cellStyle name="0.0 3 3 9 3" xfId="17960"/>
    <cellStyle name="0.0 3 3 9 3 2" xfId="41014"/>
    <cellStyle name="0.0 3 3 9 4" xfId="23457"/>
    <cellStyle name="0.0 3 3 9 4 2" xfId="46496"/>
    <cellStyle name="0.0 3 3 9 5" xfId="29346"/>
    <cellStyle name="0.0 3 4" xfId="6233"/>
    <cellStyle name="0.0 3 4 2" xfId="12205"/>
    <cellStyle name="0.0 3 4 2 2" xfId="35274"/>
    <cellStyle name="0.0 3 4 3" xfId="17961"/>
    <cellStyle name="0.0 3 4 3 2" xfId="41015"/>
    <cellStyle name="0.0 3 4 4" xfId="23458"/>
    <cellStyle name="0.0 3 4 4 2" xfId="46497"/>
    <cellStyle name="0.0 3 4 5" xfId="29347"/>
    <cellStyle name="0.0 3 5" xfId="6234"/>
    <cellStyle name="0.0 3 5 2" xfId="12206"/>
    <cellStyle name="0.0 3 5 2 2" xfId="35275"/>
    <cellStyle name="0.0 3 5 3" xfId="17962"/>
    <cellStyle name="0.0 3 5 3 2" xfId="41016"/>
    <cellStyle name="0.0 3 5 4" xfId="23459"/>
    <cellStyle name="0.0 3 5 4 2" xfId="46498"/>
    <cellStyle name="0.0 3 5 5" xfId="29348"/>
    <cellStyle name="0.0 3 6" xfId="6235"/>
    <cellStyle name="0.0 3 6 2" xfId="12207"/>
    <cellStyle name="0.0 3 6 2 2" xfId="35276"/>
    <cellStyle name="0.0 3 6 3" xfId="17963"/>
    <cellStyle name="0.0 3 6 3 2" xfId="41017"/>
    <cellStyle name="0.0 3 6 4" xfId="23460"/>
    <cellStyle name="0.0 3 6 4 2" xfId="46499"/>
    <cellStyle name="0.0 3 6 5" xfId="29349"/>
    <cellStyle name="0.0 3 7" xfId="6236"/>
    <cellStyle name="0.0 3 7 2" xfId="12208"/>
    <cellStyle name="0.0 3 7 2 2" xfId="35277"/>
    <cellStyle name="0.0 3 7 3" xfId="17964"/>
    <cellStyle name="0.0 3 7 3 2" xfId="41018"/>
    <cellStyle name="0.0 3 7 4" xfId="23461"/>
    <cellStyle name="0.0 3 7 4 2" xfId="46500"/>
    <cellStyle name="0.0 3 7 5" xfId="29350"/>
    <cellStyle name="0.0 3 8" xfId="6237"/>
    <cellStyle name="0.0 3 8 2" xfId="12209"/>
    <cellStyle name="0.0 3 8 2 2" xfId="35278"/>
    <cellStyle name="0.0 3 8 3" xfId="17965"/>
    <cellStyle name="0.0 3 8 3 2" xfId="41019"/>
    <cellStyle name="0.0 3 8 4" xfId="23462"/>
    <cellStyle name="0.0 3 8 4 2" xfId="46501"/>
    <cellStyle name="0.0 3 8 5" xfId="29351"/>
    <cellStyle name="0.0 3 9" xfId="6238"/>
    <cellStyle name="0.0 3 9 2" xfId="12210"/>
    <cellStyle name="0.0 3 9 2 2" xfId="35279"/>
    <cellStyle name="0.0 3 9 3" xfId="17966"/>
    <cellStyle name="0.0 3 9 3 2" xfId="41020"/>
    <cellStyle name="0.0 3 9 4" xfId="23463"/>
    <cellStyle name="0.0 3 9 4 2" xfId="46502"/>
    <cellStyle name="0.0 3 9 5" xfId="29352"/>
    <cellStyle name="0.0 4" xfId="5365"/>
    <cellStyle name="0.0 4 2" xfId="5653"/>
    <cellStyle name="0.0 4 2 2" xfId="6239"/>
    <cellStyle name="0.0 4 2 2 2" xfId="12211"/>
    <cellStyle name="0.0 4 2 2 2 2" xfId="35280"/>
    <cellStyle name="0.0 4 2 2 3" xfId="17967"/>
    <cellStyle name="0.0 4 2 2 3 2" xfId="41021"/>
    <cellStyle name="0.0 4 2 2 4" xfId="23464"/>
    <cellStyle name="0.0 4 2 2 4 2" xfId="46503"/>
    <cellStyle name="0.0 4 2 2 5" xfId="29353"/>
    <cellStyle name="0.0 4 2 3" xfId="6240"/>
    <cellStyle name="0.0 4 2 3 2" xfId="12212"/>
    <cellStyle name="0.0 4 2 3 2 2" xfId="35281"/>
    <cellStyle name="0.0 4 2 3 3" xfId="17968"/>
    <cellStyle name="0.0 4 2 3 3 2" xfId="41022"/>
    <cellStyle name="0.0 4 2 3 4" xfId="23465"/>
    <cellStyle name="0.0 4 2 3 4 2" xfId="46504"/>
    <cellStyle name="0.0 4 2 3 5" xfId="29354"/>
    <cellStyle name="0.0 4 2 4" xfId="6241"/>
    <cellStyle name="0.0 4 2 4 2" xfId="12213"/>
    <cellStyle name="0.0 4 2 4 2 2" xfId="35282"/>
    <cellStyle name="0.0 4 2 4 3" xfId="17969"/>
    <cellStyle name="0.0 4 2 4 3 2" xfId="41023"/>
    <cellStyle name="0.0 4 2 4 4" xfId="23466"/>
    <cellStyle name="0.0 4 2 4 4 2" xfId="46505"/>
    <cellStyle name="0.0 4 2 4 5" xfId="29355"/>
    <cellStyle name="0.0 4 2 5" xfId="6242"/>
    <cellStyle name="0.0 4 2 5 2" xfId="12214"/>
    <cellStyle name="0.0 4 2 5 2 2" xfId="35283"/>
    <cellStyle name="0.0 4 2 5 3" xfId="17970"/>
    <cellStyle name="0.0 4 2 5 3 2" xfId="41024"/>
    <cellStyle name="0.0 4 2 5 4" xfId="23467"/>
    <cellStyle name="0.0 4 2 5 4 2" xfId="46506"/>
    <cellStyle name="0.0 4 2 5 5" xfId="29356"/>
    <cellStyle name="0.0 4 2 6" xfId="6243"/>
    <cellStyle name="0.0 4 2 6 2" xfId="12215"/>
    <cellStyle name="0.0 4 2 6 2 2" xfId="35284"/>
    <cellStyle name="0.0 4 2 6 3" xfId="17971"/>
    <cellStyle name="0.0 4 2 6 3 2" xfId="41025"/>
    <cellStyle name="0.0 4 2 6 4" xfId="23468"/>
    <cellStyle name="0.0 4 2 6 4 2" xfId="46507"/>
    <cellStyle name="0.0 4 2 6 5" xfId="29357"/>
    <cellStyle name="0.0 4 2 7" xfId="11626"/>
    <cellStyle name="0.0 4 2 7 2" xfId="34695"/>
    <cellStyle name="0.0 4 2 8" xfId="17397"/>
    <cellStyle name="0.0 4 2 8 2" xfId="40451"/>
    <cellStyle name="0.0 4 2 9" xfId="28767"/>
    <cellStyle name="0.0 4 3" xfId="6244"/>
    <cellStyle name="0.0 4 3 2" xfId="12216"/>
    <cellStyle name="0.0 4 3 2 2" xfId="35285"/>
    <cellStyle name="0.0 4 3 3" xfId="17972"/>
    <cellStyle name="0.0 4 3 3 2" xfId="41026"/>
    <cellStyle name="0.0 4 3 4" xfId="23469"/>
    <cellStyle name="0.0 4 3 4 2" xfId="46508"/>
    <cellStyle name="0.0 4 3 5" xfId="29358"/>
    <cellStyle name="0.0 4 4" xfId="6245"/>
    <cellStyle name="0.0 4 4 2" xfId="12217"/>
    <cellStyle name="0.0 4 4 2 2" xfId="35286"/>
    <cellStyle name="0.0 4 4 3" xfId="17973"/>
    <cellStyle name="0.0 4 4 3 2" xfId="41027"/>
    <cellStyle name="0.0 4 4 4" xfId="23470"/>
    <cellStyle name="0.0 4 4 4 2" xfId="46509"/>
    <cellStyle name="0.0 4 4 5" xfId="29359"/>
    <cellStyle name="0.0 4 5" xfId="6246"/>
    <cellStyle name="0.0 4 5 2" xfId="12218"/>
    <cellStyle name="0.0 4 5 2 2" xfId="35287"/>
    <cellStyle name="0.0 4 5 3" xfId="17974"/>
    <cellStyle name="0.0 4 5 3 2" xfId="41028"/>
    <cellStyle name="0.0 4 5 4" xfId="23471"/>
    <cellStyle name="0.0 4 5 4 2" xfId="46510"/>
    <cellStyle name="0.0 4 5 5" xfId="29360"/>
    <cellStyle name="0.0 4 6" xfId="11359"/>
    <cellStyle name="0.0 4 6 2" xfId="34428"/>
    <cellStyle name="0.0 4 7" xfId="11257"/>
    <cellStyle name="0.0 4 7 2" xfId="34326"/>
    <cellStyle name="0.0 4 8" xfId="28490"/>
    <cellStyle name="0.0 5" xfId="5602"/>
    <cellStyle name="0.0 5 2" xfId="6247"/>
    <cellStyle name="0.0 5 2 2" xfId="12219"/>
    <cellStyle name="0.0 5 2 2 2" xfId="35288"/>
    <cellStyle name="0.0 5 2 3" xfId="17975"/>
    <cellStyle name="0.0 5 2 3 2" xfId="41029"/>
    <cellStyle name="0.0 5 2 4" xfId="23472"/>
    <cellStyle name="0.0 5 2 4 2" xfId="46511"/>
    <cellStyle name="0.0 5 2 5" xfId="29361"/>
    <cellStyle name="0.0 5 3" xfId="6248"/>
    <cellStyle name="0.0 5 3 2" xfId="12220"/>
    <cellStyle name="0.0 5 3 2 2" xfId="35289"/>
    <cellStyle name="0.0 5 3 3" xfId="17976"/>
    <cellStyle name="0.0 5 3 3 2" xfId="41030"/>
    <cellStyle name="0.0 5 3 4" xfId="23473"/>
    <cellStyle name="0.0 5 3 4 2" xfId="46512"/>
    <cellStyle name="0.0 5 3 5" xfId="29362"/>
    <cellStyle name="0.0 5 4" xfId="6249"/>
    <cellStyle name="0.0 5 4 2" xfId="12221"/>
    <cellStyle name="0.0 5 4 2 2" xfId="35290"/>
    <cellStyle name="0.0 5 4 3" xfId="17977"/>
    <cellStyle name="0.0 5 4 3 2" xfId="41031"/>
    <cellStyle name="0.0 5 4 4" xfId="23474"/>
    <cellStyle name="0.0 5 4 4 2" xfId="46513"/>
    <cellStyle name="0.0 5 4 5" xfId="29363"/>
    <cellStyle name="0.0 5 5" xfId="6250"/>
    <cellStyle name="0.0 5 5 2" xfId="12222"/>
    <cellStyle name="0.0 5 5 2 2" xfId="35291"/>
    <cellStyle name="0.0 5 5 3" xfId="17978"/>
    <cellStyle name="0.0 5 5 3 2" xfId="41032"/>
    <cellStyle name="0.0 5 5 4" xfId="23475"/>
    <cellStyle name="0.0 5 5 4 2" xfId="46514"/>
    <cellStyle name="0.0 5 5 5" xfId="29364"/>
    <cellStyle name="0.0 5 6" xfId="6251"/>
    <cellStyle name="0.0 5 6 2" xfId="12223"/>
    <cellStyle name="0.0 5 6 2 2" xfId="35292"/>
    <cellStyle name="0.0 5 6 3" xfId="17979"/>
    <cellStyle name="0.0 5 6 3 2" xfId="41033"/>
    <cellStyle name="0.0 5 6 4" xfId="23476"/>
    <cellStyle name="0.0 5 6 4 2" xfId="46515"/>
    <cellStyle name="0.0 5 6 5" xfId="29365"/>
    <cellStyle name="0.0 5 7" xfId="11585"/>
    <cellStyle name="0.0 5 7 2" xfId="34654"/>
    <cellStyle name="0.0 5 8" xfId="17357"/>
    <cellStyle name="0.0 5 8 2" xfId="40411"/>
    <cellStyle name="0.0 5 9" xfId="28725"/>
    <cellStyle name="0.0 6" xfId="6252"/>
    <cellStyle name="0.0 6 2" xfId="12224"/>
    <cellStyle name="0.0 6 2 2" xfId="35293"/>
    <cellStyle name="0.0 6 3" xfId="17980"/>
    <cellStyle name="0.0 6 3 2" xfId="41034"/>
    <cellStyle name="0.0 6 4" xfId="23477"/>
    <cellStyle name="0.0 6 4 2" xfId="46516"/>
    <cellStyle name="0.0 6 5" xfId="29366"/>
    <cellStyle name="0.0 7" xfId="11239"/>
    <cellStyle name="0.0 7 2" xfId="34308"/>
    <cellStyle name="0.0 8" xfId="28406"/>
    <cellStyle name="0.00" xfId="222"/>
    <cellStyle name="0.00 2" xfId="5225"/>
    <cellStyle name="0.00 2 2" xfId="5568"/>
    <cellStyle name="0.00 2 2 10" xfId="11559"/>
    <cellStyle name="0.00 2 2 10 2" xfId="34628"/>
    <cellStyle name="0.00 2 2 11" xfId="28693"/>
    <cellStyle name="0.00 2 2 2" xfId="5856"/>
    <cellStyle name="0.00 2 2 2 2" xfId="6253"/>
    <cellStyle name="0.00 2 2 2 2 2" xfId="12225"/>
    <cellStyle name="0.00 2 2 2 2 2 2" xfId="35294"/>
    <cellStyle name="0.00 2 2 2 2 3" xfId="17981"/>
    <cellStyle name="0.00 2 2 2 2 3 2" xfId="41035"/>
    <cellStyle name="0.00 2 2 2 2 4" xfId="23478"/>
    <cellStyle name="0.00 2 2 2 2 4 2" xfId="46517"/>
    <cellStyle name="0.00 2 2 2 2 5" xfId="29367"/>
    <cellStyle name="0.00 2 2 2 3" xfId="6254"/>
    <cellStyle name="0.00 2 2 2 3 2" xfId="12226"/>
    <cellStyle name="0.00 2 2 2 3 2 2" xfId="35295"/>
    <cellStyle name="0.00 2 2 2 3 3" xfId="17982"/>
    <cellStyle name="0.00 2 2 2 3 3 2" xfId="41036"/>
    <cellStyle name="0.00 2 2 2 3 4" xfId="23479"/>
    <cellStyle name="0.00 2 2 2 3 4 2" xfId="46518"/>
    <cellStyle name="0.00 2 2 2 3 5" xfId="29368"/>
    <cellStyle name="0.00 2 2 2 4" xfId="6255"/>
    <cellStyle name="0.00 2 2 2 4 2" xfId="12227"/>
    <cellStyle name="0.00 2 2 2 4 2 2" xfId="35296"/>
    <cellStyle name="0.00 2 2 2 4 3" xfId="17983"/>
    <cellStyle name="0.00 2 2 2 4 3 2" xfId="41037"/>
    <cellStyle name="0.00 2 2 2 4 4" xfId="23480"/>
    <cellStyle name="0.00 2 2 2 4 4 2" xfId="46519"/>
    <cellStyle name="0.00 2 2 2 4 5" xfId="29369"/>
    <cellStyle name="0.00 2 2 2 5" xfId="6256"/>
    <cellStyle name="0.00 2 2 2 5 2" xfId="12228"/>
    <cellStyle name="0.00 2 2 2 5 2 2" xfId="35297"/>
    <cellStyle name="0.00 2 2 2 5 3" xfId="17984"/>
    <cellStyle name="0.00 2 2 2 5 3 2" xfId="41038"/>
    <cellStyle name="0.00 2 2 2 5 4" xfId="23481"/>
    <cellStyle name="0.00 2 2 2 5 4 2" xfId="46520"/>
    <cellStyle name="0.00 2 2 2 5 5" xfId="29370"/>
    <cellStyle name="0.00 2 2 2 6" xfId="6257"/>
    <cellStyle name="0.00 2 2 2 6 2" xfId="12229"/>
    <cellStyle name="0.00 2 2 2 6 2 2" xfId="35298"/>
    <cellStyle name="0.00 2 2 2 6 3" xfId="17985"/>
    <cellStyle name="0.00 2 2 2 6 3 2" xfId="41039"/>
    <cellStyle name="0.00 2 2 2 6 4" xfId="23482"/>
    <cellStyle name="0.00 2 2 2 6 4 2" xfId="46521"/>
    <cellStyle name="0.00 2 2 2 6 5" xfId="29371"/>
    <cellStyle name="0.00 2 2 2 7" xfId="11829"/>
    <cellStyle name="0.00 2 2 2 7 2" xfId="34898"/>
    <cellStyle name="0.00 2 2 2 8" xfId="17590"/>
    <cellStyle name="0.00 2 2 2 8 2" xfId="40644"/>
    <cellStyle name="0.00 2 2 2 9" xfId="28970"/>
    <cellStyle name="0.00 2 2 3" xfId="6258"/>
    <cellStyle name="0.00 2 2 3 2" xfId="12230"/>
    <cellStyle name="0.00 2 2 3 2 2" xfId="35299"/>
    <cellStyle name="0.00 2 2 3 3" xfId="17986"/>
    <cellStyle name="0.00 2 2 3 3 2" xfId="41040"/>
    <cellStyle name="0.00 2 2 3 4" xfId="23483"/>
    <cellStyle name="0.00 2 2 3 4 2" xfId="46522"/>
    <cellStyle name="0.00 2 2 3 5" xfId="29372"/>
    <cellStyle name="0.00 2 2 4" xfId="6259"/>
    <cellStyle name="0.00 2 2 4 2" xfId="12231"/>
    <cellStyle name="0.00 2 2 4 2 2" xfId="35300"/>
    <cellStyle name="0.00 2 2 4 3" xfId="17987"/>
    <cellStyle name="0.00 2 2 4 3 2" xfId="41041"/>
    <cellStyle name="0.00 2 2 4 4" xfId="23484"/>
    <cellStyle name="0.00 2 2 4 4 2" xfId="46523"/>
    <cellStyle name="0.00 2 2 4 5" xfId="29373"/>
    <cellStyle name="0.00 2 2 5" xfId="6260"/>
    <cellStyle name="0.00 2 2 5 2" xfId="12232"/>
    <cellStyle name="0.00 2 2 5 2 2" xfId="35301"/>
    <cellStyle name="0.00 2 2 5 3" xfId="17988"/>
    <cellStyle name="0.00 2 2 5 3 2" xfId="41042"/>
    <cellStyle name="0.00 2 2 5 4" xfId="23485"/>
    <cellStyle name="0.00 2 2 5 4 2" xfId="46524"/>
    <cellStyle name="0.00 2 2 5 5" xfId="29374"/>
    <cellStyle name="0.00 2 2 6" xfId="6261"/>
    <cellStyle name="0.00 2 2 6 2" xfId="12233"/>
    <cellStyle name="0.00 2 2 6 2 2" xfId="35302"/>
    <cellStyle name="0.00 2 2 6 3" xfId="17989"/>
    <cellStyle name="0.00 2 2 6 3 2" xfId="41043"/>
    <cellStyle name="0.00 2 2 6 4" xfId="23486"/>
    <cellStyle name="0.00 2 2 6 4 2" xfId="46525"/>
    <cellStyle name="0.00 2 2 6 5" xfId="29375"/>
    <cellStyle name="0.00 2 2 7" xfId="6262"/>
    <cellStyle name="0.00 2 2 7 2" xfId="12234"/>
    <cellStyle name="0.00 2 2 7 2 2" xfId="35303"/>
    <cellStyle name="0.00 2 2 7 3" xfId="17990"/>
    <cellStyle name="0.00 2 2 7 3 2" xfId="41044"/>
    <cellStyle name="0.00 2 2 7 4" xfId="23487"/>
    <cellStyle name="0.00 2 2 7 4 2" xfId="46526"/>
    <cellStyle name="0.00 2 2 7 5" xfId="29376"/>
    <cellStyle name="0.00 2 2 8" xfId="6263"/>
    <cellStyle name="0.00 2 2 8 2" xfId="12235"/>
    <cellStyle name="0.00 2 2 8 2 2" xfId="35304"/>
    <cellStyle name="0.00 2 2 8 3" xfId="17991"/>
    <cellStyle name="0.00 2 2 8 3 2" xfId="41045"/>
    <cellStyle name="0.00 2 2 8 4" xfId="23488"/>
    <cellStyle name="0.00 2 2 8 4 2" xfId="46527"/>
    <cellStyle name="0.00 2 2 8 5" xfId="29377"/>
    <cellStyle name="0.00 2 2 9" xfId="6264"/>
    <cellStyle name="0.00 2 2 9 2" xfId="12236"/>
    <cellStyle name="0.00 2 2 9 2 2" xfId="35305"/>
    <cellStyle name="0.00 2 2 9 3" xfId="17992"/>
    <cellStyle name="0.00 2 2 9 3 2" xfId="41046"/>
    <cellStyle name="0.00 2 2 9 4" xfId="23489"/>
    <cellStyle name="0.00 2 2 9 4 2" xfId="46528"/>
    <cellStyle name="0.00 2 2 9 5" xfId="29378"/>
    <cellStyle name="0.00 2 3" xfId="5496"/>
    <cellStyle name="0.00 2 3 2" xfId="5784"/>
    <cellStyle name="0.00 2 3 2 10" xfId="6265"/>
    <cellStyle name="0.00 2 3 2 10 2" xfId="12237"/>
    <cellStyle name="0.00 2 3 2 10 2 2" xfId="35306"/>
    <cellStyle name="0.00 2 3 2 10 3" xfId="17993"/>
    <cellStyle name="0.00 2 3 2 10 3 2" xfId="41047"/>
    <cellStyle name="0.00 2 3 2 10 4" xfId="23490"/>
    <cellStyle name="0.00 2 3 2 10 4 2" xfId="46529"/>
    <cellStyle name="0.00 2 3 2 10 5" xfId="29379"/>
    <cellStyle name="0.00 2 3 2 11" xfId="11757"/>
    <cellStyle name="0.00 2 3 2 11 2" xfId="34826"/>
    <cellStyle name="0.00 2 3 2 12" xfId="23037"/>
    <cellStyle name="0.00 2 3 2 12 2" xfId="46076"/>
    <cellStyle name="0.00 2 3 2 13" xfId="28898"/>
    <cellStyle name="0.00 2 3 2 2" xfId="6266"/>
    <cellStyle name="0.00 2 3 2 2 2" xfId="12238"/>
    <cellStyle name="0.00 2 3 2 2 2 2" xfId="35307"/>
    <cellStyle name="0.00 2 3 2 2 3" xfId="17994"/>
    <cellStyle name="0.00 2 3 2 2 3 2" xfId="41048"/>
    <cellStyle name="0.00 2 3 2 2 4" xfId="23491"/>
    <cellStyle name="0.00 2 3 2 2 4 2" xfId="46530"/>
    <cellStyle name="0.00 2 3 2 2 5" xfId="29380"/>
    <cellStyle name="0.00 2 3 2 3" xfId="6267"/>
    <cellStyle name="0.00 2 3 2 3 2" xfId="12239"/>
    <cellStyle name="0.00 2 3 2 3 2 2" xfId="35308"/>
    <cellStyle name="0.00 2 3 2 3 3" xfId="17995"/>
    <cellStyle name="0.00 2 3 2 3 3 2" xfId="41049"/>
    <cellStyle name="0.00 2 3 2 3 4" xfId="23492"/>
    <cellStyle name="0.00 2 3 2 3 4 2" xfId="46531"/>
    <cellStyle name="0.00 2 3 2 3 5" xfId="29381"/>
    <cellStyle name="0.00 2 3 2 4" xfId="6268"/>
    <cellStyle name="0.00 2 3 2 4 2" xfId="12240"/>
    <cellStyle name="0.00 2 3 2 4 2 2" xfId="35309"/>
    <cellStyle name="0.00 2 3 2 4 3" xfId="17996"/>
    <cellStyle name="0.00 2 3 2 4 3 2" xfId="41050"/>
    <cellStyle name="0.00 2 3 2 4 4" xfId="23493"/>
    <cellStyle name="0.00 2 3 2 4 4 2" xfId="46532"/>
    <cellStyle name="0.00 2 3 2 4 5" xfId="29382"/>
    <cellStyle name="0.00 2 3 2 5" xfId="6269"/>
    <cellStyle name="0.00 2 3 2 5 2" xfId="12241"/>
    <cellStyle name="0.00 2 3 2 5 2 2" xfId="35310"/>
    <cellStyle name="0.00 2 3 2 5 3" xfId="17997"/>
    <cellStyle name="0.00 2 3 2 5 3 2" xfId="41051"/>
    <cellStyle name="0.00 2 3 2 5 4" xfId="23494"/>
    <cellStyle name="0.00 2 3 2 5 4 2" xfId="46533"/>
    <cellStyle name="0.00 2 3 2 5 5" xfId="29383"/>
    <cellStyle name="0.00 2 3 2 6" xfId="6270"/>
    <cellStyle name="0.00 2 3 2 6 2" xfId="12242"/>
    <cellStyle name="0.00 2 3 2 6 2 2" xfId="35311"/>
    <cellStyle name="0.00 2 3 2 6 3" xfId="17998"/>
    <cellStyle name="0.00 2 3 2 6 3 2" xfId="41052"/>
    <cellStyle name="0.00 2 3 2 6 4" xfId="23495"/>
    <cellStyle name="0.00 2 3 2 6 4 2" xfId="46534"/>
    <cellStyle name="0.00 2 3 2 6 5" xfId="29384"/>
    <cellStyle name="0.00 2 3 2 7" xfId="6271"/>
    <cellStyle name="0.00 2 3 2 7 2" xfId="12243"/>
    <cellStyle name="0.00 2 3 2 7 2 2" xfId="35312"/>
    <cellStyle name="0.00 2 3 2 7 3" xfId="17999"/>
    <cellStyle name="0.00 2 3 2 7 3 2" xfId="41053"/>
    <cellStyle name="0.00 2 3 2 7 4" xfId="23496"/>
    <cellStyle name="0.00 2 3 2 7 4 2" xfId="46535"/>
    <cellStyle name="0.00 2 3 2 7 5" xfId="29385"/>
    <cellStyle name="0.00 2 3 2 8" xfId="6272"/>
    <cellStyle name="0.00 2 3 2 8 2" xfId="12244"/>
    <cellStyle name="0.00 2 3 2 8 2 2" xfId="35313"/>
    <cellStyle name="0.00 2 3 2 8 3" xfId="18000"/>
    <cellStyle name="0.00 2 3 2 8 3 2" xfId="41054"/>
    <cellStyle name="0.00 2 3 2 8 4" xfId="23497"/>
    <cellStyle name="0.00 2 3 2 8 4 2" xfId="46536"/>
    <cellStyle name="0.00 2 3 2 8 5" xfId="29386"/>
    <cellStyle name="0.00 2 3 2 9" xfId="6273"/>
    <cellStyle name="0.00 2 3 2 9 2" xfId="12245"/>
    <cellStyle name="0.00 2 3 2 9 2 2" xfId="35314"/>
    <cellStyle name="0.00 2 3 2 9 3" xfId="18001"/>
    <cellStyle name="0.00 2 3 2 9 3 2" xfId="41055"/>
    <cellStyle name="0.00 2 3 2 9 4" xfId="23498"/>
    <cellStyle name="0.00 2 3 2 9 4 2" xfId="46537"/>
    <cellStyle name="0.00 2 3 2 9 5" xfId="29387"/>
    <cellStyle name="0.00 2 3 3" xfId="6009"/>
    <cellStyle name="0.00 2 3 3 10" xfId="6274"/>
    <cellStyle name="0.00 2 3 3 10 2" xfId="12246"/>
    <cellStyle name="0.00 2 3 3 10 2 2" xfId="35315"/>
    <cellStyle name="0.00 2 3 3 10 3" xfId="18002"/>
    <cellStyle name="0.00 2 3 3 10 3 2" xfId="41056"/>
    <cellStyle name="0.00 2 3 3 10 4" xfId="23499"/>
    <cellStyle name="0.00 2 3 3 10 4 2" xfId="46538"/>
    <cellStyle name="0.00 2 3 3 10 5" xfId="29388"/>
    <cellStyle name="0.00 2 3 3 11" xfId="11982"/>
    <cellStyle name="0.00 2 3 3 11 2" xfId="35051"/>
    <cellStyle name="0.00 2 3 3 12" xfId="17739"/>
    <cellStyle name="0.00 2 3 3 12 2" xfId="40793"/>
    <cellStyle name="0.00 2 3 3 13" xfId="23236"/>
    <cellStyle name="0.00 2 3 3 13 2" xfId="46275"/>
    <cellStyle name="0.00 2 3 3 14" xfId="29123"/>
    <cellStyle name="0.00 2 3 3 2" xfId="6275"/>
    <cellStyle name="0.00 2 3 3 2 2" xfId="12247"/>
    <cellStyle name="0.00 2 3 3 2 2 2" xfId="35316"/>
    <cellStyle name="0.00 2 3 3 2 3" xfId="18003"/>
    <cellStyle name="0.00 2 3 3 2 3 2" xfId="41057"/>
    <cellStyle name="0.00 2 3 3 2 4" xfId="23500"/>
    <cellStyle name="0.00 2 3 3 2 4 2" xfId="46539"/>
    <cellStyle name="0.00 2 3 3 2 5" xfId="29389"/>
    <cellStyle name="0.00 2 3 3 3" xfId="6276"/>
    <cellStyle name="0.00 2 3 3 3 2" xfId="12248"/>
    <cellStyle name="0.00 2 3 3 3 2 2" xfId="35317"/>
    <cellStyle name="0.00 2 3 3 3 3" xfId="18004"/>
    <cellStyle name="0.00 2 3 3 3 3 2" xfId="41058"/>
    <cellStyle name="0.00 2 3 3 3 4" xfId="23501"/>
    <cellStyle name="0.00 2 3 3 3 4 2" xfId="46540"/>
    <cellStyle name="0.00 2 3 3 3 5" xfId="29390"/>
    <cellStyle name="0.00 2 3 3 4" xfId="6277"/>
    <cellStyle name="0.00 2 3 3 4 2" xfId="12249"/>
    <cellStyle name="0.00 2 3 3 4 2 2" xfId="35318"/>
    <cellStyle name="0.00 2 3 3 4 3" xfId="18005"/>
    <cellStyle name="0.00 2 3 3 4 3 2" xfId="41059"/>
    <cellStyle name="0.00 2 3 3 4 4" xfId="23502"/>
    <cellStyle name="0.00 2 3 3 4 4 2" xfId="46541"/>
    <cellStyle name="0.00 2 3 3 4 5" xfId="29391"/>
    <cellStyle name="0.00 2 3 3 5" xfId="6278"/>
    <cellStyle name="0.00 2 3 3 5 2" xfId="12250"/>
    <cellStyle name="0.00 2 3 3 5 2 2" xfId="35319"/>
    <cellStyle name="0.00 2 3 3 5 3" xfId="18006"/>
    <cellStyle name="0.00 2 3 3 5 3 2" xfId="41060"/>
    <cellStyle name="0.00 2 3 3 5 4" xfId="23503"/>
    <cellStyle name="0.00 2 3 3 5 4 2" xfId="46542"/>
    <cellStyle name="0.00 2 3 3 5 5" xfId="29392"/>
    <cellStyle name="0.00 2 3 3 6" xfId="6279"/>
    <cellStyle name="0.00 2 3 3 6 2" xfId="12251"/>
    <cellStyle name="0.00 2 3 3 6 2 2" xfId="35320"/>
    <cellStyle name="0.00 2 3 3 6 3" xfId="18007"/>
    <cellStyle name="0.00 2 3 3 6 3 2" xfId="41061"/>
    <cellStyle name="0.00 2 3 3 6 4" xfId="23504"/>
    <cellStyle name="0.00 2 3 3 6 4 2" xfId="46543"/>
    <cellStyle name="0.00 2 3 3 6 5" xfId="29393"/>
    <cellStyle name="0.00 2 3 3 7" xfId="6280"/>
    <cellStyle name="0.00 2 3 3 7 2" xfId="12252"/>
    <cellStyle name="0.00 2 3 3 7 2 2" xfId="35321"/>
    <cellStyle name="0.00 2 3 3 7 3" xfId="18008"/>
    <cellStyle name="0.00 2 3 3 7 3 2" xfId="41062"/>
    <cellStyle name="0.00 2 3 3 7 4" xfId="23505"/>
    <cellStyle name="0.00 2 3 3 7 4 2" xfId="46544"/>
    <cellStyle name="0.00 2 3 3 7 5" xfId="29394"/>
    <cellStyle name="0.00 2 3 3 8" xfId="6281"/>
    <cellStyle name="0.00 2 3 3 8 2" xfId="12253"/>
    <cellStyle name="0.00 2 3 3 8 2 2" xfId="35322"/>
    <cellStyle name="0.00 2 3 3 8 3" xfId="18009"/>
    <cellStyle name="0.00 2 3 3 8 3 2" xfId="41063"/>
    <cellStyle name="0.00 2 3 3 8 4" xfId="23506"/>
    <cellStyle name="0.00 2 3 3 8 4 2" xfId="46545"/>
    <cellStyle name="0.00 2 3 3 8 5" xfId="29395"/>
    <cellStyle name="0.00 2 3 3 9" xfId="6282"/>
    <cellStyle name="0.00 2 3 3 9 2" xfId="12254"/>
    <cellStyle name="0.00 2 3 3 9 2 2" xfId="35323"/>
    <cellStyle name="0.00 2 3 3 9 3" xfId="18010"/>
    <cellStyle name="0.00 2 3 3 9 3 2" xfId="41064"/>
    <cellStyle name="0.00 2 3 3 9 4" xfId="23507"/>
    <cellStyle name="0.00 2 3 3 9 4 2" xfId="46546"/>
    <cellStyle name="0.00 2 3 3 9 5" xfId="29396"/>
    <cellStyle name="0.00 2 3 4" xfId="6283"/>
    <cellStyle name="0.00 2 3 4 2" xfId="12255"/>
    <cellStyle name="0.00 2 3 4 2 2" xfId="35324"/>
    <cellStyle name="0.00 2 3 4 3" xfId="18011"/>
    <cellStyle name="0.00 2 3 4 3 2" xfId="41065"/>
    <cellStyle name="0.00 2 3 4 4" xfId="23508"/>
    <cellStyle name="0.00 2 3 4 4 2" xfId="46547"/>
    <cellStyle name="0.00 2 3 4 5" xfId="29397"/>
    <cellStyle name="0.00 2 3 5" xfId="6284"/>
    <cellStyle name="0.00 2 3 5 2" xfId="12256"/>
    <cellStyle name="0.00 2 3 5 2 2" xfId="35325"/>
    <cellStyle name="0.00 2 3 5 3" xfId="18012"/>
    <cellStyle name="0.00 2 3 5 3 2" xfId="41066"/>
    <cellStyle name="0.00 2 3 5 4" xfId="23509"/>
    <cellStyle name="0.00 2 3 5 4 2" xfId="46548"/>
    <cellStyle name="0.00 2 3 5 5" xfId="29398"/>
    <cellStyle name="0.00 2 3 6" xfId="6285"/>
    <cellStyle name="0.00 2 3 6 2" xfId="12257"/>
    <cellStyle name="0.00 2 3 6 2 2" xfId="35326"/>
    <cellStyle name="0.00 2 3 6 3" xfId="18013"/>
    <cellStyle name="0.00 2 3 6 3 2" xfId="41067"/>
    <cellStyle name="0.00 2 3 6 4" xfId="23510"/>
    <cellStyle name="0.00 2 3 6 4 2" xfId="46549"/>
    <cellStyle name="0.00 2 3 6 5" xfId="29399"/>
    <cellStyle name="0.00 2 3 7" xfId="11490"/>
    <cellStyle name="0.00 2 3 7 2" xfId="34559"/>
    <cellStyle name="0.00 2 3 8" xfId="28621"/>
    <cellStyle name="0.00 2 4" xfId="5633"/>
    <cellStyle name="0.00 2 4 2" xfId="6286"/>
    <cellStyle name="0.00 2 4 2 2" xfId="12258"/>
    <cellStyle name="0.00 2 4 2 2 2" xfId="35327"/>
    <cellStyle name="0.00 2 4 2 3" xfId="18014"/>
    <cellStyle name="0.00 2 4 2 3 2" xfId="41068"/>
    <cellStyle name="0.00 2 4 2 4" xfId="23511"/>
    <cellStyle name="0.00 2 4 2 4 2" xfId="46550"/>
    <cellStyle name="0.00 2 4 2 5" xfId="29400"/>
    <cellStyle name="0.00 2 4 3" xfId="6287"/>
    <cellStyle name="0.00 2 4 3 2" xfId="12259"/>
    <cellStyle name="0.00 2 4 3 2 2" xfId="35328"/>
    <cellStyle name="0.00 2 4 3 3" xfId="18015"/>
    <cellStyle name="0.00 2 4 3 3 2" xfId="41069"/>
    <cellStyle name="0.00 2 4 3 4" xfId="23512"/>
    <cellStyle name="0.00 2 4 3 4 2" xfId="46551"/>
    <cellStyle name="0.00 2 4 3 5" xfId="29401"/>
    <cellStyle name="0.00 2 4 4" xfId="6288"/>
    <cellStyle name="0.00 2 4 4 2" xfId="12260"/>
    <cellStyle name="0.00 2 4 4 2 2" xfId="35329"/>
    <cellStyle name="0.00 2 4 4 3" xfId="18016"/>
    <cellStyle name="0.00 2 4 4 3 2" xfId="41070"/>
    <cellStyle name="0.00 2 4 4 4" xfId="23513"/>
    <cellStyle name="0.00 2 4 4 4 2" xfId="46552"/>
    <cellStyle name="0.00 2 4 4 5" xfId="29402"/>
    <cellStyle name="0.00 2 4 5" xfId="6289"/>
    <cellStyle name="0.00 2 4 5 2" xfId="12261"/>
    <cellStyle name="0.00 2 4 5 2 2" xfId="35330"/>
    <cellStyle name="0.00 2 4 5 3" xfId="18017"/>
    <cellStyle name="0.00 2 4 5 3 2" xfId="41071"/>
    <cellStyle name="0.00 2 4 5 4" xfId="23514"/>
    <cellStyle name="0.00 2 4 5 4 2" xfId="46553"/>
    <cellStyle name="0.00 2 4 5 5" xfId="29403"/>
    <cellStyle name="0.00 2 4 6" xfId="6290"/>
    <cellStyle name="0.00 2 4 6 2" xfId="12262"/>
    <cellStyle name="0.00 2 4 6 2 2" xfId="35331"/>
    <cellStyle name="0.00 2 4 6 3" xfId="18018"/>
    <cellStyle name="0.00 2 4 6 3 2" xfId="41072"/>
    <cellStyle name="0.00 2 4 6 4" xfId="23515"/>
    <cellStyle name="0.00 2 4 6 4 2" xfId="46554"/>
    <cellStyle name="0.00 2 4 6 5" xfId="29404"/>
    <cellStyle name="0.00 2 4 7" xfId="11607"/>
    <cellStyle name="0.00 2 4 7 2" xfId="34676"/>
    <cellStyle name="0.00 2 4 8" xfId="17378"/>
    <cellStyle name="0.00 2 4 8 2" xfId="40432"/>
    <cellStyle name="0.00 2 4 9" xfId="28748"/>
    <cellStyle name="0.00 2 5" xfId="5610"/>
    <cellStyle name="0.00 2 5 10" xfId="6291"/>
    <cellStyle name="0.00 2 5 10 2" xfId="12263"/>
    <cellStyle name="0.00 2 5 10 2 2" xfId="35332"/>
    <cellStyle name="0.00 2 5 10 3" xfId="18019"/>
    <cellStyle name="0.00 2 5 10 3 2" xfId="41073"/>
    <cellStyle name="0.00 2 5 10 4" xfId="23516"/>
    <cellStyle name="0.00 2 5 10 4 2" xfId="46555"/>
    <cellStyle name="0.00 2 5 10 5" xfId="29405"/>
    <cellStyle name="0.00 2 5 11" xfId="11592"/>
    <cellStyle name="0.00 2 5 11 2" xfId="34661"/>
    <cellStyle name="0.00 2 5 12" xfId="17364"/>
    <cellStyle name="0.00 2 5 12 2" xfId="40418"/>
    <cellStyle name="0.00 2 5 13" xfId="22916"/>
    <cellStyle name="0.00 2 5 13 2" xfId="45955"/>
    <cellStyle name="0.00 2 5 14" xfId="28732"/>
    <cellStyle name="0.00 2 5 2" xfId="6292"/>
    <cellStyle name="0.00 2 5 2 2" xfId="12264"/>
    <cellStyle name="0.00 2 5 2 2 2" xfId="35333"/>
    <cellStyle name="0.00 2 5 2 3" xfId="18020"/>
    <cellStyle name="0.00 2 5 2 3 2" xfId="41074"/>
    <cellStyle name="0.00 2 5 2 4" xfId="23517"/>
    <cellStyle name="0.00 2 5 2 4 2" xfId="46556"/>
    <cellStyle name="0.00 2 5 2 5" xfId="29406"/>
    <cellStyle name="0.00 2 5 3" xfId="6293"/>
    <cellStyle name="0.00 2 5 3 2" xfId="12265"/>
    <cellStyle name="0.00 2 5 3 2 2" xfId="35334"/>
    <cellStyle name="0.00 2 5 3 3" xfId="18021"/>
    <cellStyle name="0.00 2 5 3 3 2" xfId="41075"/>
    <cellStyle name="0.00 2 5 3 4" xfId="23518"/>
    <cellStyle name="0.00 2 5 3 4 2" xfId="46557"/>
    <cellStyle name="0.00 2 5 3 5" xfId="29407"/>
    <cellStyle name="0.00 2 5 4" xfId="6294"/>
    <cellStyle name="0.00 2 5 4 2" xfId="12266"/>
    <cellStyle name="0.00 2 5 4 2 2" xfId="35335"/>
    <cellStyle name="0.00 2 5 4 3" xfId="18022"/>
    <cellStyle name="0.00 2 5 4 3 2" xfId="41076"/>
    <cellStyle name="0.00 2 5 4 4" xfId="23519"/>
    <cellStyle name="0.00 2 5 4 4 2" xfId="46558"/>
    <cellStyle name="0.00 2 5 4 5" xfId="29408"/>
    <cellStyle name="0.00 2 5 5" xfId="6295"/>
    <cellStyle name="0.00 2 5 5 2" xfId="12267"/>
    <cellStyle name="0.00 2 5 5 2 2" xfId="35336"/>
    <cellStyle name="0.00 2 5 5 3" xfId="18023"/>
    <cellStyle name="0.00 2 5 5 3 2" xfId="41077"/>
    <cellStyle name="0.00 2 5 5 4" xfId="23520"/>
    <cellStyle name="0.00 2 5 5 4 2" xfId="46559"/>
    <cellStyle name="0.00 2 5 5 5" xfId="29409"/>
    <cellStyle name="0.00 2 5 6" xfId="6296"/>
    <cellStyle name="0.00 2 5 6 2" xfId="12268"/>
    <cellStyle name="0.00 2 5 6 2 2" xfId="35337"/>
    <cellStyle name="0.00 2 5 6 3" xfId="18024"/>
    <cellStyle name="0.00 2 5 6 3 2" xfId="41078"/>
    <cellStyle name="0.00 2 5 6 4" xfId="23521"/>
    <cellStyle name="0.00 2 5 6 4 2" xfId="46560"/>
    <cellStyle name="0.00 2 5 6 5" xfId="29410"/>
    <cellStyle name="0.00 2 5 7" xfId="6297"/>
    <cellStyle name="0.00 2 5 7 2" xfId="12269"/>
    <cellStyle name="0.00 2 5 7 2 2" xfId="35338"/>
    <cellStyle name="0.00 2 5 7 3" xfId="18025"/>
    <cellStyle name="0.00 2 5 7 3 2" xfId="41079"/>
    <cellStyle name="0.00 2 5 7 4" xfId="23522"/>
    <cellStyle name="0.00 2 5 7 4 2" xfId="46561"/>
    <cellStyle name="0.00 2 5 7 5" xfId="29411"/>
    <cellStyle name="0.00 2 5 8" xfId="6298"/>
    <cellStyle name="0.00 2 5 8 2" xfId="12270"/>
    <cellStyle name="0.00 2 5 8 2 2" xfId="35339"/>
    <cellStyle name="0.00 2 5 8 3" xfId="18026"/>
    <cellStyle name="0.00 2 5 8 3 2" xfId="41080"/>
    <cellStyle name="0.00 2 5 8 4" xfId="23523"/>
    <cellStyle name="0.00 2 5 8 4 2" xfId="46562"/>
    <cellStyle name="0.00 2 5 8 5" xfId="29412"/>
    <cellStyle name="0.00 2 5 9" xfId="6299"/>
    <cellStyle name="0.00 2 5 9 2" xfId="12271"/>
    <cellStyle name="0.00 2 5 9 2 2" xfId="35340"/>
    <cellStyle name="0.00 2 5 9 3" xfId="18027"/>
    <cellStyle name="0.00 2 5 9 3 2" xfId="41081"/>
    <cellStyle name="0.00 2 5 9 4" xfId="23524"/>
    <cellStyle name="0.00 2 5 9 4 2" xfId="46563"/>
    <cellStyle name="0.00 2 5 9 5" xfId="29413"/>
    <cellStyle name="0.00 2 6" xfId="6300"/>
    <cellStyle name="0.00 2 6 2" xfId="12272"/>
    <cellStyle name="0.00 2 6 2 2" xfId="35341"/>
    <cellStyle name="0.00 2 6 3" xfId="18028"/>
    <cellStyle name="0.00 2 6 3 2" xfId="41082"/>
    <cellStyle name="0.00 2 6 4" xfId="23525"/>
    <cellStyle name="0.00 2 6 4 2" xfId="46564"/>
    <cellStyle name="0.00 2 6 5" xfId="29414"/>
    <cellStyle name="0.00 2 7" xfId="11344"/>
    <cellStyle name="0.00 2 7 2" xfId="34413"/>
    <cellStyle name="0.00 2 8" xfId="28469"/>
    <cellStyle name="0.00 3" xfId="5574"/>
    <cellStyle name="0.00 3 10" xfId="11562"/>
    <cellStyle name="0.00 3 10 2" xfId="34631"/>
    <cellStyle name="0.00 3 11" xfId="28699"/>
    <cellStyle name="0.00 3 2" xfId="5862"/>
    <cellStyle name="0.00 3 2 2" xfId="6301"/>
    <cellStyle name="0.00 3 2 2 2" xfId="12273"/>
    <cellStyle name="0.00 3 2 2 2 2" xfId="35342"/>
    <cellStyle name="0.00 3 2 2 3" xfId="18029"/>
    <cellStyle name="0.00 3 2 2 3 2" xfId="41083"/>
    <cellStyle name="0.00 3 2 2 4" xfId="23526"/>
    <cellStyle name="0.00 3 2 2 4 2" xfId="46565"/>
    <cellStyle name="0.00 3 2 2 5" xfId="29415"/>
    <cellStyle name="0.00 3 2 3" xfId="6302"/>
    <cellStyle name="0.00 3 2 3 2" xfId="12274"/>
    <cellStyle name="0.00 3 2 3 2 2" xfId="35343"/>
    <cellStyle name="0.00 3 2 3 3" xfId="18030"/>
    <cellStyle name="0.00 3 2 3 3 2" xfId="41084"/>
    <cellStyle name="0.00 3 2 3 4" xfId="23527"/>
    <cellStyle name="0.00 3 2 3 4 2" xfId="46566"/>
    <cellStyle name="0.00 3 2 3 5" xfId="29416"/>
    <cellStyle name="0.00 3 2 4" xfId="6303"/>
    <cellStyle name="0.00 3 2 4 2" xfId="12275"/>
    <cellStyle name="0.00 3 2 4 2 2" xfId="35344"/>
    <cellStyle name="0.00 3 2 4 3" xfId="18031"/>
    <cellStyle name="0.00 3 2 4 3 2" xfId="41085"/>
    <cellStyle name="0.00 3 2 4 4" xfId="23528"/>
    <cellStyle name="0.00 3 2 4 4 2" xfId="46567"/>
    <cellStyle name="0.00 3 2 4 5" xfId="29417"/>
    <cellStyle name="0.00 3 2 5" xfId="6304"/>
    <cellStyle name="0.00 3 2 5 2" xfId="12276"/>
    <cellStyle name="0.00 3 2 5 2 2" xfId="35345"/>
    <cellStyle name="0.00 3 2 5 3" xfId="18032"/>
    <cellStyle name="0.00 3 2 5 3 2" xfId="41086"/>
    <cellStyle name="0.00 3 2 5 4" xfId="23529"/>
    <cellStyle name="0.00 3 2 5 4 2" xfId="46568"/>
    <cellStyle name="0.00 3 2 5 5" xfId="29418"/>
    <cellStyle name="0.00 3 2 6" xfId="6305"/>
    <cellStyle name="0.00 3 2 6 2" xfId="12277"/>
    <cellStyle name="0.00 3 2 6 2 2" xfId="35346"/>
    <cellStyle name="0.00 3 2 6 3" xfId="18033"/>
    <cellStyle name="0.00 3 2 6 3 2" xfId="41087"/>
    <cellStyle name="0.00 3 2 6 4" xfId="23530"/>
    <cellStyle name="0.00 3 2 6 4 2" xfId="46569"/>
    <cellStyle name="0.00 3 2 6 5" xfId="29419"/>
    <cellStyle name="0.00 3 2 7" xfId="11835"/>
    <cellStyle name="0.00 3 2 7 2" xfId="34904"/>
    <cellStyle name="0.00 3 2 8" xfId="17596"/>
    <cellStyle name="0.00 3 2 8 2" xfId="40650"/>
    <cellStyle name="0.00 3 2 9" xfId="28976"/>
    <cellStyle name="0.00 3 3" xfId="6072"/>
    <cellStyle name="0.00 3 3 10" xfId="6306"/>
    <cellStyle name="0.00 3 3 10 2" xfId="12278"/>
    <cellStyle name="0.00 3 3 10 2 2" xfId="35347"/>
    <cellStyle name="0.00 3 3 10 3" xfId="18034"/>
    <cellStyle name="0.00 3 3 10 3 2" xfId="41088"/>
    <cellStyle name="0.00 3 3 10 4" xfId="23531"/>
    <cellStyle name="0.00 3 3 10 4 2" xfId="46570"/>
    <cellStyle name="0.00 3 3 10 5" xfId="29420"/>
    <cellStyle name="0.00 3 3 11" xfId="12044"/>
    <cellStyle name="0.00 3 3 11 2" xfId="35113"/>
    <cellStyle name="0.00 3 3 12" xfId="17800"/>
    <cellStyle name="0.00 3 3 12 2" xfId="40854"/>
    <cellStyle name="0.00 3 3 13" xfId="23297"/>
    <cellStyle name="0.00 3 3 13 2" xfId="46336"/>
    <cellStyle name="0.00 3 3 14" xfId="29186"/>
    <cellStyle name="0.00 3 3 2" xfId="6307"/>
    <cellStyle name="0.00 3 3 2 2" xfId="12279"/>
    <cellStyle name="0.00 3 3 2 2 2" xfId="35348"/>
    <cellStyle name="0.00 3 3 2 3" xfId="18035"/>
    <cellStyle name="0.00 3 3 2 3 2" xfId="41089"/>
    <cellStyle name="0.00 3 3 2 4" xfId="23532"/>
    <cellStyle name="0.00 3 3 2 4 2" xfId="46571"/>
    <cellStyle name="0.00 3 3 2 5" xfId="29421"/>
    <cellStyle name="0.00 3 3 3" xfId="6308"/>
    <cellStyle name="0.00 3 3 3 2" xfId="12280"/>
    <cellStyle name="0.00 3 3 3 2 2" xfId="35349"/>
    <cellStyle name="0.00 3 3 3 3" xfId="18036"/>
    <cellStyle name="0.00 3 3 3 3 2" xfId="41090"/>
    <cellStyle name="0.00 3 3 3 4" xfId="23533"/>
    <cellStyle name="0.00 3 3 3 4 2" xfId="46572"/>
    <cellStyle name="0.00 3 3 3 5" xfId="29422"/>
    <cellStyle name="0.00 3 3 4" xfId="6309"/>
    <cellStyle name="0.00 3 3 4 2" xfId="12281"/>
    <cellStyle name="0.00 3 3 4 2 2" xfId="35350"/>
    <cellStyle name="0.00 3 3 4 3" xfId="18037"/>
    <cellStyle name="0.00 3 3 4 3 2" xfId="41091"/>
    <cellStyle name="0.00 3 3 4 4" xfId="23534"/>
    <cellStyle name="0.00 3 3 4 4 2" xfId="46573"/>
    <cellStyle name="0.00 3 3 4 5" xfId="29423"/>
    <cellStyle name="0.00 3 3 5" xfId="6310"/>
    <cellStyle name="0.00 3 3 5 2" xfId="12282"/>
    <cellStyle name="0.00 3 3 5 2 2" xfId="35351"/>
    <cellStyle name="0.00 3 3 5 3" xfId="18038"/>
    <cellStyle name="0.00 3 3 5 3 2" xfId="41092"/>
    <cellStyle name="0.00 3 3 5 4" xfId="23535"/>
    <cellStyle name="0.00 3 3 5 4 2" xfId="46574"/>
    <cellStyle name="0.00 3 3 5 5" xfId="29424"/>
    <cellStyle name="0.00 3 3 6" xfId="6311"/>
    <cellStyle name="0.00 3 3 6 2" xfId="12283"/>
    <cellStyle name="0.00 3 3 6 2 2" xfId="35352"/>
    <cellStyle name="0.00 3 3 6 3" xfId="18039"/>
    <cellStyle name="0.00 3 3 6 3 2" xfId="41093"/>
    <cellStyle name="0.00 3 3 6 4" xfId="23536"/>
    <cellStyle name="0.00 3 3 6 4 2" xfId="46575"/>
    <cellStyle name="0.00 3 3 6 5" xfId="29425"/>
    <cellStyle name="0.00 3 3 7" xfId="6312"/>
    <cellStyle name="0.00 3 3 7 2" xfId="12284"/>
    <cellStyle name="0.00 3 3 7 2 2" xfId="35353"/>
    <cellStyle name="0.00 3 3 7 3" xfId="18040"/>
    <cellStyle name="0.00 3 3 7 3 2" xfId="41094"/>
    <cellStyle name="0.00 3 3 7 4" xfId="23537"/>
    <cellStyle name="0.00 3 3 7 4 2" xfId="46576"/>
    <cellStyle name="0.00 3 3 7 5" xfId="29426"/>
    <cellStyle name="0.00 3 3 8" xfId="6313"/>
    <cellStyle name="0.00 3 3 8 2" xfId="12285"/>
    <cellStyle name="0.00 3 3 8 2 2" xfId="35354"/>
    <cellStyle name="0.00 3 3 8 3" xfId="18041"/>
    <cellStyle name="0.00 3 3 8 3 2" xfId="41095"/>
    <cellStyle name="0.00 3 3 8 4" xfId="23538"/>
    <cellStyle name="0.00 3 3 8 4 2" xfId="46577"/>
    <cellStyle name="0.00 3 3 8 5" xfId="29427"/>
    <cellStyle name="0.00 3 3 9" xfId="6314"/>
    <cellStyle name="0.00 3 3 9 2" xfId="12286"/>
    <cellStyle name="0.00 3 3 9 2 2" xfId="35355"/>
    <cellStyle name="0.00 3 3 9 3" xfId="18042"/>
    <cellStyle name="0.00 3 3 9 3 2" xfId="41096"/>
    <cellStyle name="0.00 3 3 9 4" xfId="23539"/>
    <cellStyle name="0.00 3 3 9 4 2" xfId="46578"/>
    <cellStyle name="0.00 3 3 9 5" xfId="29428"/>
    <cellStyle name="0.00 3 4" xfId="6315"/>
    <cellStyle name="0.00 3 4 2" xfId="12287"/>
    <cellStyle name="0.00 3 4 2 2" xfId="35356"/>
    <cellStyle name="0.00 3 4 3" xfId="18043"/>
    <cellStyle name="0.00 3 4 3 2" xfId="41097"/>
    <cellStyle name="0.00 3 4 4" xfId="23540"/>
    <cellStyle name="0.00 3 4 4 2" xfId="46579"/>
    <cellStyle name="0.00 3 4 5" xfId="29429"/>
    <cellStyle name="0.00 3 5" xfId="6316"/>
    <cellStyle name="0.00 3 5 2" xfId="12288"/>
    <cellStyle name="0.00 3 5 2 2" xfId="35357"/>
    <cellStyle name="0.00 3 5 3" xfId="18044"/>
    <cellStyle name="0.00 3 5 3 2" xfId="41098"/>
    <cellStyle name="0.00 3 5 4" xfId="23541"/>
    <cellStyle name="0.00 3 5 4 2" xfId="46580"/>
    <cellStyle name="0.00 3 5 5" xfId="29430"/>
    <cellStyle name="0.00 3 6" xfId="6317"/>
    <cellStyle name="0.00 3 6 2" xfId="12289"/>
    <cellStyle name="0.00 3 6 2 2" xfId="35358"/>
    <cellStyle name="0.00 3 6 3" xfId="18045"/>
    <cellStyle name="0.00 3 6 3 2" xfId="41099"/>
    <cellStyle name="0.00 3 6 4" xfId="23542"/>
    <cellStyle name="0.00 3 6 4 2" xfId="46581"/>
    <cellStyle name="0.00 3 6 5" xfId="29431"/>
    <cellStyle name="0.00 3 7" xfId="6318"/>
    <cellStyle name="0.00 3 7 2" xfId="12290"/>
    <cellStyle name="0.00 3 7 2 2" xfId="35359"/>
    <cellStyle name="0.00 3 7 3" xfId="18046"/>
    <cellStyle name="0.00 3 7 3 2" xfId="41100"/>
    <cellStyle name="0.00 3 7 4" xfId="23543"/>
    <cellStyle name="0.00 3 7 4 2" xfId="46582"/>
    <cellStyle name="0.00 3 7 5" xfId="29432"/>
    <cellStyle name="0.00 3 8" xfId="6319"/>
    <cellStyle name="0.00 3 8 2" xfId="12291"/>
    <cellStyle name="0.00 3 8 2 2" xfId="35360"/>
    <cellStyle name="0.00 3 8 3" xfId="18047"/>
    <cellStyle name="0.00 3 8 3 2" xfId="41101"/>
    <cellStyle name="0.00 3 8 4" xfId="23544"/>
    <cellStyle name="0.00 3 8 4 2" xfId="46583"/>
    <cellStyle name="0.00 3 8 5" xfId="29433"/>
    <cellStyle name="0.00 3 9" xfId="6320"/>
    <cellStyle name="0.00 3 9 2" xfId="12292"/>
    <cellStyle name="0.00 3 9 2 2" xfId="35361"/>
    <cellStyle name="0.00 3 9 3" xfId="18048"/>
    <cellStyle name="0.00 3 9 3 2" xfId="41102"/>
    <cellStyle name="0.00 3 9 4" xfId="23545"/>
    <cellStyle name="0.00 3 9 4 2" xfId="46584"/>
    <cellStyle name="0.00 3 9 5" xfId="29434"/>
    <cellStyle name="0.00 4" xfId="5434"/>
    <cellStyle name="0.00 4 2" xfId="5722"/>
    <cellStyle name="0.00 4 2 2" xfId="6321"/>
    <cellStyle name="0.00 4 2 2 2" xfId="12293"/>
    <cellStyle name="0.00 4 2 2 2 2" xfId="35362"/>
    <cellStyle name="0.00 4 2 2 3" xfId="18049"/>
    <cellStyle name="0.00 4 2 2 3 2" xfId="41103"/>
    <cellStyle name="0.00 4 2 2 4" xfId="23546"/>
    <cellStyle name="0.00 4 2 2 4 2" xfId="46585"/>
    <cellStyle name="0.00 4 2 2 5" xfId="29435"/>
    <cellStyle name="0.00 4 2 3" xfId="6322"/>
    <cellStyle name="0.00 4 2 3 2" xfId="12294"/>
    <cellStyle name="0.00 4 2 3 2 2" xfId="35363"/>
    <cellStyle name="0.00 4 2 3 3" xfId="18050"/>
    <cellStyle name="0.00 4 2 3 3 2" xfId="41104"/>
    <cellStyle name="0.00 4 2 3 4" xfId="23547"/>
    <cellStyle name="0.00 4 2 3 4 2" xfId="46586"/>
    <cellStyle name="0.00 4 2 3 5" xfId="29436"/>
    <cellStyle name="0.00 4 2 4" xfId="6323"/>
    <cellStyle name="0.00 4 2 4 2" xfId="12295"/>
    <cellStyle name="0.00 4 2 4 2 2" xfId="35364"/>
    <cellStyle name="0.00 4 2 4 3" xfId="18051"/>
    <cellStyle name="0.00 4 2 4 3 2" xfId="41105"/>
    <cellStyle name="0.00 4 2 4 4" xfId="23548"/>
    <cellStyle name="0.00 4 2 4 4 2" xfId="46587"/>
    <cellStyle name="0.00 4 2 4 5" xfId="29437"/>
    <cellStyle name="0.00 4 2 5" xfId="6324"/>
    <cellStyle name="0.00 4 2 5 2" xfId="12296"/>
    <cellStyle name="0.00 4 2 5 2 2" xfId="35365"/>
    <cellStyle name="0.00 4 2 5 3" xfId="18052"/>
    <cellStyle name="0.00 4 2 5 3 2" xfId="41106"/>
    <cellStyle name="0.00 4 2 5 4" xfId="23549"/>
    <cellStyle name="0.00 4 2 5 4 2" xfId="46588"/>
    <cellStyle name="0.00 4 2 5 5" xfId="29438"/>
    <cellStyle name="0.00 4 2 6" xfId="6325"/>
    <cellStyle name="0.00 4 2 6 2" xfId="12297"/>
    <cellStyle name="0.00 4 2 6 2 2" xfId="35366"/>
    <cellStyle name="0.00 4 2 6 3" xfId="18053"/>
    <cellStyle name="0.00 4 2 6 3 2" xfId="41107"/>
    <cellStyle name="0.00 4 2 6 4" xfId="23550"/>
    <cellStyle name="0.00 4 2 6 4 2" xfId="46589"/>
    <cellStyle name="0.00 4 2 6 5" xfId="29439"/>
    <cellStyle name="0.00 4 2 7" xfId="11695"/>
    <cellStyle name="0.00 4 2 7 2" xfId="34764"/>
    <cellStyle name="0.00 4 2 8" xfId="17462"/>
    <cellStyle name="0.00 4 2 8 2" xfId="40516"/>
    <cellStyle name="0.00 4 2 9" xfId="28836"/>
    <cellStyle name="0.00 4 3" xfId="6326"/>
    <cellStyle name="0.00 4 3 2" xfId="12298"/>
    <cellStyle name="0.00 4 3 2 2" xfId="35367"/>
    <cellStyle name="0.00 4 3 3" xfId="18054"/>
    <cellStyle name="0.00 4 3 3 2" xfId="41108"/>
    <cellStyle name="0.00 4 3 4" xfId="23551"/>
    <cellStyle name="0.00 4 3 4 2" xfId="46590"/>
    <cellStyle name="0.00 4 3 5" xfId="29440"/>
    <cellStyle name="0.00 4 4" xfId="6327"/>
    <cellStyle name="0.00 4 4 2" xfId="12299"/>
    <cellStyle name="0.00 4 4 2 2" xfId="35368"/>
    <cellStyle name="0.00 4 4 3" xfId="18055"/>
    <cellStyle name="0.00 4 4 3 2" xfId="41109"/>
    <cellStyle name="0.00 4 4 4" xfId="23552"/>
    <cellStyle name="0.00 4 4 4 2" xfId="46591"/>
    <cellStyle name="0.00 4 4 5" xfId="29441"/>
    <cellStyle name="0.00 4 5" xfId="6328"/>
    <cellStyle name="0.00 4 5 2" xfId="12300"/>
    <cellStyle name="0.00 4 5 2 2" xfId="35369"/>
    <cellStyle name="0.00 4 5 3" xfId="18056"/>
    <cellStyle name="0.00 4 5 3 2" xfId="41110"/>
    <cellStyle name="0.00 4 5 4" xfId="23553"/>
    <cellStyle name="0.00 4 5 4 2" xfId="46592"/>
    <cellStyle name="0.00 4 5 5" xfId="29442"/>
    <cellStyle name="0.00 4 6" xfId="11428"/>
    <cellStyle name="0.00 4 6 2" xfId="34497"/>
    <cellStyle name="0.00 4 7" xfId="17223"/>
    <cellStyle name="0.00 4 7 2" xfId="40277"/>
    <cellStyle name="0.00 4 8" xfId="28559"/>
    <cellStyle name="0.00 5" xfId="5603"/>
    <cellStyle name="0.00 5 2" xfId="6329"/>
    <cellStyle name="0.00 5 2 2" xfId="12301"/>
    <cellStyle name="0.00 5 2 2 2" xfId="35370"/>
    <cellStyle name="0.00 5 2 3" xfId="18057"/>
    <cellStyle name="0.00 5 2 3 2" xfId="41111"/>
    <cellStyle name="0.00 5 2 4" xfId="23554"/>
    <cellStyle name="0.00 5 2 4 2" xfId="46593"/>
    <cellStyle name="0.00 5 2 5" xfId="29443"/>
    <cellStyle name="0.00 5 3" xfId="6330"/>
    <cellStyle name="0.00 5 3 2" xfId="12302"/>
    <cellStyle name="0.00 5 3 2 2" xfId="35371"/>
    <cellStyle name="0.00 5 3 3" xfId="18058"/>
    <cellStyle name="0.00 5 3 3 2" xfId="41112"/>
    <cellStyle name="0.00 5 3 4" xfId="23555"/>
    <cellStyle name="0.00 5 3 4 2" xfId="46594"/>
    <cellStyle name="0.00 5 3 5" xfId="29444"/>
    <cellStyle name="0.00 5 4" xfId="6331"/>
    <cellStyle name="0.00 5 4 2" xfId="12303"/>
    <cellStyle name="0.00 5 4 2 2" xfId="35372"/>
    <cellStyle name="0.00 5 4 3" xfId="18059"/>
    <cellStyle name="0.00 5 4 3 2" xfId="41113"/>
    <cellStyle name="0.00 5 4 4" xfId="23556"/>
    <cellStyle name="0.00 5 4 4 2" xfId="46595"/>
    <cellStyle name="0.00 5 4 5" xfId="29445"/>
    <cellStyle name="0.00 5 5" xfId="6332"/>
    <cellStyle name="0.00 5 5 2" xfId="12304"/>
    <cellStyle name="0.00 5 5 2 2" xfId="35373"/>
    <cellStyle name="0.00 5 5 3" xfId="18060"/>
    <cellStyle name="0.00 5 5 3 2" xfId="41114"/>
    <cellStyle name="0.00 5 5 4" xfId="23557"/>
    <cellStyle name="0.00 5 5 4 2" xfId="46596"/>
    <cellStyle name="0.00 5 5 5" xfId="29446"/>
    <cellStyle name="0.00 5 6" xfId="6333"/>
    <cellStyle name="0.00 5 6 2" xfId="12305"/>
    <cellStyle name="0.00 5 6 2 2" xfId="35374"/>
    <cellStyle name="0.00 5 6 3" xfId="18061"/>
    <cellStyle name="0.00 5 6 3 2" xfId="41115"/>
    <cellStyle name="0.00 5 6 4" xfId="23558"/>
    <cellStyle name="0.00 5 6 4 2" xfId="46597"/>
    <cellStyle name="0.00 5 6 5" xfId="29447"/>
    <cellStyle name="0.00 5 7" xfId="11586"/>
    <cellStyle name="0.00 5 7 2" xfId="34655"/>
    <cellStyle name="0.00 5 8" xfId="17358"/>
    <cellStyle name="0.00 5 8 2" xfId="40412"/>
    <cellStyle name="0.00 5 9" xfId="28726"/>
    <cellStyle name="0.00 6" xfId="6334"/>
    <cellStyle name="0.00 6 2" xfId="12306"/>
    <cellStyle name="0.00 6 2 2" xfId="35375"/>
    <cellStyle name="0.00 6 3" xfId="18062"/>
    <cellStyle name="0.00 6 3 2" xfId="41116"/>
    <cellStyle name="0.00 6 4" xfId="23559"/>
    <cellStyle name="0.00 6 4 2" xfId="46598"/>
    <cellStyle name="0.00 6 5" xfId="29448"/>
    <cellStyle name="0.00 7" xfId="11240"/>
    <cellStyle name="0.00 7 2" xfId="34309"/>
    <cellStyle name="0.00 8" xfId="28407"/>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10 2" xfId="34359"/>
    <cellStyle name="Calculation 11" xfId="28431"/>
    <cellStyle name="Calculation 2" xfId="5476"/>
    <cellStyle name="Calculation 2 10" xfId="11470"/>
    <cellStyle name="Calculation 2 10 2" xfId="34539"/>
    <cellStyle name="Calculation 2 11" xfId="17263"/>
    <cellStyle name="Calculation 2 11 2" xfId="40317"/>
    <cellStyle name="Calculation 2 12" xfId="22882"/>
    <cellStyle name="Calculation 2 12 2" xfId="45921"/>
    <cellStyle name="Calculation 2 13" xfId="28601"/>
    <cellStyle name="Calculation 2 2" xfId="5764"/>
    <cellStyle name="Calculation 2 2 10" xfId="17504"/>
    <cellStyle name="Calculation 2 2 10 2" xfId="40558"/>
    <cellStyle name="Calculation 2 2 11" xfId="28878"/>
    <cellStyle name="Calculation 2 2 2" xfId="6335"/>
    <cellStyle name="Calculation 2 2 2 2" xfId="12307"/>
    <cellStyle name="Calculation 2 2 2 2 2" xfId="35376"/>
    <cellStyle name="Calculation 2 2 2 3" xfId="18063"/>
    <cellStyle name="Calculation 2 2 2 3 2" xfId="41117"/>
    <cellStyle name="Calculation 2 2 2 4" xfId="23560"/>
    <cellStyle name="Calculation 2 2 2 4 2" xfId="46599"/>
    <cellStyle name="Calculation 2 2 2 5" xfId="29449"/>
    <cellStyle name="Calculation 2 2 3" xfId="6336"/>
    <cellStyle name="Calculation 2 2 3 2" xfId="12308"/>
    <cellStyle name="Calculation 2 2 3 2 2" xfId="35377"/>
    <cellStyle name="Calculation 2 2 3 3" xfId="18064"/>
    <cellStyle name="Calculation 2 2 3 3 2" xfId="41118"/>
    <cellStyle name="Calculation 2 2 3 4" xfId="23561"/>
    <cellStyle name="Calculation 2 2 3 4 2" xfId="46600"/>
    <cellStyle name="Calculation 2 2 3 5" xfId="29450"/>
    <cellStyle name="Calculation 2 2 4" xfId="6337"/>
    <cellStyle name="Calculation 2 2 4 2" xfId="12309"/>
    <cellStyle name="Calculation 2 2 4 2 2" xfId="35378"/>
    <cellStyle name="Calculation 2 2 4 3" xfId="18065"/>
    <cellStyle name="Calculation 2 2 4 3 2" xfId="41119"/>
    <cellStyle name="Calculation 2 2 4 4" xfId="23562"/>
    <cellStyle name="Calculation 2 2 4 4 2" xfId="46601"/>
    <cellStyle name="Calculation 2 2 4 5" xfId="29451"/>
    <cellStyle name="Calculation 2 2 5" xfId="6338"/>
    <cellStyle name="Calculation 2 2 5 2" xfId="12310"/>
    <cellStyle name="Calculation 2 2 5 2 2" xfId="35379"/>
    <cellStyle name="Calculation 2 2 5 3" xfId="18066"/>
    <cellStyle name="Calculation 2 2 5 3 2" xfId="41120"/>
    <cellStyle name="Calculation 2 2 5 4" xfId="23563"/>
    <cellStyle name="Calculation 2 2 5 4 2" xfId="46602"/>
    <cellStyle name="Calculation 2 2 5 5" xfId="29452"/>
    <cellStyle name="Calculation 2 2 6" xfId="6339"/>
    <cellStyle name="Calculation 2 2 6 2" xfId="12311"/>
    <cellStyle name="Calculation 2 2 6 2 2" xfId="35380"/>
    <cellStyle name="Calculation 2 2 6 3" xfId="18067"/>
    <cellStyle name="Calculation 2 2 6 3 2" xfId="41121"/>
    <cellStyle name="Calculation 2 2 6 4" xfId="23564"/>
    <cellStyle name="Calculation 2 2 6 4 2" xfId="46603"/>
    <cellStyle name="Calculation 2 2 6 5" xfId="29453"/>
    <cellStyle name="Calculation 2 2 7" xfId="6340"/>
    <cellStyle name="Calculation 2 2 7 2" xfId="12312"/>
    <cellStyle name="Calculation 2 2 7 2 2" xfId="35381"/>
    <cellStyle name="Calculation 2 2 7 3" xfId="18068"/>
    <cellStyle name="Calculation 2 2 7 3 2" xfId="41122"/>
    <cellStyle name="Calculation 2 2 7 4" xfId="23565"/>
    <cellStyle name="Calculation 2 2 7 4 2" xfId="46604"/>
    <cellStyle name="Calculation 2 2 7 5" xfId="29454"/>
    <cellStyle name="Calculation 2 2 8" xfId="6341"/>
    <cellStyle name="Calculation 2 2 8 2" xfId="12313"/>
    <cellStyle name="Calculation 2 2 8 2 2" xfId="35382"/>
    <cellStyle name="Calculation 2 2 8 3" xfId="18069"/>
    <cellStyle name="Calculation 2 2 8 3 2" xfId="41123"/>
    <cellStyle name="Calculation 2 2 8 4" xfId="23566"/>
    <cellStyle name="Calculation 2 2 8 4 2" xfId="46605"/>
    <cellStyle name="Calculation 2 2 8 5" xfId="29455"/>
    <cellStyle name="Calculation 2 2 9" xfId="11737"/>
    <cellStyle name="Calculation 2 2 9 2" xfId="34806"/>
    <cellStyle name="Calculation 2 3" xfId="5991"/>
    <cellStyle name="Calculation 2 3 10" xfId="6342"/>
    <cellStyle name="Calculation 2 3 10 2" xfId="12314"/>
    <cellStyle name="Calculation 2 3 10 2 2" xfId="35383"/>
    <cellStyle name="Calculation 2 3 10 3" xfId="18070"/>
    <cellStyle name="Calculation 2 3 10 3 2" xfId="41124"/>
    <cellStyle name="Calculation 2 3 10 4" xfId="23567"/>
    <cellStyle name="Calculation 2 3 10 4 2" xfId="46606"/>
    <cellStyle name="Calculation 2 3 10 5" xfId="29456"/>
    <cellStyle name="Calculation 2 3 11" xfId="11964"/>
    <cellStyle name="Calculation 2 3 11 2" xfId="35033"/>
    <cellStyle name="Calculation 2 3 12" xfId="17721"/>
    <cellStyle name="Calculation 2 3 12 2" xfId="40775"/>
    <cellStyle name="Calculation 2 3 13" xfId="23218"/>
    <cellStyle name="Calculation 2 3 13 2" xfId="46257"/>
    <cellStyle name="Calculation 2 3 14" xfId="29105"/>
    <cellStyle name="Calculation 2 3 2" xfId="6343"/>
    <cellStyle name="Calculation 2 3 2 2" xfId="12315"/>
    <cellStyle name="Calculation 2 3 2 2 2" xfId="35384"/>
    <cellStyle name="Calculation 2 3 2 3" xfId="18071"/>
    <cellStyle name="Calculation 2 3 2 3 2" xfId="41125"/>
    <cellStyle name="Calculation 2 3 2 4" xfId="23568"/>
    <cellStyle name="Calculation 2 3 2 4 2" xfId="46607"/>
    <cellStyle name="Calculation 2 3 2 5" xfId="29457"/>
    <cellStyle name="Calculation 2 3 3" xfId="6344"/>
    <cellStyle name="Calculation 2 3 3 2" xfId="12316"/>
    <cellStyle name="Calculation 2 3 3 2 2" xfId="35385"/>
    <cellStyle name="Calculation 2 3 3 3" xfId="18072"/>
    <cellStyle name="Calculation 2 3 3 3 2" xfId="41126"/>
    <cellStyle name="Calculation 2 3 3 4" xfId="23569"/>
    <cellStyle name="Calculation 2 3 3 4 2" xfId="46608"/>
    <cellStyle name="Calculation 2 3 3 5" xfId="29458"/>
    <cellStyle name="Calculation 2 3 4" xfId="6345"/>
    <cellStyle name="Calculation 2 3 4 2" xfId="12317"/>
    <cellStyle name="Calculation 2 3 4 2 2" xfId="35386"/>
    <cellStyle name="Calculation 2 3 4 3" xfId="18073"/>
    <cellStyle name="Calculation 2 3 4 3 2" xfId="41127"/>
    <cellStyle name="Calculation 2 3 4 4" xfId="23570"/>
    <cellStyle name="Calculation 2 3 4 4 2" xfId="46609"/>
    <cellStyle name="Calculation 2 3 4 5" xfId="29459"/>
    <cellStyle name="Calculation 2 3 5" xfId="6346"/>
    <cellStyle name="Calculation 2 3 5 2" xfId="12318"/>
    <cellStyle name="Calculation 2 3 5 2 2" xfId="35387"/>
    <cellStyle name="Calculation 2 3 5 3" xfId="18074"/>
    <cellStyle name="Calculation 2 3 5 3 2" xfId="41128"/>
    <cellStyle name="Calculation 2 3 5 4" xfId="23571"/>
    <cellStyle name="Calculation 2 3 5 4 2" xfId="46610"/>
    <cellStyle name="Calculation 2 3 5 5" xfId="29460"/>
    <cellStyle name="Calculation 2 3 6" xfId="6347"/>
    <cellStyle name="Calculation 2 3 6 2" xfId="12319"/>
    <cellStyle name="Calculation 2 3 6 2 2" xfId="35388"/>
    <cellStyle name="Calculation 2 3 6 3" xfId="18075"/>
    <cellStyle name="Calculation 2 3 6 3 2" xfId="41129"/>
    <cellStyle name="Calculation 2 3 6 4" xfId="23572"/>
    <cellStyle name="Calculation 2 3 6 4 2" xfId="46611"/>
    <cellStyle name="Calculation 2 3 6 5" xfId="29461"/>
    <cellStyle name="Calculation 2 3 7" xfId="6348"/>
    <cellStyle name="Calculation 2 3 7 2" xfId="12320"/>
    <cellStyle name="Calculation 2 3 7 2 2" xfId="35389"/>
    <cellStyle name="Calculation 2 3 7 3" xfId="18076"/>
    <cellStyle name="Calculation 2 3 7 3 2" xfId="41130"/>
    <cellStyle name="Calculation 2 3 7 4" xfId="23573"/>
    <cellStyle name="Calculation 2 3 7 4 2" xfId="46612"/>
    <cellStyle name="Calculation 2 3 7 5" xfId="29462"/>
    <cellStyle name="Calculation 2 3 8" xfId="6349"/>
    <cellStyle name="Calculation 2 3 8 2" xfId="12321"/>
    <cellStyle name="Calculation 2 3 8 2 2" xfId="35390"/>
    <cellStyle name="Calculation 2 3 8 3" xfId="18077"/>
    <cellStyle name="Calculation 2 3 8 3 2" xfId="41131"/>
    <cellStyle name="Calculation 2 3 8 4" xfId="23574"/>
    <cellStyle name="Calculation 2 3 8 4 2" xfId="46613"/>
    <cellStyle name="Calculation 2 3 8 5" xfId="29463"/>
    <cellStyle name="Calculation 2 3 9" xfId="6350"/>
    <cellStyle name="Calculation 2 3 9 2" xfId="12322"/>
    <cellStyle name="Calculation 2 3 9 2 2" xfId="35391"/>
    <cellStyle name="Calculation 2 3 9 3" xfId="18078"/>
    <cellStyle name="Calculation 2 3 9 3 2" xfId="41132"/>
    <cellStyle name="Calculation 2 3 9 4" xfId="23575"/>
    <cellStyle name="Calculation 2 3 9 4 2" xfId="46614"/>
    <cellStyle name="Calculation 2 3 9 5" xfId="29464"/>
    <cellStyle name="Calculation 2 4" xfId="6351"/>
    <cellStyle name="Calculation 2 4 2" xfId="12323"/>
    <cellStyle name="Calculation 2 4 2 2" xfId="35392"/>
    <cellStyle name="Calculation 2 4 3" xfId="18079"/>
    <cellStyle name="Calculation 2 4 3 2" xfId="41133"/>
    <cellStyle name="Calculation 2 4 4" xfId="23576"/>
    <cellStyle name="Calculation 2 4 4 2" xfId="46615"/>
    <cellStyle name="Calculation 2 4 5" xfId="29465"/>
    <cellStyle name="Calculation 2 5" xfId="6352"/>
    <cellStyle name="Calculation 2 5 2" xfId="12324"/>
    <cellStyle name="Calculation 2 5 2 2" xfId="35393"/>
    <cellStyle name="Calculation 2 5 3" xfId="18080"/>
    <cellStyle name="Calculation 2 5 3 2" xfId="41134"/>
    <cellStyle name="Calculation 2 5 4" xfId="23577"/>
    <cellStyle name="Calculation 2 5 4 2" xfId="46616"/>
    <cellStyle name="Calculation 2 5 5" xfId="29466"/>
    <cellStyle name="Calculation 2 6" xfId="6353"/>
    <cellStyle name="Calculation 2 6 2" xfId="12325"/>
    <cellStyle name="Calculation 2 6 2 2" xfId="35394"/>
    <cellStyle name="Calculation 2 6 3" xfId="18081"/>
    <cellStyle name="Calculation 2 6 3 2" xfId="41135"/>
    <cellStyle name="Calculation 2 6 4" xfId="23578"/>
    <cellStyle name="Calculation 2 6 4 2" xfId="46617"/>
    <cellStyle name="Calculation 2 6 5" xfId="29467"/>
    <cellStyle name="Calculation 2 7" xfId="6354"/>
    <cellStyle name="Calculation 2 7 2" xfId="12326"/>
    <cellStyle name="Calculation 2 7 2 2" xfId="35395"/>
    <cellStyle name="Calculation 2 7 3" xfId="18082"/>
    <cellStyle name="Calculation 2 7 3 2" xfId="41136"/>
    <cellStyle name="Calculation 2 7 4" xfId="23579"/>
    <cellStyle name="Calculation 2 7 4 2" xfId="46618"/>
    <cellStyle name="Calculation 2 7 5" xfId="29468"/>
    <cellStyle name="Calculation 2 8" xfId="6355"/>
    <cellStyle name="Calculation 2 8 2" xfId="12327"/>
    <cellStyle name="Calculation 2 8 2 2" xfId="35396"/>
    <cellStyle name="Calculation 2 8 3" xfId="18083"/>
    <cellStyle name="Calculation 2 8 3 2" xfId="41137"/>
    <cellStyle name="Calculation 2 8 4" xfId="23580"/>
    <cellStyle name="Calculation 2 8 4 2" xfId="46619"/>
    <cellStyle name="Calculation 2 8 5" xfId="29469"/>
    <cellStyle name="Calculation 2 9" xfId="6356"/>
    <cellStyle name="Calculation 2 9 2" xfId="12328"/>
    <cellStyle name="Calculation 2 9 2 2" xfId="35397"/>
    <cellStyle name="Calculation 2 9 3" xfId="18084"/>
    <cellStyle name="Calculation 2 9 3 2" xfId="41138"/>
    <cellStyle name="Calculation 2 9 4" xfId="23581"/>
    <cellStyle name="Calculation 2 9 4 2" xfId="46620"/>
    <cellStyle name="Calculation 2 9 5" xfId="29470"/>
    <cellStyle name="Calculation 3" xfId="5475"/>
    <cellStyle name="Calculation 3 2" xfId="5763"/>
    <cellStyle name="Calculation 3 2 10" xfId="11736"/>
    <cellStyle name="Calculation 3 2 10 2" xfId="34805"/>
    <cellStyle name="Calculation 3 2 11" xfId="17503"/>
    <cellStyle name="Calculation 3 2 11 2" xfId="40557"/>
    <cellStyle name="Calculation 3 2 12" xfId="23019"/>
    <cellStyle name="Calculation 3 2 12 2" xfId="46058"/>
    <cellStyle name="Calculation 3 2 13" xfId="28877"/>
    <cellStyle name="Calculation 3 2 2" xfId="6357"/>
    <cellStyle name="Calculation 3 2 2 2" xfId="12329"/>
    <cellStyle name="Calculation 3 2 2 2 2" xfId="35398"/>
    <cellStyle name="Calculation 3 2 2 3" xfId="18085"/>
    <cellStyle name="Calculation 3 2 2 3 2" xfId="41139"/>
    <cellStyle name="Calculation 3 2 2 4" xfId="23582"/>
    <cellStyle name="Calculation 3 2 2 4 2" xfId="46621"/>
    <cellStyle name="Calculation 3 2 2 5" xfId="29471"/>
    <cellStyle name="Calculation 3 2 3" xfId="6358"/>
    <cellStyle name="Calculation 3 2 3 2" xfId="12330"/>
    <cellStyle name="Calculation 3 2 3 2 2" xfId="35399"/>
    <cellStyle name="Calculation 3 2 3 3" xfId="18086"/>
    <cellStyle name="Calculation 3 2 3 3 2" xfId="41140"/>
    <cellStyle name="Calculation 3 2 3 4" xfId="23583"/>
    <cellStyle name="Calculation 3 2 3 4 2" xfId="46622"/>
    <cellStyle name="Calculation 3 2 3 5" xfId="29472"/>
    <cellStyle name="Calculation 3 2 4" xfId="6359"/>
    <cellStyle name="Calculation 3 2 4 2" xfId="12331"/>
    <cellStyle name="Calculation 3 2 4 2 2" xfId="35400"/>
    <cellStyle name="Calculation 3 2 4 3" xfId="18087"/>
    <cellStyle name="Calculation 3 2 4 3 2" xfId="41141"/>
    <cellStyle name="Calculation 3 2 4 4" xfId="23584"/>
    <cellStyle name="Calculation 3 2 4 4 2" xfId="46623"/>
    <cellStyle name="Calculation 3 2 4 5" xfId="29473"/>
    <cellStyle name="Calculation 3 2 5" xfId="6360"/>
    <cellStyle name="Calculation 3 2 5 2" xfId="12332"/>
    <cellStyle name="Calculation 3 2 5 2 2" xfId="35401"/>
    <cellStyle name="Calculation 3 2 5 3" xfId="18088"/>
    <cellStyle name="Calculation 3 2 5 3 2" xfId="41142"/>
    <cellStyle name="Calculation 3 2 5 4" xfId="23585"/>
    <cellStyle name="Calculation 3 2 5 4 2" xfId="46624"/>
    <cellStyle name="Calculation 3 2 5 5" xfId="29474"/>
    <cellStyle name="Calculation 3 2 6" xfId="6361"/>
    <cellStyle name="Calculation 3 2 6 2" xfId="12333"/>
    <cellStyle name="Calculation 3 2 6 2 2" xfId="35402"/>
    <cellStyle name="Calculation 3 2 6 3" xfId="18089"/>
    <cellStyle name="Calculation 3 2 6 3 2" xfId="41143"/>
    <cellStyle name="Calculation 3 2 6 4" xfId="23586"/>
    <cellStyle name="Calculation 3 2 6 4 2" xfId="46625"/>
    <cellStyle name="Calculation 3 2 6 5" xfId="29475"/>
    <cellStyle name="Calculation 3 2 7" xfId="6362"/>
    <cellStyle name="Calculation 3 2 7 2" xfId="12334"/>
    <cellStyle name="Calculation 3 2 7 2 2" xfId="35403"/>
    <cellStyle name="Calculation 3 2 7 3" xfId="18090"/>
    <cellStyle name="Calculation 3 2 7 3 2" xfId="41144"/>
    <cellStyle name="Calculation 3 2 7 4" xfId="23587"/>
    <cellStyle name="Calculation 3 2 7 4 2" xfId="46626"/>
    <cellStyle name="Calculation 3 2 7 5" xfId="29476"/>
    <cellStyle name="Calculation 3 2 8" xfId="6363"/>
    <cellStyle name="Calculation 3 2 8 2" xfId="12335"/>
    <cellStyle name="Calculation 3 2 8 2 2" xfId="35404"/>
    <cellStyle name="Calculation 3 2 8 3" xfId="18091"/>
    <cellStyle name="Calculation 3 2 8 3 2" xfId="41145"/>
    <cellStyle name="Calculation 3 2 8 4" xfId="23588"/>
    <cellStyle name="Calculation 3 2 8 4 2" xfId="46627"/>
    <cellStyle name="Calculation 3 2 8 5" xfId="29477"/>
    <cellStyle name="Calculation 3 2 9" xfId="6364"/>
    <cellStyle name="Calculation 3 2 9 2" xfId="12336"/>
    <cellStyle name="Calculation 3 2 9 2 2" xfId="35405"/>
    <cellStyle name="Calculation 3 2 9 3" xfId="18092"/>
    <cellStyle name="Calculation 3 2 9 3 2" xfId="41146"/>
    <cellStyle name="Calculation 3 2 9 4" xfId="23589"/>
    <cellStyle name="Calculation 3 2 9 4 2" xfId="46628"/>
    <cellStyle name="Calculation 3 2 9 5" xfId="29478"/>
    <cellStyle name="Calculation 3 3" xfId="5990"/>
    <cellStyle name="Calculation 3 3 10" xfId="6365"/>
    <cellStyle name="Calculation 3 3 10 2" xfId="12337"/>
    <cellStyle name="Calculation 3 3 10 2 2" xfId="35406"/>
    <cellStyle name="Calculation 3 3 10 3" xfId="18093"/>
    <cellStyle name="Calculation 3 3 10 3 2" xfId="41147"/>
    <cellStyle name="Calculation 3 3 10 4" xfId="23590"/>
    <cellStyle name="Calculation 3 3 10 4 2" xfId="46629"/>
    <cellStyle name="Calculation 3 3 10 5" xfId="29479"/>
    <cellStyle name="Calculation 3 3 11" xfId="11963"/>
    <cellStyle name="Calculation 3 3 11 2" xfId="35032"/>
    <cellStyle name="Calculation 3 3 12" xfId="17720"/>
    <cellStyle name="Calculation 3 3 12 2" xfId="40774"/>
    <cellStyle name="Calculation 3 3 13" xfId="23217"/>
    <cellStyle name="Calculation 3 3 13 2" xfId="46256"/>
    <cellStyle name="Calculation 3 3 14" xfId="29104"/>
    <cellStyle name="Calculation 3 3 2" xfId="6366"/>
    <cellStyle name="Calculation 3 3 2 2" xfId="12338"/>
    <cellStyle name="Calculation 3 3 2 2 2" xfId="35407"/>
    <cellStyle name="Calculation 3 3 2 3" xfId="18094"/>
    <cellStyle name="Calculation 3 3 2 3 2" xfId="41148"/>
    <cellStyle name="Calculation 3 3 2 4" xfId="23591"/>
    <cellStyle name="Calculation 3 3 2 4 2" xfId="46630"/>
    <cellStyle name="Calculation 3 3 2 5" xfId="29480"/>
    <cellStyle name="Calculation 3 3 3" xfId="6367"/>
    <cellStyle name="Calculation 3 3 3 2" xfId="12339"/>
    <cellStyle name="Calculation 3 3 3 2 2" xfId="35408"/>
    <cellStyle name="Calculation 3 3 3 3" xfId="18095"/>
    <cellStyle name="Calculation 3 3 3 3 2" xfId="41149"/>
    <cellStyle name="Calculation 3 3 3 4" xfId="23592"/>
    <cellStyle name="Calculation 3 3 3 4 2" xfId="46631"/>
    <cellStyle name="Calculation 3 3 3 5" xfId="29481"/>
    <cellStyle name="Calculation 3 3 4" xfId="6368"/>
    <cellStyle name="Calculation 3 3 4 2" xfId="12340"/>
    <cellStyle name="Calculation 3 3 4 2 2" xfId="35409"/>
    <cellStyle name="Calculation 3 3 4 3" xfId="18096"/>
    <cellStyle name="Calculation 3 3 4 3 2" xfId="41150"/>
    <cellStyle name="Calculation 3 3 4 4" xfId="23593"/>
    <cellStyle name="Calculation 3 3 4 4 2" xfId="46632"/>
    <cellStyle name="Calculation 3 3 4 5" xfId="29482"/>
    <cellStyle name="Calculation 3 3 5" xfId="6369"/>
    <cellStyle name="Calculation 3 3 5 2" xfId="12341"/>
    <cellStyle name="Calculation 3 3 5 2 2" xfId="35410"/>
    <cellStyle name="Calculation 3 3 5 3" xfId="18097"/>
    <cellStyle name="Calculation 3 3 5 3 2" xfId="41151"/>
    <cellStyle name="Calculation 3 3 5 4" xfId="23594"/>
    <cellStyle name="Calculation 3 3 5 4 2" xfId="46633"/>
    <cellStyle name="Calculation 3 3 5 5" xfId="29483"/>
    <cellStyle name="Calculation 3 3 6" xfId="6370"/>
    <cellStyle name="Calculation 3 3 6 2" xfId="12342"/>
    <cellStyle name="Calculation 3 3 6 2 2" xfId="35411"/>
    <cellStyle name="Calculation 3 3 6 3" xfId="18098"/>
    <cellStyle name="Calculation 3 3 6 3 2" xfId="41152"/>
    <cellStyle name="Calculation 3 3 6 4" xfId="23595"/>
    <cellStyle name="Calculation 3 3 6 4 2" xfId="46634"/>
    <cellStyle name="Calculation 3 3 6 5" xfId="29484"/>
    <cellStyle name="Calculation 3 3 7" xfId="6371"/>
    <cellStyle name="Calculation 3 3 7 2" xfId="12343"/>
    <cellStyle name="Calculation 3 3 7 2 2" xfId="35412"/>
    <cellStyle name="Calculation 3 3 7 3" xfId="18099"/>
    <cellStyle name="Calculation 3 3 7 3 2" xfId="41153"/>
    <cellStyle name="Calculation 3 3 7 4" xfId="23596"/>
    <cellStyle name="Calculation 3 3 7 4 2" xfId="46635"/>
    <cellStyle name="Calculation 3 3 7 5" xfId="29485"/>
    <cellStyle name="Calculation 3 3 8" xfId="6372"/>
    <cellStyle name="Calculation 3 3 8 2" xfId="12344"/>
    <cellStyle name="Calculation 3 3 8 2 2" xfId="35413"/>
    <cellStyle name="Calculation 3 3 8 3" xfId="18100"/>
    <cellStyle name="Calculation 3 3 8 3 2" xfId="41154"/>
    <cellStyle name="Calculation 3 3 8 4" xfId="23597"/>
    <cellStyle name="Calculation 3 3 8 4 2" xfId="46636"/>
    <cellStyle name="Calculation 3 3 8 5" xfId="29486"/>
    <cellStyle name="Calculation 3 3 9" xfId="6373"/>
    <cellStyle name="Calculation 3 3 9 2" xfId="12345"/>
    <cellStyle name="Calculation 3 3 9 2 2" xfId="35414"/>
    <cellStyle name="Calculation 3 3 9 3" xfId="18101"/>
    <cellStyle name="Calculation 3 3 9 3 2" xfId="41155"/>
    <cellStyle name="Calculation 3 3 9 4" xfId="23598"/>
    <cellStyle name="Calculation 3 3 9 4 2" xfId="46637"/>
    <cellStyle name="Calculation 3 3 9 5" xfId="29487"/>
    <cellStyle name="Calculation 3 4" xfId="6374"/>
    <cellStyle name="Calculation 3 4 2" xfId="12346"/>
    <cellStyle name="Calculation 3 4 2 2" xfId="35415"/>
    <cellStyle name="Calculation 3 4 3" xfId="18102"/>
    <cellStyle name="Calculation 3 4 3 2" xfId="41156"/>
    <cellStyle name="Calculation 3 4 4" xfId="23599"/>
    <cellStyle name="Calculation 3 4 4 2" xfId="46638"/>
    <cellStyle name="Calculation 3 4 5" xfId="29488"/>
    <cellStyle name="Calculation 3 5" xfId="6375"/>
    <cellStyle name="Calculation 3 5 2" xfId="12347"/>
    <cellStyle name="Calculation 3 5 2 2" xfId="35416"/>
    <cellStyle name="Calculation 3 5 3" xfId="18103"/>
    <cellStyle name="Calculation 3 5 3 2" xfId="41157"/>
    <cellStyle name="Calculation 3 5 4" xfId="23600"/>
    <cellStyle name="Calculation 3 5 4 2" xfId="46639"/>
    <cellStyle name="Calculation 3 5 5" xfId="29489"/>
    <cellStyle name="Calculation 3 6" xfId="6376"/>
    <cellStyle name="Calculation 3 6 2" xfId="12348"/>
    <cellStyle name="Calculation 3 6 2 2" xfId="35417"/>
    <cellStyle name="Calculation 3 6 3" xfId="18104"/>
    <cellStyle name="Calculation 3 6 3 2" xfId="41158"/>
    <cellStyle name="Calculation 3 6 4" xfId="23601"/>
    <cellStyle name="Calculation 3 6 4 2" xfId="46640"/>
    <cellStyle name="Calculation 3 6 5" xfId="29490"/>
    <cellStyle name="Calculation 3 7" xfId="11469"/>
    <cellStyle name="Calculation 3 7 2" xfId="34538"/>
    <cellStyle name="Calculation 3 8" xfId="17262"/>
    <cellStyle name="Calculation 3 8 2" xfId="40316"/>
    <cellStyle name="Calculation 3 9" xfId="28600"/>
    <cellStyle name="Calculation 4" xfId="5544"/>
    <cellStyle name="Calculation 4 2" xfId="5832"/>
    <cellStyle name="Calculation 4 2 10" xfId="11805"/>
    <cellStyle name="Calculation 4 2 10 2" xfId="34874"/>
    <cellStyle name="Calculation 4 2 11" xfId="17567"/>
    <cellStyle name="Calculation 4 2 11 2" xfId="40621"/>
    <cellStyle name="Calculation 4 2 12" xfId="23080"/>
    <cellStyle name="Calculation 4 2 12 2" xfId="46119"/>
    <cellStyle name="Calculation 4 2 13" xfId="28946"/>
    <cellStyle name="Calculation 4 2 2" xfId="6377"/>
    <cellStyle name="Calculation 4 2 2 2" xfId="12349"/>
    <cellStyle name="Calculation 4 2 2 2 2" xfId="35418"/>
    <cellStyle name="Calculation 4 2 2 3" xfId="18105"/>
    <cellStyle name="Calculation 4 2 2 3 2" xfId="41159"/>
    <cellStyle name="Calculation 4 2 2 4" xfId="23602"/>
    <cellStyle name="Calculation 4 2 2 4 2" xfId="46641"/>
    <cellStyle name="Calculation 4 2 2 5" xfId="29491"/>
    <cellStyle name="Calculation 4 2 3" xfId="6378"/>
    <cellStyle name="Calculation 4 2 3 2" xfId="12350"/>
    <cellStyle name="Calculation 4 2 3 2 2" xfId="35419"/>
    <cellStyle name="Calculation 4 2 3 3" xfId="18106"/>
    <cellStyle name="Calculation 4 2 3 3 2" xfId="41160"/>
    <cellStyle name="Calculation 4 2 3 4" xfId="23603"/>
    <cellStyle name="Calculation 4 2 3 4 2" xfId="46642"/>
    <cellStyle name="Calculation 4 2 3 5" xfId="29492"/>
    <cellStyle name="Calculation 4 2 4" xfId="6379"/>
    <cellStyle name="Calculation 4 2 4 2" xfId="12351"/>
    <cellStyle name="Calculation 4 2 4 2 2" xfId="35420"/>
    <cellStyle name="Calculation 4 2 4 3" xfId="18107"/>
    <cellStyle name="Calculation 4 2 4 3 2" xfId="41161"/>
    <cellStyle name="Calculation 4 2 4 4" xfId="23604"/>
    <cellStyle name="Calculation 4 2 4 4 2" xfId="46643"/>
    <cellStyle name="Calculation 4 2 4 5" xfId="29493"/>
    <cellStyle name="Calculation 4 2 5" xfId="6380"/>
    <cellStyle name="Calculation 4 2 5 2" xfId="12352"/>
    <cellStyle name="Calculation 4 2 5 2 2" xfId="35421"/>
    <cellStyle name="Calculation 4 2 5 3" xfId="18108"/>
    <cellStyle name="Calculation 4 2 5 3 2" xfId="41162"/>
    <cellStyle name="Calculation 4 2 5 4" xfId="23605"/>
    <cellStyle name="Calculation 4 2 5 4 2" xfId="46644"/>
    <cellStyle name="Calculation 4 2 5 5" xfId="29494"/>
    <cellStyle name="Calculation 4 2 6" xfId="6381"/>
    <cellStyle name="Calculation 4 2 6 2" xfId="12353"/>
    <cellStyle name="Calculation 4 2 6 2 2" xfId="35422"/>
    <cellStyle name="Calculation 4 2 6 3" xfId="18109"/>
    <cellStyle name="Calculation 4 2 6 3 2" xfId="41163"/>
    <cellStyle name="Calculation 4 2 6 4" xfId="23606"/>
    <cellStyle name="Calculation 4 2 6 4 2" xfId="46645"/>
    <cellStyle name="Calculation 4 2 6 5" xfId="29495"/>
    <cellStyle name="Calculation 4 2 7" xfId="6382"/>
    <cellStyle name="Calculation 4 2 7 2" xfId="12354"/>
    <cellStyle name="Calculation 4 2 7 2 2" xfId="35423"/>
    <cellStyle name="Calculation 4 2 7 3" xfId="18110"/>
    <cellStyle name="Calculation 4 2 7 3 2" xfId="41164"/>
    <cellStyle name="Calculation 4 2 7 4" xfId="23607"/>
    <cellStyle name="Calculation 4 2 7 4 2" xfId="46646"/>
    <cellStyle name="Calculation 4 2 7 5" xfId="29496"/>
    <cellStyle name="Calculation 4 2 8" xfId="6383"/>
    <cellStyle name="Calculation 4 2 8 2" xfId="12355"/>
    <cellStyle name="Calculation 4 2 8 2 2" xfId="35424"/>
    <cellStyle name="Calculation 4 2 8 3" xfId="18111"/>
    <cellStyle name="Calculation 4 2 8 3 2" xfId="41165"/>
    <cellStyle name="Calculation 4 2 8 4" xfId="23608"/>
    <cellStyle name="Calculation 4 2 8 4 2" xfId="46647"/>
    <cellStyle name="Calculation 4 2 8 5" xfId="29497"/>
    <cellStyle name="Calculation 4 2 9" xfId="6384"/>
    <cellStyle name="Calculation 4 2 9 2" xfId="12356"/>
    <cellStyle name="Calculation 4 2 9 2 2" xfId="35425"/>
    <cellStyle name="Calculation 4 2 9 3" xfId="18112"/>
    <cellStyle name="Calculation 4 2 9 3 2" xfId="41166"/>
    <cellStyle name="Calculation 4 2 9 4" xfId="23609"/>
    <cellStyle name="Calculation 4 2 9 4 2" xfId="46648"/>
    <cellStyle name="Calculation 4 2 9 5" xfId="29498"/>
    <cellStyle name="Calculation 4 3" xfId="6054"/>
    <cellStyle name="Calculation 4 3 10" xfId="6385"/>
    <cellStyle name="Calculation 4 3 10 2" xfId="12357"/>
    <cellStyle name="Calculation 4 3 10 2 2" xfId="35426"/>
    <cellStyle name="Calculation 4 3 10 3" xfId="18113"/>
    <cellStyle name="Calculation 4 3 10 3 2" xfId="41167"/>
    <cellStyle name="Calculation 4 3 10 4" xfId="23610"/>
    <cellStyle name="Calculation 4 3 10 4 2" xfId="46649"/>
    <cellStyle name="Calculation 4 3 10 5" xfId="29499"/>
    <cellStyle name="Calculation 4 3 11" xfId="12026"/>
    <cellStyle name="Calculation 4 3 11 2" xfId="35095"/>
    <cellStyle name="Calculation 4 3 12" xfId="17782"/>
    <cellStyle name="Calculation 4 3 12 2" xfId="40836"/>
    <cellStyle name="Calculation 4 3 13" xfId="23279"/>
    <cellStyle name="Calculation 4 3 13 2" xfId="46318"/>
    <cellStyle name="Calculation 4 3 14" xfId="29168"/>
    <cellStyle name="Calculation 4 3 2" xfId="6386"/>
    <cellStyle name="Calculation 4 3 2 2" xfId="12358"/>
    <cellStyle name="Calculation 4 3 2 2 2" xfId="35427"/>
    <cellStyle name="Calculation 4 3 2 3" xfId="18114"/>
    <cellStyle name="Calculation 4 3 2 3 2" xfId="41168"/>
    <cellStyle name="Calculation 4 3 2 4" xfId="23611"/>
    <cellStyle name="Calculation 4 3 2 4 2" xfId="46650"/>
    <cellStyle name="Calculation 4 3 2 5" xfId="29500"/>
    <cellStyle name="Calculation 4 3 3" xfId="6387"/>
    <cellStyle name="Calculation 4 3 3 2" xfId="12359"/>
    <cellStyle name="Calculation 4 3 3 2 2" xfId="35428"/>
    <cellStyle name="Calculation 4 3 3 3" xfId="18115"/>
    <cellStyle name="Calculation 4 3 3 3 2" xfId="41169"/>
    <cellStyle name="Calculation 4 3 3 4" xfId="23612"/>
    <cellStyle name="Calculation 4 3 3 4 2" xfId="46651"/>
    <cellStyle name="Calculation 4 3 3 5" xfId="29501"/>
    <cellStyle name="Calculation 4 3 4" xfId="6388"/>
    <cellStyle name="Calculation 4 3 4 2" xfId="12360"/>
    <cellStyle name="Calculation 4 3 4 2 2" xfId="35429"/>
    <cellStyle name="Calculation 4 3 4 3" xfId="18116"/>
    <cellStyle name="Calculation 4 3 4 3 2" xfId="41170"/>
    <cellStyle name="Calculation 4 3 4 4" xfId="23613"/>
    <cellStyle name="Calculation 4 3 4 4 2" xfId="46652"/>
    <cellStyle name="Calculation 4 3 4 5" xfId="29502"/>
    <cellStyle name="Calculation 4 3 5" xfId="6389"/>
    <cellStyle name="Calculation 4 3 5 2" xfId="12361"/>
    <cellStyle name="Calculation 4 3 5 2 2" xfId="35430"/>
    <cellStyle name="Calculation 4 3 5 3" xfId="18117"/>
    <cellStyle name="Calculation 4 3 5 3 2" xfId="41171"/>
    <cellStyle name="Calculation 4 3 5 4" xfId="23614"/>
    <cellStyle name="Calculation 4 3 5 4 2" xfId="46653"/>
    <cellStyle name="Calculation 4 3 5 5" xfId="29503"/>
    <cellStyle name="Calculation 4 3 6" xfId="6390"/>
    <cellStyle name="Calculation 4 3 6 2" xfId="12362"/>
    <cellStyle name="Calculation 4 3 6 2 2" xfId="35431"/>
    <cellStyle name="Calculation 4 3 6 3" xfId="18118"/>
    <cellStyle name="Calculation 4 3 6 3 2" xfId="41172"/>
    <cellStyle name="Calculation 4 3 6 4" xfId="23615"/>
    <cellStyle name="Calculation 4 3 6 4 2" xfId="46654"/>
    <cellStyle name="Calculation 4 3 6 5" xfId="29504"/>
    <cellStyle name="Calculation 4 3 7" xfId="6391"/>
    <cellStyle name="Calculation 4 3 7 2" xfId="12363"/>
    <cellStyle name="Calculation 4 3 7 2 2" xfId="35432"/>
    <cellStyle name="Calculation 4 3 7 3" xfId="18119"/>
    <cellStyle name="Calculation 4 3 7 3 2" xfId="41173"/>
    <cellStyle name="Calculation 4 3 7 4" xfId="23616"/>
    <cellStyle name="Calculation 4 3 7 4 2" xfId="46655"/>
    <cellStyle name="Calculation 4 3 7 5" xfId="29505"/>
    <cellStyle name="Calculation 4 3 8" xfId="6392"/>
    <cellStyle name="Calculation 4 3 8 2" xfId="12364"/>
    <cellStyle name="Calculation 4 3 8 2 2" xfId="35433"/>
    <cellStyle name="Calculation 4 3 8 3" xfId="18120"/>
    <cellStyle name="Calculation 4 3 8 3 2" xfId="41174"/>
    <cellStyle name="Calculation 4 3 8 4" xfId="23617"/>
    <cellStyle name="Calculation 4 3 8 4 2" xfId="46656"/>
    <cellStyle name="Calculation 4 3 8 5" xfId="29506"/>
    <cellStyle name="Calculation 4 3 9" xfId="6393"/>
    <cellStyle name="Calculation 4 3 9 2" xfId="12365"/>
    <cellStyle name="Calculation 4 3 9 2 2" xfId="35434"/>
    <cellStyle name="Calculation 4 3 9 3" xfId="18121"/>
    <cellStyle name="Calculation 4 3 9 3 2" xfId="41175"/>
    <cellStyle name="Calculation 4 3 9 4" xfId="23618"/>
    <cellStyle name="Calculation 4 3 9 4 2" xfId="46657"/>
    <cellStyle name="Calculation 4 3 9 5" xfId="29507"/>
    <cellStyle name="Calculation 4 4" xfId="6394"/>
    <cellStyle name="Calculation 4 4 2" xfId="12366"/>
    <cellStyle name="Calculation 4 4 2 2" xfId="35435"/>
    <cellStyle name="Calculation 4 4 3" xfId="18122"/>
    <cellStyle name="Calculation 4 4 3 2" xfId="41176"/>
    <cellStyle name="Calculation 4 4 4" xfId="23619"/>
    <cellStyle name="Calculation 4 4 4 2" xfId="46658"/>
    <cellStyle name="Calculation 4 4 5" xfId="29508"/>
    <cellStyle name="Calculation 4 5" xfId="6395"/>
    <cellStyle name="Calculation 4 5 2" xfId="12367"/>
    <cellStyle name="Calculation 4 5 2 2" xfId="35436"/>
    <cellStyle name="Calculation 4 5 3" xfId="18123"/>
    <cellStyle name="Calculation 4 5 3 2" xfId="41177"/>
    <cellStyle name="Calculation 4 5 4" xfId="23620"/>
    <cellStyle name="Calculation 4 5 4 2" xfId="46659"/>
    <cellStyle name="Calculation 4 5 5" xfId="29509"/>
    <cellStyle name="Calculation 4 6" xfId="6396"/>
    <cellStyle name="Calculation 4 6 2" xfId="12368"/>
    <cellStyle name="Calculation 4 6 2 2" xfId="35437"/>
    <cellStyle name="Calculation 4 6 3" xfId="18124"/>
    <cellStyle name="Calculation 4 6 3 2" xfId="41178"/>
    <cellStyle name="Calculation 4 6 4" xfId="23621"/>
    <cellStyle name="Calculation 4 6 4 2" xfId="46660"/>
    <cellStyle name="Calculation 4 6 5" xfId="29510"/>
    <cellStyle name="Calculation 4 7" xfId="11537"/>
    <cellStyle name="Calculation 4 7 2" xfId="34606"/>
    <cellStyle name="Calculation 4 8" xfId="17321"/>
    <cellStyle name="Calculation 4 8 2" xfId="40375"/>
    <cellStyle name="Calculation 4 9" xfId="28669"/>
    <cellStyle name="Calculation 5" xfId="5474"/>
    <cellStyle name="Calculation 5 10" xfId="28599"/>
    <cellStyle name="Calculation 5 2" xfId="5762"/>
    <cellStyle name="Calculation 5 2 10" xfId="11735"/>
    <cellStyle name="Calculation 5 2 10 2" xfId="34804"/>
    <cellStyle name="Calculation 5 2 11" xfId="17502"/>
    <cellStyle name="Calculation 5 2 11 2" xfId="40556"/>
    <cellStyle name="Calculation 5 2 12" xfId="23018"/>
    <cellStyle name="Calculation 5 2 12 2" xfId="46057"/>
    <cellStyle name="Calculation 5 2 13" xfId="28876"/>
    <cellStyle name="Calculation 5 2 2" xfId="6397"/>
    <cellStyle name="Calculation 5 2 2 2" xfId="12369"/>
    <cellStyle name="Calculation 5 2 2 2 2" xfId="35438"/>
    <cellStyle name="Calculation 5 2 2 3" xfId="18125"/>
    <cellStyle name="Calculation 5 2 2 3 2" xfId="41179"/>
    <cellStyle name="Calculation 5 2 2 4" xfId="23622"/>
    <cellStyle name="Calculation 5 2 2 4 2" xfId="46661"/>
    <cellStyle name="Calculation 5 2 2 5" xfId="29511"/>
    <cellStyle name="Calculation 5 2 3" xfId="6398"/>
    <cellStyle name="Calculation 5 2 3 2" xfId="12370"/>
    <cellStyle name="Calculation 5 2 3 2 2" xfId="35439"/>
    <cellStyle name="Calculation 5 2 3 3" xfId="18126"/>
    <cellStyle name="Calculation 5 2 3 3 2" xfId="41180"/>
    <cellStyle name="Calculation 5 2 3 4" xfId="23623"/>
    <cellStyle name="Calculation 5 2 3 4 2" xfId="46662"/>
    <cellStyle name="Calculation 5 2 3 5" xfId="29512"/>
    <cellStyle name="Calculation 5 2 4" xfId="6399"/>
    <cellStyle name="Calculation 5 2 4 2" xfId="12371"/>
    <cellStyle name="Calculation 5 2 4 2 2" xfId="35440"/>
    <cellStyle name="Calculation 5 2 4 3" xfId="18127"/>
    <cellStyle name="Calculation 5 2 4 3 2" xfId="41181"/>
    <cellStyle name="Calculation 5 2 4 4" xfId="23624"/>
    <cellStyle name="Calculation 5 2 4 4 2" xfId="46663"/>
    <cellStyle name="Calculation 5 2 4 5" xfId="29513"/>
    <cellStyle name="Calculation 5 2 5" xfId="6400"/>
    <cellStyle name="Calculation 5 2 5 2" xfId="12372"/>
    <cellStyle name="Calculation 5 2 5 2 2" xfId="35441"/>
    <cellStyle name="Calculation 5 2 5 3" xfId="18128"/>
    <cellStyle name="Calculation 5 2 5 3 2" xfId="41182"/>
    <cellStyle name="Calculation 5 2 5 4" xfId="23625"/>
    <cellStyle name="Calculation 5 2 5 4 2" xfId="46664"/>
    <cellStyle name="Calculation 5 2 5 5" xfId="29514"/>
    <cellStyle name="Calculation 5 2 6" xfId="6401"/>
    <cellStyle name="Calculation 5 2 6 2" xfId="12373"/>
    <cellStyle name="Calculation 5 2 6 2 2" xfId="35442"/>
    <cellStyle name="Calculation 5 2 6 3" xfId="18129"/>
    <cellStyle name="Calculation 5 2 6 3 2" xfId="41183"/>
    <cellStyle name="Calculation 5 2 6 4" xfId="23626"/>
    <cellStyle name="Calculation 5 2 6 4 2" xfId="46665"/>
    <cellStyle name="Calculation 5 2 6 5" xfId="29515"/>
    <cellStyle name="Calculation 5 2 7" xfId="6402"/>
    <cellStyle name="Calculation 5 2 7 2" xfId="12374"/>
    <cellStyle name="Calculation 5 2 7 2 2" xfId="35443"/>
    <cellStyle name="Calculation 5 2 7 3" xfId="18130"/>
    <cellStyle name="Calculation 5 2 7 3 2" xfId="41184"/>
    <cellStyle name="Calculation 5 2 7 4" xfId="23627"/>
    <cellStyle name="Calculation 5 2 7 4 2" xfId="46666"/>
    <cellStyle name="Calculation 5 2 7 5" xfId="29516"/>
    <cellStyle name="Calculation 5 2 8" xfId="6403"/>
    <cellStyle name="Calculation 5 2 8 2" xfId="12375"/>
    <cellStyle name="Calculation 5 2 8 2 2" xfId="35444"/>
    <cellStyle name="Calculation 5 2 8 3" xfId="18131"/>
    <cellStyle name="Calculation 5 2 8 3 2" xfId="41185"/>
    <cellStyle name="Calculation 5 2 8 4" xfId="23628"/>
    <cellStyle name="Calculation 5 2 8 4 2" xfId="46667"/>
    <cellStyle name="Calculation 5 2 8 5" xfId="29517"/>
    <cellStyle name="Calculation 5 2 9" xfId="6404"/>
    <cellStyle name="Calculation 5 2 9 2" xfId="12376"/>
    <cellStyle name="Calculation 5 2 9 2 2" xfId="35445"/>
    <cellStyle name="Calculation 5 2 9 3" xfId="18132"/>
    <cellStyle name="Calculation 5 2 9 3 2" xfId="41186"/>
    <cellStyle name="Calculation 5 2 9 4" xfId="23629"/>
    <cellStyle name="Calculation 5 2 9 4 2" xfId="46668"/>
    <cellStyle name="Calculation 5 2 9 5" xfId="29518"/>
    <cellStyle name="Calculation 5 3" xfId="5989"/>
    <cellStyle name="Calculation 5 3 10" xfId="6405"/>
    <cellStyle name="Calculation 5 3 10 2" xfId="12377"/>
    <cellStyle name="Calculation 5 3 10 2 2" xfId="35446"/>
    <cellStyle name="Calculation 5 3 10 3" xfId="18133"/>
    <cellStyle name="Calculation 5 3 10 3 2" xfId="41187"/>
    <cellStyle name="Calculation 5 3 10 4" xfId="23630"/>
    <cellStyle name="Calculation 5 3 10 4 2" xfId="46669"/>
    <cellStyle name="Calculation 5 3 10 5" xfId="29519"/>
    <cellStyle name="Calculation 5 3 11" xfId="11962"/>
    <cellStyle name="Calculation 5 3 11 2" xfId="35031"/>
    <cellStyle name="Calculation 5 3 12" xfId="17719"/>
    <cellStyle name="Calculation 5 3 12 2" xfId="40773"/>
    <cellStyle name="Calculation 5 3 13" xfId="23216"/>
    <cellStyle name="Calculation 5 3 13 2" xfId="46255"/>
    <cellStyle name="Calculation 5 3 14" xfId="29103"/>
    <cellStyle name="Calculation 5 3 2" xfId="6406"/>
    <cellStyle name="Calculation 5 3 2 2" xfId="12378"/>
    <cellStyle name="Calculation 5 3 2 2 2" xfId="35447"/>
    <cellStyle name="Calculation 5 3 2 3" xfId="18134"/>
    <cellStyle name="Calculation 5 3 2 3 2" xfId="41188"/>
    <cellStyle name="Calculation 5 3 2 4" xfId="23631"/>
    <cellStyle name="Calculation 5 3 2 4 2" xfId="46670"/>
    <cellStyle name="Calculation 5 3 2 5" xfId="29520"/>
    <cellStyle name="Calculation 5 3 3" xfId="6407"/>
    <cellStyle name="Calculation 5 3 3 2" xfId="12379"/>
    <cellStyle name="Calculation 5 3 3 2 2" xfId="35448"/>
    <cellStyle name="Calculation 5 3 3 3" xfId="18135"/>
    <cellStyle name="Calculation 5 3 3 3 2" xfId="41189"/>
    <cellStyle name="Calculation 5 3 3 4" xfId="23632"/>
    <cellStyle name="Calculation 5 3 3 4 2" xfId="46671"/>
    <cellStyle name="Calculation 5 3 3 5" xfId="29521"/>
    <cellStyle name="Calculation 5 3 4" xfId="6408"/>
    <cellStyle name="Calculation 5 3 4 2" xfId="12380"/>
    <cellStyle name="Calculation 5 3 4 2 2" xfId="35449"/>
    <cellStyle name="Calculation 5 3 4 3" xfId="18136"/>
    <cellStyle name="Calculation 5 3 4 3 2" xfId="41190"/>
    <cellStyle name="Calculation 5 3 4 4" xfId="23633"/>
    <cellStyle name="Calculation 5 3 4 4 2" xfId="46672"/>
    <cellStyle name="Calculation 5 3 4 5" xfId="29522"/>
    <cellStyle name="Calculation 5 3 5" xfId="6409"/>
    <cellStyle name="Calculation 5 3 5 2" xfId="12381"/>
    <cellStyle name="Calculation 5 3 5 2 2" xfId="35450"/>
    <cellStyle name="Calculation 5 3 5 3" xfId="18137"/>
    <cellStyle name="Calculation 5 3 5 3 2" xfId="41191"/>
    <cellStyle name="Calculation 5 3 5 4" xfId="23634"/>
    <cellStyle name="Calculation 5 3 5 4 2" xfId="46673"/>
    <cellStyle name="Calculation 5 3 5 5" xfId="29523"/>
    <cellStyle name="Calculation 5 3 6" xfId="6410"/>
    <cellStyle name="Calculation 5 3 6 2" xfId="12382"/>
    <cellStyle name="Calculation 5 3 6 2 2" xfId="35451"/>
    <cellStyle name="Calculation 5 3 6 3" xfId="18138"/>
    <cellStyle name="Calculation 5 3 6 3 2" xfId="41192"/>
    <cellStyle name="Calculation 5 3 6 4" xfId="23635"/>
    <cellStyle name="Calculation 5 3 6 4 2" xfId="46674"/>
    <cellStyle name="Calculation 5 3 6 5" xfId="29524"/>
    <cellStyle name="Calculation 5 3 7" xfId="6411"/>
    <cellStyle name="Calculation 5 3 7 2" xfId="12383"/>
    <cellStyle name="Calculation 5 3 7 2 2" xfId="35452"/>
    <cellStyle name="Calculation 5 3 7 3" xfId="18139"/>
    <cellStyle name="Calculation 5 3 7 3 2" xfId="41193"/>
    <cellStyle name="Calculation 5 3 7 4" xfId="23636"/>
    <cellStyle name="Calculation 5 3 7 4 2" xfId="46675"/>
    <cellStyle name="Calculation 5 3 7 5" xfId="29525"/>
    <cellStyle name="Calculation 5 3 8" xfId="6412"/>
    <cellStyle name="Calculation 5 3 8 2" xfId="12384"/>
    <cellStyle name="Calculation 5 3 8 2 2" xfId="35453"/>
    <cellStyle name="Calculation 5 3 8 3" xfId="18140"/>
    <cellStyle name="Calculation 5 3 8 3 2" xfId="41194"/>
    <cellStyle name="Calculation 5 3 8 4" xfId="23637"/>
    <cellStyle name="Calculation 5 3 8 4 2" xfId="46676"/>
    <cellStyle name="Calculation 5 3 8 5" xfId="29526"/>
    <cellStyle name="Calculation 5 3 9" xfId="6413"/>
    <cellStyle name="Calculation 5 3 9 2" xfId="12385"/>
    <cellStyle name="Calculation 5 3 9 2 2" xfId="35454"/>
    <cellStyle name="Calculation 5 3 9 3" xfId="18141"/>
    <cellStyle name="Calculation 5 3 9 3 2" xfId="41195"/>
    <cellStyle name="Calculation 5 3 9 4" xfId="23638"/>
    <cellStyle name="Calculation 5 3 9 4 2" xfId="46677"/>
    <cellStyle name="Calculation 5 3 9 5" xfId="29527"/>
    <cellStyle name="Calculation 5 4" xfId="6414"/>
    <cellStyle name="Calculation 5 4 2" xfId="12386"/>
    <cellStyle name="Calculation 5 4 2 2" xfId="35455"/>
    <cellStyle name="Calculation 5 4 3" xfId="18142"/>
    <cellStyle name="Calculation 5 4 3 2" xfId="41196"/>
    <cellStyle name="Calculation 5 4 4" xfId="23639"/>
    <cellStyle name="Calculation 5 4 4 2" xfId="46678"/>
    <cellStyle name="Calculation 5 4 5" xfId="29528"/>
    <cellStyle name="Calculation 5 5" xfId="6415"/>
    <cellStyle name="Calculation 5 5 2" xfId="12387"/>
    <cellStyle name="Calculation 5 5 2 2" xfId="35456"/>
    <cellStyle name="Calculation 5 5 3" xfId="18143"/>
    <cellStyle name="Calculation 5 5 3 2" xfId="41197"/>
    <cellStyle name="Calculation 5 5 4" xfId="23640"/>
    <cellStyle name="Calculation 5 5 4 2" xfId="46679"/>
    <cellStyle name="Calculation 5 5 5" xfId="29529"/>
    <cellStyle name="Calculation 5 6" xfId="6416"/>
    <cellStyle name="Calculation 5 6 2" xfId="12388"/>
    <cellStyle name="Calculation 5 6 2 2" xfId="35457"/>
    <cellStyle name="Calculation 5 6 3" xfId="18144"/>
    <cellStyle name="Calculation 5 6 3 2" xfId="41198"/>
    <cellStyle name="Calculation 5 6 4" xfId="23641"/>
    <cellStyle name="Calculation 5 6 4 2" xfId="46680"/>
    <cellStyle name="Calculation 5 6 5" xfId="29530"/>
    <cellStyle name="Calculation 5 7" xfId="6417"/>
    <cellStyle name="Calculation 5 7 2" xfId="12389"/>
    <cellStyle name="Calculation 5 7 2 2" xfId="35458"/>
    <cellStyle name="Calculation 5 7 3" xfId="18145"/>
    <cellStyle name="Calculation 5 7 3 2" xfId="41199"/>
    <cellStyle name="Calculation 5 7 4" xfId="23642"/>
    <cellStyle name="Calculation 5 7 4 2" xfId="46681"/>
    <cellStyle name="Calculation 5 7 5" xfId="29531"/>
    <cellStyle name="Calculation 5 8" xfId="11468"/>
    <cellStyle name="Calculation 5 8 2" xfId="34537"/>
    <cellStyle name="Calculation 5 9" xfId="17261"/>
    <cellStyle name="Calculation 5 9 2" xfId="40315"/>
    <cellStyle name="Calculation 6" xfId="5473"/>
    <cellStyle name="Calculation 6 10" xfId="17260"/>
    <cellStyle name="Calculation 6 10 2" xfId="40314"/>
    <cellStyle name="Calculation 6 11" xfId="22881"/>
    <cellStyle name="Calculation 6 11 2" xfId="45920"/>
    <cellStyle name="Calculation 6 12" xfId="28598"/>
    <cellStyle name="Calculation 6 2" xfId="5761"/>
    <cellStyle name="Calculation 6 2 10" xfId="6418"/>
    <cellStyle name="Calculation 6 2 10 2" xfId="12390"/>
    <cellStyle name="Calculation 6 2 10 2 2" xfId="35459"/>
    <cellStyle name="Calculation 6 2 10 3" xfId="18146"/>
    <cellStyle name="Calculation 6 2 10 3 2" xfId="41200"/>
    <cellStyle name="Calculation 6 2 10 4" xfId="23643"/>
    <cellStyle name="Calculation 6 2 10 4 2" xfId="46682"/>
    <cellStyle name="Calculation 6 2 10 5" xfId="29532"/>
    <cellStyle name="Calculation 6 2 11" xfId="11734"/>
    <cellStyle name="Calculation 6 2 11 2" xfId="34803"/>
    <cellStyle name="Calculation 6 2 12" xfId="17501"/>
    <cellStyle name="Calculation 6 2 12 2" xfId="40555"/>
    <cellStyle name="Calculation 6 2 13" xfId="23017"/>
    <cellStyle name="Calculation 6 2 13 2" xfId="46056"/>
    <cellStyle name="Calculation 6 2 14" xfId="28875"/>
    <cellStyle name="Calculation 6 2 2" xfId="6419"/>
    <cellStyle name="Calculation 6 2 2 2" xfId="12391"/>
    <cellStyle name="Calculation 6 2 2 2 2" xfId="35460"/>
    <cellStyle name="Calculation 6 2 2 3" xfId="18147"/>
    <cellStyle name="Calculation 6 2 2 3 2" xfId="41201"/>
    <cellStyle name="Calculation 6 2 2 4" xfId="23644"/>
    <cellStyle name="Calculation 6 2 2 4 2" xfId="46683"/>
    <cellStyle name="Calculation 6 2 2 5" xfId="29533"/>
    <cellStyle name="Calculation 6 2 3" xfId="6420"/>
    <cellStyle name="Calculation 6 2 3 2" xfId="12392"/>
    <cellStyle name="Calculation 6 2 3 2 2" xfId="35461"/>
    <cellStyle name="Calculation 6 2 3 3" xfId="18148"/>
    <cellStyle name="Calculation 6 2 3 3 2" xfId="41202"/>
    <cellStyle name="Calculation 6 2 3 4" xfId="23645"/>
    <cellStyle name="Calculation 6 2 3 4 2" xfId="46684"/>
    <cellStyle name="Calculation 6 2 3 5" xfId="29534"/>
    <cellStyle name="Calculation 6 2 4" xfId="6421"/>
    <cellStyle name="Calculation 6 2 4 2" xfId="12393"/>
    <cellStyle name="Calculation 6 2 4 2 2" xfId="35462"/>
    <cellStyle name="Calculation 6 2 4 3" xfId="18149"/>
    <cellStyle name="Calculation 6 2 4 3 2" xfId="41203"/>
    <cellStyle name="Calculation 6 2 4 4" xfId="23646"/>
    <cellStyle name="Calculation 6 2 4 4 2" xfId="46685"/>
    <cellStyle name="Calculation 6 2 4 5" xfId="29535"/>
    <cellStyle name="Calculation 6 2 5" xfId="6422"/>
    <cellStyle name="Calculation 6 2 5 2" xfId="12394"/>
    <cellStyle name="Calculation 6 2 5 2 2" xfId="35463"/>
    <cellStyle name="Calculation 6 2 5 3" xfId="18150"/>
    <cellStyle name="Calculation 6 2 5 3 2" xfId="41204"/>
    <cellStyle name="Calculation 6 2 5 4" xfId="23647"/>
    <cellStyle name="Calculation 6 2 5 4 2" xfId="46686"/>
    <cellStyle name="Calculation 6 2 5 5" xfId="29536"/>
    <cellStyle name="Calculation 6 2 6" xfId="6423"/>
    <cellStyle name="Calculation 6 2 6 2" xfId="12395"/>
    <cellStyle name="Calculation 6 2 6 2 2" xfId="35464"/>
    <cellStyle name="Calculation 6 2 6 3" xfId="18151"/>
    <cellStyle name="Calculation 6 2 6 3 2" xfId="41205"/>
    <cellStyle name="Calculation 6 2 6 4" xfId="23648"/>
    <cellStyle name="Calculation 6 2 6 4 2" xfId="46687"/>
    <cellStyle name="Calculation 6 2 6 5" xfId="29537"/>
    <cellStyle name="Calculation 6 2 7" xfId="6424"/>
    <cellStyle name="Calculation 6 2 7 2" xfId="12396"/>
    <cellStyle name="Calculation 6 2 7 2 2" xfId="35465"/>
    <cellStyle name="Calculation 6 2 7 3" xfId="18152"/>
    <cellStyle name="Calculation 6 2 7 3 2" xfId="41206"/>
    <cellStyle name="Calculation 6 2 7 4" xfId="23649"/>
    <cellStyle name="Calculation 6 2 7 4 2" xfId="46688"/>
    <cellStyle name="Calculation 6 2 7 5" xfId="29538"/>
    <cellStyle name="Calculation 6 2 8" xfId="6425"/>
    <cellStyle name="Calculation 6 2 8 2" xfId="12397"/>
    <cellStyle name="Calculation 6 2 8 2 2" xfId="35466"/>
    <cellStyle name="Calculation 6 2 8 3" xfId="18153"/>
    <cellStyle name="Calculation 6 2 8 3 2" xfId="41207"/>
    <cellStyle name="Calculation 6 2 8 4" xfId="23650"/>
    <cellStyle name="Calculation 6 2 8 4 2" xfId="46689"/>
    <cellStyle name="Calculation 6 2 8 5" xfId="29539"/>
    <cellStyle name="Calculation 6 2 9" xfId="6426"/>
    <cellStyle name="Calculation 6 2 9 2" xfId="12398"/>
    <cellStyle name="Calculation 6 2 9 2 2" xfId="35467"/>
    <cellStyle name="Calculation 6 2 9 3" xfId="18154"/>
    <cellStyle name="Calculation 6 2 9 3 2" xfId="41208"/>
    <cellStyle name="Calculation 6 2 9 4" xfId="23651"/>
    <cellStyle name="Calculation 6 2 9 4 2" xfId="46690"/>
    <cellStyle name="Calculation 6 2 9 5" xfId="29540"/>
    <cellStyle name="Calculation 6 3" xfId="5988"/>
    <cellStyle name="Calculation 6 3 10" xfId="6427"/>
    <cellStyle name="Calculation 6 3 10 2" xfId="12399"/>
    <cellStyle name="Calculation 6 3 10 2 2" xfId="35468"/>
    <cellStyle name="Calculation 6 3 10 3" xfId="18155"/>
    <cellStyle name="Calculation 6 3 10 3 2" xfId="41209"/>
    <cellStyle name="Calculation 6 3 10 4" xfId="23652"/>
    <cellStyle name="Calculation 6 3 10 4 2" xfId="46691"/>
    <cellStyle name="Calculation 6 3 10 5" xfId="29541"/>
    <cellStyle name="Calculation 6 3 11" xfId="11961"/>
    <cellStyle name="Calculation 6 3 11 2" xfId="35030"/>
    <cellStyle name="Calculation 6 3 12" xfId="17718"/>
    <cellStyle name="Calculation 6 3 12 2" xfId="40772"/>
    <cellStyle name="Calculation 6 3 13" xfId="23215"/>
    <cellStyle name="Calculation 6 3 13 2" xfId="46254"/>
    <cellStyle name="Calculation 6 3 14" xfId="29102"/>
    <cellStyle name="Calculation 6 3 2" xfId="6428"/>
    <cellStyle name="Calculation 6 3 2 2" xfId="12400"/>
    <cellStyle name="Calculation 6 3 2 2 2" xfId="35469"/>
    <cellStyle name="Calculation 6 3 2 3" xfId="18156"/>
    <cellStyle name="Calculation 6 3 2 3 2" xfId="41210"/>
    <cellStyle name="Calculation 6 3 2 4" xfId="23653"/>
    <cellStyle name="Calculation 6 3 2 4 2" xfId="46692"/>
    <cellStyle name="Calculation 6 3 2 5" xfId="29542"/>
    <cellStyle name="Calculation 6 3 3" xfId="6429"/>
    <cellStyle name="Calculation 6 3 3 2" xfId="12401"/>
    <cellStyle name="Calculation 6 3 3 2 2" xfId="35470"/>
    <cellStyle name="Calculation 6 3 3 3" xfId="18157"/>
    <cellStyle name="Calculation 6 3 3 3 2" xfId="41211"/>
    <cellStyle name="Calculation 6 3 3 4" xfId="23654"/>
    <cellStyle name="Calculation 6 3 3 4 2" xfId="46693"/>
    <cellStyle name="Calculation 6 3 3 5" xfId="29543"/>
    <cellStyle name="Calculation 6 3 4" xfId="6430"/>
    <cellStyle name="Calculation 6 3 4 2" xfId="12402"/>
    <cellStyle name="Calculation 6 3 4 2 2" xfId="35471"/>
    <cellStyle name="Calculation 6 3 4 3" xfId="18158"/>
    <cellStyle name="Calculation 6 3 4 3 2" xfId="41212"/>
    <cellStyle name="Calculation 6 3 4 4" xfId="23655"/>
    <cellStyle name="Calculation 6 3 4 4 2" xfId="46694"/>
    <cellStyle name="Calculation 6 3 4 5" xfId="29544"/>
    <cellStyle name="Calculation 6 3 5" xfId="6431"/>
    <cellStyle name="Calculation 6 3 5 2" xfId="12403"/>
    <cellStyle name="Calculation 6 3 5 2 2" xfId="35472"/>
    <cellStyle name="Calculation 6 3 5 3" xfId="18159"/>
    <cellStyle name="Calculation 6 3 5 3 2" xfId="41213"/>
    <cellStyle name="Calculation 6 3 5 4" xfId="23656"/>
    <cellStyle name="Calculation 6 3 5 4 2" xfId="46695"/>
    <cellStyle name="Calculation 6 3 5 5" xfId="29545"/>
    <cellStyle name="Calculation 6 3 6" xfId="6432"/>
    <cellStyle name="Calculation 6 3 6 2" xfId="12404"/>
    <cellStyle name="Calculation 6 3 6 2 2" xfId="35473"/>
    <cellStyle name="Calculation 6 3 6 3" xfId="18160"/>
    <cellStyle name="Calculation 6 3 6 3 2" xfId="41214"/>
    <cellStyle name="Calculation 6 3 6 4" xfId="23657"/>
    <cellStyle name="Calculation 6 3 6 4 2" xfId="46696"/>
    <cellStyle name="Calculation 6 3 6 5" xfId="29546"/>
    <cellStyle name="Calculation 6 3 7" xfId="6433"/>
    <cellStyle name="Calculation 6 3 7 2" xfId="12405"/>
    <cellStyle name="Calculation 6 3 7 2 2" xfId="35474"/>
    <cellStyle name="Calculation 6 3 7 3" xfId="18161"/>
    <cellStyle name="Calculation 6 3 7 3 2" xfId="41215"/>
    <cellStyle name="Calculation 6 3 7 4" xfId="23658"/>
    <cellStyle name="Calculation 6 3 7 4 2" xfId="46697"/>
    <cellStyle name="Calculation 6 3 7 5" xfId="29547"/>
    <cellStyle name="Calculation 6 3 8" xfId="6434"/>
    <cellStyle name="Calculation 6 3 8 2" xfId="12406"/>
    <cellStyle name="Calculation 6 3 8 2 2" xfId="35475"/>
    <cellStyle name="Calculation 6 3 8 3" xfId="18162"/>
    <cellStyle name="Calculation 6 3 8 3 2" xfId="41216"/>
    <cellStyle name="Calculation 6 3 8 4" xfId="23659"/>
    <cellStyle name="Calculation 6 3 8 4 2" xfId="46698"/>
    <cellStyle name="Calculation 6 3 8 5" xfId="29548"/>
    <cellStyle name="Calculation 6 3 9" xfId="6435"/>
    <cellStyle name="Calculation 6 3 9 2" xfId="12407"/>
    <cellStyle name="Calculation 6 3 9 2 2" xfId="35476"/>
    <cellStyle name="Calculation 6 3 9 3" xfId="18163"/>
    <cellStyle name="Calculation 6 3 9 3 2" xfId="41217"/>
    <cellStyle name="Calculation 6 3 9 4" xfId="23660"/>
    <cellStyle name="Calculation 6 3 9 4 2" xfId="46699"/>
    <cellStyle name="Calculation 6 3 9 5" xfId="29549"/>
    <cellStyle name="Calculation 6 4" xfId="6436"/>
    <cellStyle name="Calculation 6 4 2" xfId="12408"/>
    <cellStyle name="Calculation 6 4 2 2" xfId="35477"/>
    <cellStyle name="Calculation 6 4 3" xfId="18164"/>
    <cellStyle name="Calculation 6 4 3 2" xfId="41218"/>
    <cellStyle name="Calculation 6 4 4" xfId="23661"/>
    <cellStyle name="Calculation 6 4 4 2" xfId="46700"/>
    <cellStyle name="Calculation 6 4 5" xfId="29550"/>
    <cellStyle name="Calculation 6 5" xfId="6437"/>
    <cellStyle name="Calculation 6 5 2" xfId="12409"/>
    <cellStyle name="Calculation 6 5 2 2" xfId="35478"/>
    <cellStyle name="Calculation 6 5 3" xfId="18165"/>
    <cellStyle name="Calculation 6 5 3 2" xfId="41219"/>
    <cellStyle name="Calculation 6 5 4" xfId="23662"/>
    <cellStyle name="Calculation 6 5 4 2" xfId="46701"/>
    <cellStyle name="Calculation 6 5 5" xfId="29551"/>
    <cellStyle name="Calculation 6 6" xfId="6438"/>
    <cellStyle name="Calculation 6 6 2" xfId="12410"/>
    <cellStyle name="Calculation 6 6 2 2" xfId="35479"/>
    <cellStyle name="Calculation 6 6 3" xfId="18166"/>
    <cellStyle name="Calculation 6 6 3 2" xfId="41220"/>
    <cellStyle name="Calculation 6 6 4" xfId="23663"/>
    <cellStyle name="Calculation 6 6 4 2" xfId="46702"/>
    <cellStyle name="Calculation 6 6 5" xfId="29552"/>
    <cellStyle name="Calculation 6 7" xfId="6439"/>
    <cellStyle name="Calculation 6 7 2" xfId="12411"/>
    <cellStyle name="Calculation 6 7 2 2" xfId="35480"/>
    <cellStyle name="Calculation 6 7 3" xfId="18167"/>
    <cellStyle name="Calculation 6 7 3 2" xfId="41221"/>
    <cellStyle name="Calculation 6 7 4" xfId="23664"/>
    <cellStyle name="Calculation 6 7 4 2" xfId="46703"/>
    <cellStyle name="Calculation 6 7 5" xfId="29553"/>
    <cellStyle name="Calculation 6 8" xfId="6440"/>
    <cellStyle name="Calculation 6 8 2" xfId="12412"/>
    <cellStyle name="Calculation 6 8 2 2" xfId="35481"/>
    <cellStyle name="Calculation 6 8 3" xfId="18168"/>
    <cellStyle name="Calculation 6 8 3 2" xfId="41222"/>
    <cellStyle name="Calculation 6 8 4" xfId="23665"/>
    <cellStyle name="Calculation 6 8 4 2" xfId="46704"/>
    <cellStyle name="Calculation 6 8 5" xfId="29554"/>
    <cellStyle name="Calculation 6 9" xfId="11467"/>
    <cellStyle name="Calculation 6 9 2" xfId="34536"/>
    <cellStyle name="Calculation 7" xfId="6441"/>
    <cellStyle name="Calculation 7 2" xfId="12413"/>
    <cellStyle name="Calculation 7 2 2" xfId="35482"/>
    <cellStyle name="Calculation 7 3" xfId="18169"/>
    <cellStyle name="Calculation 7 3 2" xfId="41223"/>
    <cellStyle name="Calculation 7 4" xfId="23666"/>
    <cellStyle name="Calculation 7 4 2" xfId="46705"/>
    <cellStyle name="Calculation 7 5" xfId="29555"/>
    <cellStyle name="Calculation 8" xfId="6442"/>
    <cellStyle name="Calculation 8 2" xfId="12414"/>
    <cellStyle name="Calculation 8 2 2" xfId="35483"/>
    <cellStyle name="Calculation 8 3" xfId="18170"/>
    <cellStyle name="Calculation 8 3 2" xfId="41224"/>
    <cellStyle name="Calculation 8 4" xfId="23667"/>
    <cellStyle name="Calculation 8 4 2" xfId="46706"/>
    <cellStyle name="Calculation 8 5" xfId="29556"/>
    <cellStyle name="Calculation 9" xfId="11291"/>
    <cellStyle name="Calculation 9 2" xfId="34360"/>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2 2" xfId="35484"/>
    <cellStyle name="Header2 10 3" xfId="18171"/>
    <cellStyle name="Header2 10 3 2" xfId="41225"/>
    <cellStyle name="Header2 10 4" xfId="23668"/>
    <cellStyle name="Header2 10 4 2" xfId="46707"/>
    <cellStyle name="Header2 10 5" xfId="29557"/>
    <cellStyle name="Header2 11" xfId="6444"/>
    <cellStyle name="Header2 11 2" xfId="12416"/>
    <cellStyle name="Header2 11 2 2" xfId="35485"/>
    <cellStyle name="Header2 11 3" xfId="18172"/>
    <cellStyle name="Header2 11 3 2" xfId="41226"/>
    <cellStyle name="Header2 11 4" xfId="23669"/>
    <cellStyle name="Header2 11 4 2" xfId="46708"/>
    <cellStyle name="Header2 11 5" xfId="29558"/>
    <cellStyle name="Header2 12" xfId="11230"/>
    <cellStyle name="Header2 12 2" xfId="34299"/>
    <cellStyle name="Header2 13" xfId="28403"/>
    <cellStyle name="Header2 2" xfId="5355"/>
    <cellStyle name="Header2 2 10" xfId="6445"/>
    <cellStyle name="Header2 2 10 2" xfId="12417"/>
    <cellStyle name="Header2 2 10 2 2" xfId="35486"/>
    <cellStyle name="Header2 2 10 3" xfId="18173"/>
    <cellStyle name="Header2 2 10 3 2" xfId="41227"/>
    <cellStyle name="Header2 2 10 4" xfId="23670"/>
    <cellStyle name="Header2 2 10 4 2" xfId="46709"/>
    <cellStyle name="Header2 2 10 5" xfId="29559"/>
    <cellStyle name="Header2 2 11" xfId="6446"/>
    <cellStyle name="Header2 2 11 2" xfId="12418"/>
    <cellStyle name="Header2 2 11 2 2" xfId="35487"/>
    <cellStyle name="Header2 2 11 3" xfId="18174"/>
    <cellStyle name="Header2 2 11 3 2" xfId="41228"/>
    <cellStyle name="Header2 2 11 4" xfId="23671"/>
    <cellStyle name="Header2 2 11 4 2" xfId="46710"/>
    <cellStyle name="Header2 2 11 5" xfId="29560"/>
    <cellStyle name="Header2 2 12" xfId="11349"/>
    <cellStyle name="Header2 2 12 2" xfId="34418"/>
    <cellStyle name="Header2 2 13" xfId="28480"/>
    <cellStyle name="Header2 2 2" xfId="5643"/>
    <cellStyle name="Header2 2 2 10" xfId="17387"/>
    <cellStyle name="Header2 2 2 10 2" xfId="40441"/>
    <cellStyle name="Header2 2 2 11" xfId="28757"/>
    <cellStyle name="Header2 2 2 2" xfId="6447"/>
    <cellStyle name="Header2 2 2 2 2" xfId="12419"/>
    <cellStyle name="Header2 2 2 2 2 2" xfId="35488"/>
    <cellStyle name="Header2 2 2 2 3" xfId="18175"/>
    <cellStyle name="Header2 2 2 2 3 2" xfId="41229"/>
    <cellStyle name="Header2 2 2 2 4" xfId="23672"/>
    <cellStyle name="Header2 2 2 2 4 2" xfId="46711"/>
    <cellStyle name="Header2 2 2 2 5" xfId="29561"/>
    <cellStyle name="Header2 2 2 3" xfId="6448"/>
    <cellStyle name="Header2 2 2 3 2" xfId="12420"/>
    <cellStyle name="Header2 2 2 3 2 2" xfId="35489"/>
    <cellStyle name="Header2 2 2 3 3" xfId="18176"/>
    <cellStyle name="Header2 2 2 3 3 2" xfId="41230"/>
    <cellStyle name="Header2 2 2 3 4" xfId="23673"/>
    <cellStyle name="Header2 2 2 3 4 2" xfId="46712"/>
    <cellStyle name="Header2 2 2 3 5" xfId="29562"/>
    <cellStyle name="Header2 2 2 4" xfId="6449"/>
    <cellStyle name="Header2 2 2 4 2" xfId="12421"/>
    <cellStyle name="Header2 2 2 4 2 2" xfId="35490"/>
    <cellStyle name="Header2 2 2 4 3" xfId="18177"/>
    <cellStyle name="Header2 2 2 4 3 2" xfId="41231"/>
    <cellStyle name="Header2 2 2 4 4" xfId="23674"/>
    <cellStyle name="Header2 2 2 4 4 2" xfId="46713"/>
    <cellStyle name="Header2 2 2 4 5" xfId="29563"/>
    <cellStyle name="Header2 2 2 5" xfId="6450"/>
    <cellStyle name="Header2 2 2 5 2" xfId="12422"/>
    <cellStyle name="Header2 2 2 5 2 2" xfId="35491"/>
    <cellStyle name="Header2 2 2 5 3" xfId="18178"/>
    <cellStyle name="Header2 2 2 5 3 2" xfId="41232"/>
    <cellStyle name="Header2 2 2 5 4" xfId="23675"/>
    <cellStyle name="Header2 2 2 5 4 2" xfId="46714"/>
    <cellStyle name="Header2 2 2 5 5" xfId="29564"/>
    <cellStyle name="Header2 2 2 6" xfId="6451"/>
    <cellStyle name="Header2 2 2 6 2" xfId="12423"/>
    <cellStyle name="Header2 2 2 6 2 2" xfId="35492"/>
    <cellStyle name="Header2 2 2 6 3" xfId="18179"/>
    <cellStyle name="Header2 2 2 6 3 2" xfId="41233"/>
    <cellStyle name="Header2 2 2 6 4" xfId="23676"/>
    <cellStyle name="Header2 2 2 6 4 2" xfId="46715"/>
    <cellStyle name="Header2 2 2 6 5" xfId="29565"/>
    <cellStyle name="Header2 2 2 7" xfId="6452"/>
    <cellStyle name="Header2 2 2 7 2" xfId="12424"/>
    <cellStyle name="Header2 2 2 7 2 2" xfId="35493"/>
    <cellStyle name="Header2 2 2 7 3" xfId="18180"/>
    <cellStyle name="Header2 2 2 7 3 2" xfId="41234"/>
    <cellStyle name="Header2 2 2 7 4" xfId="23677"/>
    <cellStyle name="Header2 2 2 7 4 2" xfId="46716"/>
    <cellStyle name="Header2 2 2 7 5" xfId="29566"/>
    <cellStyle name="Header2 2 2 8" xfId="6453"/>
    <cellStyle name="Header2 2 2 8 2" xfId="12425"/>
    <cellStyle name="Header2 2 2 8 2 2" xfId="35494"/>
    <cellStyle name="Header2 2 2 8 3" xfId="18181"/>
    <cellStyle name="Header2 2 2 8 3 2" xfId="41235"/>
    <cellStyle name="Header2 2 2 8 4" xfId="23678"/>
    <cellStyle name="Header2 2 2 8 4 2" xfId="46717"/>
    <cellStyle name="Header2 2 2 8 5" xfId="29567"/>
    <cellStyle name="Header2 2 2 9" xfId="11616"/>
    <cellStyle name="Header2 2 2 9 2" xfId="34685"/>
    <cellStyle name="Header2 2 3" xfId="5889"/>
    <cellStyle name="Header2 2 3 10" xfId="6454"/>
    <cellStyle name="Header2 2 3 10 2" xfId="12426"/>
    <cellStyle name="Header2 2 3 10 2 2" xfId="35495"/>
    <cellStyle name="Header2 2 3 10 3" xfId="18182"/>
    <cellStyle name="Header2 2 3 10 3 2" xfId="41236"/>
    <cellStyle name="Header2 2 3 10 4" xfId="23679"/>
    <cellStyle name="Header2 2 3 10 4 2" xfId="46718"/>
    <cellStyle name="Header2 2 3 10 5" xfId="29568"/>
    <cellStyle name="Header2 2 3 11" xfId="11862"/>
    <cellStyle name="Header2 2 3 11 2" xfId="34931"/>
    <cellStyle name="Header2 2 3 12" xfId="17619"/>
    <cellStyle name="Header2 2 3 12 2" xfId="40673"/>
    <cellStyle name="Header2 2 3 13" xfId="23116"/>
    <cellStyle name="Header2 2 3 13 2" xfId="46155"/>
    <cellStyle name="Header2 2 3 14" xfId="29003"/>
    <cellStyle name="Header2 2 3 2" xfId="6455"/>
    <cellStyle name="Header2 2 3 2 2" xfId="12427"/>
    <cellStyle name="Header2 2 3 2 2 2" xfId="35496"/>
    <cellStyle name="Header2 2 3 2 3" xfId="18183"/>
    <cellStyle name="Header2 2 3 2 3 2" xfId="41237"/>
    <cellStyle name="Header2 2 3 2 4" xfId="23680"/>
    <cellStyle name="Header2 2 3 2 4 2" xfId="46719"/>
    <cellStyle name="Header2 2 3 2 5" xfId="29569"/>
    <cellStyle name="Header2 2 3 3" xfId="6456"/>
    <cellStyle name="Header2 2 3 3 2" xfId="12428"/>
    <cellStyle name="Header2 2 3 3 2 2" xfId="35497"/>
    <cellStyle name="Header2 2 3 3 3" xfId="18184"/>
    <cellStyle name="Header2 2 3 3 3 2" xfId="41238"/>
    <cellStyle name="Header2 2 3 3 4" xfId="23681"/>
    <cellStyle name="Header2 2 3 3 4 2" xfId="46720"/>
    <cellStyle name="Header2 2 3 3 5" xfId="29570"/>
    <cellStyle name="Header2 2 3 4" xfId="6457"/>
    <cellStyle name="Header2 2 3 4 2" xfId="12429"/>
    <cellStyle name="Header2 2 3 4 2 2" xfId="35498"/>
    <cellStyle name="Header2 2 3 4 3" xfId="18185"/>
    <cellStyle name="Header2 2 3 4 3 2" xfId="41239"/>
    <cellStyle name="Header2 2 3 4 4" xfId="23682"/>
    <cellStyle name="Header2 2 3 4 4 2" xfId="46721"/>
    <cellStyle name="Header2 2 3 4 5" xfId="29571"/>
    <cellStyle name="Header2 2 3 5" xfId="6458"/>
    <cellStyle name="Header2 2 3 5 2" xfId="12430"/>
    <cellStyle name="Header2 2 3 5 2 2" xfId="35499"/>
    <cellStyle name="Header2 2 3 5 3" xfId="18186"/>
    <cellStyle name="Header2 2 3 5 3 2" xfId="41240"/>
    <cellStyle name="Header2 2 3 5 4" xfId="23683"/>
    <cellStyle name="Header2 2 3 5 4 2" xfId="46722"/>
    <cellStyle name="Header2 2 3 5 5" xfId="29572"/>
    <cellStyle name="Header2 2 3 6" xfId="6459"/>
    <cellStyle name="Header2 2 3 6 2" xfId="12431"/>
    <cellStyle name="Header2 2 3 6 2 2" xfId="35500"/>
    <cellStyle name="Header2 2 3 6 3" xfId="18187"/>
    <cellStyle name="Header2 2 3 6 3 2" xfId="41241"/>
    <cellStyle name="Header2 2 3 6 4" xfId="23684"/>
    <cellStyle name="Header2 2 3 6 4 2" xfId="46723"/>
    <cellStyle name="Header2 2 3 6 5" xfId="29573"/>
    <cellStyle name="Header2 2 3 7" xfId="6460"/>
    <cellStyle name="Header2 2 3 7 2" xfId="12432"/>
    <cellStyle name="Header2 2 3 7 2 2" xfId="35501"/>
    <cellStyle name="Header2 2 3 7 3" xfId="18188"/>
    <cellStyle name="Header2 2 3 7 3 2" xfId="41242"/>
    <cellStyle name="Header2 2 3 7 4" xfId="23685"/>
    <cellStyle name="Header2 2 3 7 4 2" xfId="46724"/>
    <cellStyle name="Header2 2 3 7 5" xfId="29574"/>
    <cellStyle name="Header2 2 3 8" xfId="6461"/>
    <cellStyle name="Header2 2 3 8 2" xfId="12433"/>
    <cellStyle name="Header2 2 3 8 2 2" xfId="35502"/>
    <cellStyle name="Header2 2 3 8 3" xfId="18189"/>
    <cellStyle name="Header2 2 3 8 3 2" xfId="41243"/>
    <cellStyle name="Header2 2 3 8 4" xfId="23686"/>
    <cellStyle name="Header2 2 3 8 4 2" xfId="46725"/>
    <cellStyle name="Header2 2 3 8 5" xfId="29575"/>
    <cellStyle name="Header2 2 3 9" xfId="6462"/>
    <cellStyle name="Header2 2 3 9 2" xfId="12434"/>
    <cellStyle name="Header2 2 3 9 2 2" xfId="35503"/>
    <cellStyle name="Header2 2 3 9 3" xfId="18190"/>
    <cellStyle name="Header2 2 3 9 3 2" xfId="41244"/>
    <cellStyle name="Header2 2 3 9 4" xfId="23687"/>
    <cellStyle name="Header2 2 3 9 4 2" xfId="46726"/>
    <cellStyle name="Header2 2 3 9 5" xfId="29576"/>
    <cellStyle name="Header2 2 4" xfId="6463"/>
    <cellStyle name="Header2 2 4 2" xfId="12435"/>
    <cellStyle name="Header2 2 4 2 2" xfId="35504"/>
    <cellStyle name="Header2 2 4 3" xfId="18191"/>
    <cellStyle name="Header2 2 4 3 2" xfId="41245"/>
    <cellStyle name="Header2 2 4 4" xfId="23688"/>
    <cellStyle name="Header2 2 4 4 2" xfId="46727"/>
    <cellStyle name="Header2 2 4 5" xfId="29577"/>
    <cellStyle name="Header2 2 5" xfId="6464"/>
    <cellStyle name="Header2 2 5 2" xfId="12436"/>
    <cellStyle name="Header2 2 5 2 2" xfId="35505"/>
    <cellStyle name="Header2 2 5 3" xfId="18192"/>
    <cellStyle name="Header2 2 5 3 2" xfId="41246"/>
    <cellStyle name="Header2 2 5 4" xfId="23689"/>
    <cellStyle name="Header2 2 5 4 2" xfId="46728"/>
    <cellStyle name="Header2 2 5 5" xfId="29578"/>
    <cellStyle name="Header2 2 6" xfId="6465"/>
    <cellStyle name="Header2 2 6 2" xfId="12437"/>
    <cellStyle name="Header2 2 6 2 2" xfId="35506"/>
    <cellStyle name="Header2 2 6 3" xfId="18193"/>
    <cellStyle name="Header2 2 6 3 2" xfId="41247"/>
    <cellStyle name="Header2 2 6 4" xfId="23690"/>
    <cellStyle name="Header2 2 6 4 2" xfId="46729"/>
    <cellStyle name="Header2 2 6 5" xfId="29579"/>
    <cellStyle name="Header2 2 7" xfId="6466"/>
    <cellStyle name="Header2 2 7 2" xfId="12438"/>
    <cellStyle name="Header2 2 7 2 2" xfId="35507"/>
    <cellStyle name="Header2 2 7 3" xfId="18194"/>
    <cellStyle name="Header2 2 7 3 2" xfId="41248"/>
    <cellStyle name="Header2 2 7 4" xfId="23691"/>
    <cellStyle name="Header2 2 7 4 2" xfId="46730"/>
    <cellStyle name="Header2 2 7 5" xfId="29580"/>
    <cellStyle name="Header2 2 8" xfId="6467"/>
    <cellStyle name="Header2 2 8 2" xfId="12439"/>
    <cellStyle name="Header2 2 8 2 2" xfId="35508"/>
    <cellStyle name="Header2 2 8 3" xfId="18195"/>
    <cellStyle name="Header2 2 8 3 2" xfId="41249"/>
    <cellStyle name="Header2 2 8 4" xfId="23692"/>
    <cellStyle name="Header2 2 8 4 2" xfId="46731"/>
    <cellStyle name="Header2 2 8 5" xfId="29581"/>
    <cellStyle name="Header2 2 9" xfId="6468"/>
    <cellStyle name="Header2 2 9 2" xfId="12440"/>
    <cellStyle name="Header2 2 9 2 2" xfId="35509"/>
    <cellStyle name="Header2 2 9 3" xfId="18196"/>
    <cellStyle name="Header2 2 9 3 2" xfId="41250"/>
    <cellStyle name="Header2 2 9 4" xfId="23693"/>
    <cellStyle name="Header2 2 9 4 2" xfId="46732"/>
    <cellStyle name="Header2 2 9 5" xfId="29582"/>
    <cellStyle name="Header2 3" xfId="5402"/>
    <cellStyle name="Header2 3 10" xfId="6469"/>
    <cellStyle name="Header2 3 10 2" xfId="12441"/>
    <cellStyle name="Header2 3 10 2 2" xfId="35510"/>
    <cellStyle name="Header2 3 10 3" xfId="18197"/>
    <cellStyle name="Header2 3 10 3 2" xfId="41251"/>
    <cellStyle name="Header2 3 10 4" xfId="23694"/>
    <cellStyle name="Header2 3 10 4 2" xfId="46733"/>
    <cellStyle name="Header2 3 10 5" xfId="29583"/>
    <cellStyle name="Header2 3 11" xfId="6470"/>
    <cellStyle name="Header2 3 11 2" xfId="12442"/>
    <cellStyle name="Header2 3 11 2 2" xfId="35511"/>
    <cellStyle name="Header2 3 11 3" xfId="18198"/>
    <cellStyle name="Header2 3 11 3 2" xfId="41252"/>
    <cellStyle name="Header2 3 11 4" xfId="23695"/>
    <cellStyle name="Header2 3 11 4 2" xfId="46734"/>
    <cellStyle name="Header2 3 11 5" xfId="29584"/>
    <cellStyle name="Header2 3 12" xfId="11396"/>
    <cellStyle name="Header2 3 12 2" xfId="34465"/>
    <cellStyle name="Header2 3 13" xfId="28527"/>
    <cellStyle name="Header2 3 2" xfId="5690"/>
    <cellStyle name="Header2 3 2 10" xfId="17433"/>
    <cellStyle name="Header2 3 2 10 2" xfId="40487"/>
    <cellStyle name="Header2 3 2 11" xfId="28804"/>
    <cellStyle name="Header2 3 2 2" xfId="6471"/>
    <cellStyle name="Header2 3 2 2 2" xfId="12443"/>
    <cellStyle name="Header2 3 2 2 2 2" xfId="35512"/>
    <cellStyle name="Header2 3 2 2 3" xfId="18199"/>
    <cellStyle name="Header2 3 2 2 3 2" xfId="41253"/>
    <cellStyle name="Header2 3 2 2 4" xfId="23696"/>
    <cellStyle name="Header2 3 2 2 4 2" xfId="46735"/>
    <cellStyle name="Header2 3 2 2 5" xfId="29585"/>
    <cellStyle name="Header2 3 2 3" xfId="6472"/>
    <cellStyle name="Header2 3 2 3 2" xfId="12444"/>
    <cellStyle name="Header2 3 2 3 2 2" xfId="35513"/>
    <cellStyle name="Header2 3 2 3 3" xfId="18200"/>
    <cellStyle name="Header2 3 2 3 3 2" xfId="41254"/>
    <cellStyle name="Header2 3 2 3 4" xfId="23697"/>
    <cellStyle name="Header2 3 2 3 4 2" xfId="46736"/>
    <cellStyle name="Header2 3 2 3 5" xfId="29586"/>
    <cellStyle name="Header2 3 2 4" xfId="6473"/>
    <cellStyle name="Header2 3 2 4 2" xfId="12445"/>
    <cellStyle name="Header2 3 2 4 2 2" xfId="35514"/>
    <cellStyle name="Header2 3 2 4 3" xfId="18201"/>
    <cellStyle name="Header2 3 2 4 3 2" xfId="41255"/>
    <cellStyle name="Header2 3 2 4 4" xfId="23698"/>
    <cellStyle name="Header2 3 2 4 4 2" xfId="46737"/>
    <cellStyle name="Header2 3 2 4 5" xfId="29587"/>
    <cellStyle name="Header2 3 2 5" xfId="6474"/>
    <cellStyle name="Header2 3 2 5 2" xfId="12446"/>
    <cellStyle name="Header2 3 2 5 2 2" xfId="35515"/>
    <cellStyle name="Header2 3 2 5 3" xfId="18202"/>
    <cellStyle name="Header2 3 2 5 3 2" xfId="41256"/>
    <cellStyle name="Header2 3 2 5 4" xfId="23699"/>
    <cellStyle name="Header2 3 2 5 4 2" xfId="46738"/>
    <cellStyle name="Header2 3 2 5 5" xfId="29588"/>
    <cellStyle name="Header2 3 2 6" xfId="6475"/>
    <cellStyle name="Header2 3 2 6 2" xfId="12447"/>
    <cellStyle name="Header2 3 2 6 2 2" xfId="35516"/>
    <cellStyle name="Header2 3 2 6 3" xfId="18203"/>
    <cellStyle name="Header2 3 2 6 3 2" xfId="41257"/>
    <cellStyle name="Header2 3 2 6 4" xfId="23700"/>
    <cellStyle name="Header2 3 2 6 4 2" xfId="46739"/>
    <cellStyle name="Header2 3 2 6 5" xfId="29589"/>
    <cellStyle name="Header2 3 2 7" xfId="6476"/>
    <cellStyle name="Header2 3 2 7 2" xfId="12448"/>
    <cellStyle name="Header2 3 2 7 2 2" xfId="35517"/>
    <cellStyle name="Header2 3 2 7 3" xfId="18204"/>
    <cellStyle name="Header2 3 2 7 3 2" xfId="41258"/>
    <cellStyle name="Header2 3 2 7 4" xfId="23701"/>
    <cellStyle name="Header2 3 2 7 4 2" xfId="46740"/>
    <cellStyle name="Header2 3 2 7 5" xfId="29590"/>
    <cellStyle name="Header2 3 2 8" xfId="6477"/>
    <cellStyle name="Header2 3 2 8 2" xfId="12449"/>
    <cellStyle name="Header2 3 2 8 2 2" xfId="35518"/>
    <cellStyle name="Header2 3 2 8 3" xfId="18205"/>
    <cellStyle name="Header2 3 2 8 3 2" xfId="41259"/>
    <cellStyle name="Header2 3 2 8 4" xfId="23702"/>
    <cellStyle name="Header2 3 2 8 4 2" xfId="46741"/>
    <cellStyle name="Header2 3 2 8 5" xfId="29591"/>
    <cellStyle name="Header2 3 2 9" xfId="11663"/>
    <cellStyle name="Header2 3 2 9 2" xfId="34732"/>
    <cellStyle name="Header2 3 3" xfId="5929"/>
    <cellStyle name="Header2 3 3 10" xfId="6478"/>
    <cellStyle name="Header2 3 3 10 2" xfId="12450"/>
    <cellStyle name="Header2 3 3 10 2 2" xfId="35519"/>
    <cellStyle name="Header2 3 3 10 3" xfId="18206"/>
    <cellStyle name="Header2 3 3 10 3 2" xfId="41260"/>
    <cellStyle name="Header2 3 3 10 4" xfId="23703"/>
    <cellStyle name="Header2 3 3 10 4 2" xfId="46742"/>
    <cellStyle name="Header2 3 3 10 5" xfId="29592"/>
    <cellStyle name="Header2 3 3 11" xfId="11902"/>
    <cellStyle name="Header2 3 3 11 2" xfId="34971"/>
    <cellStyle name="Header2 3 3 12" xfId="17659"/>
    <cellStyle name="Header2 3 3 12 2" xfId="40713"/>
    <cellStyle name="Header2 3 3 13" xfId="23156"/>
    <cellStyle name="Header2 3 3 13 2" xfId="46195"/>
    <cellStyle name="Header2 3 3 14" xfId="29043"/>
    <cellStyle name="Header2 3 3 2" xfId="6479"/>
    <cellStyle name="Header2 3 3 2 2" xfId="12451"/>
    <cellStyle name="Header2 3 3 2 2 2" xfId="35520"/>
    <cellStyle name="Header2 3 3 2 3" xfId="18207"/>
    <cellStyle name="Header2 3 3 2 3 2" xfId="41261"/>
    <cellStyle name="Header2 3 3 2 4" xfId="23704"/>
    <cellStyle name="Header2 3 3 2 4 2" xfId="46743"/>
    <cellStyle name="Header2 3 3 2 5" xfId="29593"/>
    <cellStyle name="Header2 3 3 3" xfId="6480"/>
    <cellStyle name="Header2 3 3 3 2" xfId="12452"/>
    <cellStyle name="Header2 3 3 3 2 2" xfId="35521"/>
    <cellStyle name="Header2 3 3 3 3" xfId="18208"/>
    <cellStyle name="Header2 3 3 3 3 2" xfId="41262"/>
    <cellStyle name="Header2 3 3 3 4" xfId="23705"/>
    <cellStyle name="Header2 3 3 3 4 2" xfId="46744"/>
    <cellStyle name="Header2 3 3 3 5" xfId="29594"/>
    <cellStyle name="Header2 3 3 4" xfId="6481"/>
    <cellStyle name="Header2 3 3 4 2" xfId="12453"/>
    <cellStyle name="Header2 3 3 4 2 2" xfId="35522"/>
    <cellStyle name="Header2 3 3 4 3" xfId="18209"/>
    <cellStyle name="Header2 3 3 4 3 2" xfId="41263"/>
    <cellStyle name="Header2 3 3 4 4" xfId="23706"/>
    <cellStyle name="Header2 3 3 4 4 2" xfId="46745"/>
    <cellStyle name="Header2 3 3 4 5" xfId="29595"/>
    <cellStyle name="Header2 3 3 5" xfId="6482"/>
    <cellStyle name="Header2 3 3 5 2" xfId="12454"/>
    <cellStyle name="Header2 3 3 5 2 2" xfId="35523"/>
    <cellStyle name="Header2 3 3 5 3" xfId="18210"/>
    <cellStyle name="Header2 3 3 5 3 2" xfId="41264"/>
    <cellStyle name="Header2 3 3 5 4" xfId="23707"/>
    <cellStyle name="Header2 3 3 5 4 2" xfId="46746"/>
    <cellStyle name="Header2 3 3 5 5" xfId="29596"/>
    <cellStyle name="Header2 3 3 6" xfId="6483"/>
    <cellStyle name="Header2 3 3 6 2" xfId="12455"/>
    <cellStyle name="Header2 3 3 6 2 2" xfId="35524"/>
    <cellStyle name="Header2 3 3 6 3" xfId="18211"/>
    <cellStyle name="Header2 3 3 6 3 2" xfId="41265"/>
    <cellStyle name="Header2 3 3 6 4" xfId="23708"/>
    <cellStyle name="Header2 3 3 6 4 2" xfId="46747"/>
    <cellStyle name="Header2 3 3 6 5" xfId="29597"/>
    <cellStyle name="Header2 3 3 7" xfId="6484"/>
    <cellStyle name="Header2 3 3 7 2" xfId="12456"/>
    <cellStyle name="Header2 3 3 7 2 2" xfId="35525"/>
    <cellStyle name="Header2 3 3 7 3" xfId="18212"/>
    <cellStyle name="Header2 3 3 7 3 2" xfId="41266"/>
    <cellStyle name="Header2 3 3 7 4" xfId="23709"/>
    <cellStyle name="Header2 3 3 7 4 2" xfId="46748"/>
    <cellStyle name="Header2 3 3 7 5" xfId="29598"/>
    <cellStyle name="Header2 3 3 8" xfId="6485"/>
    <cellStyle name="Header2 3 3 8 2" xfId="12457"/>
    <cellStyle name="Header2 3 3 8 2 2" xfId="35526"/>
    <cellStyle name="Header2 3 3 8 3" xfId="18213"/>
    <cellStyle name="Header2 3 3 8 3 2" xfId="41267"/>
    <cellStyle name="Header2 3 3 8 4" xfId="23710"/>
    <cellStyle name="Header2 3 3 8 4 2" xfId="46749"/>
    <cellStyle name="Header2 3 3 8 5" xfId="29599"/>
    <cellStyle name="Header2 3 3 9" xfId="6486"/>
    <cellStyle name="Header2 3 3 9 2" xfId="12458"/>
    <cellStyle name="Header2 3 3 9 2 2" xfId="35527"/>
    <cellStyle name="Header2 3 3 9 3" xfId="18214"/>
    <cellStyle name="Header2 3 3 9 3 2" xfId="41268"/>
    <cellStyle name="Header2 3 3 9 4" xfId="23711"/>
    <cellStyle name="Header2 3 3 9 4 2" xfId="46750"/>
    <cellStyle name="Header2 3 3 9 5" xfId="29600"/>
    <cellStyle name="Header2 3 4" xfId="6487"/>
    <cellStyle name="Header2 3 4 2" xfId="12459"/>
    <cellStyle name="Header2 3 4 2 2" xfId="35528"/>
    <cellStyle name="Header2 3 4 3" xfId="18215"/>
    <cellStyle name="Header2 3 4 3 2" xfId="41269"/>
    <cellStyle name="Header2 3 4 4" xfId="23712"/>
    <cellStyle name="Header2 3 4 4 2" xfId="46751"/>
    <cellStyle name="Header2 3 4 5" xfId="29601"/>
    <cellStyle name="Header2 3 5" xfId="6488"/>
    <cellStyle name="Header2 3 5 2" xfId="12460"/>
    <cellStyle name="Header2 3 5 2 2" xfId="35529"/>
    <cellStyle name="Header2 3 5 3" xfId="18216"/>
    <cellStyle name="Header2 3 5 3 2" xfId="41270"/>
    <cellStyle name="Header2 3 5 4" xfId="23713"/>
    <cellStyle name="Header2 3 5 4 2" xfId="46752"/>
    <cellStyle name="Header2 3 5 5" xfId="29602"/>
    <cellStyle name="Header2 3 6" xfId="6489"/>
    <cellStyle name="Header2 3 6 2" xfId="12461"/>
    <cellStyle name="Header2 3 6 2 2" xfId="35530"/>
    <cellStyle name="Header2 3 6 3" xfId="18217"/>
    <cellStyle name="Header2 3 6 3 2" xfId="41271"/>
    <cellStyle name="Header2 3 6 4" xfId="23714"/>
    <cellStyle name="Header2 3 6 4 2" xfId="46753"/>
    <cellStyle name="Header2 3 6 5" xfId="29603"/>
    <cellStyle name="Header2 3 7" xfId="6490"/>
    <cellStyle name="Header2 3 7 2" xfId="12462"/>
    <cellStyle name="Header2 3 7 2 2" xfId="35531"/>
    <cellStyle name="Header2 3 7 3" xfId="18218"/>
    <cellStyle name="Header2 3 7 3 2" xfId="41272"/>
    <cellStyle name="Header2 3 7 4" xfId="23715"/>
    <cellStyle name="Header2 3 7 4 2" xfId="46754"/>
    <cellStyle name="Header2 3 7 5" xfId="29604"/>
    <cellStyle name="Header2 3 8" xfId="6491"/>
    <cellStyle name="Header2 3 8 2" xfId="12463"/>
    <cellStyle name="Header2 3 8 2 2" xfId="35532"/>
    <cellStyle name="Header2 3 8 3" xfId="18219"/>
    <cellStyle name="Header2 3 8 3 2" xfId="41273"/>
    <cellStyle name="Header2 3 8 4" xfId="23716"/>
    <cellStyle name="Header2 3 8 4 2" xfId="46755"/>
    <cellStyle name="Header2 3 8 5" xfId="29605"/>
    <cellStyle name="Header2 3 9" xfId="6492"/>
    <cellStyle name="Header2 3 9 2" xfId="12464"/>
    <cellStyle name="Header2 3 9 2 2" xfId="35533"/>
    <cellStyle name="Header2 3 9 3" xfId="18220"/>
    <cellStyle name="Header2 3 9 3 2" xfId="41274"/>
    <cellStyle name="Header2 3 9 4" xfId="23717"/>
    <cellStyle name="Header2 3 9 4 2" xfId="46756"/>
    <cellStyle name="Header2 3 9 5" xfId="29606"/>
    <cellStyle name="Header2 4" xfId="5588"/>
    <cellStyle name="Header2 4 10" xfId="11573"/>
    <cellStyle name="Header2 4 10 2" xfId="34642"/>
    <cellStyle name="Header2 4 11" xfId="28713"/>
    <cellStyle name="Header2 4 2" xfId="5876"/>
    <cellStyle name="Header2 4 2 10" xfId="6493"/>
    <cellStyle name="Header2 4 2 10 2" xfId="12465"/>
    <cellStyle name="Header2 4 2 10 2 2" xfId="35534"/>
    <cellStyle name="Header2 4 2 10 3" xfId="18221"/>
    <cellStyle name="Header2 4 2 10 3 2" xfId="41275"/>
    <cellStyle name="Header2 4 2 10 4" xfId="23718"/>
    <cellStyle name="Header2 4 2 10 4 2" xfId="46757"/>
    <cellStyle name="Header2 4 2 10 5" xfId="29607"/>
    <cellStyle name="Header2 4 2 11" xfId="11849"/>
    <cellStyle name="Header2 4 2 11 2" xfId="34918"/>
    <cellStyle name="Header2 4 2 12" xfId="23103"/>
    <cellStyle name="Header2 4 2 12 2" xfId="46142"/>
    <cellStyle name="Header2 4 2 13" xfId="28990"/>
    <cellStyle name="Header2 4 2 2" xfId="6494"/>
    <cellStyle name="Header2 4 2 2 2" xfId="12466"/>
    <cellStyle name="Header2 4 2 2 2 2" xfId="35535"/>
    <cellStyle name="Header2 4 2 2 3" xfId="18222"/>
    <cellStyle name="Header2 4 2 2 3 2" xfId="41276"/>
    <cellStyle name="Header2 4 2 2 4" xfId="23719"/>
    <cellStyle name="Header2 4 2 2 4 2" xfId="46758"/>
    <cellStyle name="Header2 4 2 2 5" xfId="29608"/>
    <cellStyle name="Header2 4 2 3" xfId="6495"/>
    <cellStyle name="Header2 4 2 3 2" xfId="12467"/>
    <cellStyle name="Header2 4 2 3 2 2" xfId="35536"/>
    <cellStyle name="Header2 4 2 3 3" xfId="18223"/>
    <cellStyle name="Header2 4 2 3 3 2" xfId="41277"/>
    <cellStyle name="Header2 4 2 3 4" xfId="23720"/>
    <cellStyle name="Header2 4 2 3 4 2" xfId="46759"/>
    <cellStyle name="Header2 4 2 3 5" xfId="29609"/>
    <cellStyle name="Header2 4 2 4" xfId="6496"/>
    <cellStyle name="Header2 4 2 4 2" xfId="12468"/>
    <cellStyle name="Header2 4 2 4 2 2" xfId="35537"/>
    <cellStyle name="Header2 4 2 4 3" xfId="18224"/>
    <cellStyle name="Header2 4 2 4 3 2" xfId="41278"/>
    <cellStyle name="Header2 4 2 4 4" xfId="23721"/>
    <cellStyle name="Header2 4 2 4 4 2" xfId="46760"/>
    <cellStyle name="Header2 4 2 4 5" xfId="29610"/>
    <cellStyle name="Header2 4 2 5" xfId="6497"/>
    <cellStyle name="Header2 4 2 5 2" xfId="12469"/>
    <cellStyle name="Header2 4 2 5 2 2" xfId="35538"/>
    <cellStyle name="Header2 4 2 5 3" xfId="18225"/>
    <cellStyle name="Header2 4 2 5 3 2" xfId="41279"/>
    <cellStyle name="Header2 4 2 5 4" xfId="23722"/>
    <cellStyle name="Header2 4 2 5 4 2" xfId="46761"/>
    <cellStyle name="Header2 4 2 5 5" xfId="29611"/>
    <cellStyle name="Header2 4 2 6" xfId="6498"/>
    <cellStyle name="Header2 4 2 6 2" xfId="12470"/>
    <cellStyle name="Header2 4 2 6 2 2" xfId="35539"/>
    <cellStyle name="Header2 4 2 6 3" xfId="18226"/>
    <cellStyle name="Header2 4 2 6 3 2" xfId="41280"/>
    <cellStyle name="Header2 4 2 6 4" xfId="23723"/>
    <cellStyle name="Header2 4 2 6 4 2" xfId="46762"/>
    <cellStyle name="Header2 4 2 6 5" xfId="29612"/>
    <cellStyle name="Header2 4 2 7" xfId="6499"/>
    <cellStyle name="Header2 4 2 7 2" xfId="12471"/>
    <cellStyle name="Header2 4 2 7 2 2" xfId="35540"/>
    <cellStyle name="Header2 4 2 7 3" xfId="18227"/>
    <cellStyle name="Header2 4 2 7 3 2" xfId="41281"/>
    <cellStyle name="Header2 4 2 7 4" xfId="23724"/>
    <cellStyle name="Header2 4 2 7 4 2" xfId="46763"/>
    <cellStyle name="Header2 4 2 7 5" xfId="29613"/>
    <cellStyle name="Header2 4 2 8" xfId="6500"/>
    <cellStyle name="Header2 4 2 8 2" xfId="12472"/>
    <cellStyle name="Header2 4 2 8 2 2" xfId="35541"/>
    <cellStyle name="Header2 4 2 8 3" xfId="18228"/>
    <cellStyle name="Header2 4 2 8 3 2" xfId="41282"/>
    <cellStyle name="Header2 4 2 8 4" xfId="23725"/>
    <cellStyle name="Header2 4 2 8 4 2" xfId="46764"/>
    <cellStyle name="Header2 4 2 8 5" xfId="29614"/>
    <cellStyle name="Header2 4 2 9" xfId="6501"/>
    <cellStyle name="Header2 4 2 9 2" xfId="12473"/>
    <cellStyle name="Header2 4 2 9 2 2" xfId="35542"/>
    <cellStyle name="Header2 4 2 9 3" xfId="18229"/>
    <cellStyle name="Header2 4 2 9 3 2" xfId="41283"/>
    <cellStyle name="Header2 4 2 9 4" xfId="23726"/>
    <cellStyle name="Header2 4 2 9 4 2" xfId="46765"/>
    <cellStyle name="Header2 4 2 9 5" xfId="29615"/>
    <cellStyle name="Header2 4 3" xfId="6081"/>
    <cellStyle name="Header2 4 3 10" xfId="6502"/>
    <cellStyle name="Header2 4 3 10 2" xfId="12474"/>
    <cellStyle name="Header2 4 3 10 2 2" xfId="35543"/>
    <cellStyle name="Header2 4 3 10 3" xfId="18230"/>
    <cellStyle name="Header2 4 3 10 3 2" xfId="41284"/>
    <cellStyle name="Header2 4 3 10 4" xfId="23727"/>
    <cellStyle name="Header2 4 3 10 4 2" xfId="46766"/>
    <cellStyle name="Header2 4 3 10 5" xfId="29616"/>
    <cellStyle name="Header2 4 3 11" xfId="12053"/>
    <cellStyle name="Header2 4 3 11 2" xfId="35122"/>
    <cellStyle name="Header2 4 3 12" xfId="17809"/>
    <cellStyle name="Header2 4 3 12 2" xfId="40863"/>
    <cellStyle name="Header2 4 3 13" xfId="23306"/>
    <cellStyle name="Header2 4 3 13 2" xfId="46345"/>
    <cellStyle name="Header2 4 3 14" xfId="29195"/>
    <cellStyle name="Header2 4 3 2" xfId="6503"/>
    <cellStyle name="Header2 4 3 2 2" xfId="12475"/>
    <cellStyle name="Header2 4 3 2 2 2" xfId="35544"/>
    <cellStyle name="Header2 4 3 2 3" xfId="18231"/>
    <cellStyle name="Header2 4 3 2 3 2" xfId="41285"/>
    <cellStyle name="Header2 4 3 2 4" xfId="23728"/>
    <cellStyle name="Header2 4 3 2 4 2" xfId="46767"/>
    <cellStyle name="Header2 4 3 2 5" xfId="29617"/>
    <cellStyle name="Header2 4 3 3" xfId="6504"/>
    <cellStyle name="Header2 4 3 3 2" xfId="12476"/>
    <cellStyle name="Header2 4 3 3 2 2" xfId="35545"/>
    <cellStyle name="Header2 4 3 3 3" xfId="18232"/>
    <cellStyle name="Header2 4 3 3 3 2" xfId="41286"/>
    <cellStyle name="Header2 4 3 3 4" xfId="23729"/>
    <cellStyle name="Header2 4 3 3 4 2" xfId="46768"/>
    <cellStyle name="Header2 4 3 3 5" xfId="29618"/>
    <cellStyle name="Header2 4 3 4" xfId="6505"/>
    <cellStyle name="Header2 4 3 4 2" xfId="12477"/>
    <cellStyle name="Header2 4 3 4 2 2" xfId="35546"/>
    <cellStyle name="Header2 4 3 4 3" xfId="18233"/>
    <cellStyle name="Header2 4 3 4 3 2" xfId="41287"/>
    <cellStyle name="Header2 4 3 4 4" xfId="23730"/>
    <cellStyle name="Header2 4 3 4 4 2" xfId="46769"/>
    <cellStyle name="Header2 4 3 4 5" xfId="29619"/>
    <cellStyle name="Header2 4 3 5" xfId="6506"/>
    <cellStyle name="Header2 4 3 5 2" xfId="12478"/>
    <cellStyle name="Header2 4 3 5 2 2" xfId="35547"/>
    <cellStyle name="Header2 4 3 5 3" xfId="18234"/>
    <cellStyle name="Header2 4 3 5 3 2" xfId="41288"/>
    <cellStyle name="Header2 4 3 5 4" xfId="23731"/>
    <cellStyle name="Header2 4 3 5 4 2" xfId="46770"/>
    <cellStyle name="Header2 4 3 5 5" xfId="29620"/>
    <cellStyle name="Header2 4 3 6" xfId="6507"/>
    <cellStyle name="Header2 4 3 6 2" xfId="12479"/>
    <cellStyle name="Header2 4 3 6 2 2" xfId="35548"/>
    <cellStyle name="Header2 4 3 6 3" xfId="18235"/>
    <cellStyle name="Header2 4 3 6 3 2" xfId="41289"/>
    <cellStyle name="Header2 4 3 6 4" xfId="23732"/>
    <cellStyle name="Header2 4 3 6 4 2" xfId="46771"/>
    <cellStyle name="Header2 4 3 6 5" xfId="29621"/>
    <cellStyle name="Header2 4 3 7" xfId="6508"/>
    <cellStyle name="Header2 4 3 7 2" xfId="12480"/>
    <cellStyle name="Header2 4 3 7 2 2" xfId="35549"/>
    <cellStyle name="Header2 4 3 7 3" xfId="18236"/>
    <cellStyle name="Header2 4 3 7 3 2" xfId="41290"/>
    <cellStyle name="Header2 4 3 7 4" xfId="23733"/>
    <cellStyle name="Header2 4 3 7 4 2" xfId="46772"/>
    <cellStyle name="Header2 4 3 7 5" xfId="29622"/>
    <cellStyle name="Header2 4 3 8" xfId="6509"/>
    <cellStyle name="Header2 4 3 8 2" xfId="12481"/>
    <cellStyle name="Header2 4 3 8 2 2" xfId="35550"/>
    <cellStyle name="Header2 4 3 8 3" xfId="18237"/>
    <cellStyle name="Header2 4 3 8 3 2" xfId="41291"/>
    <cellStyle name="Header2 4 3 8 4" xfId="23734"/>
    <cellStyle name="Header2 4 3 8 4 2" xfId="46773"/>
    <cellStyle name="Header2 4 3 8 5" xfId="29623"/>
    <cellStyle name="Header2 4 3 9" xfId="6510"/>
    <cellStyle name="Header2 4 3 9 2" xfId="12482"/>
    <cellStyle name="Header2 4 3 9 2 2" xfId="35551"/>
    <cellStyle name="Header2 4 3 9 3" xfId="18238"/>
    <cellStyle name="Header2 4 3 9 3 2" xfId="41292"/>
    <cellStyle name="Header2 4 3 9 4" xfId="23735"/>
    <cellStyle name="Header2 4 3 9 4 2" xfId="46774"/>
    <cellStyle name="Header2 4 3 9 5" xfId="29624"/>
    <cellStyle name="Header2 4 4" xfId="6511"/>
    <cellStyle name="Header2 4 4 2" xfId="12483"/>
    <cellStyle name="Header2 4 4 2 2" xfId="35552"/>
    <cellStyle name="Header2 4 4 3" xfId="18239"/>
    <cellStyle name="Header2 4 4 3 2" xfId="41293"/>
    <cellStyle name="Header2 4 4 4" xfId="23736"/>
    <cellStyle name="Header2 4 4 4 2" xfId="46775"/>
    <cellStyle name="Header2 4 4 5" xfId="29625"/>
    <cellStyle name="Header2 4 5" xfId="6512"/>
    <cellStyle name="Header2 4 5 2" xfId="12484"/>
    <cellStyle name="Header2 4 5 2 2" xfId="35553"/>
    <cellStyle name="Header2 4 5 3" xfId="18240"/>
    <cellStyle name="Header2 4 5 3 2" xfId="41294"/>
    <cellStyle name="Header2 4 5 4" xfId="23737"/>
    <cellStyle name="Header2 4 5 4 2" xfId="46776"/>
    <cellStyle name="Header2 4 5 5" xfId="29626"/>
    <cellStyle name="Header2 4 6" xfId="6513"/>
    <cellStyle name="Header2 4 6 2" xfId="12485"/>
    <cellStyle name="Header2 4 6 2 2" xfId="35554"/>
    <cellStyle name="Header2 4 6 3" xfId="18241"/>
    <cellStyle name="Header2 4 6 3 2" xfId="41295"/>
    <cellStyle name="Header2 4 6 4" xfId="23738"/>
    <cellStyle name="Header2 4 6 4 2" xfId="46777"/>
    <cellStyle name="Header2 4 6 5" xfId="29627"/>
    <cellStyle name="Header2 4 7" xfId="6514"/>
    <cellStyle name="Header2 4 7 2" xfId="12486"/>
    <cellStyle name="Header2 4 7 2 2" xfId="35555"/>
    <cellStyle name="Header2 4 7 3" xfId="18242"/>
    <cellStyle name="Header2 4 7 3 2" xfId="41296"/>
    <cellStyle name="Header2 4 7 4" xfId="23739"/>
    <cellStyle name="Header2 4 7 4 2" xfId="46778"/>
    <cellStyle name="Header2 4 7 5" xfId="29628"/>
    <cellStyle name="Header2 4 8" xfId="6515"/>
    <cellStyle name="Header2 4 8 2" xfId="12487"/>
    <cellStyle name="Header2 4 8 2 2" xfId="35556"/>
    <cellStyle name="Header2 4 8 3" xfId="18243"/>
    <cellStyle name="Header2 4 8 3 2" xfId="41297"/>
    <cellStyle name="Header2 4 8 4" xfId="23740"/>
    <cellStyle name="Header2 4 8 4 2" xfId="46779"/>
    <cellStyle name="Header2 4 8 5" xfId="29629"/>
    <cellStyle name="Header2 4 9" xfId="6516"/>
    <cellStyle name="Header2 4 9 2" xfId="12488"/>
    <cellStyle name="Header2 4 9 2 2" xfId="35557"/>
    <cellStyle name="Header2 4 9 3" xfId="18244"/>
    <cellStyle name="Header2 4 9 3 2" xfId="41298"/>
    <cellStyle name="Header2 4 9 4" xfId="23741"/>
    <cellStyle name="Header2 4 9 4 2" xfId="46780"/>
    <cellStyle name="Header2 4 9 5" xfId="29630"/>
    <cellStyle name="Header2 5" xfId="5598"/>
    <cellStyle name="Header2 5 10" xfId="17354"/>
    <cellStyle name="Header2 5 10 2" xfId="40408"/>
    <cellStyle name="Header2 5 11" xfId="28722"/>
    <cellStyle name="Header2 5 2" xfId="6517"/>
    <cellStyle name="Header2 5 2 2" xfId="12489"/>
    <cellStyle name="Header2 5 2 2 2" xfId="35558"/>
    <cellStyle name="Header2 5 2 3" xfId="18245"/>
    <cellStyle name="Header2 5 2 3 2" xfId="41299"/>
    <cellStyle name="Header2 5 2 4" xfId="23742"/>
    <cellStyle name="Header2 5 2 4 2" xfId="46781"/>
    <cellStyle name="Header2 5 2 5" xfId="29631"/>
    <cellStyle name="Header2 5 3" xfId="6518"/>
    <cellStyle name="Header2 5 3 2" xfId="12490"/>
    <cellStyle name="Header2 5 3 2 2" xfId="35559"/>
    <cellStyle name="Header2 5 3 3" xfId="18246"/>
    <cellStyle name="Header2 5 3 3 2" xfId="41300"/>
    <cellStyle name="Header2 5 3 4" xfId="23743"/>
    <cellStyle name="Header2 5 3 4 2" xfId="46782"/>
    <cellStyle name="Header2 5 3 5" xfId="29632"/>
    <cellStyle name="Header2 5 4" xfId="6519"/>
    <cellStyle name="Header2 5 4 2" xfId="12491"/>
    <cellStyle name="Header2 5 4 2 2" xfId="35560"/>
    <cellStyle name="Header2 5 4 3" xfId="18247"/>
    <cellStyle name="Header2 5 4 3 2" xfId="41301"/>
    <cellStyle name="Header2 5 4 4" xfId="23744"/>
    <cellStyle name="Header2 5 4 4 2" xfId="46783"/>
    <cellStyle name="Header2 5 4 5" xfId="29633"/>
    <cellStyle name="Header2 5 5" xfId="6520"/>
    <cellStyle name="Header2 5 5 2" xfId="12492"/>
    <cellStyle name="Header2 5 5 2 2" xfId="35561"/>
    <cellStyle name="Header2 5 5 3" xfId="18248"/>
    <cellStyle name="Header2 5 5 3 2" xfId="41302"/>
    <cellStyle name="Header2 5 5 4" xfId="23745"/>
    <cellStyle name="Header2 5 5 4 2" xfId="46784"/>
    <cellStyle name="Header2 5 5 5" xfId="29634"/>
    <cellStyle name="Header2 5 6" xfId="6521"/>
    <cellStyle name="Header2 5 6 2" xfId="12493"/>
    <cellStyle name="Header2 5 6 2 2" xfId="35562"/>
    <cellStyle name="Header2 5 6 3" xfId="18249"/>
    <cellStyle name="Header2 5 6 3 2" xfId="41303"/>
    <cellStyle name="Header2 5 6 4" xfId="23746"/>
    <cellStyle name="Header2 5 6 4 2" xfId="46785"/>
    <cellStyle name="Header2 5 6 5" xfId="29635"/>
    <cellStyle name="Header2 5 7" xfId="6522"/>
    <cellStyle name="Header2 5 7 2" xfId="12494"/>
    <cellStyle name="Header2 5 7 2 2" xfId="35563"/>
    <cellStyle name="Header2 5 7 3" xfId="18250"/>
    <cellStyle name="Header2 5 7 3 2" xfId="41304"/>
    <cellStyle name="Header2 5 7 4" xfId="23747"/>
    <cellStyle name="Header2 5 7 4 2" xfId="46786"/>
    <cellStyle name="Header2 5 7 5" xfId="29636"/>
    <cellStyle name="Header2 5 8" xfId="6523"/>
    <cellStyle name="Header2 5 8 2" xfId="12495"/>
    <cellStyle name="Header2 5 8 2 2" xfId="35564"/>
    <cellStyle name="Header2 5 8 3" xfId="18251"/>
    <cellStyle name="Header2 5 8 3 2" xfId="41305"/>
    <cellStyle name="Header2 5 8 4" xfId="23748"/>
    <cellStyle name="Header2 5 8 4 2" xfId="46787"/>
    <cellStyle name="Header2 5 8 5" xfId="29637"/>
    <cellStyle name="Header2 5 9" xfId="11582"/>
    <cellStyle name="Header2 5 9 2" xfId="34651"/>
    <cellStyle name="Header2 6" xfId="6524"/>
    <cellStyle name="Header2 6 2" xfId="12496"/>
    <cellStyle name="Header2 6 2 2" xfId="35565"/>
    <cellStyle name="Header2 6 3" xfId="18252"/>
    <cellStyle name="Header2 6 3 2" xfId="41306"/>
    <cellStyle name="Header2 6 4" xfId="23749"/>
    <cellStyle name="Header2 6 4 2" xfId="46788"/>
    <cellStyle name="Header2 6 5" xfId="29638"/>
    <cellStyle name="Header2 7" xfId="6525"/>
    <cellStyle name="Header2 7 2" xfId="12497"/>
    <cellStyle name="Header2 7 2 2" xfId="35566"/>
    <cellStyle name="Header2 7 3" xfId="18253"/>
    <cellStyle name="Header2 7 3 2" xfId="41307"/>
    <cellStyle name="Header2 7 4" xfId="23750"/>
    <cellStyle name="Header2 7 4 2" xfId="46789"/>
    <cellStyle name="Header2 7 5" xfId="29639"/>
    <cellStyle name="Header2 8" xfId="6526"/>
    <cellStyle name="Header2 8 2" xfId="12498"/>
    <cellStyle name="Header2 8 2 2" xfId="35567"/>
    <cellStyle name="Header2 8 3" xfId="18254"/>
    <cellStyle name="Header2 8 3 2" xfId="41308"/>
    <cellStyle name="Header2 8 4" xfId="23751"/>
    <cellStyle name="Header2 8 4 2" xfId="46790"/>
    <cellStyle name="Header2 8 5" xfId="29640"/>
    <cellStyle name="Header2 9" xfId="6527"/>
    <cellStyle name="Header2 9 2" xfId="12499"/>
    <cellStyle name="Header2 9 2 2" xfId="35568"/>
    <cellStyle name="Header2 9 3" xfId="18255"/>
    <cellStyle name="Header2 9 3 2" xfId="41309"/>
    <cellStyle name="Header2 9 4" xfId="23752"/>
    <cellStyle name="Header2 9 4 2" xfId="46791"/>
    <cellStyle name="Header2 9 5" xfId="29641"/>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10" xfId="28696"/>
    <cellStyle name="Input [yellow] 2 2 2 2" xfId="5859"/>
    <cellStyle name="Input [yellow] 2 2 2 2 2" xfId="6537"/>
    <cellStyle name="Input [yellow] 2 2 2 2 2 2" xfId="12503"/>
    <cellStyle name="Input [yellow] 2 2 2 2 2 2 2" xfId="35569"/>
    <cellStyle name="Input [yellow] 2 2 2 2 2 3" xfId="18259"/>
    <cellStyle name="Input [yellow] 2 2 2 2 2 3 2" xfId="41310"/>
    <cellStyle name="Input [yellow] 2 2 2 2 2 4" xfId="23753"/>
    <cellStyle name="Input [yellow] 2 2 2 2 2 4 2" xfId="46792"/>
    <cellStyle name="Input [yellow] 2 2 2 2 2 5" xfId="29642"/>
    <cellStyle name="Input [yellow] 2 2 2 2 3" xfId="6538"/>
    <cellStyle name="Input [yellow] 2 2 2 2 3 2" xfId="12504"/>
    <cellStyle name="Input [yellow] 2 2 2 2 3 2 2" xfId="35570"/>
    <cellStyle name="Input [yellow] 2 2 2 2 3 3" xfId="18260"/>
    <cellStyle name="Input [yellow] 2 2 2 2 3 3 2" xfId="41311"/>
    <cellStyle name="Input [yellow] 2 2 2 2 3 4" xfId="23754"/>
    <cellStyle name="Input [yellow] 2 2 2 2 3 4 2" xfId="46793"/>
    <cellStyle name="Input [yellow] 2 2 2 2 3 5" xfId="29643"/>
    <cellStyle name="Input [yellow] 2 2 2 2 4" xfId="6539"/>
    <cellStyle name="Input [yellow] 2 2 2 2 4 2" xfId="12505"/>
    <cellStyle name="Input [yellow] 2 2 2 2 4 2 2" xfId="35571"/>
    <cellStyle name="Input [yellow] 2 2 2 2 4 3" xfId="18261"/>
    <cellStyle name="Input [yellow] 2 2 2 2 4 3 2" xfId="41312"/>
    <cellStyle name="Input [yellow] 2 2 2 2 4 4" xfId="23755"/>
    <cellStyle name="Input [yellow] 2 2 2 2 4 4 2" xfId="46794"/>
    <cellStyle name="Input [yellow] 2 2 2 2 4 5" xfId="29644"/>
    <cellStyle name="Input [yellow] 2 2 2 2 5" xfId="6540"/>
    <cellStyle name="Input [yellow] 2 2 2 2 5 2" xfId="12506"/>
    <cellStyle name="Input [yellow] 2 2 2 2 5 2 2" xfId="35572"/>
    <cellStyle name="Input [yellow] 2 2 2 2 5 3" xfId="18262"/>
    <cellStyle name="Input [yellow] 2 2 2 2 5 3 2" xfId="41313"/>
    <cellStyle name="Input [yellow] 2 2 2 2 5 4" xfId="23756"/>
    <cellStyle name="Input [yellow] 2 2 2 2 5 4 2" xfId="46795"/>
    <cellStyle name="Input [yellow] 2 2 2 2 5 5" xfId="29645"/>
    <cellStyle name="Input [yellow] 2 2 2 2 6" xfId="6541"/>
    <cellStyle name="Input [yellow] 2 2 2 2 6 2" xfId="12507"/>
    <cellStyle name="Input [yellow] 2 2 2 2 6 2 2" xfId="35573"/>
    <cellStyle name="Input [yellow] 2 2 2 2 6 3" xfId="18263"/>
    <cellStyle name="Input [yellow] 2 2 2 2 6 3 2" xfId="41314"/>
    <cellStyle name="Input [yellow] 2 2 2 2 6 4" xfId="23757"/>
    <cellStyle name="Input [yellow] 2 2 2 2 6 4 2" xfId="46796"/>
    <cellStyle name="Input [yellow] 2 2 2 2 6 5" xfId="29646"/>
    <cellStyle name="Input [yellow] 2 2 2 2 7" xfId="11832"/>
    <cellStyle name="Input [yellow] 2 2 2 2 7 2" xfId="34901"/>
    <cellStyle name="Input [yellow] 2 2 2 2 8" xfId="17593"/>
    <cellStyle name="Input [yellow] 2 2 2 2 8 2" xfId="40647"/>
    <cellStyle name="Input [yellow] 2 2 2 2 9" xfId="28973"/>
    <cellStyle name="Input [yellow] 2 2 2 3" xfId="6542"/>
    <cellStyle name="Input [yellow] 2 2 2 3 2" xfId="12508"/>
    <cellStyle name="Input [yellow] 2 2 2 3 2 2" xfId="35574"/>
    <cellStyle name="Input [yellow] 2 2 2 3 3" xfId="18264"/>
    <cellStyle name="Input [yellow] 2 2 2 3 3 2" xfId="41315"/>
    <cellStyle name="Input [yellow] 2 2 2 3 4" xfId="23758"/>
    <cellStyle name="Input [yellow] 2 2 2 3 4 2" xfId="46797"/>
    <cellStyle name="Input [yellow] 2 2 2 3 5" xfId="29647"/>
    <cellStyle name="Input [yellow] 2 2 2 4" xfId="6543"/>
    <cellStyle name="Input [yellow] 2 2 2 4 2" xfId="12509"/>
    <cellStyle name="Input [yellow] 2 2 2 4 2 2" xfId="35575"/>
    <cellStyle name="Input [yellow] 2 2 2 4 3" xfId="18265"/>
    <cellStyle name="Input [yellow] 2 2 2 4 3 2" xfId="41316"/>
    <cellStyle name="Input [yellow] 2 2 2 4 4" xfId="23759"/>
    <cellStyle name="Input [yellow] 2 2 2 4 4 2" xfId="46798"/>
    <cellStyle name="Input [yellow] 2 2 2 4 5" xfId="29648"/>
    <cellStyle name="Input [yellow] 2 2 2 5" xfId="6544"/>
    <cellStyle name="Input [yellow] 2 2 2 5 2" xfId="12510"/>
    <cellStyle name="Input [yellow] 2 2 2 5 2 2" xfId="35576"/>
    <cellStyle name="Input [yellow] 2 2 2 5 3" xfId="18266"/>
    <cellStyle name="Input [yellow] 2 2 2 5 3 2" xfId="41317"/>
    <cellStyle name="Input [yellow] 2 2 2 5 4" xfId="23760"/>
    <cellStyle name="Input [yellow] 2 2 2 5 4 2" xfId="46799"/>
    <cellStyle name="Input [yellow] 2 2 2 5 5" xfId="29649"/>
    <cellStyle name="Input [yellow] 2 2 2 6" xfId="6545"/>
    <cellStyle name="Input [yellow] 2 2 2 6 2" xfId="12511"/>
    <cellStyle name="Input [yellow] 2 2 2 6 2 2" xfId="35577"/>
    <cellStyle name="Input [yellow] 2 2 2 6 3" xfId="18267"/>
    <cellStyle name="Input [yellow] 2 2 2 6 3 2" xfId="41318"/>
    <cellStyle name="Input [yellow] 2 2 2 6 4" xfId="23761"/>
    <cellStyle name="Input [yellow] 2 2 2 6 4 2" xfId="46800"/>
    <cellStyle name="Input [yellow] 2 2 2 6 5" xfId="29650"/>
    <cellStyle name="Input [yellow] 2 2 2 7" xfId="6546"/>
    <cellStyle name="Input [yellow] 2 2 2 7 2" xfId="12512"/>
    <cellStyle name="Input [yellow] 2 2 2 7 2 2" xfId="35578"/>
    <cellStyle name="Input [yellow] 2 2 2 7 3" xfId="18268"/>
    <cellStyle name="Input [yellow] 2 2 2 7 3 2" xfId="41319"/>
    <cellStyle name="Input [yellow] 2 2 2 7 4" xfId="23762"/>
    <cellStyle name="Input [yellow] 2 2 2 7 4 2" xfId="46801"/>
    <cellStyle name="Input [yellow] 2 2 2 7 5" xfId="29651"/>
    <cellStyle name="Input [yellow] 2 2 2 8" xfId="6547"/>
    <cellStyle name="Input [yellow] 2 2 2 8 2" xfId="12513"/>
    <cellStyle name="Input [yellow] 2 2 2 8 2 2" xfId="35579"/>
    <cellStyle name="Input [yellow] 2 2 2 8 3" xfId="18269"/>
    <cellStyle name="Input [yellow] 2 2 2 8 3 2" xfId="41320"/>
    <cellStyle name="Input [yellow] 2 2 2 8 4" xfId="23763"/>
    <cellStyle name="Input [yellow] 2 2 2 8 4 2" xfId="46802"/>
    <cellStyle name="Input [yellow] 2 2 2 8 5" xfId="29652"/>
    <cellStyle name="Input [yellow] 2 2 2 9" xfId="6548"/>
    <cellStyle name="Input [yellow] 2 2 2 9 2" xfId="12514"/>
    <cellStyle name="Input [yellow] 2 2 2 9 2 2" xfId="35580"/>
    <cellStyle name="Input [yellow] 2 2 2 9 3" xfId="18270"/>
    <cellStyle name="Input [yellow] 2 2 2 9 3 2" xfId="41321"/>
    <cellStyle name="Input [yellow] 2 2 2 9 4" xfId="23764"/>
    <cellStyle name="Input [yellow] 2 2 2 9 4 2" xfId="46803"/>
    <cellStyle name="Input [yellow] 2 2 2 9 5" xfId="29653"/>
    <cellStyle name="Input [yellow] 2 2 3" xfId="5528"/>
    <cellStyle name="Input [yellow] 2 2 3 2" xfId="5816"/>
    <cellStyle name="Input [yellow] 2 2 3 2 10" xfId="6549"/>
    <cellStyle name="Input [yellow] 2 2 3 2 10 2" xfId="12515"/>
    <cellStyle name="Input [yellow] 2 2 3 2 10 2 2" xfId="35581"/>
    <cellStyle name="Input [yellow] 2 2 3 2 10 3" xfId="18271"/>
    <cellStyle name="Input [yellow] 2 2 3 2 10 3 2" xfId="41322"/>
    <cellStyle name="Input [yellow] 2 2 3 2 10 4" xfId="23765"/>
    <cellStyle name="Input [yellow] 2 2 3 2 10 4 2" xfId="46804"/>
    <cellStyle name="Input [yellow] 2 2 3 2 10 5" xfId="29654"/>
    <cellStyle name="Input [yellow] 2 2 3 2 11" xfId="11789"/>
    <cellStyle name="Input [yellow] 2 2 3 2 11 2" xfId="34858"/>
    <cellStyle name="Input [yellow] 2 2 3 2 12" xfId="23069"/>
    <cellStyle name="Input [yellow] 2 2 3 2 12 2" xfId="46108"/>
    <cellStyle name="Input [yellow] 2 2 3 2 13" xfId="28930"/>
    <cellStyle name="Input [yellow] 2 2 3 2 2" xfId="6550"/>
    <cellStyle name="Input [yellow] 2 2 3 2 2 2" xfId="12516"/>
    <cellStyle name="Input [yellow] 2 2 3 2 2 2 2" xfId="35582"/>
    <cellStyle name="Input [yellow] 2 2 3 2 2 3" xfId="18272"/>
    <cellStyle name="Input [yellow] 2 2 3 2 2 3 2" xfId="41323"/>
    <cellStyle name="Input [yellow] 2 2 3 2 2 4" xfId="23766"/>
    <cellStyle name="Input [yellow] 2 2 3 2 2 4 2" xfId="46805"/>
    <cellStyle name="Input [yellow] 2 2 3 2 2 5" xfId="29655"/>
    <cellStyle name="Input [yellow] 2 2 3 2 3" xfId="6551"/>
    <cellStyle name="Input [yellow] 2 2 3 2 3 2" xfId="12517"/>
    <cellStyle name="Input [yellow] 2 2 3 2 3 2 2" xfId="35583"/>
    <cellStyle name="Input [yellow] 2 2 3 2 3 3" xfId="18273"/>
    <cellStyle name="Input [yellow] 2 2 3 2 3 3 2" xfId="41324"/>
    <cellStyle name="Input [yellow] 2 2 3 2 3 4" xfId="23767"/>
    <cellStyle name="Input [yellow] 2 2 3 2 3 4 2" xfId="46806"/>
    <cellStyle name="Input [yellow] 2 2 3 2 3 5" xfId="29656"/>
    <cellStyle name="Input [yellow] 2 2 3 2 4" xfId="6552"/>
    <cellStyle name="Input [yellow] 2 2 3 2 4 2" xfId="12518"/>
    <cellStyle name="Input [yellow] 2 2 3 2 4 2 2" xfId="35584"/>
    <cellStyle name="Input [yellow] 2 2 3 2 4 3" xfId="18274"/>
    <cellStyle name="Input [yellow] 2 2 3 2 4 3 2" xfId="41325"/>
    <cellStyle name="Input [yellow] 2 2 3 2 4 4" xfId="23768"/>
    <cellStyle name="Input [yellow] 2 2 3 2 4 4 2" xfId="46807"/>
    <cellStyle name="Input [yellow] 2 2 3 2 4 5" xfId="29657"/>
    <cellStyle name="Input [yellow] 2 2 3 2 5" xfId="6553"/>
    <cellStyle name="Input [yellow] 2 2 3 2 5 2" xfId="12519"/>
    <cellStyle name="Input [yellow] 2 2 3 2 5 2 2" xfId="35585"/>
    <cellStyle name="Input [yellow] 2 2 3 2 5 3" xfId="18275"/>
    <cellStyle name="Input [yellow] 2 2 3 2 5 3 2" xfId="41326"/>
    <cellStyle name="Input [yellow] 2 2 3 2 5 4" xfId="23769"/>
    <cellStyle name="Input [yellow] 2 2 3 2 5 4 2" xfId="46808"/>
    <cellStyle name="Input [yellow] 2 2 3 2 5 5" xfId="29658"/>
    <cellStyle name="Input [yellow] 2 2 3 2 6" xfId="6554"/>
    <cellStyle name="Input [yellow] 2 2 3 2 6 2" xfId="12520"/>
    <cellStyle name="Input [yellow] 2 2 3 2 6 2 2" xfId="35586"/>
    <cellStyle name="Input [yellow] 2 2 3 2 6 3" xfId="18276"/>
    <cellStyle name="Input [yellow] 2 2 3 2 6 3 2" xfId="41327"/>
    <cellStyle name="Input [yellow] 2 2 3 2 6 4" xfId="23770"/>
    <cellStyle name="Input [yellow] 2 2 3 2 6 4 2" xfId="46809"/>
    <cellStyle name="Input [yellow] 2 2 3 2 6 5" xfId="29659"/>
    <cellStyle name="Input [yellow] 2 2 3 2 7" xfId="6555"/>
    <cellStyle name="Input [yellow] 2 2 3 2 7 2" xfId="12521"/>
    <cellStyle name="Input [yellow] 2 2 3 2 7 2 2" xfId="35587"/>
    <cellStyle name="Input [yellow] 2 2 3 2 7 3" xfId="18277"/>
    <cellStyle name="Input [yellow] 2 2 3 2 7 3 2" xfId="41328"/>
    <cellStyle name="Input [yellow] 2 2 3 2 7 4" xfId="23771"/>
    <cellStyle name="Input [yellow] 2 2 3 2 7 4 2" xfId="46810"/>
    <cellStyle name="Input [yellow] 2 2 3 2 7 5" xfId="29660"/>
    <cellStyle name="Input [yellow] 2 2 3 2 8" xfId="6556"/>
    <cellStyle name="Input [yellow] 2 2 3 2 8 2" xfId="12522"/>
    <cellStyle name="Input [yellow] 2 2 3 2 8 2 2" xfId="35588"/>
    <cellStyle name="Input [yellow] 2 2 3 2 8 3" xfId="18278"/>
    <cellStyle name="Input [yellow] 2 2 3 2 8 3 2" xfId="41329"/>
    <cellStyle name="Input [yellow] 2 2 3 2 8 4" xfId="23772"/>
    <cellStyle name="Input [yellow] 2 2 3 2 8 4 2" xfId="46811"/>
    <cellStyle name="Input [yellow] 2 2 3 2 8 5" xfId="29661"/>
    <cellStyle name="Input [yellow] 2 2 3 2 9" xfId="6557"/>
    <cellStyle name="Input [yellow] 2 2 3 2 9 2" xfId="12523"/>
    <cellStyle name="Input [yellow] 2 2 3 2 9 2 2" xfId="35589"/>
    <cellStyle name="Input [yellow] 2 2 3 2 9 3" xfId="18279"/>
    <cellStyle name="Input [yellow] 2 2 3 2 9 3 2" xfId="41330"/>
    <cellStyle name="Input [yellow] 2 2 3 2 9 4" xfId="23773"/>
    <cellStyle name="Input [yellow] 2 2 3 2 9 4 2" xfId="46812"/>
    <cellStyle name="Input [yellow] 2 2 3 2 9 5" xfId="29662"/>
    <cellStyle name="Input [yellow] 2 2 3 3" xfId="6039"/>
    <cellStyle name="Input [yellow] 2 2 3 3 10" xfId="6558"/>
    <cellStyle name="Input [yellow] 2 2 3 3 10 2" xfId="12524"/>
    <cellStyle name="Input [yellow] 2 2 3 3 10 2 2" xfId="35590"/>
    <cellStyle name="Input [yellow] 2 2 3 3 10 3" xfId="18280"/>
    <cellStyle name="Input [yellow] 2 2 3 3 10 3 2" xfId="41331"/>
    <cellStyle name="Input [yellow] 2 2 3 3 10 4" xfId="23774"/>
    <cellStyle name="Input [yellow] 2 2 3 3 10 4 2" xfId="46813"/>
    <cellStyle name="Input [yellow] 2 2 3 3 10 5" xfId="29663"/>
    <cellStyle name="Input [yellow] 2 2 3 3 11" xfId="12012"/>
    <cellStyle name="Input [yellow] 2 2 3 3 11 2" xfId="35081"/>
    <cellStyle name="Input [yellow] 2 2 3 3 12" xfId="17769"/>
    <cellStyle name="Input [yellow] 2 2 3 3 12 2" xfId="40823"/>
    <cellStyle name="Input [yellow] 2 2 3 3 13" xfId="23266"/>
    <cellStyle name="Input [yellow] 2 2 3 3 13 2" xfId="46305"/>
    <cellStyle name="Input [yellow] 2 2 3 3 14" xfId="29153"/>
    <cellStyle name="Input [yellow] 2 2 3 3 2" xfId="6559"/>
    <cellStyle name="Input [yellow] 2 2 3 3 2 2" xfId="12525"/>
    <cellStyle name="Input [yellow] 2 2 3 3 2 2 2" xfId="35591"/>
    <cellStyle name="Input [yellow] 2 2 3 3 2 3" xfId="18281"/>
    <cellStyle name="Input [yellow] 2 2 3 3 2 3 2" xfId="41332"/>
    <cellStyle name="Input [yellow] 2 2 3 3 2 4" xfId="23775"/>
    <cellStyle name="Input [yellow] 2 2 3 3 2 4 2" xfId="46814"/>
    <cellStyle name="Input [yellow] 2 2 3 3 2 5" xfId="29664"/>
    <cellStyle name="Input [yellow] 2 2 3 3 3" xfId="6560"/>
    <cellStyle name="Input [yellow] 2 2 3 3 3 2" xfId="12526"/>
    <cellStyle name="Input [yellow] 2 2 3 3 3 2 2" xfId="35592"/>
    <cellStyle name="Input [yellow] 2 2 3 3 3 3" xfId="18282"/>
    <cellStyle name="Input [yellow] 2 2 3 3 3 3 2" xfId="41333"/>
    <cellStyle name="Input [yellow] 2 2 3 3 3 4" xfId="23776"/>
    <cellStyle name="Input [yellow] 2 2 3 3 3 4 2" xfId="46815"/>
    <cellStyle name="Input [yellow] 2 2 3 3 3 5" xfId="29665"/>
    <cellStyle name="Input [yellow] 2 2 3 3 4" xfId="6561"/>
    <cellStyle name="Input [yellow] 2 2 3 3 4 2" xfId="12527"/>
    <cellStyle name="Input [yellow] 2 2 3 3 4 2 2" xfId="35593"/>
    <cellStyle name="Input [yellow] 2 2 3 3 4 3" xfId="18283"/>
    <cellStyle name="Input [yellow] 2 2 3 3 4 3 2" xfId="41334"/>
    <cellStyle name="Input [yellow] 2 2 3 3 4 4" xfId="23777"/>
    <cellStyle name="Input [yellow] 2 2 3 3 4 4 2" xfId="46816"/>
    <cellStyle name="Input [yellow] 2 2 3 3 4 5" xfId="29666"/>
    <cellStyle name="Input [yellow] 2 2 3 3 5" xfId="6562"/>
    <cellStyle name="Input [yellow] 2 2 3 3 5 2" xfId="12528"/>
    <cellStyle name="Input [yellow] 2 2 3 3 5 2 2" xfId="35594"/>
    <cellStyle name="Input [yellow] 2 2 3 3 5 3" xfId="18284"/>
    <cellStyle name="Input [yellow] 2 2 3 3 5 3 2" xfId="41335"/>
    <cellStyle name="Input [yellow] 2 2 3 3 5 4" xfId="23778"/>
    <cellStyle name="Input [yellow] 2 2 3 3 5 4 2" xfId="46817"/>
    <cellStyle name="Input [yellow] 2 2 3 3 5 5" xfId="29667"/>
    <cellStyle name="Input [yellow] 2 2 3 3 6" xfId="6563"/>
    <cellStyle name="Input [yellow] 2 2 3 3 6 2" xfId="12529"/>
    <cellStyle name="Input [yellow] 2 2 3 3 6 2 2" xfId="35595"/>
    <cellStyle name="Input [yellow] 2 2 3 3 6 3" xfId="18285"/>
    <cellStyle name="Input [yellow] 2 2 3 3 6 3 2" xfId="41336"/>
    <cellStyle name="Input [yellow] 2 2 3 3 6 4" xfId="23779"/>
    <cellStyle name="Input [yellow] 2 2 3 3 6 4 2" xfId="46818"/>
    <cellStyle name="Input [yellow] 2 2 3 3 6 5" xfId="29668"/>
    <cellStyle name="Input [yellow] 2 2 3 3 7" xfId="6564"/>
    <cellStyle name="Input [yellow] 2 2 3 3 7 2" xfId="12530"/>
    <cellStyle name="Input [yellow] 2 2 3 3 7 2 2" xfId="35596"/>
    <cellStyle name="Input [yellow] 2 2 3 3 7 3" xfId="18286"/>
    <cellStyle name="Input [yellow] 2 2 3 3 7 3 2" xfId="41337"/>
    <cellStyle name="Input [yellow] 2 2 3 3 7 4" xfId="23780"/>
    <cellStyle name="Input [yellow] 2 2 3 3 7 4 2" xfId="46819"/>
    <cellStyle name="Input [yellow] 2 2 3 3 7 5" xfId="29669"/>
    <cellStyle name="Input [yellow] 2 2 3 3 8" xfId="6565"/>
    <cellStyle name="Input [yellow] 2 2 3 3 8 2" xfId="12531"/>
    <cellStyle name="Input [yellow] 2 2 3 3 8 2 2" xfId="35597"/>
    <cellStyle name="Input [yellow] 2 2 3 3 8 3" xfId="18287"/>
    <cellStyle name="Input [yellow] 2 2 3 3 8 3 2" xfId="41338"/>
    <cellStyle name="Input [yellow] 2 2 3 3 8 4" xfId="23781"/>
    <cellStyle name="Input [yellow] 2 2 3 3 8 4 2" xfId="46820"/>
    <cellStyle name="Input [yellow] 2 2 3 3 8 5" xfId="29670"/>
    <cellStyle name="Input [yellow] 2 2 3 3 9" xfId="6566"/>
    <cellStyle name="Input [yellow] 2 2 3 3 9 2" xfId="12532"/>
    <cellStyle name="Input [yellow] 2 2 3 3 9 2 2" xfId="35598"/>
    <cellStyle name="Input [yellow] 2 2 3 3 9 3" xfId="18288"/>
    <cellStyle name="Input [yellow] 2 2 3 3 9 3 2" xfId="41339"/>
    <cellStyle name="Input [yellow] 2 2 3 3 9 4" xfId="23782"/>
    <cellStyle name="Input [yellow] 2 2 3 3 9 4 2" xfId="46821"/>
    <cellStyle name="Input [yellow] 2 2 3 3 9 5" xfId="29671"/>
    <cellStyle name="Input [yellow] 2 2 3 4" xfId="6567"/>
    <cellStyle name="Input [yellow] 2 2 3 4 2" xfId="12533"/>
    <cellStyle name="Input [yellow] 2 2 3 4 2 2" xfId="35599"/>
    <cellStyle name="Input [yellow] 2 2 3 4 3" xfId="18289"/>
    <cellStyle name="Input [yellow] 2 2 3 4 3 2" xfId="41340"/>
    <cellStyle name="Input [yellow] 2 2 3 4 4" xfId="23783"/>
    <cellStyle name="Input [yellow] 2 2 3 4 4 2" xfId="46822"/>
    <cellStyle name="Input [yellow] 2 2 3 4 5" xfId="29672"/>
    <cellStyle name="Input [yellow] 2 2 3 5" xfId="6568"/>
    <cellStyle name="Input [yellow] 2 2 3 5 2" xfId="12534"/>
    <cellStyle name="Input [yellow] 2 2 3 5 2 2" xfId="35600"/>
    <cellStyle name="Input [yellow] 2 2 3 5 3" xfId="18290"/>
    <cellStyle name="Input [yellow] 2 2 3 5 3 2" xfId="41341"/>
    <cellStyle name="Input [yellow] 2 2 3 5 4" xfId="23784"/>
    <cellStyle name="Input [yellow] 2 2 3 5 4 2" xfId="46823"/>
    <cellStyle name="Input [yellow] 2 2 3 5 5" xfId="29673"/>
    <cellStyle name="Input [yellow] 2 2 3 6" xfId="6569"/>
    <cellStyle name="Input [yellow] 2 2 3 6 2" xfId="12535"/>
    <cellStyle name="Input [yellow] 2 2 3 6 2 2" xfId="35601"/>
    <cellStyle name="Input [yellow] 2 2 3 6 3" xfId="18291"/>
    <cellStyle name="Input [yellow] 2 2 3 6 3 2" xfId="41342"/>
    <cellStyle name="Input [yellow] 2 2 3 6 4" xfId="23785"/>
    <cellStyle name="Input [yellow] 2 2 3 6 4 2" xfId="46824"/>
    <cellStyle name="Input [yellow] 2 2 3 6 5" xfId="29674"/>
    <cellStyle name="Input [yellow] 2 2 3 7" xfId="11522"/>
    <cellStyle name="Input [yellow] 2 2 3 7 2" xfId="34591"/>
    <cellStyle name="Input [yellow] 2 2 3 8" xfId="28653"/>
    <cellStyle name="Input [yellow] 2 2 4" xfId="5636"/>
    <cellStyle name="Input [yellow] 2 2 4 2" xfId="6570"/>
    <cellStyle name="Input [yellow] 2 2 4 2 2" xfId="12536"/>
    <cellStyle name="Input [yellow] 2 2 4 2 2 2" xfId="35602"/>
    <cellStyle name="Input [yellow] 2 2 4 2 3" xfId="18292"/>
    <cellStyle name="Input [yellow] 2 2 4 2 3 2" xfId="41343"/>
    <cellStyle name="Input [yellow] 2 2 4 2 4" xfId="23786"/>
    <cellStyle name="Input [yellow] 2 2 4 2 4 2" xfId="46825"/>
    <cellStyle name="Input [yellow] 2 2 4 2 5" xfId="29675"/>
    <cellStyle name="Input [yellow] 2 2 4 3" xfId="6571"/>
    <cellStyle name="Input [yellow] 2 2 4 3 2" xfId="12537"/>
    <cellStyle name="Input [yellow] 2 2 4 3 2 2" xfId="35603"/>
    <cellStyle name="Input [yellow] 2 2 4 3 3" xfId="18293"/>
    <cellStyle name="Input [yellow] 2 2 4 3 3 2" xfId="41344"/>
    <cellStyle name="Input [yellow] 2 2 4 3 4" xfId="23787"/>
    <cellStyle name="Input [yellow] 2 2 4 3 4 2" xfId="46826"/>
    <cellStyle name="Input [yellow] 2 2 4 3 5" xfId="29676"/>
    <cellStyle name="Input [yellow] 2 2 4 4" xfId="6572"/>
    <cellStyle name="Input [yellow] 2 2 4 4 2" xfId="12538"/>
    <cellStyle name="Input [yellow] 2 2 4 4 2 2" xfId="35604"/>
    <cellStyle name="Input [yellow] 2 2 4 4 3" xfId="18294"/>
    <cellStyle name="Input [yellow] 2 2 4 4 3 2" xfId="41345"/>
    <cellStyle name="Input [yellow] 2 2 4 4 4" xfId="23788"/>
    <cellStyle name="Input [yellow] 2 2 4 4 4 2" xfId="46827"/>
    <cellStyle name="Input [yellow] 2 2 4 4 5" xfId="29677"/>
    <cellStyle name="Input [yellow] 2 2 4 5" xfId="6573"/>
    <cellStyle name="Input [yellow] 2 2 4 5 2" xfId="12539"/>
    <cellStyle name="Input [yellow] 2 2 4 5 2 2" xfId="35605"/>
    <cellStyle name="Input [yellow] 2 2 4 5 3" xfId="18295"/>
    <cellStyle name="Input [yellow] 2 2 4 5 3 2" xfId="41346"/>
    <cellStyle name="Input [yellow] 2 2 4 5 4" xfId="23789"/>
    <cellStyle name="Input [yellow] 2 2 4 5 4 2" xfId="46828"/>
    <cellStyle name="Input [yellow] 2 2 4 5 5" xfId="29678"/>
    <cellStyle name="Input [yellow] 2 2 4 6" xfId="6574"/>
    <cellStyle name="Input [yellow] 2 2 4 6 2" xfId="12540"/>
    <cellStyle name="Input [yellow] 2 2 4 6 2 2" xfId="35606"/>
    <cellStyle name="Input [yellow] 2 2 4 6 3" xfId="18296"/>
    <cellStyle name="Input [yellow] 2 2 4 6 3 2" xfId="41347"/>
    <cellStyle name="Input [yellow] 2 2 4 6 4" xfId="23790"/>
    <cellStyle name="Input [yellow] 2 2 4 6 4 2" xfId="46829"/>
    <cellStyle name="Input [yellow] 2 2 4 6 5" xfId="29679"/>
    <cellStyle name="Input [yellow] 2 2 4 7" xfId="11610"/>
    <cellStyle name="Input [yellow] 2 2 4 7 2" xfId="34679"/>
    <cellStyle name="Input [yellow] 2 2 4 8" xfId="17381"/>
    <cellStyle name="Input [yellow] 2 2 4 8 2" xfId="40435"/>
    <cellStyle name="Input [yellow] 2 2 4 9" xfId="28751"/>
    <cellStyle name="Input [yellow] 2 2 5" xfId="5607"/>
    <cellStyle name="Input [yellow] 2 2 5 10" xfId="6575"/>
    <cellStyle name="Input [yellow] 2 2 5 10 2" xfId="12541"/>
    <cellStyle name="Input [yellow] 2 2 5 10 2 2" xfId="35607"/>
    <cellStyle name="Input [yellow] 2 2 5 10 3" xfId="18297"/>
    <cellStyle name="Input [yellow] 2 2 5 10 3 2" xfId="41348"/>
    <cellStyle name="Input [yellow] 2 2 5 10 4" xfId="23791"/>
    <cellStyle name="Input [yellow] 2 2 5 10 4 2" xfId="46830"/>
    <cellStyle name="Input [yellow] 2 2 5 10 5" xfId="29680"/>
    <cellStyle name="Input [yellow] 2 2 5 11" xfId="11589"/>
    <cellStyle name="Input [yellow] 2 2 5 11 2" xfId="34658"/>
    <cellStyle name="Input [yellow] 2 2 5 12" xfId="17361"/>
    <cellStyle name="Input [yellow] 2 2 5 12 2" xfId="40415"/>
    <cellStyle name="Input [yellow] 2 2 5 13" xfId="22913"/>
    <cellStyle name="Input [yellow] 2 2 5 13 2" xfId="45952"/>
    <cellStyle name="Input [yellow] 2 2 5 14" xfId="28729"/>
    <cellStyle name="Input [yellow] 2 2 5 2" xfId="6576"/>
    <cellStyle name="Input [yellow] 2 2 5 2 2" xfId="12542"/>
    <cellStyle name="Input [yellow] 2 2 5 2 2 2" xfId="35608"/>
    <cellStyle name="Input [yellow] 2 2 5 2 3" xfId="18298"/>
    <cellStyle name="Input [yellow] 2 2 5 2 3 2" xfId="41349"/>
    <cellStyle name="Input [yellow] 2 2 5 2 4" xfId="23792"/>
    <cellStyle name="Input [yellow] 2 2 5 2 4 2" xfId="46831"/>
    <cellStyle name="Input [yellow] 2 2 5 2 5" xfId="29681"/>
    <cellStyle name="Input [yellow] 2 2 5 3" xfId="6577"/>
    <cellStyle name="Input [yellow] 2 2 5 3 2" xfId="12543"/>
    <cellStyle name="Input [yellow] 2 2 5 3 2 2" xfId="35609"/>
    <cellStyle name="Input [yellow] 2 2 5 3 3" xfId="18299"/>
    <cellStyle name="Input [yellow] 2 2 5 3 3 2" xfId="41350"/>
    <cellStyle name="Input [yellow] 2 2 5 3 4" xfId="23793"/>
    <cellStyle name="Input [yellow] 2 2 5 3 4 2" xfId="46832"/>
    <cellStyle name="Input [yellow] 2 2 5 3 5" xfId="29682"/>
    <cellStyle name="Input [yellow] 2 2 5 4" xfId="6578"/>
    <cellStyle name="Input [yellow] 2 2 5 4 2" xfId="12544"/>
    <cellStyle name="Input [yellow] 2 2 5 4 2 2" xfId="35610"/>
    <cellStyle name="Input [yellow] 2 2 5 4 3" xfId="18300"/>
    <cellStyle name="Input [yellow] 2 2 5 4 3 2" xfId="41351"/>
    <cellStyle name="Input [yellow] 2 2 5 4 4" xfId="23794"/>
    <cellStyle name="Input [yellow] 2 2 5 4 4 2" xfId="46833"/>
    <cellStyle name="Input [yellow] 2 2 5 4 5" xfId="29683"/>
    <cellStyle name="Input [yellow] 2 2 5 5" xfId="6579"/>
    <cellStyle name="Input [yellow] 2 2 5 5 2" xfId="12545"/>
    <cellStyle name="Input [yellow] 2 2 5 5 2 2" xfId="35611"/>
    <cellStyle name="Input [yellow] 2 2 5 5 3" xfId="18301"/>
    <cellStyle name="Input [yellow] 2 2 5 5 3 2" xfId="41352"/>
    <cellStyle name="Input [yellow] 2 2 5 5 4" xfId="23795"/>
    <cellStyle name="Input [yellow] 2 2 5 5 4 2" xfId="46834"/>
    <cellStyle name="Input [yellow] 2 2 5 5 5" xfId="29684"/>
    <cellStyle name="Input [yellow] 2 2 5 6" xfId="6580"/>
    <cellStyle name="Input [yellow] 2 2 5 6 2" xfId="12546"/>
    <cellStyle name="Input [yellow] 2 2 5 6 2 2" xfId="35612"/>
    <cellStyle name="Input [yellow] 2 2 5 6 3" xfId="18302"/>
    <cellStyle name="Input [yellow] 2 2 5 6 3 2" xfId="41353"/>
    <cellStyle name="Input [yellow] 2 2 5 6 4" xfId="23796"/>
    <cellStyle name="Input [yellow] 2 2 5 6 4 2" xfId="46835"/>
    <cellStyle name="Input [yellow] 2 2 5 6 5" xfId="29685"/>
    <cellStyle name="Input [yellow] 2 2 5 7" xfId="6581"/>
    <cellStyle name="Input [yellow] 2 2 5 7 2" xfId="12547"/>
    <cellStyle name="Input [yellow] 2 2 5 7 2 2" xfId="35613"/>
    <cellStyle name="Input [yellow] 2 2 5 7 3" xfId="18303"/>
    <cellStyle name="Input [yellow] 2 2 5 7 3 2" xfId="41354"/>
    <cellStyle name="Input [yellow] 2 2 5 7 4" xfId="23797"/>
    <cellStyle name="Input [yellow] 2 2 5 7 4 2" xfId="46836"/>
    <cellStyle name="Input [yellow] 2 2 5 7 5" xfId="29686"/>
    <cellStyle name="Input [yellow] 2 2 5 8" xfId="6582"/>
    <cellStyle name="Input [yellow] 2 2 5 8 2" xfId="12548"/>
    <cellStyle name="Input [yellow] 2 2 5 8 2 2" xfId="35614"/>
    <cellStyle name="Input [yellow] 2 2 5 8 3" xfId="18304"/>
    <cellStyle name="Input [yellow] 2 2 5 8 3 2" xfId="41355"/>
    <cellStyle name="Input [yellow] 2 2 5 8 4" xfId="23798"/>
    <cellStyle name="Input [yellow] 2 2 5 8 4 2" xfId="46837"/>
    <cellStyle name="Input [yellow] 2 2 5 8 5" xfId="29687"/>
    <cellStyle name="Input [yellow] 2 2 5 9" xfId="6583"/>
    <cellStyle name="Input [yellow] 2 2 5 9 2" xfId="12549"/>
    <cellStyle name="Input [yellow] 2 2 5 9 2 2" xfId="35615"/>
    <cellStyle name="Input [yellow] 2 2 5 9 3" xfId="18305"/>
    <cellStyle name="Input [yellow] 2 2 5 9 3 2" xfId="41356"/>
    <cellStyle name="Input [yellow] 2 2 5 9 4" xfId="23799"/>
    <cellStyle name="Input [yellow] 2 2 5 9 4 2" xfId="46838"/>
    <cellStyle name="Input [yellow] 2 2 5 9 5" xfId="29688"/>
    <cellStyle name="Input [yellow] 2 2 6" xfId="6584"/>
    <cellStyle name="Input [yellow] 2 2 6 2" xfId="12550"/>
    <cellStyle name="Input [yellow] 2 2 6 2 2" xfId="35616"/>
    <cellStyle name="Input [yellow] 2 2 6 3" xfId="18306"/>
    <cellStyle name="Input [yellow] 2 2 6 3 2" xfId="41357"/>
    <cellStyle name="Input [yellow] 2 2 6 4" xfId="23800"/>
    <cellStyle name="Input [yellow] 2 2 6 4 2" xfId="46839"/>
    <cellStyle name="Input [yellow] 2 2 6 5" xfId="29689"/>
    <cellStyle name="Input [yellow] 2 2 7" xfId="28472"/>
    <cellStyle name="Input [yellow] 2 3" xfId="5552"/>
    <cellStyle name="Input [yellow] 2 3 10" xfId="11545"/>
    <cellStyle name="Input [yellow] 2 3 10 2" xfId="34614"/>
    <cellStyle name="Input [yellow] 2 3 11" xfId="28677"/>
    <cellStyle name="Input [yellow] 2 3 2" xfId="5840"/>
    <cellStyle name="Input [yellow] 2 3 2 2" xfId="6585"/>
    <cellStyle name="Input [yellow] 2 3 2 2 2" xfId="12551"/>
    <cellStyle name="Input [yellow] 2 3 2 2 2 2" xfId="35617"/>
    <cellStyle name="Input [yellow] 2 3 2 2 3" xfId="18307"/>
    <cellStyle name="Input [yellow] 2 3 2 2 3 2" xfId="41358"/>
    <cellStyle name="Input [yellow] 2 3 2 2 4" xfId="23801"/>
    <cellStyle name="Input [yellow] 2 3 2 2 4 2" xfId="46840"/>
    <cellStyle name="Input [yellow] 2 3 2 2 5" xfId="29690"/>
    <cellStyle name="Input [yellow] 2 3 2 3" xfId="6586"/>
    <cellStyle name="Input [yellow] 2 3 2 3 2" xfId="12552"/>
    <cellStyle name="Input [yellow] 2 3 2 3 2 2" xfId="35618"/>
    <cellStyle name="Input [yellow] 2 3 2 3 3" xfId="18308"/>
    <cellStyle name="Input [yellow] 2 3 2 3 3 2" xfId="41359"/>
    <cellStyle name="Input [yellow] 2 3 2 3 4" xfId="23802"/>
    <cellStyle name="Input [yellow] 2 3 2 3 4 2" xfId="46841"/>
    <cellStyle name="Input [yellow] 2 3 2 3 5" xfId="29691"/>
    <cellStyle name="Input [yellow] 2 3 2 4" xfId="6587"/>
    <cellStyle name="Input [yellow] 2 3 2 4 2" xfId="12553"/>
    <cellStyle name="Input [yellow] 2 3 2 4 2 2" xfId="35619"/>
    <cellStyle name="Input [yellow] 2 3 2 4 3" xfId="18309"/>
    <cellStyle name="Input [yellow] 2 3 2 4 3 2" xfId="41360"/>
    <cellStyle name="Input [yellow] 2 3 2 4 4" xfId="23803"/>
    <cellStyle name="Input [yellow] 2 3 2 4 4 2" xfId="46842"/>
    <cellStyle name="Input [yellow] 2 3 2 4 5" xfId="29692"/>
    <cellStyle name="Input [yellow] 2 3 2 5" xfId="6588"/>
    <cellStyle name="Input [yellow] 2 3 2 5 2" xfId="12554"/>
    <cellStyle name="Input [yellow] 2 3 2 5 2 2" xfId="35620"/>
    <cellStyle name="Input [yellow] 2 3 2 5 3" xfId="18310"/>
    <cellStyle name="Input [yellow] 2 3 2 5 3 2" xfId="41361"/>
    <cellStyle name="Input [yellow] 2 3 2 5 4" xfId="23804"/>
    <cellStyle name="Input [yellow] 2 3 2 5 4 2" xfId="46843"/>
    <cellStyle name="Input [yellow] 2 3 2 5 5" xfId="29693"/>
    <cellStyle name="Input [yellow] 2 3 2 6" xfId="6589"/>
    <cellStyle name="Input [yellow] 2 3 2 6 2" xfId="12555"/>
    <cellStyle name="Input [yellow] 2 3 2 6 2 2" xfId="35621"/>
    <cellStyle name="Input [yellow] 2 3 2 6 3" xfId="18311"/>
    <cellStyle name="Input [yellow] 2 3 2 6 3 2" xfId="41362"/>
    <cellStyle name="Input [yellow] 2 3 2 6 4" xfId="23805"/>
    <cellStyle name="Input [yellow] 2 3 2 6 4 2" xfId="46844"/>
    <cellStyle name="Input [yellow] 2 3 2 6 5" xfId="29694"/>
    <cellStyle name="Input [yellow] 2 3 2 7" xfId="11813"/>
    <cellStyle name="Input [yellow] 2 3 2 7 2" xfId="34882"/>
    <cellStyle name="Input [yellow] 2 3 2 8" xfId="17574"/>
    <cellStyle name="Input [yellow] 2 3 2 8 2" xfId="40628"/>
    <cellStyle name="Input [yellow] 2 3 2 9" xfId="28954"/>
    <cellStyle name="Input [yellow] 2 3 3" xfId="6061"/>
    <cellStyle name="Input [yellow] 2 3 3 10" xfId="6590"/>
    <cellStyle name="Input [yellow] 2 3 3 10 2" xfId="12556"/>
    <cellStyle name="Input [yellow] 2 3 3 10 2 2" xfId="35622"/>
    <cellStyle name="Input [yellow] 2 3 3 10 3" xfId="18312"/>
    <cellStyle name="Input [yellow] 2 3 3 10 3 2" xfId="41363"/>
    <cellStyle name="Input [yellow] 2 3 3 10 4" xfId="23806"/>
    <cellStyle name="Input [yellow] 2 3 3 10 4 2" xfId="46845"/>
    <cellStyle name="Input [yellow] 2 3 3 10 5" xfId="29695"/>
    <cellStyle name="Input [yellow] 2 3 3 11" xfId="12033"/>
    <cellStyle name="Input [yellow] 2 3 3 11 2" xfId="35102"/>
    <cellStyle name="Input [yellow] 2 3 3 12" xfId="17789"/>
    <cellStyle name="Input [yellow] 2 3 3 12 2" xfId="40843"/>
    <cellStyle name="Input [yellow] 2 3 3 13" xfId="23286"/>
    <cellStyle name="Input [yellow] 2 3 3 13 2" xfId="46325"/>
    <cellStyle name="Input [yellow] 2 3 3 14" xfId="29175"/>
    <cellStyle name="Input [yellow] 2 3 3 2" xfId="6591"/>
    <cellStyle name="Input [yellow] 2 3 3 2 2" xfId="12557"/>
    <cellStyle name="Input [yellow] 2 3 3 2 2 2" xfId="35623"/>
    <cellStyle name="Input [yellow] 2 3 3 2 3" xfId="18313"/>
    <cellStyle name="Input [yellow] 2 3 3 2 3 2" xfId="41364"/>
    <cellStyle name="Input [yellow] 2 3 3 2 4" xfId="23807"/>
    <cellStyle name="Input [yellow] 2 3 3 2 4 2" xfId="46846"/>
    <cellStyle name="Input [yellow] 2 3 3 2 5" xfId="29696"/>
    <cellStyle name="Input [yellow] 2 3 3 3" xfId="6592"/>
    <cellStyle name="Input [yellow] 2 3 3 3 2" xfId="12558"/>
    <cellStyle name="Input [yellow] 2 3 3 3 2 2" xfId="35624"/>
    <cellStyle name="Input [yellow] 2 3 3 3 3" xfId="18314"/>
    <cellStyle name="Input [yellow] 2 3 3 3 3 2" xfId="41365"/>
    <cellStyle name="Input [yellow] 2 3 3 3 4" xfId="23808"/>
    <cellStyle name="Input [yellow] 2 3 3 3 4 2" xfId="46847"/>
    <cellStyle name="Input [yellow] 2 3 3 3 5" xfId="29697"/>
    <cellStyle name="Input [yellow] 2 3 3 4" xfId="6593"/>
    <cellStyle name="Input [yellow] 2 3 3 4 2" xfId="12559"/>
    <cellStyle name="Input [yellow] 2 3 3 4 2 2" xfId="35625"/>
    <cellStyle name="Input [yellow] 2 3 3 4 3" xfId="18315"/>
    <cellStyle name="Input [yellow] 2 3 3 4 3 2" xfId="41366"/>
    <cellStyle name="Input [yellow] 2 3 3 4 4" xfId="23809"/>
    <cellStyle name="Input [yellow] 2 3 3 4 4 2" xfId="46848"/>
    <cellStyle name="Input [yellow] 2 3 3 4 5" xfId="29698"/>
    <cellStyle name="Input [yellow] 2 3 3 5" xfId="6594"/>
    <cellStyle name="Input [yellow] 2 3 3 5 2" xfId="12560"/>
    <cellStyle name="Input [yellow] 2 3 3 5 2 2" xfId="35626"/>
    <cellStyle name="Input [yellow] 2 3 3 5 3" xfId="18316"/>
    <cellStyle name="Input [yellow] 2 3 3 5 3 2" xfId="41367"/>
    <cellStyle name="Input [yellow] 2 3 3 5 4" xfId="23810"/>
    <cellStyle name="Input [yellow] 2 3 3 5 4 2" xfId="46849"/>
    <cellStyle name="Input [yellow] 2 3 3 5 5" xfId="29699"/>
    <cellStyle name="Input [yellow] 2 3 3 6" xfId="6595"/>
    <cellStyle name="Input [yellow] 2 3 3 6 2" xfId="12561"/>
    <cellStyle name="Input [yellow] 2 3 3 6 2 2" xfId="35627"/>
    <cellStyle name="Input [yellow] 2 3 3 6 3" xfId="18317"/>
    <cellStyle name="Input [yellow] 2 3 3 6 3 2" xfId="41368"/>
    <cellStyle name="Input [yellow] 2 3 3 6 4" xfId="23811"/>
    <cellStyle name="Input [yellow] 2 3 3 6 4 2" xfId="46850"/>
    <cellStyle name="Input [yellow] 2 3 3 6 5" xfId="29700"/>
    <cellStyle name="Input [yellow] 2 3 3 7" xfId="6596"/>
    <cellStyle name="Input [yellow] 2 3 3 7 2" xfId="12562"/>
    <cellStyle name="Input [yellow] 2 3 3 7 2 2" xfId="35628"/>
    <cellStyle name="Input [yellow] 2 3 3 7 3" xfId="18318"/>
    <cellStyle name="Input [yellow] 2 3 3 7 3 2" xfId="41369"/>
    <cellStyle name="Input [yellow] 2 3 3 7 4" xfId="23812"/>
    <cellStyle name="Input [yellow] 2 3 3 7 4 2" xfId="46851"/>
    <cellStyle name="Input [yellow] 2 3 3 7 5" xfId="29701"/>
    <cellStyle name="Input [yellow] 2 3 3 8" xfId="6597"/>
    <cellStyle name="Input [yellow] 2 3 3 8 2" xfId="12563"/>
    <cellStyle name="Input [yellow] 2 3 3 8 2 2" xfId="35629"/>
    <cellStyle name="Input [yellow] 2 3 3 8 3" xfId="18319"/>
    <cellStyle name="Input [yellow] 2 3 3 8 3 2" xfId="41370"/>
    <cellStyle name="Input [yellow] 2 3 3 8 4" xfId="23813"/>
    <cellStyle name="Input [yellow] 2 3 3 8 4 2" xfId="46852"/>
    <cellStyle name="Input [yellow] 2 3 3 8 5" xfId="29702"/>
    <cellStyle name="Input [yellow] 2 3 3 9" xfId="6598"/>
    <cellStyle name="Input [yellow] 2 3 3 9 2" xfId="12564"/>
    <cellStyle name="Input [yellow] 2 3 3 9 2 2" xfId="35630"/>
    <cellStyle name="Input [yellow] 2 3 3 9 3" xfId="18320"/>
    <cellStyle name="Input [yellow] 2 3 3 9 3 2" xfId="41371"/>
    <cellStyle name="Input [yellow] 2 3 3 9 4" xfId="23814"/>
    <cellStyle name="Input [yellow] 2 3 3 9 4 2" xfId="46853"/>
    <cellStyle name="Input [yellow] 2 3 3 9 5" xfId="29703"/>
    <cellStyle name="Input [yellow] 2 3 4" xfId="6599"/>
    <cellStyle name="Input [yellow] 2 3 4 2" xfId="12565"/>
    <cellStyle name="Input [yellow] 2 3 4 2 2" xfId="35631"/>
    <cellStyle name="Input [yellow] 2 3 4 3" xfId="18321"/>
    <cellStyle name="Input [yellow] 2 3 4 3 2" xfId="41372"/>
    <cellStyle name="Input [yellow] 2 3 4 4" xfId="23815"/>
    <cellStyle name="Input [yellow] 2 3 4 4 2" xfId="46854"/>
    <cellStyle name="Input [yellow] 2 3 4 5" xfId="29704"/>
    <cellStyle name="Input [yellow] 2 3 5" xfId="6600"/>
    <cellStyle name="Input [yellow] 2 3 5 2" xfId="12566"/>
    <cellStyle name="Input [yellow] 2 3 5 2 2" xfId="35632"/>
    <cellStyle name="Input [yellow] 2 3 5 3" xfId="18322"/>
    <cellStyle name="Input [yellow] 2 3 5 3 2" xfId="41373"/>
    <cellStyle name="Input [yellow] 2 3 5 4" xfId="23816"/>
    <cellStyle name="Input [yellow] 2 3 5 4 2" xfId="46855"/>
    <cellStyle name="Input [yellow] 2 3 5 5" xfId="29705"/>
    <cellStyle name="Input [yellow] 2 3 6" xfId="6601"/>
    <cellStyle name="Input [yellow] 2 3 6 2" xfId="12567"/>
    <cellStyle name="Input [yellow] 2 3 6 2 2" xfId="35633"/>
    <cellStyle name="Input [yellow] 2 3 6 3" xfId="18323"/>
    <cellStyle name="Input [yellow] 2 3 6 3 2" xfId="41374"/>
    <cellStyle name="Input [yellow] 2 3 6 4" xfId="23817"/>
    <cellStyle name="Input [yellow] 2 3 6 4 2" xfId="46856"/>
    <cellStyle name="Input [yellow] 2 3 6 5" xfId="29706"/>
    <cellStyle name="Input [yellow] 2 3 7" xfId="6602"/>
    <cellStyle name="Input [yellow] 2 3 7 2" xfId="12568"/>
    <cellStyle name="Input [yellow] 2 3 7 2 2" xfId="35634"/>
    <cellStyle name="Input [yellow] 2 3 7 3" xfId="18324"/>
    <cellStyle name="Input [yellow] 2 3 7 3 2" xfId="41375"/>
    <cellStyle name="Input [yellow] 2 3 7 4" xfId="23818"/>
    <cellStyle name="Input [yellow] 2 3 7 4 2" xfId="46857"/>
    <cellStyle name="Input [yellow] 2 3 7 5" xfId="29707"/>
    <cellStyle name="Input [yellow] 2 3 8" xfId="6603"/>
    <cellStyle name="Input [yellow] 2 3 8 2" xfId="12569"/>
    <cellStyle name="Input [yellow] 2 3 8 2 2" xfId="35635"/>
    <cellStyle name="Input [yellow] 2 3 8 3" xfId="18325"/>
    <cellStyle name="Input [yellow] 2 3 8 3 2" xfId="41376"/>
    <cellStyle name="Input [yellow] 2 3 8 4" xfId="23819"/>
    <cellStyle name="Input [yellow] 2 3 8 4 2" xfId="46858"/>
    <cellStyle name="Input [yellow] 2 3 8 5" xfId="29708"/>
    <cellStyle name="Input [yellow] 2 3 9" xfId="6604"/>
    <cellStyle name="Input [yellow] 2 3 9 2" xfId="12570"/>
    <cellStyle name="Input [yellow] 2 3 9 2 2" xfId="35636"/>
    <cellStyle name="Input [yellow] 2 3 9 3" xfId="18326"/>
    <cellStyle name="Input [yellow] 2 3 9 3 2" xfId="41377"/>
    <cellStyle name="Input [yellow] 2 3 9 4" xfId="23820"/>
    <cellStyle name="Input [yellow] 2 3 9 4 2" xfId="46859"/>
    <cellStyle name="Input [yellow] 2 3 9 5" xfId="29709"/>
    <cellStyle name="Input [yellow] 2 4" xfId="5477"/>
    <cellStyle name="Input [yellow] 2 4 2" xfId="5765"/>
    <cellStyle name="Input [yellow] 2 4 2 2" xfId="6605"/>
    <cellStyle name="Input [yellow] 2 4 2 2 2" xfId="12571"/>
    <cellStyle name="Input [yellow] 2 4 2 2 2 2" xfId="35637"/>
    <cellStyle name="Input [yellow] 2 4 2 2 3" xfId="18327"/>
    <cellStyle name="Input [yellow] 2 4 2 2 3 2" xfId="41378"/>
    <cellStyle name="Input [yellow] 2 4 2 2 4" xfId="23821"/>
    <cellStyle name="Input [yellow] 2 4 2 2 4 2" xfId="46860"/>
    <cellStyle name="Input [yellow] 2 4 2 2 5" xfId="29710"/>
    <cellStyle name="Input [yellow] 2 4 2 3" xfId="6606"/>
    <cellStyle name="Input [yellow] 2 4 2 3 2" xfId="12572"/>
    <cellStyle name="Input [yellow] 2 4 2 3 2 2" xfId="35638"/>
    <cellStyle name="Input [yellow] 2 4 2 3 3" xfId="18328"/>
    <cellStyle name="Input [yellow] 2 4 2 3 3 2" xfId="41379"/>
    <cellStyle name="Input [yellow] 2 4 2 3 4" xfId="23822"/>
    <cellStyle name="Input [yellow] 2 4 2 3 4 2" xfId="46861"/>
    <cellStyle name="Input [yellow] 2 4 2 3 5" xfId="29711"/>
    <cellStyle name="Input [yellow] 2 4 2 4" xfId="6607"/>
    <cellStyle name="Input [yellow] 2 4 2 4 2" xfId="12573"/>
    <cellStyle name="Input [yellow] 2 4 2 4 2 2" xfId="35639"/>
    <cellStyle name="Input [yellow] 2 4 2 4 3" xfId="18329"/>
    <cellStyle name="Input [yellow] 2 4 2 4 3 2" xfId="41380"/>
    <cellStyle name="Input [yellow] 2 4 2 4 4" xfId="23823"/>
    <cellStyle name="Input [yellow] 2 4 2 4 4 2" xfId="46862"/>
    <cellStyle name="Input [yellow] 2 4 2 4 5" xfId="29712"/>
    <cellStyle name="Input [yellow] 2 4 2 5" xfId="6608"/>
    <cellStyle name="Input [yellow] 2 4 2 5 2" xfId="12574"/>
    <cellStyle name="Input [yellow] 2 4 2 5 2 2" xfId="35640"/>
    <cellStyle name="Input [yellow] 2 4 2 5 3" xfId="18330"/>
    <cellStyle name="Input [yellow] 2 4 2 5 3 2" xfId="41381"/>
    <cellStyle name="Input [yellow] 2 4 2 5 4" xfId="23824"/>
    <cellStyle name="Input [yellow] 2 4 2 5 4 2" xfId="46863"/>
    <cellStyle name="Input [yellow] 2 4 2 5 5" xfId="29713"/>
    <cellStyle name="Input [yellow] 2 4 2 6" xfId="6609"/>
    <cellStyle name="Input [yellow] 2 4 2 6 2" xfId="12575"/>
    <cellStyle name="Input [yellow] 2 4 2 6 2 2" xfId="35641"/>
    <cellStyle name="Input [yellow] 2 4 2 6 3" xfId="18331"/>
    <cellStyle name="Input [yellow] 2 4 2 6 3 2" xfId="41382"/>
    <cellStyle name="Input [yellow] 2 4 2 6 4" xfId="23825"/>
    <cellStyle name="Input [yellow] 2 4 2 6 4 2" xfId="46864"/>
    <cellStyle name="Input [yellow] 2 4 2 6 5" xfId="29714"/>
    <cellStyle name="Input [yellow] 2 4 2 7" xfId="11738"/>
    <cellStyle name="Input [yellow] 2 4 2 7 2" xfId="34807"/>
    <cellStyle name="Input [yellow] 2 4 2 8" xfId="17505"/>
    <cellStyle name="Input [yellow] 2 4 2 8 2" xfId="40559"/>
    <cellStyle name="Input [yellow] 2 4 2 9" xfId="28879"/>
    <cellStyle name="Input [yellow] 2 4 3" xfId="6610"/>
    <cellStyle name="Input [yellow] 2 4 3 2" xfId="12576"/>
    <cellStyle name="Input [yellow] 2 4 3 2 2" xfId="35642"/>
    <cellStyle name="Input [yellow] 2 4 3 3" xfId="18332"/>
    <cellStyle name="Input [yellow] 2 4 3 3 2" xfId="41383"/>
    <cellStyle name="Input [yellow] 2 4 3 4" xfId="23826"/>
    <cellStyle name="Input [yellow] 2 4 3 4 2" xfId="46865"/>
    <cellStyle name="Input [yellow] 2 4 3 5" xfId="29715"/>
    <cellStyle name="Input [yellow] 2 4 4" xfId="6611"/>
    <cellStyle name="Input [yellow] 2 4 4 2" xfId="12577"/>
    <cellStyle name="Input [yellow] 2 4 4 2 2" xfId="35643"/>
    <cellStyle name="Input [yellow] 2 4 4 3" xfId="18333"/>
    <cellStyle name="Input [yellow] 2 4 4 3 2" xfId="41384"/>
    <cellStyle name="Input [yellow] 2 4 4 4" xfId="23827"/>
    <cellStyle name="Input [yellow] 2 4 4 4 2" xfId="46866"/>
    <cellStyle name="Input [yellow] 2 4 4 5" xfId="29716"/>
    <cellStyle name="Input [yellow] 2 4 5" xfId="6612"/>
    <cellStyle name="Input [yellow] 2 4 5 2" xfId="12578"/>
    <cellStyle name="Input [yellow] 2 4 5 2 2" xfId="35644"/>
    <cellStyle name="Input [yellow] 2 4 5 3" xfId="18334"/>
    <cellStyle name="Input [yellow] 2 4 5 3 2" xfId="41385"/>
    <cellStyle name="Input [yellow] 2 4 5 4" xfId="23828"/>
    <cellStyle name="Input [yellow] 2 4 5 4 2" xfId="46867"/>
    <cellStyle name="Input [yellow] 2 4 5 5" xfId="29717"/>
    <cellStyle name="Input [yellow] 2 4 6" xfId="11471"/>
    <cellStyle name="Input [yellow] 2 4 6 2" xfId="34540"/>
    <cellStyle name="Input [yellow] 2 4 7" xfId="17264"/>
    <cellStyle name="Input [yellow] 2 4 7 2" xfId="40318"/>
    <cellStyle name="Input [yellow] 2 4 8" xfId="28602"/>
    <cellStyle name="Input [yellow] 2 5" xfId="5620"/>
    <cellStyle name="Input [yellow] 2 5 2" xfId="6613"/>
    <cellStyle name="Input [yellow] 2 5 2 2" xfId="12579"/>
    <cellStyle name="Input [yellow] 2 5 2 2 2" xfId="35645"/>
    <cellStyle name="Input [yellow] 2 5 2 3" xfId="18335"/>
    <cellStyle name="Input [yellow] 2 5 2 3 2" xfId="41386"/>
    <cellStyle name="Input [yellow] 2 5 2 4" xfId="23829"/>
    <cellStyle name="Input [yellow] 2 5 2 4 2" xfId="46868"/>
    <cellStyle name="Input [yellow] 2 5 2 5" xfId="29718"/>
    <cellStyle name="Input [yellow] 2 5 3" xfId="6614"/>
    <cellStyle name="Input [yellow] 2 5 3 2" xfId="12580"/>
    <cellStyle name="Input [yellow] 2 5 3 2 2" xfId="35646"/>
    <cellStyle name="Input [yellow] 2 5 3 3" xfId="18336"/>
    <cellStyle name="Input [yellow] 2 5 3 3 2" xfId="41387"/>
    <cellStyle name="Input [yellow] 2 5 3 4" xfId="23830"/>
    <cellStyle name="Input [yellow] 2 5 3 4 2" xfId="46869"/>
    <cellStyle name="Input [yellow] 2 5 3 5" xfId="29719"/>
    <cellStyle name="Input [yellow] 2 5 4" xfId="6615"/>
    <cellStyle name="Input [yellow] 2 5 4 2" xfId="12581"/>
    <cellStyle name="Input [yellow] 2 5 4 2 2" xfId="35647"/>
    <cellStyle name="Input [yellow] 2 5 4 3" xfId="18337"/>
    <cellStyle name="Input [yellow] 2 5 4 3 2" xfId="41388"/>
    <cellStyle name="Input [yellow] 2 5 4 4" xfId="23831"/>
    <cellStyle name="Input [yellow] 2 5 4 4 2" xfId="46870"/>
    <cellStyle name="Input [yellow] 2 5 4 5" xfId="29720"/>
    <cellStyle name="Input [yellow] 2 5 5" xfId="6616"/>
    <cellStyle name="Input [yellow] 2 5 5 2" xfId="12582"/>
    <cellStyle name="Input [yellow] 2 5 5 2 2" xfId="35648"/>
    <cellStyle name="Input [yellow] 2 5 5 3" xfId="18338"/>
    <cellStyle name="Input [yellow] 2 5 5 3 2" xfId="41389"/>
    <cellStyle name="Input [yellow] 2 5 5 4" xfId="23832"/>
    <cellStyle name="Input [yellow] 2 5 5 4 2" xfId="46871"/>
    <cellStyle name="Input [yellow] 2 5 5 5" xfId="29721"/>
    <cellStyle name="Input [yellow] 2 5 6" xfId="6617"/>
    <cellStyle name="Input [yellow] 2 5 6 2" xfId="12583"/>
    <cellStyle name="Input [yellow] 2 5 6 2 2" xfId="35649"/>
    <cellStyle name="Input [yellow] 2 5 6 3" xfId="18339"/>
    <cellStyle name="Input [yellow] 2 5 6 3 2" xfId="41390"/>
    <cellStyle name="Input [yellow] 2 5 6 4" xfId="23833"/>
    <cellStyle name="Input [yellow] 2 5 6 4 2" xfId="46872"/>
    <cellStyle name="Input [yellow] 2 5 6 5" xfId="29722"/>
    <cellStyle name="Input [yellow] 2 5 7" xfId="11598"/>
    <cellStyle name="Input [yellow] 2 5 7 2" xfId="34667"/>
    <cellStyle name="Input [yellow] 2 5 8" xfId="17369"/>
    <cellStyle name="Input [yellow] 2 5 8 2" xfId="40423"/>
    <cellStyle name="Input [yellow] 2 5 9" xfId="28739"/>
    <cellStyle name="Input [yellow] 2 6" xfId="6618"/>
    <cellStyle name="Input [yellow] 2 6 2" xfId="12584"/>
    <cellStyle name="Input [yellow] 2 6 2 2" xfId="35650"/>
    <cellStyle name="Input [yellow] 2 6 3" xfId="18340"/>
    <cellStyle name="Input [yellow] 2 6 3 2" xfId="41391"/>
    <cellStyle name="Input [yellow] 2 6 4" xfId="23834"/>
    <cellStyle name="Input [yellow] 2 6 4 2" xfId="46873"/>
    <cellStyle name="Input [yellow] 2 6 5" xfId="29723"/>
    <cellStyle name="Input [yellow] 2 7" xfId="28432"/>
    <cellStyle name="Input [yellow] 3" xfId="5214"/>
    <cellStyle name="Input [yellow] 3 2" xfId="5564"/>
    <cellStyle name="Input [yellow] 3 2 10" xfId="28689"/>
    <cellStyle name="Input [yellow] 3 2 2" xfId="5852"/>
    <cellStyle name="Input [yellow] 3 2 2 2" xfId="6619"/>
    <cellStyle name="Input [yellow] 3 2 2 2 2" xfId="12585"/>
    <cellStyle name="Input [yellow] 3 2 2 2 2 2" xfId="35651"/>
    <cellStyle name="Input [yellow] 3 2 2 2 3" xfId="18341"/>
    <cellStyle name="Input [yellow] 3 2 2 2 3 2" xfId="41392"/>
    <cellStyle name="Input [yellow] 3 2 2 2 4" xfId="23835"/>
    <cellStyle name="Input [yellow] 3 2 2 2 4 2" xfId="46874"/>
    <cellStyle name="Input [yellow] 3 2 2 2 5" xfId="29724"/>
    <cellStyle name="Input [yellow] 3 2 2 3" xfId="6620"/>
    <cellStyle name="Input [yellow] 3 2 2 3 2" xfId="12586"/>
    <cellStyle name="Input [yellow] 3 2 2 3 2 2" xfId="35652"/>
    <cellStyle name="Input [yellow] 3 2 2 3 3" xfId="18342"/>
    <cellStyle name="Input [yellow] 3 2 2 3 3 2" xfId="41393"/>
    <cellStyle name="Input [yellow] 3 2 2 3 4" xfId="23836"/>
    <cellStyle name="Input [yellow] 3 2 2 3 4 2" xfId="46875"/>
    <cellStyle name="Input [yellow] 3 2 2 3 5" xfId="29725"/>
    <cellStyle name="Input [yellow] 3 2 2 4" xfId="6621"/>
    <cellStyle name="Input [yellow] 3 2 2 4 2" xfId="12587"/>
    <cellStyle name="Input [yellow] 3 2 2 4 2 2" xfId="35653"/>
    <cellStyle name="Input [yellow] 3 2 2 4 3" xfId="18343"/>
    <cellStyle name="Input [yellow] 3 2 2 4 3 2" xfId="41394"/>
    <cellStyle name="Input [yellow] 3 2 2 4 4" xfId="23837"/>
    <cellStyle name="Input [yellow] 3 2 2 4 4 2" xfId="46876"/>
    <cellStyle name="Input [yellow] 3 2 2 4 5" xfId="29726"/>
    <cellStyle name="Input [yellow] 3 2 2 5" xfId="6622"/>
    <cellStyle name="Input [yellow] 3 2 2 5 2" xfId="12588"/>
    <cellStyle name="Input [yellow] 3 2 2 5 2 2" xfId="35654"/>
    <cellStyle name="Input [yellow] 3 2 2 5 3" xfId="18344"/>
    <cellStyle name="Input [yellow] 3 2 2 5 3 2" xfId="41395"/>
    <cellStyle name="Input [yellow] 3 2 2 5 4" xfId="23838"/>
    <cellStyle name="Input [yellow] 3 2 2 5 4 2" xfId="46877"/>
    <cellStyle name="Input [yellow] 3 2 2 5 5" xfId="29727"/>
    <cellStyle name="Input [yellow] 3 2 2 6" xfId="6623"/>
    <cellStyle name="Input [yellow] 3 2 2 6 2" xfId="12589"/>
    <cellStyle name="Input [yellow] 3 2 2 6 2 2" xfId="35655"/>
    <cellStyle name="Input [yellow] 3 2 2 6 3" xfId="18345"/>
    <cellStyle name="Input [yellow] 3 2 2 6 3 2" xfId="41396"/>
    <cellStyle name="Input [yellow] 3 2 2 6 4" xfId="23839"/>
    <cellStyle name="Input [yellow] 3 2 2 6 4 2" xfId="46878"/>
    <cellStyle name="Input [yellow] 3 2 2 6 5" xfId="29728"/>
    <cellStyle name="Input [yellow] 3 2 2 7" xfId="11825"/>
    <cellStyle name="Input [yellow] 3 2 2 7 2" xfId="34894"/>
    <cellStyle name="Input [yellow] 3 2 2 8" xfId="17586"/>
    <cellStyle name="Input [yellow] 3 2 2 8 2" xfId="40640"/>
    <cellStyle name="Input [yellow] 3 2 2 9" xfId="28966"/>
    <cellStyle name="Input [yellow] 3 2 3" xfId="6624"/>
    <cellStyle name="Input [yellow] 3 2 3 2" xfId="12590"/>
    <cellStyle name="Input [yellow] 3 2 3 2 2" xfId="35656"/>
    <cellStyle name="Input [yellow] 3 2 3 3" xfId="18346"/>
    <cellStyle name="Input [yellow] 3 2 3 3 2" xfId="41397"/>
    <cellStyle name="Input [yellow] 3 2 3 4" xfId="23840"/>
    <cellStyle name="Input [yellow] 3 2 3 4 2" xfId="46879"/>
    <cellStyle name="Input [yellow] 3 2 3 5" xfId="29729"/>
    <cellStyle name="Input [yellow] 3 2 4" xfId="6625"/>
    <cellStyle name="Input [yellow] 3 2 4 2" xfId="12591"/>
    <cellStyle name="Input [yellow] 3 2 4 2 2" xfId="35657"/>
    <cellStyle name="Input [yellow] 3 2 4 3" xfId="18347"/>
    <cellStyle name="Input [yellow] 3 2 4 3 2" xfId="41398"/>
    <cellStyle name="Input [yellow] 3 2 4 4" xfId="23841"/>
    <cellStyle name="Input [yellow] 3 2 4 4 2" xfId="46880"/>
    <cellStyle name="Input [yellow] 3 2 4 5" xfId="29730"/>
    <cellStyle name="Input [yellow] 3 2 5" xfId="6626"/>
    <cellStyle name="Input [yellow] 3 2 5 2" xfId="12592"/>
    <cellStyle name="Input [yellow] 3 2 5 2 2" xfId="35658"/>
    <cellStyle name="Input [yellow] 3 2 5 3" xfId="18348"/>
    <cellStyle name="Input [yellow] 3 2 5 3 2" xfId="41399"/>
    <cellStyle name="Input [yellow] 3 2 5 4" xfId="23842"/>
    <cellStyle name="Input [yellow] 3 2 5 4 2" xfId="46881"/>
    <cellStyle name="Input [yellow] 3 2 5 5" xfId="29731"/>
    <cellStyle name="Input [yellow] 3 2 6" xfId="6627"/>
    <cellStyle name="Input [yellow] 3 2 6 2" xfId="12593"/>
    <cellStyle name="Input [yellow] 3 2 6 2 2" xfId="35659"/>
    <cellStyle name="Input [yellow] 3 2 6 3" xfId="18349"/>
    <cellStyle name="Input [yellow] 3 2 6 3 2" xfId="41400"/>
    <cellStyle name="Input [yellow] 3 2 6 4" xfId="23843"/>
    <cellStyle name="Input [yellow] 3 2 6 4 2" xfId="46882"/>
    <cellStyle name="Input [yellow] 3 2 6 5" xfId="29732"/>
    <cellStyle name="Input [yellow] 3 2 7" xfId="6628"/>
    <cellStyle name="Input [yellow] 3 2 7 2" xfId="12594"/>
    <cellStyle name="Input [yellow] 3 2 7 2 2" xfId="35660"/>
    <cellStyle name="Input [yellow] 3 2 7 3" xfId="18350"/>
    <cellStyle name="Input [yellow] 3 2 7 3 2" xfId="41401"/>
    <cellStyle name="Input [yellow] 3 2 7 4" xfId="23844"/>
    <cellStyle name="Input [yellow] 3 2 7 4 2" xfId="46883"/>
    <cellStyle name="Input [yellow] 3 2 7 5" xfId="29733"/>
    <cellStyle name="Input [yellow] 3 2 8" xfId="6629"/>
    <cellStyle name="Input [yellow] 3 2 8 2" xfId="12595"/>
    <cellStyle name="Input [yellow] 3 2 8 2 2" xfId="35661"/>
    <cellStyle name="Input [yellow] 3 2 8 3" xfId="18351"/>
    <cellStyle name="Input [yellow] 3 2 8 3 2" xfId="41402"/>
    <cellStyle name="Input [yellow] 3 2 8 4" xfId="23845"/>
    <cellStyle name="Input [yellow] 3 2 8 4 2" xfId="46884"/>
    <cellStyle name="Input [yellow] 3 2 8 5" xfId="29734"/>
    <cellStyle name="Input [yellow] 3 2 9" xfId="6630"/>
    <cellStyle name="Input [yellow] 3 2 9 2" xfId="12596"/>
    <cellStyle name="Input [yellow] 3 2 9 2 2" xfId="35662"/>
    <cellStyle name="Input [yellow] 3 2 9 3" xfId="18352"/>
    <cellStyle name="Input [yellow] 3 2 9 3 2" xfId="41403"/>
    <cellStyle name="Input [yellow] 3 2 9 4" xfId="23846"/>
    <cellStyle name="Input [yellow] 3 2 9 4 2" xfId="46885"/>
    <cellStyle name="Input [yellow] 3 2 9 5" xfId="29735"/>
    <cellStyle name="Input [yellow] 3 3" xfId="5548"/>
    <cellStyle name="Input [yellow] 3 3 2" xfId="5836"/>
    <cellStyle name="Input [yellow] 3 3 2 10" xfId="6631"/>
    <cellStyle name="Input [yellow] 3 3 2 10 2" xfId="12597"/>
    <cellStyle name="Input [yellow] 3 3 2 10 2 2" xfId="35663"/>
    <cellStyle name="Input [yellow] 3 3 2 10 3" xfId="18353"/>
    <cellStyle name="Input [yellow] 3 3 2 10 3 2" xfId="41404"/>
    <cellStyle name="Input [yellow] 3 3 2 10 4" xfId="23847"/>
    <cellStyle name="Input [yellow] 3 3 2 10 4 2" xfId="46886"/>
    <cellStyle name="Input [yellow] 3 3 2 10 5" xfId="29736"/>
    <cellStyle name="Input [yellow] 3 3 2 11" xfId="11809"/>
    <cellStyle name="Input [yellow] 3 3 2 11 2" xfId="34878"/>
    <cellStyle name="Input [yellow] 3 3 2 12" xfId="23083"/>
    <cellStyle name="Input [yellow] 3 3 2 12 2" xfId="46122"/>
    <cellStyle name="Input [yellow] 3 3 2 13" xfId="28950"/>
    <cellStyle name="Input [yellow] 3 3 2 2" xfId="6632"/>
    <cellStyle name="Input [yellow] 3 3 2 2 2" xfId="12598"/>
    <cellStyle name="Input [yellow] 3 3 2 2 2 2" xfId="35664"/>
    <cellStyle name="Input [yellow] 3 3 2 2 3" xfId="18354"/>
    <cellStyle name="Input [yellow] 3 3 2 2 3 2" xfId="41405"/>
    <cellStyle name="Input [yellow] 3 3 2 2 4" xfId="23848"/>
    <cellStyle name="Input [yellow] 3 3 2 2 4 2" xfId="46887"/>
    <cellStyle name="Input [yellow] 3 3 2 2 5" xfId="29737"/>
    <cellStyle name="Input [yellow] 3 3 2 3" xfId="6633"/>
    <cellStyle name="Input [yellow] 3 3 2 3 2" xfId="12599"/>
    <cellStyle name="Input [yellow] 3 3 2 3 2 2" xfId="35665"/>
    <cellStyle name="Input [yellow] 3 3 2 3 3" xfId="18355"/>
    <cellStyle name="Input [yellow] 3 3 2 3 3 2" xfId="41406"/>
    <cellStyle name="Input [yellow] 3 3 2 3 4" xfId="23849"/>
    <cellStyle name="Input [yellow] 3 3 2 3 4 2" xfId="46888"/>
    <cellStyle name="Input [yellow] 3 3 2 3 5" xfId="29738"/>
    <cellStyle name="Input [yellow] 3 3 2 4" xfId="6634"/>
    <cellStyle name="Input [yellow] 3 3 2 4 2" xfId="12600"/>
    <cellStyle name="Input [yellow] 3 3 2 4 2 2" xfId="35666"/>
    <cellStyle name="Input [yellow] 3 3 2 4 3" xfId="18356"/>
    <cellStyle name="Input [yellow] 3 3 2 4 3 2" xfId="41407"/>
    <cellStyle name="Input [yellow] 3 3 2 4 4" xfId="23850"/>
    <cellStyle name="Input [yellow] 3 3 2 4 4 2" xfId="46889"/>
    <cellStyle name="Input [yellow] 3 3 2 4 5" xfId="29739"/>
    <cellStyle name="Input [yellow] 3 3 2 5" xfId="6635"/>
    <cellStyle name="Input [yellow] 3 3 2 5 2" xfId="12601"/>
    <cellStyle name="Input [yellow] 3 3 2 5 2 2" xfId="35667"/>
    <cellStyle name="Input [yellow] 3 3 2 5 3" xfId="18357"/>
    <cellStyle name="Input [yellow] 3 3 2 5 3 2" xfId="41408"/>
    <cellStyle name="Input [yellow] 3 3 2 5 4" xfId="23851"/>
    <cellStyle name="Input [yellow] 3 3 2 5 4 2" xfId="46890"/>
    <cellStyle name="Input [yellow] 3 3 2 5 5" xfId="29740"/>
    <cellStyle name="Input [yellow] 3 3 2 6" xfId="6636"/>
    <cellStyle name="Input [yellow] 3 3 2 6 2" xfId="12602"/>
    <cellStyle name="Input [yellow] 3 3 2 6 2 2" xfId="35668"/>
    <cellStyle name="Input [yellow] 3 3 2 6 3" xfId="18358"/>
    <cellStyle name="Input [yellow] 3 3 2 6 3 2" xfId="41409"/>
    <cellStyle name="Input [yellow] 3 3 2 6 4" xfId="23852"/>
    <cellStyle name="Input [yellow] 3 3 2 6 4 2" xfId="46891"/>
    <cellStyle name="Input [yellow] 3 3 2 6 5" xfId="29741"/>
    <cellStyle name="Input [yellow] 3 3 2 7" xfId="6637"/>
    <cellStyle name="Input [yellow] 3 3 2 7 2" xfId="12603"/>
    <cellStyle name="Input [yellow] 3 3 2 7 2 2" xfId="35669"/>
    <cellStyle name="Input [yellow] 3 3 2 7 3" xfId="18359"/>
    <cellStyle name="Input [yellow] 3 3 2 7 3 2" xfId="41410"/>
    <cellStyle name="Input [yellow] 3 3 2 7 4" xfId="23853"/>
    <cellStyle name="Input [yellow] 3 3 2 7 4 2" xfId="46892"/>
    <cellStyle name="Input [yellow] 3 3 2 7 5" xfId="29742"/>
    <cellStyle name="Input [yellow] 3 3 2 8" xfId="6638"/>
    <cellStyle name="Input [yellow] 3 3 2 8 2" xfId="12604"/>
    <cellStyle name="Input [yellow] 3 3 2 8 2 2" xfId="35670"/>
    <cellStyle name="Input [yellow] 3 3 2 8 3" xfId="18360"/>
    <cellStyle name="Input [yellow] 3 3 2 8 3 2" xfId="41411"/>
    <cellStyle name="Input [yellow] 3 3 2 8 4" xfId="23854"/>
    <cellStyle name="Input [yellow] 3 3 2 8 4 2" xfId="46893"/>
    <cellStyle name="Input [yellow] 3 3 2 8 5" xfId="29743"/>
    <cellStyle name="Input [yellow] 3 3 2 9" xfId="6639"/>
    <cellStyle name="Input [yellow] 3 3 2 9 2" xfId="12605"/>
    <cellStyle name="Input [yellow] 3 3 2 9 2 2" xfId="35671"/>
    <cellStyle name="Input [yellow] 3 3 2 9 3" xfId="18361"/>
    <cellStyle name="Input [yellow] 3 3 2 9 3 2" xfId="41412"/>
    <cellStyle name="Input [yellow] 3 3 2 9 4" xfId="23855"/>
    <cellStyle name="Input [yellow] 3 3 2 9 4 2" xfId="46894"/>
    <cellStyle name="Input [yellow] 3 3 2 9 5" xfId="29744"/>
    <cellStyle name="Input [yellow] 3 3 3" xfId="6058"/>
    <cellStyle name="Input [yellow] 3 3 3 10" xfId="6640"/>
    <cellStyle name="Input [yellow] 3 3 3 10 2" xfId="12606"/>
    <cellStyle name="Input [yellow] 3 3 3 10 2 2" xfId="35672"/>
    <cellStyle name="Input [yellow] 3 3 3 10 3" xfId="18362"/>
    <cellStyle name="Input [yellow] 3 3 3 10 3 2" xfId="41413"/>
    <cellStyle name="Input [yellow] 3 3 3 10 4" xfId="23856"/>
    <cellStyle name="Input [yellow] 3 3 3 10 4 2" xfId="46895"/>
    <cellStyle name="Input [yellow] 3 3 3 10 5" xfId="29745"/>
    <cellStyle name="Input [yellow] 3 3 3 11" xfId="12030"/>
    <cellStyle name="Input [yellow] 3 3 3 11 2" xfId="35099"/>
    <cellStyle name="Input [yellow] 3 3 3 12" xfId="17786"/>
    <cellStyle name="Input [yellow] 3 3 3 12 2" xfId="40840"/>
    <cellStyle name="Input [yellow] 3 3 3 13" xfId="23283"/>
    <cellStyle name="Input [yellow] 3 3 3 13 2" xfId="46322"/>
    <cellStyle name="Input [yellow] 3 3 3 14" xfId="29172"/>
    <cellStyle name="Input [yellow] 3 3 3 2" xfId="6641"/>
    <cellStyle name="Input [yellow] 3 3 3 2 2" xfId="12607"/>
    <cellStyle name="Input [yellow] 3 3 3 2 2 2" xfId="35673"/>
    <cellStyle name="Input [yellow] 3 3 3 2 3" xfId="18363"/>
    <cellStyle name="Input [yellow] 3 3 3 2 3 2" xfId="41414"/>
    <cellStyle name="Input [yellow] 3 3 3 2 4" xfId="23857"/>
    <cellStyle name="Input [yellow] 3 3 3 2 4 2" xfId="46896"/>
    <cellStyle name="Input [yellow] 3 3 3 2 5" xfId="29746"/>
    <cellStyle name="Input [yellow] 3 3 3 3" xfId="6642"/>
    <cellStyle name="Input [yellow] 3 3 3 3 2" xfId="12608"/>
    <cellStyle name="Input [yellow] 3 3 3 3 2 2" xfId="35674"/>
    <cellStyle name="Input [yellow] 3 3 3 3 3" xfId="18364"/>
    <cellStyle name="Input [yellow] 3 3 3 3 3 2" xfId="41415"/>
    <cellStyle name="Input [yellow] 3 3 3 3 4" xfId="23858"/>
    <cellStyle name="Input [yellow] 3 3 3 3 4 2" xfId="46897"/>
    <cellStyle name="Input [yellow] 3 3 3 3 5" xfId="29747"/>
    <cellStyle name="Input [yellow] 3 3 3 4" xfId="6643"/>
    <cellStyle name="Input [yellow] 3 3 3 4 2" xfId="12609"/>
    <cellStyle name="Input [yellow] 3 3 3 4 2 2" xfId="35675"/>
    <cellStyle name="Input [yellow] 3 3 3 4 3" xfId="18365"/>
    <cellStyle name="Input [yellow] 3 3 3 4 3 2" xfId="41416"/>
    <cellStyle name="Input [yellow] 3 3 3 4 4" xfId="23859"/>
    <cellStyle name="Input [yellow] 3 3 3 4 4 2" xfId="46898"/>
    <cellStyle name="Input [yellow] 3 3 3 4 5" xfId="29748"/>
    <cellStyle name="Input [yellow] 3 3 3 5" xfId="6644"/>
    <cellStyle name="Input [yellow] 3 3 3 5 2" xfId="12610"/>
    <cellStyle name="Input [yellow] 3 3 3 5 2 2" xfId="35676"/>
    <cellStyle name="Input [yellow] 3 3 3 5 3" xfId="18366"/>
    <cellStyle name="Input [yellow] 3 3 3 5 3 2" xfId="41417"/>
    <cellStyle name="Input [yellow] 3 3 3 5 4" xfId="23860"/>
    <cellStyle name="Input [yellow] 3 3 3 5 4 2" xfId="46899"/>
    <cellStyle name="Input [yellow] 3 3 3 5 5" xfId="29749"/>
    <cellStyle name="Input [yellow] 3 3 3 6" xfId="6645"/>
    <cellStyle name="Input [yellow] 3 3 3 6 2" xfId="12611"/>
    <cellStyle name="Input [yellow] 3 3 3 6 2 2" xfId="35677"/>
    <cellStyle name="Input [yellow] 3 3 3 6 3" xfId="18367"/>
    <cellStyle name="Input [yellow] 3 3 3 6 3 2" xfId="41418"/>
    <cellStyle name="Input [yellow] 3 3 3 6 4" xfId="23861"/>
    <cellStyle name="Input [yellow] 3 3 3 6 4 2" xfId="46900"/>
    <cellStyle name="Input [yellow] 3 3 3 6 5" xfId="29750"/>
    <cellStyle name="Input [yellow] 3 3 3 7" xfId="6646"/>
    <cellStyle name="Input [yellow] 3 3 3 7 2" xfId="12612"/>
    <cellStyle name="Input [yellow] 3 3 3 7 2 2" xfId="35678"/>
    <cellStyle name="Input [yellow] 3 3 3 7 3" xfId="18368"/>
    <cellStyle name="Input [yellow] 3 3 3 7 3 2" xfId="41419"/>
    <cellStyle name="Input [yellow] 3 3 3 7 4" xfId="23862"/>
    <cellStyle name="Input [yellow] 3 3 3 7 4 2" xfId="46901"/>
    <cellStyle name="Input [yellow] 3 3 3 7 5" xfId="29751"/>
    <cellStyle name="Input [yellow] 3 3 3 8" xfId="6647"/>
    <cellStyle name="Input [yellow] 3 3 3 8 2" xfId="12613"/>
    <cellStyle name="Input [yellow] 3 3 3 8 2 2" xfId="35679"/>
    <cellStyle name="Input [yellow] 3 3 3 8 3" xfId="18369"/>
    <cellStyle name="Input [yellow] 3 3 3 8 3 2" xfId="41420"/>
    <cellStyle name="Input [yellow] 3 3 3 8 4" xfId="23863"/>
    <cellStyle name="Input [yellow] 3 3 3 8 4 2" xfId="46902"/>
    <cellStyle name="Input [yellow] 3 3 3 8 5" xfId="29752"/>
    <cellStyle name="Input [yellow] 3 3 3 9" xfId="6648"/>
    <cellStyle name="Input [yellow] 3 3 3 9 2" xfId="12614"/>
    <cellStyle name="Input [yellow] 3 3 3 9 2 2" xfId="35680"/>
    <cellStyle name="Input [yellow] 3 3 3 9 3" xfId="18370"/>
    <cellStyle name="Input [yellow] 3 3 3 9 3 2" xfId="41421"/>
    <cellStyle name="Input [yellow] 3 3 3 9 4" xfId="23864"/>
    <cellStyle name="Input [yellow] 3 3 3 9 4 2" xfId="46903"/>
    <cellStyle name="Input [yellow] 3 3 3 9 5" xfId="29753"/>
    <cellStyle name="Input [yellow] 3 3 4" xfId="6649"/>
    <cellStyle name="Input [yellow] 3 3 4 2" xfId="12615"/>
    <cellStyle name="Input [yellow] 3 3 4 2 2" xfId="35681"/>
    <cellStyle name="Input [yellow] 3 3 4 3" xfId="18371"/>
    <cellStyle name="Input [yellow] 3 3 4 3 2" xfId="41422"/>
    <cellStyle name="Input [yellow] 3 3 4 4" xfId="23865"/>
    <cellStyle name="Input [yellow] 3 3 4 4 2" xfId="46904"/>
    <cellStyle name="Input [yellow] 3 3 4 5" xfId="29754"/>
    <cellStyle name="Input [yellow] 3 3 5" xfId="6650"/>
    <cellStyle name="Input [yellow] 3 3 5 2" xfId="12616"/>
    <cellStyle name="Input [yellow] 3 3 5 2 2" xfId="35682"/>
    <cellStyle name="Input [yellow] 3 3 5 3" xfId="18372"/>
    <cellStyle name="Input [yellow] 3 3 5 3 2" xfId="41423"/>
    <cellStyle name="Input [yellow] 3 3 5 4" xfId="23866"/>
    <cellStyle name="Input [yellow] 3 3 5 4 2" xfId="46905"/>
    <cellStyle name="Input [yellow] 3 3 5 5" xfId="29755"/>
    <cellStyle name="Input [yellow] 3 3 6" xfId="6651"/>
    <cellStyle name="Input [yellow] 3 3 6 2" xfId="12617"/>
    <cellStyle name="Input [yellow] 3 3 6 2 2" xfId="35683"/>
    <cellStyle name="Input [yellow] 3 3 6 3" xfId="18373"/>
    <cellStyle name="Input [yellow] 3 3 6 3 2" xfId="41424"/>
    <cellStyle name="Input [yellow] 3 3 6 4" xfId="23867"/>
    <cellStyle name="Input [yellow] 3 3 6 4 2" xfId="46906"/>
    <cellStyle name="Input [yellow] 3 3 6 5" xfId="29756"/>
    <cellStyle name="Input [yellow] 3 3 7" xfId="11541"/>
    <cellStyle name="Input [yellow] 3 3 7 2" xfId="34610"/>
    <cellStyle name="Input [yellow] 3 3 8" xfId="28673"/>
    <cellStyle name="Input [yellow] 3 4" xfId="5630"/>
    <cellStyle name="Input [yellow] 3 4 2" xfId="6652"/>
    <cellStyle name="Input [yellow] 3 4 2 2" xfId="12618"/>
    <cellStyle name="Input [yellow] 3 4 2 2 2" xfId="35684"/>
    <cellStyle name="Input [yellow] 3 4 2 3" xfId="18374"/>
    <cellStyle name="Input [yellow] 3 4 2 3 2" xfId="41425"/>
    <cellStyle name="Input [yellow] 3 4 2 4" xfId="23868"/>
    <cellStyle name="Input [yellow] 3 4 2 4 2" xfId="46907"/>
    <cellStyle name="Input [yellow] 3 4 2 5" xfId="29757"/>
    <cellStyle name="Input [yellow] 3 4 3" xfId="6653"/>
    <cellStyle name="Input [yellow] 3 4 3 2" xfId="12619"/>
    <cellStyle name="Input [yellow] 3 4 3 2 2" xfId="35685"/>
    <cellStyle name="Input [yellow] 3 4 3 3" xfId="18375"/>
    <cellStyle name="Input [yellow] 3 4 3 3 2" xfId="41426"/>
    <cellStyle name="Input [yellow] 3 4 3 4" xfId="23869"/>
    <cellStyle name="Input [yellow] 3 4 3 4 2" xfId="46908"/>
    <cellStyle name="Input [yellow] 3 4 3 5" xfId="29758"/>
    <cellStyle name="Input [yellow] 3 4 4" xfId="6654"/>
    <cellStyle name="Input [yellow] 3 4 4 2" xfId="12620"/>
    <cellStyle name="Input [yellow] 3 4 4 2 2" xfId="35686"/>
    <cellStyle name="Input [yellow] 3 4 4 3" xfId="18376"/>
    <cellStyle name="Input [yellow] 3 4 4 3 2" xfId="41427"/>
    <cellStyle name="Input [yellow] 3 4 4 4" xfId="23870"/>
    <cellStyle name="Input [yellow] 3 4 4 4 2" xfId="46909"/>
    <cellStyle name="Input [yellow] 3 4 4 5" xfId="29759"/>
    <cellStyle name="Input [yellow] 3 4 5" xfId="6655"/>
    <cellStyle name="Input [yellow] 3 4 5 2" xfId="12621"/>
    <cellStyle name="Input [yellow] 3 4 5 2 2" xfId="35687"/>
    <cellStyle name="Input [yellow] 3 4 5 3" xfId="18377"/>
    <cellStyle name="Input [yellow] 3 4 5 3 2" xfId="41428"/>
    <cellStyle name="Input [yellow] 3 4 5 4" xfId="23871"/>
    <cellStyle name="Input [yellow] 3 4 5 4 2" xfId="46910"/>
    <cellStyle name="Input [yellow] 3 4 5 5" xfId="29760"/>
    <cellStyle name="Input [yellow] 3 4 6" xfId="6656"/>
    <cellStyle name="Input [yellow] 3 4 6 2" xfId="12622"/>
    <cellStyle name="Input [yellow] 3 4 6 2 2" xfId="35688"/>
    <cellStyle name="Input [yellow] 3 4 6 3" xfId="18378"/>
    <cellStyle name="Input [yellow] 3 4 6 3 2" xfId="41429"/>
    <cellStyle name="Input [yellow] 3 4 6 4" xfId="23872"/>
    <cellStyle name="Input [yellow] 3 4 6 4 2" xfId="46911"/>
    <cellStyle name="Input [yellow] 3 4 6 5" xfId="29761"/>
    <cellStyle name="Input [yellow] 3 4 7" xfId="11604"/>
    <cellStyle name="Input [yellow] 3 4 7 2" xfId="34673"/>
    <cellStyle name="Input [yellow] 3 4 8" xfId="17375"/>
    <cellStyle name="Input [yellow] 3 4 8 2" xfId="40429"/>
    <cellStyle name="Input [yellow] 3 4 9" xfId="28745"/>
    <cellStyle name="Input [yellow] 3 5" xfId="5613"/>
    <cellStyle name="Input [yellow] 3 5 10" xfId="6657"/>
    <cellStyle name="Input [yellow] 3 5 10 2" xfId="12623"/>
    <cellStyle name="Input [yellow] 3 5 10 2 2" xfId="35689"/>
    <cellStyle name="Input [yellow] 3 5 10 3" xfId="18379"/>
    <cellStyle name="Input [yellow] 3 5 10 3 2" xfId="41430"/>
    <cellStyle name="Input [yellow] 3 5 10 4" xfId="23873"/>
    <cellStyle name="Input [yellow] 3 5 10 4 2" xfId="46912"/>
    <cellStyle name="Input [yellow] 3 5 10 5" xfId="29762"/>
    <cellStyle name="Input [yellow] 3 5 11" xfId="11595"/>
    <cellStyle name="Input [yellow] 3 5 11 2" xfId="34664"/>
    <cellStyle name="Input [yellow] 3 5 12" xfId="17367"/>
    <cellStyle name="Input [yellow] 3 5 12 2" xfId="40421"/>
    <cellStyle name="Input [yellow] 3 5 13" xfId="22919"/>
    <cellStyle name="Input [yellow] 3 5 13 2" xfId="45958"/>
    <cellStyle name="Input [yellow] 3 5 14" xfId="28735"/>
    <cellStyle name="Input [yellow] 3 5 2" xfId="6658"/>
    <cellStyle name="Input [yellow] 3 5 2 2" xfId="12624"/>
    <cellStyle name="Input [yellow] 3 5 2 2 2" xfId="35690"/>
    <cellStyle name="Input [yellow] 3 5 2 3" xfId="18380"/>
    <cellStyle name="Input [yellow] 3 5 2 3 2" xfId="41431"/>
    <cellStyle name="Input [yellow] 3 5 2 4" xfId="23874"/>
    <cellStyle name="Input [yellow] 3 5 2 4 2" xfId="46913"/>
    <cellStyle name="Input [yellow] 3 5 2 5" xfId="29763"/>
    <cellStyle name="Input [yellow] 3 5 3" xfId="6659"/>
    <cellStyle name="Input [yellow] 3 5 3 2" xfId="12625"/>
    <cellStyle name="Input [yellow] 3 5 3 2 2" xfId="35691"/>
    <cellStyle name="Input [yellow] 3 5 3 3" xfId="18381"/>
    <cellStyle name="Input [yellow] 3 5 3 3 2" xfId="41432"/>
    <cellStyle name="Input [yellow] 3 5 3 4" xfId="23875"/>
    <cellStyle name="Input [yellow] 3 5 3 4 2" xfId="46914"/>
    <cellStyle name="Input [yellow] 3 5 3 5" xfId="29764"/>
    <cellStyle name="Input [yellow] 3 5 4" xfId="6660"/>
    <cellStyle name="Input [yellow] 3 5 4 2" xfId="12626"/>
    <cellStyle name="Input [yellow] 3 5 4 2 2" xfId="35692"/>
    <cellStyle name="Input [yellow] 3 5 4 3" xfId="18382"/>
    <cellStyle name="Input [yellow] 3 5 4 3 2" xfId="41433"/>
    <cellStyle name="Input [yellow] 3 5 4 4" xfId="23876"/>
    <cellStyle name="Input [yellow] 3 5 4 4 2" xfId="46915"/>
    <cellStyle name="Input [yellow] 3 5 4 5" xfId="29765"/>
    <cellStyle name="Input [yellow] 3 5 5" xfId="6661"/>
    <cellStyle name="Input [yellow] 3 5 5 2" xfId="12627"/>
    <cellStyle name="Input [yellow] 3 5 5 2 2" xfId="35693"/>
    <cellStyle name="Input [yellow] 3 5 5 3" xfId="18383"/>
    <cellStyle name="Input [yellow] 3 5 5 3 2" xfId="41434"/>
    <cellStyle name="Input [yellow] 3 5 5 4" xfId="23877"/>
    <cellStyle name="Input [yellow] 3 5 5 4 2" xfId="46916"/>
    <cellStyle name="Input [yellow] 3 5 5 5" xfId="29766"/>
    <cellStyle name="Input [yellow] 3 5 6" xfId="6662"/>
    <cellStyle name="Input [yellow] 3 5 6 2" xfId="12628"/>
    <cellStyle name="Input [yellow] 3 5 6 2 2" xfId="35694"/>
    <cellStyle name="Input [yellow] 3 5 6 3" xfId="18384"/>
    <cellStyle name="Input [yellow] 3 5 6 3 2" xfId="41435"/>
    <cellStyle name="Input [yellow] 3 5 6 4" xfId="23878"/>
    <cellStyle name="Input [yellow] 3 5 6 4 2" xfId="46917"/>
    <cellStyle name="Input [yellow] 3 5 6 5" xfId="29767"/>
    <cellStyle name="Input [yellow] 3 5 7" xfId="6663"/>
    <cellStyle name="Input [yellow] 3 5 7 2" xfId="12629"/>
    <cellStyle name="Input [yellow] 3 5 7 2 2" xfId="35695"/>
    <cellStyle name="Input [yellow] 3 5 7 3" xfId="18385"/>
    <cellStyle name="Input [yellow] 3 5 7 3 2" xfId="41436"/>
    <cellStyle name="Input [yellow] 3 5 7 4" xfId="23879"/>
    <cellStyle name="Input [yellow] 3 5 7 4 2" xfId="46918"/>
    <cellStyle name="Input [yellow] 3 5 7 5" xfId="29768"/>
    <cellStyle name="Input [yellow] 3 5 8" xfId="6664"/>
    <cellStyle name="Input [yellow] 3 5 8 2" xfId="12630"/>
    <cellStyle name="Input [yellow] 3 5 8 2 2" xfId="35696"/>
    <cellStyle name="Input [yellow] 3 5 8 3" xfId="18386"/>
    <cellStyle name="Input [yellow] 3 5 8 3 2" xfId="41437"/>
    <cellStyle name="Input [yellow] 3 5 8 4" xfId="23880"/>
    <cellStyle name="Input [yellow] 3 5 8 4 2" xfId="46919"/>
    <cellStyle name="Input [yellow] 3 5 8 5" xfId="29769"/>
    <cellStyle name="Input [yellow] 3 5 9" xfId="6665"/>
    <cellStyle name="Input [yellow] 3 5 9 2" xfId="12631"/>
    <cellStyle name="Input [yellow] 3 5 9 2 2" xfId="35697"/>
    <cellStyle name="Input [yellow] 3 5 9 3" xfId="18387"/>
    <cellStyle name="Input [yellow] 3 5 9 3 2" xfId="41438"/>
    <cellStyle name="Input [yellow] 3 5 9 4" xfId="23881"/>
    <cellStyle name="Input [yellow] 3 5 9 4 2" xfId="46920"/>
    <cellStyle name="Input [yellow] 3 5 9 5" xfId="29770"/>
    <cellStyle name="Input [yellow] 3 6" xfId="6666"/>
    <cellStyle name="Input [yellow] 3 6 2" xfId="12632"/>
    <cellStyle name="Input [yellow] 3 6 2 2" xfId="35698"/>
    <cellStyle name="Input [yellow] 3 6 3" xfId="18388"/>
    <cellStyle name="Input [yellow] 3 6 3 2" xfId="41439"/>
    <cellStyle name="Input [yellow] 3 6 4" xfId="23882"/>
    <cellStyle name="Input [yellow] 3 6 4 2" xfId="46921"/>
    <cellStyle name="Input [yellow] 3 6 5" xfId="29771"/>
    <cellStyle name="Input [yellow] 3 7" xfId="28463"/>
    <cellStyle name="Input [yellow] 4" xfId="5399"/>
    <cellStyle name="Input [yellow] 4 10" xfId="11393"/>
    <cellStyle name="Input [yellow] 4 10 2" xfId="34462"/>
    <cellStyle name="Input [yellow] 4 11" xfId="28524"/>
    <cellStyle name="Input [yellow] 4 2" xfId="5687"/>
    <cellStyle name="Input [yellow] 4 2 2" xfId="6667"/>
    <cellStyle name="Input [yellow] 4 2 2 2" xfId="12633"/>
    <cellStyle name="Input [yellow] 4 2 2 2 2" xfId="35699"/>
    <cellStyle name="Input [yellow] 4 2 2 3" xfId="18389"/>
    <cellStyle name="Input [yellow] 4 2 2 3 2" xfId="41440"/>
    <cellStyle name="Input [yellow] 4 2 2 4" xfId="23883"/>
    <cellStyle name="Input [yellow] 4 2 2 4 2" xfId="46922"/>
    <cellStyle name="Input [yellow] 4 2 2 5" xfId="29772"/>
    <cellStyle name="Input [yellow] 4 2 3" xfId="6668"/>
    <cellStyle name="Input [yellow] 4 2 3 2" xfId="12634"/>
    <cellStyle name="Input [yellow] 4 2 3 2 2" xfId="35700"/>
    <cellStyle name="Input [yellow] 4 2 3 3" xfId="18390"/>
    <cellStyle name="Input [yellow] 4 2 3 3 2" xfId="41441"/>
    <cellStyle name="Input [yellow] 4 2 3 4" xfId="23884"/>
    <cellStyle name="Input [yellow] 4 2 3 4 2" xfId="46923"/>
    <cellStyle name="Input [yellow] 4 2 3 5" xfId="29773"/>
    <cellStyle name="Input [yellow] 4 2 4" xfId="6669"/>
    <cellStyle name="Input [yellow] 4 2 4 2" xfId="12635"/>
    <cellStyle name="Input [yellow] 4 2 4 2 2" xfId="35701"/>
    <cellStyle name="Input [yellow] 4 2 4 3" xfId="18391"/>
    <cellStyle name="Input [yellow] 4 2 4 3 2" xfId="41442"/>
    <cellStyle name="Input [yellow] 4 2 4 4" xfId="23885"/>
    <cellStyle name="Input [yellow] 4 2 4 4 2" xfId="46924"/>
    <cellStyle name="Input [yellow] 4 2 4 5" xfId="29774"/>
    <cellStyle name="Input [yellow] 4 2 5" xfId="6670"/>
    <cellStyle name="Input [yellow] 4 2 5 2" xfId="12636"/>
    <cellStyle name="Input [yellow] 4 2 5 2 2" xfId="35702"/>
    <cellStyle name="Input [yellow] 4 2 5 3" xfId="18392"/>
    <cellStyle name="Input [yellow] 4 2 5 3 2" xfId="41443"/>
    <cellStyle name="Input [yellow] 4 2 5 4" xfId="23886"/>
    <cellStyle name="Input [yellow] 4 2 5 4 2" xfId="46925"/>
    <cellStyle name="Input [yellow] 4 2 5 5" xfId="29775"/>
    <cellStyle name="Input [yellow] 4 2 6" xfId="6671"/>
    <cellStyle name="Input [yellow] 4 2 6 2" xfId="12637"/>
    <cellStyle name="Input [yellow] 4 2 6 2 2" xfId="35703"/>
    <cellStyle name="Input [yellow] 4 2 6 3" xfId="18393"/>
    <cellStyle name="Input [yellow] 4 2 6 3 2" xfId="41444"/>
    <cellStyle name="Input [yellow] 4 2 6 4" xfId="23887"/>
    <cellStyle name="Input [yellow] 4 2 6 4 2" xfId="46926"/>
    <cellStyle name="Input [yellow] 4 2 6 5" xfId="29776"/>
    <cellStyle name="Input [yellow] 4 2 7" xfId="11660"/>
    <cellStyle name="Input [yellow] 4 2 7 2" xfId="34729"/>
    <cellStyle name="Input [yellow] 4 2 8" xfId="17430"/>
    <cellStyle name="Input [yellow] 4 2 8 2" xfId="40484"/>
    <cellStyle name="Input [yellow] 4 2 9" xfId="28801"/>
    <cellStyle name="Input [yellow] 4 3" xfId="5927"/>
    <cellStyle name="Input [yellow] 4 3 10" xfId="6672"/>
    <cellStyle name="Input [yellow] 4 3 10 2" xfId="12638"/>
    <cellStyle name="Input [yellow] 4 3 10 2 2" xfId="35704"/>
    <cellStyle name="Input [yellow] 4 3 10 3" xfId="18394"/>
    <cellStyle name="Input [yellow] 4 3 10 3 2" xfId="41445"/>
    <cellStyle name="Input [yellow] 4 3 10 4" xfId="23888"/>
    <cellStyle name="Input [yellow] 4 3 10 4 2" xfId="46927"/>
    <cellStyle name="Input [yellow] 4 3 10 5" xfId="29777"/>
    <cellStyle name="Input [yellow] 4 3 11" xfId="11900"/>
    <cellStyle name="Input [yellow] 4 3 11 2" xfId="34969"/>
    <cellStyle name="Input [yellow] 4 3 12" xfId="17657"/>
    <cellStyle name="Input [yellow] 4 3 12 2" xfId="40711"/>
    <cellStyle name="Input [yellow] 4 3 13" xfId="23154"/>
    <cellStyle name="Input [yellow] 4 3 13 2" xfId="46193"/>
    <cellStyle name="Input [yellow] 4 3 14" xfId="29041"/>
    <cellStyle name="Input [yellow] 4 3 2" xfId="6673"/>
    <cellStyle name="Input [yellow] 4 3 2 2" xfId="12639"/>
    <cellStyle name="Input [yellow] 4 3 2 2 2" xfId="35705"/>
    <cellStyle name="Input [yellow] 4 3 2 3" xfId="18395"/>
    <cellStyle name="Input [yellow] 4 3 2 3 2" xfId="41446"/>
    <cellStyle name="Input [yellow] 4 3 2 4" xfId="23889"/>
    <cellStyle name="Input [yellow] 4 3 2 4 2" xfId="46928"/>
    <cellStyle name="Input [yellow] 4 3 2 5" xfId="29778"/>
    <cellStyle name="Input [yellow] 4 3 3" xfId="6674"/>
    <cellStyle name="Input [yellow] 4 3 3 2" xfId="12640"/>
    <cellStyle name="Input [yellow] 4 3 3 2 2" xfId="35706"/>
    <cellStyle name="Input [yellow] 4 3 3 3" xfId="18396"/>
    <cellStyle name="Input [yellow] 4 3 3 3 2" xfId="41447"/>
    <cellStyle name="Input [yellow] 4 3 3 4" xfId="23890"/>
    <cellStyle name="Input [yellow] 4 3 3 4 2" xfId="46929"/>
    <cellStyle name="Input [yellow] 4 3 3 5" xfId="29779"/>
    <cellStyle name="Input [yellow] 4 3 4" xfId="6675"/>
    <cellStyle name="Input [yellow] 4 3 4 2" xfId="12641"/>
    <cellStyle name="Input [yellow] 4 3 4 2 2" xfId="35707"/>
    <cellStyle name="Input [yellow] 4 3 4 3" xfId="18397"/>
    <cellStyle name="Input [yellow] 4 3 4 3 2" xfId="41448"/>
    <cellStyle name="Input [yellow] 4 3 4 4" xfId="23891"/>
    <cellStyle name="Input [yellow] 4 3 4 4 2" xfId="46930"/>
    <cellStyle name="Input [yellow] 4 3 4 5" xfId="29780"/>
    <cellStyle name="Input [yellow] 4 3 5" xfId="6676"/>
    <cellStyle name="Input [yellow] 4 3 5 2" xfId="12642"/>
    <cellStyle name="Input [yellow] 4 3 5 2 2" xfId="35708"/>
    <cellStyle name="Input [yellow] 4 3 5 3" xfId="18398"/>
    <cellStyle name="Input [yellow] 4 3 5 3 2" xfId="41449"/>
    <cellStyle name="Input [yellow] 4 3 5 4" xfId="23892"/>
    <cellStyle name="Input [yellow] 4 3 5 4 2" xfId="46931"/>
    <cellStyle name="Input [yellow] 4 3 5 5" xfId="29781"/>
    <cellStyle name="Input [yellow] 4 3 6" xfId="6677"/>
    <cellStyle name="Input [yellow] 4 3 6 2" xfId="12643"/>
    <cellStyle name="Input [yellow] 4 3 6 2 2" xfId="35709"/>
    <cellStyle name="Input [yellow] 4 3 6 3" xfId="18399"/>
    <cellStyle name="Input [yellow] 4 3 6 3 2" xfId="41450"/>
    <cellStyle name="Input [yellow] 4 3 6 4" xfId="23893"/>
    <cellStyle name="Input [yellow] 4 3 6 4 2" xfId="46932"/>
    <cellStyle name="Input [yellow] 4 3 6 5" xfId="29782"/>
    <cellStyle name="Input [yellow] 4 3 7" xfId="6678"/>
    <cellStyle name="Input [yellow] 4 3 7 2" xfId="12644"/>
    <cellStyle name="Input [yellow] 4 3 7 2 2" xfId="35710"/>
    <cellStyle name="Input [yellow] 4 3 7 3" xfId="18400"/>
    <cellStyle name="Input [yellow] 4 3 7 3 2" xfId="41451"/>
    <cellStyle name="Input [yellow] 4 3 7 4" xfId="23894"/>
    <cellStyle name="Input [yellow] 4 3 7 4 2" xfId="46933"/>
    <cellStyle name="Input [yellow] 4 3 7 5" xfId="29783"/>
    <cellStyle name="Input [yellow] 4 3 8" xfId="6679"/>
    <cellStyle name="Input [yellow] 4 3 8 2" xfId="12645"/>
    <cellStyle name="Input [yellow] 4 3 8 2 2" xfId="35711"/>
    <cellStyle name="Input [yellow] 4 3 8 3" xfId="18401"/>
    <cellStyle name="Input [yellow] 4 3 8 3 2" xfId="41452"/>
    <cellStyle name="Input [yellow] 4 3 8 4" xfId="23895"/>
    <cellStyle name="Input [yellow] 4 3 8 4 2" xfId="46934"/>
    <cellStyle name="Input [yellow] 4 3 8 5" xfId="29784"/>
    <cellStyle name="Input [yellow] 4 3 9" xfId="6680"/>
    <cellStyle name="Input [yellow] 4 3 9 2" xfId="12646"/>
    <cellStyle name="Input [yellow] 4 3 9 2 2" xfId="35712"/>
    <cellStyle name="Input [yellow] 4 3 9 3" xfId="18402"/>
    <cellStyle name="Input [yellow] 4 3 9 3 2" xfId="41453"/>
    <cellStyle name="Input [yellow] 4 3 9 4" xfId="23896"/>
    <cellStyle name="Input [yellow] 4 3 9 4 2" xfId="46935"/>
    <cellStyle name="Input [yellow] 4 3 9 5" xfId="29785"/>
    <cellStyle name="Input [yellow] 4 4" xfId="6681"/>
    <cellStyle name="Input [yellow] 4 4 2" xfId="12647"/>
    <cellStyle name="Input [yellow] 4 4 2 2" xfId="35713"/>
    <cellStyle name="Input [yellow] 4 4 3" xfId="18403"/>
    <cellStyle name="Input [yellow] 4 4 3 2" xfId="41454"/>
    <cellStyle name="Input [yellow] 4 4 4" xfId="23897"/>
    <cellStyle name="Input [yellow] 4 4 4 2" xfId="46936"/>
    <cellStyle name="Input [yellow] 4 4 5" xfId="29786"/>
    <cellStyle name="Input [yellow] 4 5" xfId="6682"/>
    <cellStyle name="Input [yellow] 4 5 2" xfId="12648"/>
    <cellStyle name="Input [yellow] 4 5 2 2" xfId="35714"/>
    <cellStyle name="Input [yellow] 4 5 3" xfId="18404"/>
    <cellStyle name="Input [yellow] 4 5 3 2" xfId="41455"/>
    <cellStyle name="Input [yellow] 4 5 4" xfId="23898"/>
    <cellStyle name="Input [yellow] 4 5 4 2" xfId="46937"/>
    <cellStyle name="Input [yellow] 4 5 5" xfId="29787"/>
    <cellStyle name="Input [yellow] 4 6" xfId="6683"/>
    <cellStyle name="Input [yellow] 4 6 2" xfId="12649"/>
    <cellStyle name="Input [yellow] 4 6 2 2" xfId="35715"/>
    <cellStyle name="Input [yellow] 4 6 3" xfId="18405"/>
    <cellStyle name="Input [yellow] 4 6 3 2" xfId="41456"/>
    <cellStyle name="Input [yellow] 4 6 4" xfId="23899"/>
    <cellStyle name="Input [yellow] 4 6 4 2" xfId="46938"/>
    <cellStyle name="Input [yellow] 4 6 5" xfId="29788"/>
    <cellStyle name="Input [yellow] 4 7" xfId="6684"/>
    <cellStyle name="Input [yellow] 4 7 2" xfId="12650"/>
    <cellStyle name="Input [yellow] 4 7 2 2" xfId="35716"/>
    <cellStyle name="Input [yellow] 4 7 3" xfId="18406"/>
    <cellStyle name="Input [yellow] 4 7 3 2" xfId="41457"/>
    <cellStyle name="Input [yellow] 4 7 4" xfId="23900"/>
    <cellStyle name="Input [yellow] 4 7 4 2" xfId="46939"/>
    <cellStyle name="Input [yellow] 4 7 5" xfId="29789"/>
    <cellStyle name="Input [yellow] 4 8" xfId="6685"/>
    <cellStyle name="Input [yellow] 4 8 2" xfId="12651"/>
    <cellStyle name="Input [yellow] 4 8 2 2" xfId="35717"/>
    <cellStyle name="Input [yellow] 4 8 3" xfId="18407"/>
    <cellStyle name="Input [yellow] 4 8 3 2" xfId="41458"/>
    <cellStyle name="Input [yellow] 4 8 4" xfId="23901"/>
    <cellStyle name="Input [yellow] 4 8 4 2" xfId="46940"/>
    <cellStyle name="Input [yellow] 4 8 5" xfId="29790"/>
    <cellStyle name="Input [yellow] 4 9" xfId="6686"/>
    <cellStyle name="Input [yellow] 4 9 2" xfId="12652"/>
    <cellStyle name="Input [yellow] 4 9 2 2" xfId="35718"/>
    <cellStyle name="Input [yellow] 4 9 3" xfId="18408"/>
    <cellStyle name="Input [yellow] 4 9 3 2" xfId="41459"/>
    <cellStyle name="Input [yellow] 4 9 4" xfId="23902"/>
    <cellStyle name="Input [yellow] 4 9 4 2" xfId="46941"/>
    <cellStyle name="Input [yellow] 4 9 5" xfId="29791"/>
    <cellStyle name="Input [yellow] 5" xfId="5357"/>
    <cellStyle name="Input [yellow] 5 2" xfId="5645"/>
    <cellStyle name="Input [yellow] 5 2 2" xfId="6687"/>
    <cellStyle name="Input [yellow] 5 2 2 2" xfId="12653"/>
    <cellStyle name="Input [yellow] 5 2 2 2 2" xfId="35719"/>
    <cellStyle name="Input [yellow] 5 2 2 3" xfId="18409"/>
    <cellStyle name="Input [yellow] 5 2 2 3 2" xfId="41460"/>
    <cellStyle name="Input [yellow] 5 2 2 4" xfId="23903"/>
    <cellStyle name="Input [yellow] 5 2 2 4 2" xfId="46942"/>
    <cellStyle name="Input [yellow] 5 2 2 5" xfId="29792"/>
    <cellStyle name="Input [yellow] 5 2 3" xfId="6688"/>
    <cellStyle name="Input [yellow] 5 2 3 2" xfId="12654"/>
    <cellStyle name="Input [yellow] 5 2 3 2 2" xfId="35720"/>
    <cellStyle name="Input [yellow] 5 2 3 3" xfId="18410"/>
    <cellStyle name="Input [yellow] 5 2 3 3 2" xfId="41461"/>
    <cellStyle name="Input [yellow] 5 2 3 4" xfId="23904"/>
    <cellStyle name="Input [yellow] 5 2 3 4 2" xfId="46943"/>
    <cellStyle name="Input [yellow] 5 2 3 5" xfId="29793"/>
    <cellStyle name="Input [yellow] 5 2 4" xfId="6689"/>
    <cellStyle name="Input [yellow] 5 2 4 2" xfId="12655"/>
    <cellStyle name="Input [yellow] 5 2 4 2 2" xfId="35721"/>
    <cellStyle name="Input [yellow] 5 2 4 3" xfId="18411"/>
    <cellStyle name="Input [yellow] 5 2 4 3 2" xfId="41462"/>
    <cellStyle name="Input [yellow] 5 2 4 4" xfId="23905"/>
    <cellStyle name="Input [yellow] 5 2 4 4 2" xfId="46944"/>
    <cellStyle name="Input [yellow] 5 2 4 5" xfId="29794"/>
    <cellStyle name="Input [yellow] 5 2 5" xfId="6690"/>
    <cellStyle name="Input [yellow] 5 2 5 2" xfId="12656"/>
    <cellStyle name="Input [yellow] 5 2 5 2 2" xfId="35722"/>
    <cellStyle name="Input [yellow] 5 2 5 3" xfId="18412"/>
    <cellStyle name="Input [yellow] 5 2 5 3 2" xfId="41463"/>
    <cellStyle name="Input [yellow] 5 2 5 4" xfId="23906"/>
    <cellStyle name="Input [yellow] 5 2 5 4 2" xfId="46945"/>
    <cellStyle name="Input [yellow] 5 2 5 5" xfId="29795"/>
    <cellStyle name="Input [yellow] 5 2 6" xfId="6691"/>
    <cellStyle name="Input [yellow] 5 2 6 2" xfId="12657"/>
    <cellStyle name="Input [yellow] 5 2 6 2 2" xfId="35723"/>
    <cellStyle name="Input [yellow] 5 2 6 3" xfId="18413"/>
    <cellStyle name="Input [yellow] 5 2 6 3 2" xfId="41464"/>
    <cellStyle name="Input [yellow] 5 2 6 4" xfId="23907"/>
    <cellStyle name="Input [yellow] 5 2 6 4 2" xfId="46946"/>
    <cellStyle name="Input [yellow] 5 2 6 5" xfId="29796"/>
    <cellStyle name="Input [yellow] 5 2 7" xfId="11618"/>
    <cellStyle name="Input [yellow] 5 2 7 2" xfId="34687"/>
    <cellStyle name="Input [yellow] 5 2 8" xfId="17389"/>
    <cellStyle name="Input [yellow] 5 2 8 2" xfId="40443"/>
    <cellStyle name="Input [yellow] 5 2 9" xfId="28759"/>
    <cellStyle name="Input [yellow] 5 3" xfId="6692"/>
    <cellStyle name="Input [yellow] 5 3 2" xfId="12658"/>
    <cellStyle name="Input [yellow] 5 3 2 2" xfId="35724"/>
    <cellStyle name="Input [yellow] 5 3 3" xfId="18414"/>
    <cellStyle name="Input [yellow] 5 3 3 2" xfId="41465"/>
    <cellStyle name="Input [yellow] 5 3 4" xfId="23908"/>
    <cellStyle name="Input [yellow] 5 3 4 2" xfId="46947"/>
    <cellStyle name="Input [yellow] 5 3 5" xfId="29797"/>
    <cellStyle name="Input [yellow] 5 4" xfId="6693"/>
    <cellStyle name="Input [yellow] 5 4 2" xfId="12659"/>
    <cellStyle name="Input [yellow] 5 4 2 2" xfId="35725"/>
    <cellStyle name="Input [yellow] 5 4 3" xfId="18415"/>
    <cellStyle name="Input [yellow] 5 4 3 2" xfId="41466"/>
    <cellStyle name="Input [yellow] 5 4 4" xfId="23909"/>
    <cellStyle name="Input [yellow] 5 4 4 2" xfId="46948"/>
    <cellStyle name="Input [yellow] 5 4 5" xfId="29798"/>
    <cellStyle name="Input [yellow] 5 5" xfId="6694"/>
    <cellStyle name="Input [yellow] 5 5 2" xfId="12660"/>
    <cellStyle name="Input [yellow] 5 5 2 2" xfId="35726"/>
    <cellStyle name="Input [yellow] 5 5 3" xfId="18416"/>
    <cellStyle name="Input [yellow] 5 5 3 2" xfId="41467"/>
    <cellStyle name="Input [yellow] 5 5 4" xfId="23910"/>
    <cellStyle name="Input [yellow] 5 5 4 2" xfId="46949"/>
    <cellStyle name="Input [yellow] 5 5 5" xfId="29799"/>
    <cellStyle name="Input [yellow] 5 6" xfId="11351"/>
    <cellStyle name="Input [yellow] 5 6 2" xfId="34420"/>
    <cellStyle name="Input [yellow] 5 7" xfId="11263"/>
    <cellStyle name="Input [yellow] 5 7 2" xfId="34332"/>
    <cellStyle name="Input [yellow] 5 8" xfId="28482"/>
    <cellStyle name="Input [yellow] 6" xfId="5599"/>
    <cellStyle name="Input [yellow] 6 2" xfId="6695"/>
    <cellStyle name="Input [yellow] 6 2 2" xfId="12661"/>
    <cellStyle name="Input [yellow] 6 2 2 2" xfId="35727"/>
    <cellStyle name="Input [yellow] 6 2 3" xfId="18417"/>
    <cellStyle name="Input [yellow] 6 2 3 2" xfId="41468"/>
    <cellStyle name="Input [yellow] 6 2 4" xfId="23911"/>
    <cellStyle name="Input [yellow] 6 2 4 2" xfId="46950"/>
    <cellStyle name="Input [yellow] 6 2 5" xfId="29800"/>
    <cellStyle name="Input [yellow] 6 3" xfId="6696"/>
    <cellStyle name="Input [yellow] 6 3 2" xfId="12662"/>
    <cellStyle name="Input [yellow] 6 3 2 2" xfId="35728"/>
    <cellStyle name="Input [yellow] 6 3 3" xfId="18418"/>
    <cellStyle name="Input [yellow] 6 3 3 2" xfId="41469"/>
    <cellStyle name="Input [yellow] 6 3 4" xfId="23912"/>
    <cellStyle name="Input [yellow] 6 3 4 2" xfId="46951"/>
    <cellStyle name="Input [yellow] 6 3 5" xfId="29801"/>
    <cellStyle name="Input [yellow] 6 4" xfId="6697"/>
    <cellStyle name="Input [yellow] 6 4 2" xfId="12663"/>
    <cellStyle name="Input [yellow] 6 4 2 2" xfId="35729"/>
    <cellStyle name="Input [yellow] 6 4 3" xfId="18419"/>
    <cellStyle name="Input [yellow] 6 4 3 2" xfId="41470"/>
    <cellStyle name="Input [yellow] 6 4 4" xfId="23913"/>
    <cellStyle name="Input [yellow] 6 4 4 2" xfId="46952"/>
    <cellStyle name="Input [yellow] 6 4 5" xfId="29802"/>
    <cellStyle name="Input [yellow] 6 5" xfId="6698"/>
    <cellStyle name="Input [yellow] 6 5 2" xfId="12664"/>
    <cellStyle name="Input [yellow] 6 5 2 2" xfId="35730"/>
    <cellStyle name="Input [yellow] 6 5 3" xfId="18420"/>
    <cellStyle name="Input [yellow] 6 5 3 2" xfId="41471"/>
    <cellStyle name="Input [yellow] 6 5 4" xfId="23914"/>
    <cellStyle name="Input [yellow] 6 5 4 2" xfId="46953"/>
    <cellStyle name="Input [yellow] 6 5 5" xfId="29803"/>
    <cellStyle name="Input [yellow] 6 6" xfId="6699"/>
    <cellStyle name="Input [yellow] 6 6 2" xfId="12665"/>
    <cellStyle name="Input [yellow] 6 6 2 2" xfId="35731"/>
    <cellStyle name="Input [yellow] 6 6 3" xfId="18421"/>
    <cellStyle name="Input [yellow] 6 6 3 2" xfId="41472"/>
    <cellStyle name="Input [yellow] 6 6 4" xfId="23915"/>
    <cellStyle name="Input [yellow] 6 6 4 2" xfId="46954"/>
    <cellStyle name="Input [yellow] 6 6 5" xfId="29804"/>
    <cellStyle name="Input [yellow] 6 7" xfId="11583"/>
    <cellStyle name="Input [yellow] 6 7 2" xfId="34652"/>
    <cellStyle name="Input [yellow] 6 8" xfId="17355"/>
    <cellStyle name="Input [yellow] 6 8 2" xfId="40409"/>
    <cellStyle name="Input [yellow] 6 9" xfId="28723"/>
    <cellStyle name="Input [yellow] 7" xfId="6700"/>
    <cellStyle name="Input [yellow] 7 2" xfId="12666"/>
    <cellStyle name="Input [yellow] 7 2 2" xfId="35732"/>
    <cellStyle name="Input [yellow] 7 3" xfId="18422"/>
    <cellStyle name="Input [yellow] 7 3 2" xfId="41473"/>
    <cellStyle name="Input [yellow] 7 4" xfId="23916"/>
    <cellStyle name="Input [yellow] 7 4 2" xfId="46955"/>
    <cellStyle name="Input [yellow] 7 5" xfId="29805"/>
    <cellStyle name="Input [yellow] 8" xfId="28404"/>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10" xfId="28705"/>
    <cellStyle name="New 2 2 2" xfId="5868"/>
    <cellStyle name="New 2 2 2 2" xfId="6704"/>
    <cellStyle name="New 2 2 2 2 2" xfId="12670"/>
    <cellStyle name="New 2 2 2 2 2 2" xfId="35733"/>
    <cellStyle name="New 2 2 2 2 3" xfId="18426"/>
    <cellStyle name="New 2 2 2 2 3 2" xfId="41474"/>
    <cellStyle name="New 2 2 2 2 4" xfId="23917"/>
    <cellStyle name="New 2 2 2 2 4 2" xfId="46956"/>
    <cellStyle name="New 2 2 2 2 5" xfId="29806"/>
    <cellStyle name="New 2 2 2 3" xfId="6705"/>
    <cellStyle name="New 2 2 2 3 2" xfId="12671"/>
    <cellStyle name="New 2 2 2 3 2 2" xfId="35734"/>
    <cellStyle name="New 2 2 2 3 3" xfId="18427"/>
    <cellStyle name="New 2 2 2 3 3 2" xfId="41475"/>
    <cellStyle name="New 2 2 2 3 4" xfId="23918"/>
    <cellStyle name="New 2 2 2 3 4 2" xfId="46957"/>
    <cellStyle name="New 2 2 2 3 5" xfId="29807"/>
    <cellStyle name="New 2 2 2 4" xfId="6706"/>
    <cellStyle name="New 2 2 2 4 2" xfId="12672"/>
    <cellStyle name="New 2 2 2 4 2 2" xfId="35735"/>
    <cellStyle name="New 2 2 2 4 3" xfId="18428"/>
    <cellStyle name="New 2 2 2 4 3 2" xfId="41476"/>
    <cellStyle name="New 2 2 2 4 4" xfId="23919"/>
    <cellStyle name="New 2 2 2 4 4 2" xfId="46958"/>
    <cellStyle name="New 2 2 2 4 5" xfId="29808"/>
    <cellStyle name="New 2 2 2 5" xfId="6707"/>
    <cellStyle name="New 2 2 2 5 2" xfId="12673"/>
    <cellStyle name="New 2 2 2 5 2 2" xfId="35736"/>
    <cellStyle name="New 2 2 2 5 3" xfId="18429"/>
    <cellStyle name="New 2 2 2 5 3 2" xfId="41477"/>
    <cellStyle name="New 2 2 2 5 4" xfId="23920"/>
    <cellStyle name="New 2 2 2 5 4 2" xfId="46959"/>
    <cellStyle name="New 2 2 2 5 5" xfId="29809"/>
    <cellStyle name="New 2 2 2 6" xfId="6708"/>
    <cellStyle name="New 2 2 2 6 2" xfId="12674"/>
    <cellStyle name="New 2 2 2 6 2 2" xfId="35737"/>
    <cellStyle name="New 2 2 2 6 3" xfId="18430"/>
    <cellStyle name="New 2 2 2 6 3 2" xfId="41478"/>
    <cellStyle name="New 2 2 2 6 4" xfId="23921"/>
    <cellStyle name="New 2 2 2 6 4 2" xfId="46960"/>
    <cellStyle name="New 2 2 2 6 5" xfId="29810"/>
    <cellStyle name="New 2 2 2 7" xfId="11841"/>
    <cellStyle name="New 2 2 2 7 2" xfId="34910"/>
    <cellStyle name="New 2 2 2 8" xfId="17602"/>
    <cellStyle name="New 2 2 2 8 2" xfId="40656"/>
    <cellStyle name="New 2 2 2 9" xfId="28982"/>
    <cellStyle name="New 2 2 3" xfId="6709"/>
    <cellStyle name="New 2 2 3 2" xfId="12675"/>
    <cellStyle name="New 2 2 3 2 2" xfId="35738"/>
    <cellStyle name="New 2 2 3 3" xfId="18431"/>
    <cellStyle name="New 2 2 3 3 2" xfId="41479"/>
    <cellStyle name="New 2 2 3 4" xfId="23922"/>
    <cellStyle name="New 2 2 3 4 2" xfId="46961"/>
    <cellStyle name="New 2 2 3 5" xfId="29811"/>
    <cellStyle name="New 2 2 4" xfId="6710"/>
    <cellStyle name="New 2 2 4 2" xfId="12676"/>
    <cellStyle name="New 2 2 4 2 2" xfId="35739"/>
    <cellStyle name="New 2 2 4 3" xfId="18432"/>
    <cellStyle name="New 2 2 4 3 2" xfId="41480"/>
    <cellStyle name="New 2 2 4 4" xfId="23923"/>
    <cellStyle name="New 2 2 4 4 2" xfId="46962"/>
    <cellStyle name="New 2 2 4 5" xfId="29812"/>
    <cellStyle name="New 2 2 5" xfId="6711"/>
    <cellStyle name="New 2 2 5 2" xfId="12677"/>
    <cellStyle name="New 2 2 5 2 2" xfId="35740"/>
    <cellStyle name="New 2 2 5 3" xfId="18433"/>
    <cellStyle name="New 2 2 5 3 2" xfId="41481"/>
    <cellStyle name="New 2 2 5 4" xfId="23924"/>
    <cellStyle name="New 2 2 5 4 2" xfId="46963"/>
    <cellStyle name="New 2 2 5 5" xfId="29813"/>
    <cellStyle name="New 2 2 6" xfId="6712"/>
    <cellStyle name="New 2 2 6 2" xfId="12678"/>
    <cellStyle name="New 2 2 6 2 2" xfId="35741"/>
    <cellStyle name="New 2 2 6 3" xfId="18434"/>
    <cellStyle name="New 2 2 6 3 2" xfId="41482"/>
    <cellStyle name="New 2 2 6 4" xfId="23925"/>
    <cellStyle name="New 2 2 6 4 2" xfId="46964"/>
    <cellStyle name="New 2 2 6 5" xfId="29814"/>
    <cellStyle name="New 2 2 7" xfId="6713"/>
    <cellStyle name="New 2 2 7 2" xfId="12679"/>
    <cellStyle name="New 2 2 7 2 2" xfId="35742"/>
    <cellStyle name="New 2 2 7 3" xfId="18435"/>
    <cellStyle name="New 2 2 7 3 2" xfId="41483"/>
    <cellStyle name="New 2 2 7 4" xfId="23926"/>
    <cellStyle name="New 2 2 7 4 2" xfId="46965"/>
    <cellStyle name="New 2 2 7 5" xfId="29815"/>
    <cellStyle name="New 2 2 8" xfId="6714"/>
    <cellStyle name="New 2 2 8 2" xfId="12680"/>
    <cellStyle name="New 2 2 8 2 2" xfId="35743"/>
    <cellStyle name="New 2 2 8 3" xfId="18436"/>
    <cellStyle name="New 2 2 8 3 2" xfId="41484"/>
    <cellStyle name="New 2 2 8 4" xfId="23927"/>
    <cellStyle name="New 2 2 8 4 2" xfId="46966"/>
    <cellStyle name="New 2 2 8 5" xfId="29816"/>
    <cellStyle name="New 2 2 9" xfId="6715"/>
    <cellStyle name="New 2 2 9 2" xfId="12681"/>
    <cellStyle name="New 2 2 9 2 2" xfId="35744"/>
    <cellStyle name="New 2 2 9 3" xfId="18437"/>
    <cellStyle name="New 2 2 9 3 2" xfId="41485"/>
    <cellStyle name="New 2 2 9 4" xfId="23928"/>
    <cellStyle name="New 2 2 9 4 2" xfId="46967"/>
    <cellStyle name="New 2 2 9 5" xfId="29817"/>
    <cellStyle name="New 2 3" xfId="5592"/>
    <cellStyle name="New 2 3 2" xfId="5880"/>
    <cellStyle name="New 2 3 2 10" xfId="6716"/>
    <cellStyle name="New 2 3 2 10 2" xfId="12682"/>
    <cellStyle name="New 2 3 2 10 2 2" xfId="35745"/>
    <cellStyle name="New 2 3 2 10 3" xfId="18438"/>
    <cellStyle name="New 2 3 2 10 3 2" xfId="41486"/>
    <cellStyle name="New 2 3 2 10 4" xfId="23929"/>
    <cellStyle name="New 2 3 2 10 4 2" xfId="46968"/>
    <cellStyle name="New 2 3 2 10 5" xfId="29818"/>
    <cellStyle name="New 2 3 2 11" xfId="11853"/>
    <cellStyle name="New 2 3 2 11 2" xfId="34922"/>
    <cellStyle name="New 2 3 2 12" xfId="23107"/>
    <cellStyle name="New 2 3 2 12 2" xfId="46146"/>
    <cellStyle name="New 2 3 2 13" xfId="28994"/>
    <cellStyle name="New 2 3 2 2" xfId="6717"/>
    <cellStyle name="New 2 3 2 2 2" xfId="12683"/>
    <cellStyle name="New 2 3 2 2 2 2" xfId="35746"/>
    <cellStyle name="New 2 3 2 2 3" xfId="18439"/>
    <cellStyle name="New 2 3 2 2 3 2" xfId="41487"/>
    <cellStyle name="New 2 3 2 2 4" xfId="23930"/>
    <cellStyle name="New 2 3 2 2 4 2" xfId="46969"/>
    <cellStyle name="New 2 3 2 2 5" xfId="29819"/>
    <cellStyle name="New 2 3 2 3" xfId="6718"/>
    <cellStyle name="New 2 3 2 3 2" xfId="12684"/>
    <cellStyle name="New 2 3 2 3 2 2" xfId="35747"/>
    <cellStyle name="New 2 3 2 3 3" xfId="18440"/>
    <cellStyle name="New 2 3 2 3 3 2" xfId="41488"/>
    <cellStyle name="New 2 3 2 3 4" xfId="23931"/>
    <cellStyle name="New 2 3 2 3 4 2" xfId="46970"/>
    <cellStyle name="New 2 3 2 3 5" xfId="29820"/>
    <cellStyle name="New 2 3 2 4" xfId="6719"/>
    <cellStyle name="New 2 3 2 4 2" xfId="12685"/>
    <cellStyle name="New 2 3 2 4 2 2" xfId="35748"/>
    <cellStyle name="New 2 3 2 4 3" xfId="18441"/>
    <cellStyle name="New 2 3 2 4 3 2" xfId="41489"/>
    <cellStyle name="New 2 3 2 4 4" xfId="23932"/>
    <cellStyle name="New 2 3 2 4 4 2" xfId="46971"/>
    <cellStyle name="New 2 3 2 4 5" xfId="29821"/>
    <cellStyle name="New 2 3 2 5" xfId="6720"/>
    <cellStyle name="New 2 3 2 5 2" xfId="12686"/>
    <cellStyle name="New 2 3 2 5 2 2" xfId="35749"/>
    <cellStyle name="New 2 3 2 5 3" xfId="18442"/>
    <cellStyle name="New 2 3 2 5 3 2" xfId="41490"/>
    <cellStyle name="New 2 3 2 5 4" xfId="23933"/>
    <cellStyle name="New 2 3 2 5 4 2" xfId="46972"/>
    <cellStyle name="New 2 3 2 5 5" xfId="29822"/>
    <cellStyle name="New 2 3 2 6" xfId="6721"/>
    <cellStyle name="New 2 3 2 6 2" xfId="12687"/>
    <cellStyle name="New 2 3 2 6 2 2" xfId="35750"/>
    <cellStyle name="New 2 3 2 6 3" xfId="18443"/>
    <cellStyle name="New 2 3 2 6 3 2" xfId="41491"/>
    <cellStyle name="New 2 3 2 6 4" xfId="23934"/>
    <cellStyle name="New 2 3 2 6 4 2" xfId="46973"/>
    <cellStyle name="New 2 3 2 6 5" xfId="29823"/>
    <cellStyle name="New 2 3 2 7" xfId="6722"/>
    <cellStyle name="New 2 3 2 7 2" xfId="12688"/>
    <cellStyle name="New 2 3 2 7 2 2" xfId="35751"/>
    <cellStyle name="New 2 3 2 7 3" xfId="18444"/>
    <cellStyle name="New 2 3 2 7 3 2" xfId="41492"/>
    <cellStyle name="New 2 3 2 7 4" xfId="23935"/>
    <cellStyle name="New 2 3 2 7 4 2" xfId="46974"/>
    <cellStyle name="New 2 3 2 7 5" xfId="29824"/>
    <cellStyle name="New 2 3 2 8" xfId="6723"/>
    <cellStyle name="New 2 3 2 8 2" xfId="12689"/>
    <cellStyle name="New 2 3 2 8 2 2" xfId="35752"/>
    <cellStyle name="New 2 3 2 8 3" xfId="18445"/>
    <cellStyle name="New 2 3 2 8 3 2" xfId="41493"/>
    <cellStyle name="New 2 3 2 8 4" xfId="23936"/>
    <cellStyle name="New 2 3 2 8 4 2" xfId="46975"/>
    <cellStyle name="New 2 3 2 8 5" xfId="29825"/>
    <cellStyle name="New 2 3 2 9" xfId="6724"/>
    <cellStyle name="New 2 3 2 9 2" xfId="12690"/>
    <cellStyle name="New 2 3 2 9 2 2" xfId="35753"/>
    <cellStyle name="New 2 3 2 9 3" xfId="18446"/>
    <cellStyle name="New 2 3 2 9 3 2" xfId="41494"/>
    <cellStyle name="New 2 3 2 9 4" xfId="23937"/>
    <cellStyle name="New 2 3 2 9 4 2" xfId="46976"/>
    <cellStyle name="New 2 3 2 9 5" xfId="29826"/>
    <cellStyle name="New 2 3 3" xfId="6085"/>
    <cellStyle name="New 2 3 3 10" xfId="6725"/>
    <cellStyle name="New 2 3 3 10 2" xfId="12691"/>
    <cellStyle name="New 2 3 3 10 2 2" xfId="35754"/>
    <cellStyle name="New 2 3 3 10 3" xfId="18447"/>
    <cellStyle name="New 2 3 3 10 3 2" xfId="41495"/>
    <cellStyle name="New 2 3 3 10 4" xfId="23938"/>
    <cellStyle name="New 2 3 3 10 4 2" xfId="46977"/>
    <cellStyle name="New 2 3 3 10 5" xfId="29827"/>
    <cellStyle name="New 2 3 3 11" xfId="12057"/>
    <cellStyle name="New 2 3 3 11 2" xfId="35126"/>
    <cellStyle name="New 2 3 3 12" xfId="17813"/>
    <cellStyle name="New 2 3 3 12 2" xfId="40867"/>
    <cellStyle name="New 2 3 3 13" xfId="23310"/>
    <cellStyle name="New 2 3 3 13 2" xfId="46349"/>
    <cellStyle name="New 2 3 3 14" xfId="29199"/>
    <cellStyle name="New 2 3 3 2" xfId="6726"/>
    <cellStyle name="New 2 3 3 2 2" xfId="12692"/>
    <cellStyle name="New 2 3 3 2 2 2" xfId="35755"/>
    <cellStyle name="New 2 3 3 2 3" xfId="18448"/>
    <cellStyle name="New 2 3 3 2 3 2" xfId="41496"/>
    <cellStyle name="New 2 3 3 2 4" xfId="23939"/>
    <cellStyle name="New 2 3 3 2 4 2" xfId="46978"/>
    <cellStyle name="New 2 3 3 2 5" xfId="29828"/>
    <cellStyle name="New 2 3 3 3" xfId="6727"/>
    <cellStyle name="New 2 3 3 3 2" xfId="12693"/>
    <cellStyle name="New 2 3 3 3 2 2" xfId="35756"/>
    <cellStyle name="New 2 3 3 3 3" xfId="18449"/>
    <cellStyle name="New 2 3 3 3 3 2" xfId="41497"/>
    <cellStyle name="New 2 3 3 3 4" xfId="23940"/>
    <cellStyle name="New 2 3 3 3 4 2" xfId="46979"/>
    <cellStyle name="New 2 3 3 3 5" xfId="29829"/>
    <cellStyle name="New 2 3 3 4" xfId="6728"/>
    <cellStyle name="New 2 3 3 4 2" xfId="12694"/>
    <cellStyle name="New 2 3 3 4 2 2" xfId="35757"/>
    <cellStyle name="New 2 3 3 4 3" xfId="18450"/>
    <cellStyle name="New 2 3 3 4 3 2" xfId="41498"/>
    <cellStyle name="New 2 3 3 4 4" xfId="23941"/>
    <cellStyle name="New 2 3 3 4 4 2" xfId="46980"/>
    <cellStyle name="New 2 3 3 4 5" xfId="29830"/>
    <cellStyle name="New 2 3 3 5" xfId="6729"/>
    <cellStyle name="New 2 3 3 5 2" xfId="12695"/>
    <cellStyle name="New 2 3 3 5 2 2" xfId="35758"/>
    <cellStyle name="New 2 3 3 5 3" xfId="18451"/>
    <cellStyle name="New 2 3 3 5 3 2" xfId="41499"/>
    <cellStyle name="New 2 3 3 5 4" xfId="23942"/>
    <cellStyle name="New 2 3 3 5 4 2" xfId="46981"/>
    <cellStyle name="New 2 3 3 5 5" xfId="29831"/>
    <cellStyle name="New 2 3 3 6" xfId="6730"/>
    <cellStyle name="New 2 3 3 6 2" xfId="12696"/>
    <cellStyle name="New 2 3 3 6 2 2" xfId="35759"/>
    <cellStyle name="New 2 3 3 6 3" xfId="18452"/>
    <cellStyle name="New 2 3 3 6 3 2" xfId="41500"/>
    <cellStyle name="New 2 3 3 6 4" xfId="23943"/>
    <cellStyle name="New 2 3 3 6 4 2" xfId="46982"/>
    <cellStyle name="New 2 3 3 6 5" xfId="29832"/>
    <cellStyle name="New 2 3 3 7" xfId="6731"/>
    <cellStyle name="New 2 3 3 7 2" xfId="12697"/>
    <cellStyle name="New 2 3 3 7 2 2" xfId="35760"/>
    <cellStyle name="New 2 3 3 7 3" xfId="18453"/>
    <cellStyle name="New 2 3 3 7 3 2" xfId="41501"/>
    <cellStyle name="New 2 3 3 7 4" xfId="23944"/>
    <cellStyle name="New 2 3 3 7 4 2" xfId="46983"/>
    <cellStyle name="New 2 3 3 7 5" xfId="29833"/>
    <cellStyle name="New 2 3 3 8" xfId="6732"/>
    <cellStyle name="New 2 3 3 8 2" xfId="12698"/>
    <cellStyle name="New 2 3 3 8 2 2" xfId="35761"/>
    <cellStyle name="New 2 3 3 8 3" xfId="18454"/>
    <cellStyle name="New 2 3 3 8 3 2" xfId="41502"/>
    <cellStyle name="New 2 3 3 8 4" xfId="23945"/>
    <cellStyle name="New 2 3 3 8 4 2" xfId="46984"/>
    <cellStyle name="New 2 3 3 8 5" xfId="29834"/>
    <cellStyle name="New 2 3 3 9" xfId="6733"/>
    <cellStyle name="New 2 3 3 9 2" xfId="12699"/>
    <cellStyle name="New 2 3 3 9 2 2" xfId="35762"/>
    <cellStyle name="New 2 3 3 9 3" xfId="18455"/>
    <cellStyle name="New 2 3 3 9 3 2" xfId="41503"/>
    <cellStyle name="New 2 3 3 9 4" xfId="23946"/>
    <cellStyle name="New 2 3 3 9 4 2" xfId="46985"/>
    <cellStyle name="New 2 3 3 9 5" xfId="29835"/>
    <cellStyle name="New 2 3 4" xfId="6734"/>
    <cellStyle name="New 2 3 4 2" xfId="12700"/>
    <cellStyle name="New 2 3 4 2 2" xfId="35763"/>
    <cellStyle name="New 2 3 4 3" xfId="18456"/>
    <cellStyle name="New 2 3 4 3 2" xfId="41504"/>
    <cellStyle name="New 2 3 4 4" xfId="23947"/>
    <cellStyle name="New 2 3 4 4 2" xfId="46986"/>
    <cellStyle name="New 2 3 4 5" xfId="29836"/>
    <cellStyle name="New 2 3 5" xfId="6735"/>
    <cellStyle name="New 2 3 5 2" xfId="12701"/>
    <cellStyle name="New 2 3 5 2 2" xfId="35764"/>
    <cellStyle name="New 2 3 5 3" xfId="18457"/>
    <cellStyle name="New 2 3 5 3 2" xfId="41505"/>
    <cellStyle name="New 2 3 5 4" xfId="23948"/>
    <cellStyle name="New 2 3 5 4 2" xfId="46987"/>
    <cellStyle name="New 2 3 5 5" xfId="29837"/>
    <cellStyle name="New 2 3 6" xfId="6736"/>
    <cellStyle name="New 2 3 6 2" xfId="12702"/>
    <cellStyle name="New 2 3 6 2 2" xfId="35765"/>
    <cellStyle name="New 2 3 6 3" xfId="18458"/>
    <cellStyle name="New 2 3 6 3 2" xfId="41506"/>
    <cellStyle name="New 2 3 6 4" xfId="23949"/>
    <cellStyle name="New 2 3 6 4 2" xfId="46988"/>
    <cellStyle name="New 2 3 6 5" xfId="29838"/>
    <cellStyle name="New 2 3 7" xfId="11577"/>
    <cellStyle name="New 2 3 7 2" xfId="34646"/>
    <cellStyle name="New 2 3 8" xfId="28717"/>
    <cellStyle name="New 2 4" xfId="5640"/>
    <cellStyle name="New 2 4 2" xfId="6737"/>
    <cellStyle name="New 2 4 2 2" xfId="12703"/>
    <cellStyle name="New 2 4 2 2 2" xfId="35766"/>
    <cellStyle name="New 2 4 2 3" xfId="18459"/>
    <cellStyle name="New 2 4 2 3 2" xfId="41507"/>
    <cellStyle name="New 2 4 2 4" xfId="23950"/>
    <cellStyle name="New 2 4 2 4 2" xfId="46989"/>
    <cellStyle name="New 2 4 2 5" xfId="29839"/>
    <cellStyle name="New 2 4 3" xfId="6738"/>
    <cellStyle name="New 2 4 3 2" xfId="12704"/>
    <cellStyle name="New 2 4 3 2 2" xfId="35767"/>
    <cellStyle name="New 2 4 3 3" xfId="18460"/>
    <cellStyle name="New 2 4 3 3 2" xfId="41508"/>
    <cellStyle name="New 2 4 3 4" xfId="23951"/>
    <cellStyle name="New 2 4 3 4 2" xfId="46990"/>
    <cellStyle name="New 2 4 3 5" xfId="29840"/>
    <cellStyle name="New 2 4 4" xfId="6739"/>
    <cellStyle name="New 2 4 4 2" xfId="12705"/>
    <cellStyle name="New 2 4 4 2 2" xfId="35768"/>
    <cellStyle name="New 2 4 4 3" xfId="18461"/>
    <cellStyle name="New 2 4 4 3 2" xfId="41509"/>
    <cellStyle name="New 2 4 4 4" xfId="23952"/>
    <cellStyle name="New 2 4 4 4 2" xfId="46991"/>
    <cellStyle name="New 2 4 4 5" xfId="29841"/>
    <cellStyle name="New 2 4 5" xfId="6740"/>
    <cellStyle name="New 2 4 5 2" xfId="12706"/>
    <cellStyle name="New 2 4 5 2 2" xfId="35769"/>
    <cellStyle name="New 2 4 5 3" xfId="18462"/>
    <cellStyle name="New 2 4 5 3 2" xfId="41510"/>
    <cellStyle name="New 2 4 5 4" xfId="23953"/>
    <cellStyle name="New 2 4 5 4 2" xfId="46992"/>
    <cellStyle name="New 2 4 5 5" xfId="29842"/>
    <cellStyle name="New 2 4 6" xfId="6741"/>
    <cellStyle name="New 2 4 6 2" xfId="12707"/>
    <cellStyle name="New 2 4 6 2 2" xfId="35770"/>
    <cellStyle name="New 2 4 6 3" xfId="18463"/>
    <cellStyle name="New 2 4 6 3 2" xfId="41511"/>
    <cellStyle name="New 2 4 6 4" xfId="23954"/>
    <cellStyle name="New 2 4 6 4 2" xfId="46993"/>
    <cellStyle name="New 2 4 6 5" xfId="29843"/>
    <cellStyle name="New 2 4 7" xfId="11613"/>
    <cellStyle name="New 2 4 7 2" xfId="34682"/>
    <cellStyle name="New 2 4 8" xfId="17384"/>
    <cellStyle name="New 2 4 8 2" xfId="40438"/>
    <cellStyle name="New 2 4 9" xfId="28754"/>
    <cellStyle name="New 2 5" xfId="5886"/>
    <cellStyle name="New 2 5 10" xfId="6742"/>
    <cellStyle name="New 2 5 10 2" xfId="12708"/>
    <cellStyle name="New 2 5 10 2 2" xfId="35771"/>
    <cellStyle name="New 2 5 10 3" xfId="18464"/>
    <cellStyle name="New 2 5 10 3 2" xfId="41512"/>
    <cellStyle name="New 2 5 10 4" xfId="23955"/>
    <cellStyle name="New 2 5 10 4 2" xfId="46994"/>
    <cellStyle name="New 2 5 10 5" xfId="29844"/>
    <cellStyle name="New 2 5 11" xfId="11859"/>
    <cellStyle name="New 2 5 11 2" xfId="34928"/>
    <cellStyle name="New 2 5 12" xfId="17616"/>
    <cellStyle name="New 2 5 12 2" xfId="40670"/>
    <cellStyle name="New 2 5 13" xfId="23113"/>
    <cellStyle name="New 2 5 13 2" xfId="46152"/>
    <cellStyle name="New 2 5 14" xfId="29000"/>
    <cellStyle name="New 2 5 2" xfId="6743"/>
    <cellStyle name="New 2 5 2 2" xfId="12709"/>
    <cellStyle name="New 2 5 2 2 2" xfId="35772"/>
    <cellStyle name="New 2 5 2 3" xfId="18465"/>
    <cellStyle name="New 2 5 2 3 2" xfId="41513"/>
    <cellStyle name="New 2 5 2 4" xfId="23956"/>
    <cellStyle name="New 2 5 2 4 2" xfId="46995"/>
    <cellStyle name="New 2 5 2 5" xfId="29845"/>
    <cellStyle name="New 2 5 3" xfId="6744"/>
    <cellStyle name="New 2 5 3 2" xfId="12710"/>
    <cellStyle name="New 2 5 3 2 2" xfId="35773"/>
    <cellStyle name="New 2 5 3 3" xfId="18466"/>
    <cellStyle name="New 2 5 3 3 2" xfId="41514"/>
    <cellStyle name="New 2 5 3 4" xfId="23957"/>
    <cellStyle name="New 2 5 3 4 2" xfId="46996"/>
    <cellStyle name="New 2 5 3 5" xfId="29846"/>
    <cellStyle name="New 2 5 4" xfId="6745"/>
    <cellStyle name="New 2 5 4 2" xfId="12711"/>
    <cellStyle name="New 2 5 4 2 2" xfId="35774"/>
    <cellStyle name="New 2 5 4 3" xfId="18467"/>
    <cellStyle name="New 2 5 4 3 2" xfId="41515"/>
    <cellStyle name="New 2 5 4 4" xfId="23958"/>
    <cellStyle name="New 2 5 4 4 2" xfId="46997"/>
    <cellStyle name="New 2 5 4 5" xfId="29847"/>
    <cellStyle name="New 2 5 5" xfId="6746"/>
    <cellStyle name="New 2 5 5 2" xfId="12712"/>
    <cellStyle name="New 2 5 5 2 2" xfId="35775"/>
    <cellStyle name="New 2 5 5 3" xfId="18468"/>
    <cellStyle name="New 2 5 5 3 2" xfId="41516"/>
    <cellStyle name="New 2 5 5 4" xfId="23959"/>
    <cellStyle name="New 2 5 5 4 2" xfId="46998"/>
    <cellStyle name="New 2 5 5 5" xfId="29848"/>
    <cellStyle name="New 2 5 6" xfId="6747"/>
    <cellStyle name="New 2 5 6 2" xfId="12713"/>
    <cellStyle name="New 2 5 6 2 2" xfId="35776"/>
    <cellStyle name="New 2 5 6 3" xfId="18469"/>
    <cellStyle name="New 2 5 6 3 2" xfId="41517"/>
    <cellStyle name="New 2 5 6 4" xfId="23960"/>
    <cellStyle name="New 2 5 6 4 2" xfId="46999"/>
    <cellStyle name="New 2 5 6 5" xfId="29849"/>
    <cellStyle name="New 2 5 7" xfId="6748"/>
    <cellStyle name="New 2 5 7 2" xfId="12714"/>
    <cellStyle name="New 2 5 7 2 2" xfId="35777"/>
    <cellStyle name="New 2 5 7 3" xfId="18470"/>
    <cellStyle name="New 2 5 7 3 2" xfId="41518"/>
    <cellStyle name="New 2 5 7 4" xfId="23961"/>
    <cellStyle name="New 2 5 7 4 2" xfId="47000"/>
    <cellStyle name="New 2 5 7 5" xfId="29850"/>
    <cellStyle name="New 2 5 8" xfId="6749"/>
    <cellStyle name="New 2 5 8 2" xfId="12715"/>
    <cellStyle name="New 2 5 8 2 2" xfId="35778"/>
    <cellStyle name="New 2 5 8 3" xfId="18471"/>
    <cellStyle name="New 2 5 8 3 2" xfId="41519"/>
    <cellStyle name="New 2 5 8 4" xfId="23962"/>
    <cellStyle name="New 2 5 8 4 2" xfId="47001"/>
    <cellStyle name="New 2 5 8 5" xfId="29851"/>
    <cellStyle name="New 2 5 9" xfId="6750"/>
    <cellStyle name="New 2 5 9 2" xfId="12716"/>
    <cellStyle name="New 2 5 9 2 2" xfId="35779"/>
    <cellStyle name="New 2 5 9 3" xfId="18472"/>
    <cellStyle name="New 2 5 9 3 2" xfId="41520"/>
    <cellStyle name="New 2 5 9 4" xfId="23963"/>
    <cellStyle name="New 2 5 9 4 2" xfId="47002"/>
    <cellStyle name="New 2 5 9 5" xfId="29852"/>
    <cellStyle name="New 2 6" xfId="6751"/>
    <cellStyle name="New 2 6 2" xfId="12717"/>
    <cellStyle name="New 2 6 2 2" xfId="35780"/>
    <cellStyle name="New 2 6 3" xfId="18473"/>
    <cellStyle name="New 2 6 3 2" xfId="41521"/>
    <cellStyle name="New 2 6 4" xfId="23964"/>
    <cellStyle name="New 2 6 4 2" xfId="47003"/>
    <cellStyle name="New 2 6 5" xfId="29853"/>
    <cellStyle name="New 2 7" xfId="28476"/>
    <cellStyle name="New 3" xfId="5454"/>
    <cellStyle name="New 3 10" xfId="11448"/>
    <cellStyle name="New 3 10 2" xfId="34517"/>
    <cellStyle name="New 3 11" xfId="28579"/>
    <cellStyle name="New 3 2" xfId="5742"/>
    <cellStyle name="New 3 2 2" xfId="6752"/>
    <cellStyle name="New 3 2 2 2" xfId="12718"/>
    <cellStyle name="New 3 2 2 2 2" xfId="35781"/>
    <cellStyle name="New 3 2 2 3" xfId="18474"/>
    <cellStyle name="New 3 2 2 3 2" xfId="41522"/>
    <cellStyle name="New 3 2 2 4" xfId="23965"/>
    <cellStyle name="New 3 2 2 4 2" xfId="47004"/>
    <cellStyle name="New 3 2 2 5" xfId="29854"/>
    <cellStyle name="New 3 2 3" xfId="6753"/>
    <cellStyle name="New 3 2 3 2" xfId="12719"/>
    <cellStyle name="New 3 2 3 2 2" xfId="35782"/>
    <cellStyle name="New 3 2 3 3" xfId="18475"/>
    <cellStyle name="New 3 2 3 3 2" xfId="41523"/>
    <cellStyle name="New 3 2 3 4" xfId="23966"/>
    <cellStyle name="New 3 2 3 4 2" xfId="47005"/>
    <cellStyle name="New 3 2 3 5" xfId="29855"/>
    <cellStyle name="New 3 2 4" xfId="6754"/>
    <cellStyle name="New 3 2 4 2" xfId="12720"/>
    <cellStyle name="New 3 2 4 2 2" xfId="35783"/>
    <cellStyle name="New 3 2 4 3" xfId="18476"/>
    <cellStyle name="New 3 2 4 3 2" xfId="41524"/>
    <cellStyle name="New 3 2 4 4" xfId="23967"/>
    <cellStyle name="New 3 2 4 4 2" xfId="47006"/>
    <cellStyle name="New 3 2 4 5" xfId="29856"/>
    <cellStyle name="New 3 2 5" xfId="6755"/>
    <cellStyle name="New 3 2 5 2" xfId="12721"/>
    <cellStyle name="New 3 2 5 2 2" xfId="35784"/>
    <cellStyle name="New 3 2 5 3" xfId="18477"/>
    <cellStyle name="New 3 2 5 3 2" xfId="41525"/>
    <cellStyle name="New 3 2 5 4" xfId="23968"/>
    <cellStyle name="New 3 2 5 4 2" xfId="47007"/>
    <cellStyle name="New 3 2 5 5" xfId="29857"/>
    <cellStyle name="New 3 2 6" xfId="6756"/>
    <cellStyle name="New 3 2 6 2" xfId="12722"/>
    <cellStyle name="New 3 2 6 2 2" xfId="35785"/>
    <cellStyle name="New 3 2 6 3" xfId="18478"/>
    <cellStyle name="New 3 2 6 3 2" xfId="41526"/>
    <cellStyle name="New 3 2 6 4" xfId="23969"/>
    <cellStyle name="New 3 2 6 4 2" xfId="47008"/>
    <cellStyle name="New 3 2 6 5" xfId="29858"/>
    <cellStyle name="New 3 2 7" xfId="11715"/>
    <cellStyle name="New 3 2 7 2" xfId="34784"/>
    <cellStyle name="New 3 2 8" xfId="17482"/>
    <cellStyle name="New 3 2 8 2" xfId="40536"/>
    <cellStyle name="New 3 2 9" xfId="28856"/>
    <cellStyle name="New 3 3" xfId="5969"/>
    <cellStyle name="New 3 3 10" xfId="6757"/>
    <cellStyle name="New 3 3 10 2" xfId="12723"/>
    <cellStyle name="New 3 3 10 2 2" xfId="35786"/>
    <cellStyle name="New 3 3 10 3" xfId="18479"/>
    <cellStyle name="New 3 3 10 3 2" xfId="41527"/>
    <cellStyle name="New 3 3 10 4" xfId="23970"/>
    <cellStyle name="New 3 3 10 4 2" xfId="47009"/>
    <cellStyle name="New 3 3 10 5" xfId="29859"/>
    <cellStyle name="New 3 3 11" xfId="11942"/>
    <cellStyle name="New 3 3 11 2" xfId="35011"/>
    <cellStyle name="New 3 3 12" xfId="17699"/>
    <cellStyle name="New 3 3 12 2" xfId="40753"/>
    <cellStyle name="New 3 3 13" xfId="23196"/>
    <cellStyle name="New 3 3 13 2" xfId="46235"/>
    <cellStyle name="New 3 3 14" xfId="29083"/>
    <cellStyle name="New 3 3 2" xfId="6758"/>
    <cellStyle name="New 3 3 2 2" xfId="12724"/>
    <cellStyle name="New 3 3 2 2 2" xfId="35787"/>
    <cellStyle name="New 3 3 2 3" xfId="18480"/>
    <cellStyle name="New 3 3 2 3 2" xfId="41528"/>
    <cellStyle name="New 3 3 2 4" xfId="23971"/>
    <cellStyle name="New 3 3 2 4 2" xfId="47010"/>
    <cellStyle name="New 3 3 2 5" xfId="29860"/>
    <cellStyle name="New 3 3 3" xfId="6759"/>
    <cellStyle name="New 3 3 3 2" xfId="12725"/>
    <cellStyle name="New 3 3 3 2 2" xfId="35788"/>
    <cellStyle name="New 3 3 3 3" xfId="18481"/>
    <cellStyle name="New 3 3 3 3 2" xfId="41529"/>
    <cellStyle name="New 3 3 3 4" xfId="23972"/>
    <cellStyle name="New 3 3 3 4 2" xfId="47011"/>
    <cellStyle name="New 3 3 3 5" xfId="29861"/>
    <cellStyle name="New 3 3 4" xfId="6760"/>
    <cellStyle name="New 3 3 4 2" xfId="12726"/>
    <cellStyle name="New 3 3 4 2 2" xfId="35789"/>
    <cellStyle name="New 3 3 4 3" xfId="18482"/>
    <cellStyle name="New 3 3 4 3 2" xfId="41530"/>
    <cellStyle name="New 3 3 4 4" xfId="23973"/>
    <cellStyle name="New 3 3 4 4 2" xfId="47012"/>
    <cellStyle name="New 3 3 4 5" xfId="29862"/>
    <cellStyle name="New 3 3 5" xfId="6761"/>
    <cellStyle name="New 3 3 5 2" xfId="12727"/>
    <cellStyle name="New 3 3 5 2 2" xfId="35790"/>
    <cellStyle name="New 3 3 5 3" xfId="18483"/>
    <cellStyle name="New 3 3 5 3 2" xfId="41531"/>
    <cellStyle name="New 3 3 5 4" xfId="23974"/>
    <cellStyle name="New 3 3 5 4 2" xfId="47013"/>
    <cellStyle name="New 3 3 5 5" xfId="29863"/>
    <cellStyle name="New 3 3 6" xfId="6762"/>
    <cellStyle name="New 3 3 6 2" xfId="12728"/>
    <cellStyle name="New 3 3 6 2 2" xfId="35791"/>
    <cellStyle name="New 3 3 6 3" xfId="18484"/>
    <cellStyle name="New 3 3 6 3 2" xfId="41532"/>
    <cellStyle name="New 3 3 6 4" xfId="23975"/>
    <cellStyle name="New 3 3 6 4 2" xfId="47014"/>
    <cellStyle name="New 3 3 6 5" xfId="29864"/>
    <cellStyle name="New 3 3 7" xfId="6763"/>
    <cellStyle name="New 3 3 7 2" xfId="12729"/>
    <cellStyle name="New 3 3 7 2 2" xfId="35792"/>
    <cellStyle name="New 3 3 7 3" xfId="18485"/>
    <cellStyle name="New 3 3 7 3 2" xfId="41533"/>
    <cellStyle name="New 3 3 7 4" xfId="23976"/>
    <cellStyle name="New 3 3 7 4 2" xfId="47015"/>
    <cellStyle name="New 3 3 7 5" xfId="29865"/>
    <cellStyle name="New 3 3 8" xfId="6764"/>
    <cellStyle name="New 3 3 8 2" xfId="12730"/>
    <cellStyle name="New 3 3 8 2 2" xfId="35793"/>
    <cellStyle name="New 3 3 8 3" xfId="18486"/>
    <cellStyle name="New 3 3 8 3 2" xfId="41534"/>
    <cellStyle name="New 3 3 8 4" xfId="23977"/>
    <cellStyle name="New 3 3 8 4 2" xfId="47016"/>
    <cellStyle name="New 3 3 8 5" xfId="29866"/>
    <cellStyle name="New 3 3 9" xfId="6765"/>
    <cellStyle name="New 3 3 9 2" xfId="12731"/>
    <cellStyle name="New 3 3 9 2 2" xfId="35794"/>
    <cellStyle name="New 3 3 9 3" xfId="18487"/>
    <cellStyle name="New 3 3 9 3 2" xfId="41535"/>
    <cellStyle name="New 3 3 9 4" xfId="23978"/>
    <cellStyle name="New 3 3 9 4 2" xfId="47017"/>
    <cellStyle name="New 3 3 9 5" xfId="29867"/>
    <cellStyle name="New 3 4" xfId="6766"/>
    <cellStyle name="New 3 4 2" xfId="12732"/>
    <cellStyle name="New 3 4 2 2" xfId="35795"/>
    <cellStyle name="New 3 4 3" xfId="18488"/>
    <cellStyle name="New 3 4 3 2" xfId="41536"/>
    <cellStyle name="New 3 4 4" xfId="23979"/>
    <cellStyle name="New 3 4 4 2" xfId="47018"/>
    <cellStyle name="New 3 4 5" xfId="29868"/>
    <cellStyle name="New 3 5" xfId="6767"/>
    <cellStyle name="New 3 5 2" xfId="12733"/>
    <cellStyle name="New 3 5 2 2" xfId="35796"/>
    <cellStyle name="New 3 5 3" xfId="18489"/>
    <cellStyle name="New 3 5 3 2" xfId="41537"/>
    <cellStyle name="New 3 5 4" xfId="23980"/>
    <cellStyle name="New 3 5 4 2" xfId="47019"/>
    <cellStyle name="New 3 5 5" xfId="29869"/>
    <cellStyle name="New 3 6" xfId="6768"/>
    <cellStyle name="New 3 6 2" xfId="12734"/>
    <cellStyle name="New 3 6 2 2" xfId="35797"/>
    <cellStyle name="New 3 6 3" xfId="18490"/>
    <cellStyle name="New 3 6 3 2" xfId="41538"/>
    <cellStyle name="New 3 6 4" xfId="23981"/>
    <cellStyle name="New 3 6 4 2" xfId="47020"/>
    <cellStyle name="New 3 6 5" xfId="29870"/>
    <cellStyle name="New 3 7" xfId="6769"/>
    <cellStyle name="New 3 7 2" xfId="12735"/>
    <cellStyle name="New 3 7 2 2" xfId="35798"/>
    <cellStyle name="New 3 7 3" xfId="18491"/>
    <cellStyle name="New 3 7 3 2" xfId="41539"/>
    <cellStyle name="New 3 7 4" xfId="23982"/>
    <cellStyle name="New 3 7 4 2" xfId="47021"/>
    <cellStyle name="New 3 7 5" xfId="29871"/>
    <cellStyle name="New 3 8" xfId="6770"/>
    <cellStyle name="New 3 8 2" xfId="12736"/>
    <cellStyle name="New 3 8 2 2" xfId="35799"/>
    <cellStyle name="New 3 8 3" xfId="18492"/>
    <cellStyle name="New 3 8 3 2" xfId="41540"/>
    <cellStyle name="New 3 8 4" xfId="23983"/>
    <cellStyle name="New 3 8 4 2" xfId="47022"/>
    <cellStyle name="New 3 8 5" xfId="29872"/>
    <cellStyle name="New 3 9" xfId="6771"/>
    <cellStyle name="New 3 9 2" xfId="12737"/>
    <cellStyle name="New 3 9 2 2" xfId="35800"/>
    <cellStyle name="New 3 9 3" xfId="18493"/>
    <cellStyle name="New 3 9 3 2" xfId="41541"/>
    <cellStyle name="New 3 9 4" xfId="23984"/>
    <cellStyle name="New 3 9 4 2" xfId="47023"/>
    <cellStyle name="New 3 9 5" xfId="29873"/>
    <cellStyle name="New 4" xfId="5478"/>
    <cellStyle name="New 4 2" xfId="5766"/>
    <cellStyle name="New 4 2 2" xfId="6772"/>
    <cellStyle name="New 4 2 2 2" xfId="12738"/>
    <cellStyle name="New 4 2 2 2 2" xfId="35801"/>
    <cellStyle name="New 4 2 2 3" xfId="18494"/>
    <cellStyle name="New 4 2 2 3 2" xfId="41542"/>
    <cellStyle name="New 4 2 2 4" xfId="23985"/>
    <cellStyle name="New 4 2 2 4 2" xfId="47024"/>
    <cellStyle name="New 4 2 2 5" xfId="29874"/>
    <cellStyle name="New 4 2 3" xfId="6773"/>
    <cellStyle name="New 4 2 3 2" xfId="12739"/>
    <cellStyle name="New 4 2 3 2 2" xfId="35802"/>
    <cellStyle name="New 4 2 3 3" xfId="18495"/>
    <cellStyle name="New 4 2 3 3 2" xfId="41543"/>
    <cellStyle name="New 4 2 3 4" xfId="23986"/>
    <cellStyle name="New 4 2 3 4 2" xfId="47025"/>
    <cellStyle name="New 4 2 3 5" xfId="29875"/>
    <cellStyle name="New 4 2 4" xfId="6774"/>
    <cellStyle name="New 4 2 4 2" xfId="12740"/>
    <cellStyle name="New 4 2 4 2 2" xfId="35803"/>
    <cellStyle name="New 4 2 4 3" xfId="18496"/>
    <cellStyle name="New 4 2 4 3 2" xfId="41544"/>
    <cellStyle name="New 4 2 4 4" xfId="23987"/>
    <cellStyle name="New 4 2 4 4 2" xfId="47026"/>
    <cellStyle name="New 4 2 4 5" xfId="29876"/>
    <cellStyle name="New 4 2 5" xfId="6775"/>
    <cellStyle name="New 4 2 5 2" xfId="12741"/>
    <cellStyle name="New 4 2 5 2 2" xfId="35804"/>
    <cellStyle name="New 4 2 5 3" xfId="18497"/>
    <cellStyle name="New 4 2 5 3 2" xfId="41545"/>
    <cellStyle name="New 4 2 5 4" xfId="23988"/>
    <cellStyle name="New 4 2 5 4 2" xfId="47027"/>
    <cellStyle name="New 4 2 5 5" xfId="29877"/>
    <cellStyle name="New 4 2 6" xfId="6776"/>
    <cellStyle name="New 4 2 6 2" xfId="12742"/>
    <cellStyle name="New 4 2 6 2 2" xfId="35805"/>
    <cellStyle name="New 4 2 6 3" xfId="18498"/>
    <cellStyle name="New 4 2 6 3 2" xfId="41546"/>
    <cellStyle name="New 4 2 6 4" xfId="23989"/>
    <cellStyle name="New 4 2 6 4 2" xfId="47028"/>
    <cellStyle name="New 4 2 6 5" xfId="29878"/>
    <cellStyle name="New 4 2 7" xfId="11739"/>
    <cellStyle name="New 4 2 7 2" xfId="34808"/>
    <cellStyle name="New 4 2 8" xfId="17506"/>
    <cellStyle name="New 4 2 8 2" xfId="40560"/>
    <cellStyle name="New 4 2 9" xfId="28880"/>
    <cellStyle name="New 4 3" xfId="6777"/>
    <cellStyle name="New 4 3 2" xfId="12743"/>
    <cellStyle name="New 4 3 2 2" xfId="35806"/>
    <cellStyle name="New 4 3 3" xfId="18499"/>
    <cellStyle name="New 4 3 3 2" xfId="41547"/>
    <cellStyle name="New 4 3 4" xfId="23990"/>
    <cellStyle name="New 4 3 4 2" xfId="47029"/>
    <cellStyle name="New 4 3 5" xfId="29879"/>
    <cellStyle name="New 4 4" xfId="6778"/>
    <cellStyle name="New 4 4 2" xfId="12744"/>
    <cellStyle name="New 4 4 2 2" xfId="35807"/>
    <cellStyle name="New 4 4 3" xfId="18500"/>
    <cellStyle name="New 4 4 3 2" xfId="41548"/>
    <cellStyle name="New 4 4 4" xfId="23991"/>
    <cellStyle name="New 4 4 4 2" xfId="47030"/>
    <cellStyle name="New 4 4 5" xfId="29880"/>
    <cellStyle name="New 4 5" xfId="6779"/>
    <cellStyle name="New 4 5 2" xfId="12745"/>
    <cellStyle name="New 4 5 2 2" xfId="35808"/>
    <cellStyle name="New 4 5 3" xfId="18501"/>
    <cellStyle name="New 4 5 3 2" xfId="41549"/>
    <cellStyle name="New 4 5 4" xfId="23992"/>
    <cellStyle name="New 4 5 4 2" xfId="47031"/>
    <cellStyle name="New 4 5 5" xfId="29881"/>
    <cellStyle name="New 4 6" xfId="11472"/>
    <cellStyle name="New 4 6 2" xfId="34541"/>
    <cellStyle name="New 4 7" xfId="17265"/>
    <cellStyle name="New 4 7 2" xfId="40319"/>
    <cellStyle name="New 4 8" xfId="28603"/>
    <cellStyle name="New 5" xfId="5621"/>
    <cellStyle name="New 5 2" xfId="6780"/>
    <cellStyle name="New 5 2 2" xfId="12746"/>
    <cellStyle name="New 5 2 2 2" xfId="35809"/>
    <cellStyle name="New 5 2 3" xfId="18502"/>
    <cellStyle name="New 5 2 3 2" xfId="41550"/>
    <cellStyle name="New 5 2 4" xfId="23993"/>
    <cellStyle name="New 5 2 4 2" xfId="47032"/>
    <cellStyle name="New 5 2 5" xfId="29882"/>
    <cellStyle name="New 5 3" xfId="6781"/>
    <cellStyle name="New 5 3 2" xfId="12747"/>
    <cellStyle name="New 5 3 2 2" xfId="35810"/>
    <cellStyle name="New 5 3 3" xfId="18503"/>
    <cellStyle name="New 5 3 3 2" xfId="41551"/>
    <cellStyle name="New 5 3 4" xfId="23994"/>
    <cellStyle name="New 5 3 4 2" xfId="47033"/>
    <cellStyle name="New 5 3 5" xfId="29883"/>
    <cellStyle name="New 5 4" xfId="6782"/>
    <cellStyle name="New 5 4 2" xfId="12748"/>
    <cellStyle name="New 5 4 2 2" xfId="35811"/>
    <cellStyle name="New 5 4 3" xfId="18504"/>
    <cellStyle name="New 5 4 3 2" xfId="41552"/>
    <cellStyle name="New 5 4 4" xfId="23995"/>
    <cellStyle name="New 5 4 4 2" xfId="47034"/>
    <cellStyle name="New 5 4 5" xfId="29884"/>
    <cellStyle name="New 5 5" xfId="6783"/>
    <cellStyle name="New 5 5 2" xfId="12749"/>
    <cellStyle name="New 5 5 2 2" xfId="35812"/>
    <cellStyle name="New 5 5 3" xfId="18505"/>
    <cellStyle name="New 5 5 3 2" xfId="41553"/>
    <cellStyle name="New 5 5 4" xfId="23996"/>
    <cellStyle name="New 5 5 4 2" xfId="47035"/>
    <cellStyle name="New 5 5 5" xfId="29885"/>
    <cellStyle name="New 5 6" xfId="6784"/>
    <cellStyle name="New 5 6 2" xfId="12750"/>
    <cellStyle name="New 5 6 2 2" xfId="35813"/>
    <cellStyle name="New 5 6 3" xfId="18506"/>
    <cellStyle name="New 5 6 3 2" xfId="41554"/>
    <cellStyle name="New 5 6 4" xfId="23997"/>
    <cellStyle name="New 5 6 4 2" xfId="47036"/>
    <cellStyle name="New 5 6 5" xfId="29886"/>
    <cellStyle name="New 5 7" xfId="11599"/>
    <cellStyle name="New 5 7 2" xfId="34668"/>
    <cellStyle name="New 5 8" xfId="17370"/>
    <cellStyle name="New 5 8 2" xfId="40424"/>
    <cellStyle name="New 5 9" xfId="28740"/>
    <cellStyle name="New 6" xfId="6785"/>
    <cellStyle name="New 6 2" xfId="12751"/>
    <cellStyle name="New 6 2 2" xfId="35814"/>
    <cellStyle name="New 6 3" xfId="18507"/>
    <cellStyle name="New 6 3 2" xfId="41555"/>
    <cellStyle name="New 6 4" xfId="23998"/>
    <cellStyle name="New 6 4 2" xfId="47037"/>
    <cellStyle name="New 6 5" xfId="29887"/>
    <cellStyle name="New 7" xfId="28433"/>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10" xfId="28477"/>
    <cellStyle name="Note 2 2" xfId="5585"/>
    <cellStyle name="Note 2 2 2" xfId="5873"/>
    <cellStyle name="Note 2 2 2 10" xfId="11846"/>
    <cellStyle name="Note 2 2 2 10 2" xfId="34915"/>
    <cellStyle name="Note 2 2 2 11" xfId="17607"/>
    <cellStyle name="Note 2 2 2 11 2" xfId="40661"/>
    <cellStyle name="Note 2 2 2 12" xfId="23100"/>
    <cellStyle name="Note 2 2 2 12 2" xfId="46139"/>
    <cellStyle name="Note 2 2 2 13" xfId="28987"/>
    <cellStyle name="Note 2 2 2 2" xfId="6786"/>
    <cellStyle name="Note 2 2 2 2 2" xfId="12752"/>
    <cellStyle name="Note 2 2 2 2 2 2" xfId="35815"/>
    <cellStyle name="Note 2 2 2 2 3" xfId="18508"/>
    <cellStyle name="Note 2 2 2 2 3 2" xfId="41556"/>
    <cellStyle name="Note 2 2 2 2 4" xfId="23999"/>
    <cellStyle name="Note 2 2 2 2 4 2" xfId="47038"/>
    <cellStyle name="Note 2 2 2 2 5" xfId="29888"/>
    <cellStyle name="Note 2 2 2 3" xfId="6787"/>
    <cellStyle name="Note 2 2 2 3 2" xfId="12753"/>
    <cellStyle name="Note 2 2 2 3 2 2" xfId="35816"/>
    <cellStyle name="Note 2 2 2 3 3" xfId="18509"/>
    <cellStyle name="Note 2 2 2 3 3 2" xfId="41557"/>
    <cellStyle name="Note 2 2 2 3 4" xfId="24000"/>
    <cellStyle name="Note 2 2 2 3 4 2" xfId="47039"/>
    <cellStyle name="Note 2 2 2 3 5" xfId="29889"/>
    <cellStyle name="Note 2 2 2 4" xfId="6788"/>
    <cellStyle name="Note 2 2 2 4 2" xfId="12754"/>
    <cellStyle name="Note 2 2 2 4 2 2" xfId="35817"/>
    <cellStyle name="Note 2 2 2 4 3" xfId="18510"/>
    <cellStyle name="Note 2 2 2 4 3 2" xfId="41558"/>
    <cellStyle name="Note 2 2 2 4 4" xfId="24001"/>
    <cellStyle name="Note 2 2 2 4 4 2" xfId="47040"/>
    <cellStyle name="Note 2 2 2 4 5" xfId="29890"/>
    <cellStyle name="Note 2 2 2 5" xfId="6789"/>
    <cellStyle name="Note 2 2 2 5 2" xfId="12755"/>
    <cellStyle name="Note 2 2 2 5 2 2" xfId="35818"/>
    <cellStyle name="Note 2 2 2 5 3" xfId="18511"/>
    <cellStyle name="Note 2 2 2 5 3 2" xfId="41559"/>
    <cellStyle name="Note 2 2 2 5 4" xfId="24002"/>
    <cellStyle name="Note 2 2 2 5 4 2" xfId="47041"/>
    <cellStyle name="Note 2 2 2 5 5" xfId="29891"/>
    <cellStyle name="Note 2 2 2 6" xfId="6790"/>
    <cellStyle name="Note 2 2 2 6 2" xfId="12756"/>
    <cellStyle name="Note 2 2 2 6 2 2" xfId="35819"/>
    <cellStyle name="Note 2 2 2 6 3" xfId="18512"/>
    <cellStyle name="Note 2 2 2 6 3 2" xfId="41560"/>
    <cellStyle name="Note 2 2 2 6 4" xfId="24003"/>
    <cellStyle name="Note 2 2 2 6 4 2" xfId="47042"/>
    <cellStyle name="Note 2 2 2 6 5" xfId="29892"/>
    <cellStyle name="Note 2 2 2 7" xfId="6791"/>
    <cellStyle name="Note 2 2 2 7 2" xfId="12757"/>
    <cellStyle name="Note 2 2 2 7 2 2" xfId="35820"/>
    <cellStyle name="Note 2 2 2 7 3" xfId="18513"/>
    <cellStyle name="Note 2 2 2 7 3 2" xfId="41561"/>
    <cellStyle name="Note 2 2 2 7 4" xfId="24004"/>
    <cellStyle name="Note 2 2 2 7 4 2" xfId="47043"/>
    <cellStyle name="Note 2 2 2 7 5" xfId="29893"/>
    <cellStyle name="Note 2 2 2 8" xfId="6792"/>
    <cellStyle name="Note 2 2 2 8 2" xfId="12758"/>
    <cellStyle name="Note 2 2 2 8 2 2" xfId="35821"/>
    <cellStyle name="Note 2 2 2 8 3" xfId="18514"/>
    <cellStyle name="Note 2 2 2 8 3 2" xfId="41562"/>
    <cellStyle name="Note 2 2 2 8 4" xfId="24005"/>
    <cellStyle name="Note 2 2 2 8 4 2" xfId="47044"/>
    <cellStyle name="Note 2 2 2 8 5" xfId="29894"/>
    <cellStyle name="Note 2 2 2 9" xfId="6793"/>
    <cellStyle name="Note 2 2 2 9 2" xfId="12759"/>
    <cellStyle name="Note 2 2 2 9 2 2" xfId="35822"/>
    <cellStyle name="Note 2 2 2 9 3" xfId="18515"/>
    <cellStyle name="Note 2 2 2 9 3 2" xfId="41563"/>
    <cellStyle name="Note 2 2 2 9 4" xfId="24006"/>
    <cellStyle name="Note 2 2 2 9 4 2" xfId="47045"/>
    <cellStyle name="Note 2 2 2 9 5" xfId="29895"/>
    <cellStyle name="Note 2 2 3" xfId="6078"/>
    <cellStyle name="Note 2 2 3 10" xfId="6794"/>
    <cellStyle name="Note 2 2 3 10 2" xfId="12760"/>
    <cellStyle name="Note 2 2 3 10 2 2" xfId="35823"/>
    <cellStyle name="Note 2 2 3 10 3" xfId="18516"/>
    <cellStyle name="Note 2 2 3 10 3 2" xfId="41564"/>
    <cellStyle name="Note 2 2 3 10 4" xfId="24007"/>
    <cellStyle name="Note 2 2 3 10 4 2" xfId="47046"/>
    <cellStyle name="Note 2 2 3 10 5" xfId="29896"/>
    <cellStyle name="Note 2 2 3 11" xfId="12050"/>
    <cellStyle name="Note 2 2 3 11 2" xfId="35119"/>
    <cellStyle name="Note 2 2 3 12" xfId="17806"/>
    <cellStyle name="Note 2 2 3 12 2" xfId="40860"/>
    <cellStyle name="Note 2 2 3 13" xfId="23303"/>
    <cellStyle name="Note 2 2 3 13 2" xfId="46342"/>
    <cellStyle name="Note 2 2 3 14" xfId="29192"/>
    <cellStyle name="Note 2 2 3 2" xfId="6795"/>
    <cellStyle name="Note 2 2 3 2 2" xfId="12761"/>
    <cellStyle name="Note 2 2 3 2 2 2" xfId="35824"/>
    <cellStyle name="Note 2 2 3 2 3" xfId="18517"/>
    <cellStyle name="Note 2 2 3 2 3 2" xfId="41565"/>
    <cellStyle name="Note 2 2 3 2 4" xfId="24008"/>
    <cellStyle name="Note 2 2 3 2 4 2" xfId="47047"/>
    <cellStyle name="Note 2 2 3 2 5" xfId="29897"/>
    <cellStyle name="Note 2 2 3 3" xfId="6796"/>
    <cellStyle name="Note 2 2 3 3 2" xfId="12762"/>
    <cellStyle name="Note 2 2 3 3 2 2" xfId="35825"/>
    <cellStyle name="Note 2 2 3 3 3" xfId="18518"/>
    <cellStyle name="Note 2 2 3 3 3 2" xfId="41566"/>
    <cellStyle name="Note 2 2 3 3 4" xfId="24009"/>
    <cellStyle name="Note 2 2 3 3 4 2" xfId="47048"/>
    <cellStyle name="Note 2 2 3 3 5" xfId="29898"/>
    <cellStyle name="Note 2 2 3 4" xfId="6797"/>
    <cellStyle name="Note 2 2 3 4 2" xfId="12763"/>
    <cellStyle name="Note 2 2 3 4 2 2" xfId="35826"/>
    <cellStyle name="Note 2 2 3 4 3" xfId="18519"/>
    <cellStyle name="Note 2 2 3 4 3 2" xfId="41567"/>
    <cellStyle name="Note 2 2 3 4 4" xfId="24010"/>
    <cellStyle name="Note 2 2 3 4 4 2" xfId="47049"/>
    <cellStyle name="Note 2 2 3 4 5" xfId="29899"/>
    <cellStyle name="Note 2 2 3 5" xfId="6798"/>
    <cellStyle name="Note 2 2 3 5 2" xfId="12764"/>
    <cellStyle name="Note 2 2 3 5 2 2" xfId="35827"/>
    <cellStyle name="Note 2 2 3 5 3" xfId="18520"/>
    <cellStyle name="Note 2 2 3 5 3 2" xfId="41568"/>
    <cellStyle name="Note 2 2 3 5 4" xfId="24011"/>
    <cellStyle name="Note 2 2 3 5 4 2" xfId="47050"/>
    <cellStyle name="Note 2 2 3 5 5" xfId="29900"/>
    <cellStyle name="Note 2 2 3 6" xfId="6799"/>
    <cellStyle name="Note 2 2 3 6 2" xfId="12765"/>
    <cellStyle name="Note 2 2 3 6 2 2" xfId="35828"/>
    <cellStyle name="Note 2 2 3 6 3" xfId="18521"/>
    <cellStyle name="Note 2 2 3 6 3 2" xfId="41569"/>
    <cellStyle name="Note 2 2 3 6 4" xfId="24012"/>
    <cellStyle name="Note 2 2 3 6 4 2" xfId="47051"/>
    <cellStyle name="Note 2 2 3 6 5" xfId="29901"/>
    <cellStyle name="Note 2 2 3 7" xfId="6800"/>
    <cellStyle name="Note 2 2 3 7 2" xfId="12766"/>
    <cellStyle name="Note 2 2 3 7 2 2" xfId="35829"/>
    <cellStyle name="Note 2 2 3 7 3" xfId="18522"/>
    <cellStyle name="Note 2 2 3 7 3 2" xfId="41570"/>
    <cellStyle name="Note 2 2 3 7 4" xfId="24013"/>
    <cellStyle name="Note 2 2 3 7 4 2" xfId="47052"/>
    <cellStyle name="Note 2 2 3 7 5" xfId="29902"/>
    <cellStyle name="Note 2 2 3 8" xfId="6801"/>
    <cellStyle name="Note 2 2 3 8 2" xfId="12767"/>
    <cellStyle name="Note 2 2 3 8 2 2" xfId="35830"/>
    <cellStyle name="Note 2 2 3 8 3" xfId="18523"/>
    <cellStyle name="Note 2 2 3 8 3 2" xfId="41571"/>
    <cellStyle name="Note 2 2 3 8 4" xfId="24014"/>
    <cellStyle name="Note 2 2 3 8 4 2" xfId="47053"/>
    <cellStyle name="Note 2 2 3 8 5" xfId="29903"/>
    <cellStyle name="Note 2 2 3 9" xfId="6802"/>
    <cellStyle name="Note 2 2 3 9 2" xfId="12768"/>
    <cellStyle name="Note 2 2 3 9 2 2" xfId="35831"/>
    <cellStyle name="Note 2 2 3 9 3" xfId="18524"/>
    <cellStyle name="Note 2 2 3 9 3 2" xfId="41572"/>
    <cellStyle name="Note 2 2 3 9 4" xfId="24015"/>
    <cellStyle name="Note 2 2 3 9 4 2" xfId="47054"/>
    <cellStyle name="Note 2 2 3 9 5" xfId="29904"/>
    <cellStyle name="Note 2 2 4" xfId="6803"/>
    <cellStyle name="Note 2 2 4 2" xfId="12769"/>
    <cellStyle name="Note 2 2 4 2 2" xfId="35832"/>
    <cellStyle name="Note 2 2 4 3" xfId="18525"/>
    <cellStyle name="Note 2 2 4 3 2" xfId="41573"/>
    <cellStyle name="Note 2 2 4 4" xfId="24016"/>
    <cellStyle name="Note 2 2 4 4 2" xfId="47055"/>
    <cellStyle name="Note 2 2 4 5" xfId="29905"/>
    <cellStyle name="Note 2 2 5" xfId="6804"/>
    <cellStyle name="Note 2 2 5 2" xfId="12770"/>
    <cellStyle name="Note 2 2 5 2 2" xfId="35833"/>
    <cellStyle name="Note 2 2 5 3" xfId="18526"/>
    <cellStyle name="Note 2 2 5 3 2" xfId="41574"/>
    <cellStyle name="Note 2 2 5 4" xfId="24017"/>
    <cellStyle name="Note 2 2 5 4 2" xfId="47056"/>
    <cellStyle name="Note 2 2 5 5" xfId="29906"/>
    <cellStyle name="Note 2 2 6" xfId="6805"/>
    <cellStyle name="Note 2 2 6 2" xfId="12771"/>
    <cellStyle name="Note 2 2 6 2 2" xfId="35834"/>
    <cellStyle name="Note 2 2 6 3" xfId="18527"/>
    <cellStyle name="Note 2 2 6 3 2" xfId="41575"/>
    <cellStyle name="Note 2 2 6 4" xfId="24018"/>
    <cellStyle name="Note 2 2 6 4 2" xfId="47057"/>
    <cellStyle name="Note 2 2 6 5" xfId="29907"/>
    <cellStyle name="Note 2 2 7" xfId="11570"/>
    <cellStyle name="Note 2 2 7 2" xfId="34639"/>
    <cellStyle name="Note 2 2 8" xfId="17346"/>
    <cellStyle name="Note 2 2 8 2" xfId="40400"/>
    <cellStyle name="Note 2 2 9" xfId="28710"/>
    <cellStyle name="Note 2 3" xfId="5587"/>
    <cellStyle name="Note 2 3 2" xfId="5875"/>
    <cellStyle name="Note 2 3 2 10" xfId="11848"/>
    <cellStyle name="Note 2 3 2 10 2" xfId="34917"/>
    <cellStyle name="Note 2 3 2 11" xfId="17609"/>
    <cellStyle name="Note 2 3 2 11 2" xfId="40663"/>
    <cellStyle name="Note 2 3 2 12" xfId="23102"/>
    <cellStyle name="Note 2 3 2 12 2" xfId="46141"/>
    <cellStyle name="Note 2 3 2 13" xfId="28989"/>
    <cellStyle name="Note 2 3 2 2" xfId="6806"/>
    <cellStyle name="Note 2 3 2 2 2" xfId="12772"/>
    <cellStyle name="Note 2 3 2 2 2 2" xfId="35835"/>
    <cellStyle name="Note 2 3 2 2 3" xfId="18528"/>
    <cellStyle name="Note 2 3 2 2 3 2" xfId="41576"/>
    <cellStyle name="Note 2 3 2 2 4" xfId="24019"/>
    <cellStyle name="Note 2 3 2 2 4 2" xfId="47058"/>
    <cellStyle name="Note 2 3 2 2 5" xfId="29908"/>
    <cellStyle name="Note 2 3 2 3" xfId="6807"/>
    <cellStyle name="Note 2 3 2 3 2" xfId="12773"/>
    <cellStyle name="Note 2 3 2 3 2 2" xfId="35836"/>
    <cellStyle name="Note 2 3 2 3 3" xfId="18529"/>
    <cellStyle name="Note 2 3 2 3 3 2" xfId="41577"/>
    <cellStyle name="Note 2 3 2 3 4" xfId="24020"/>
    <cellStyle name="Note 2 3 2 3 4 2" xfId="47059"/>
    <cellStyle name="Note 2 3 2 3 5" xfId="29909"/>
    <cellStyle name="Note 2 3 2 4" xfId="6808"/>
    <cellStyle name="Note 2 3 2 4 2" xfId="12774"/>
    <cellStyle name="Note 2 3 2 4 2 2" xfId="35837"/>
    <cellStyle name="Note 2 3 2 4 3" xfId="18530"/>
    <cellStyle name="Note 2 3 2 4 3 2" xfId="41578"/>
    <cellStyle name="Note 2 3 2 4 4" xfId="24021"/>
    <cellStyle name="Note 2 3 2 4 4 2" xfId="47060"/>
    <cellStyle name="Note 2 3 2 4 5" xfId="29910"/>
    <cellStyle name="Note 2 3 2 5" xfId="6809"/>
    <cellStyle name="Note 2 3 2 5 2" xfId="12775"/>
    <cellStyle name="Note 2 3 2 5 2 2" xfId="35838"/>
    <cellStyle name="Note 2 3 2 5 3" xfId="18531"/>
    <cellStyle name="Note 2 3 2 5 3 2" xfId="41579"/>
    <cellStyle name="Note 2 3 2 5 4" xfId="24022"/>
    <cellStyle name="Note 2 3 2 5 4 2" xfId="47061"/>
    <cellStyle name="Note 2 3 2 5 5" xfId="29911"/>
    <cellStyle name="Note 2 3 2 6" xfId="6810"/>
    <cellStyle name="Note 2 3 2 6 2" xfId="12776"/>
    <cellStyle name="Note 2 3 2 6 2 2" xfId="35839"/>
    <cellStyle name="Note 2 3 2 6 3" xfId="18532"/>
    <cellStyle name="Note 2 3 2 6 3 2" xfId="41580"/>
    <cellStyle name="Note 2 3 2 6 4" xfId="24023"/>
    <cellStyle name="Note 2 3 2 6 4 2" xfId="47062"/>
    <cellStyle name="Note 2 3 2 6 5" xfId="29912"/>
    <cellStyle name="Note 2 3 2 7" xfId="6811"/>
    <cellStyle name="Note 2 3 2 7 2" xfId="12777"/>
    <cellStyle name="Note 2 3 2 7 2 2" xfId="35840"/>
    <cellStyle name="Note 2 3 2 7 3" xfId="18533"/>
    <cellStyle name="Note 2 3 2 7 3 2" xfId="41581"/>
    <cellStyle name="Note 2 3 2 7 4" xfId="24024"/>
    <cellStyle name="Note 2 3 2 7 4 2" xfId="47063"/>
    <cellStyle name="Note 2 3 2 7 5" xfId="29913"/>
    <cellStyle name="Note 2 3 2 8" xfId="6812"/>
    <cellStyle name="Note 2 3 2 8 2" xfId="12778"/>
    <cellStyle name="Note 2 3 2 8 2 2" xfId="35841"/>
    <cellStyle name="Note 2 3 2 8 3" xfId="18534"/>
    <cellStyle name="Note 2 3 2 8 3 2" xfId="41582"/>
    <cellStyle name="Note 2 3 2 8 4" xfId="24025"/>
    <cellStyle name="Note 2 3 2 8 4 2" xfId="47064"/>
    <cellStyle name="Note 2 3 2 8 5" xfId="29914"/>
    <cellStyle name="Note 2 3 2 9" xfId="6813"/>
    <cellStyle name="Note 2 3 2 9 2" xfId="12779"/>
    <cellStyle name="Note 2 3 2 9 2 2" xfId="35842"/>
    <cellStyle name="Note 2 3 2 9 3" xfId="18535"/>
    <cellStyle name="Note 2 3 2 9 3 2" xfId="41583"/>
    <cellStyle name="Note 2 3 2 9 4" xfId="24026"/>
    <cellStyle name="Note 2 3 2 9 4 2" xfId="47065"/>
    <cellStyle name="Note 2 3 2 9 5" xfId="29915"/>
    <cellStyle name="Note 2 3 3" xfId="6080"/>
    <cellStyle name="Note 2 3 3 10" xfId="6814"/>
    <cellStyle name="Note 2 3 3 10 2" xfId="12780"/>
    <cellStyle name="Note 2 3 3 10 2 2" xfId="35843"/>
    <cellStyle name="Note 2 3 3 10 3" xfId="18536"/>
    <cellStyle name="Note 2 3 3 10 3 2" xfId="41584"/>
    <cellStyle name="Note 2 3 3 10 4" xfId="24027"/>
    <cellStyle name="Note 2 3 3 10 4 2" xfId="47066"/>
    <cellStyle name="Note 2 3 3 10 5" xfId="29916"/>
    <cellStyle name="Note 2 3 3 11" xfId="12052"/>
    <cellStyle name="Note 2 3 3 11 2" xfId="35121"/>
    <cellStyle name="Note 2 3 3 12" xfId="17808"/>
    <cellStyle name="Note 2 3 3 12 2" xfId="40862"/>
    <cellStyle name="Note 2 3 3 13" xfId="23305"/>
    <cellStyle name="Note 2 3 3 13 2" xfId="46344"/>
    <cellStyle name="Note 2 3 3 14" xfId="29194"/>
    <cellStyle name="Note 2 3 3 2" xfId="6815"/>
    <cellStyle name="Note 2 3 3 2 2" xfId="12781"/>
    <cellStyle name="Note 2 3 3 2 2 2" xfId="35844"/>
    <cellStyle name="Note 2 3 3 2 3" xfId="18537"/>
    <cellStyle name="Note 2 3 3 2 3 2" xfId="41585"/>
    <cellStyle name="Note 2 3 3 2 4" xfId="24028"/>
    <cellStyle name="Note 2 3 3 2 4 2" xfId="47067"/>
    <cellStyle name="Note 2 3 3 2 5" xfId="29917"/>
    <cellStyle name="Note 2 3 3 3" xfId="6816"/>
    <cellStyle name="Note 2 3 3 3 2" xfId="12782"/>
    <cellStyle name="Note 2 3 3 3 2 2" xfId="35845"/>
    <cellStyle name="Note 2 3 3 3 3" xfId="18538"/>
    <cellStyle name="Note 2 3 3 3 3 2" xfId="41586"/>
    <cellStyle name="Note 2 3 3 3 4" xfId="24029"/>
    <cellStyle name="Note 2 3 3 3 4 2" xfId="47068"/>
    <cellStyle name="Note 2 3 3 3 5" xfId="29918"/>
    <cellStyle name="Note 2 3 3 4" xfId="6817"/>
    <cellStyle name="Note 2 3 3 4 2" xfId="12783"/>
    <cellStyle name="Note 2 3 3 4 2 2" xfId="35846"/>
    <cellStyle name="Note 2 3 3 4 3" xfId="18539"/>
    <cellStyle name="Note 2 3 3 4 3 2" xfId="41587"/>
    <cellStyle name="Note 2 3 3 4 4" xfId="24030"/>
    <cellStyle name="Note 2 3 3 4 4 2" xfId="47069"/>
    <cellStyle name="Note 2 3 3 4 5" xfId="29919"/>
    <cellStyle name="Note 2 3 3 5" xfId="6818"/>
    <cellStyle name="Note 2 3 3 5 2" xfId="12784"/>
    <cellStyle name="Note 2 3 3 5 2 2" xfId="35847"/>
    <cellStyle name="Note 2 3 3 5 3" xfId="18540"/>
    <cellStyle name="Note 2 3 3 5 3 2" xfId="41588"/>
    <cellStyle name="Note 2 3 3 5 4" xfId="24031"/>
    <cellStyle name="Note 2 3 3 5 4 2" xfId="47070"/>
    <cellStyle name="Note 2 3 3 5 5" xfId="29920"/>
    <cellStyle name="Note 2 3 3 6" xfId="6819"/>
    <cellStyle name="Note 2 3 3 6 2" xfId="12785"/>
    <cellStyle name="Note 2 3 3 6 2 2" xfId="35848"/>
    <cellStyle name="Note 2 3 3 6 3" xfId="18541"/>
    <cellStyle name="Note 2 3 3 6 3 2" xfId="41589"/>
    <cellStyle name="Note 2 3 3 6 4" xfId="24032"/>
    <cellStyle name="Note 2 3 3 6 4 2" xfId="47071"/>
    <cellStyle name="Note 2 3 3 6 5" xfId="29921"/>
    <cellStyle name="Note 2 3 3 7" xfId="6820"/>
    <cellStyle name="Note 2 3 3 7 2" xfId="12786"/>
    <cellStyle name="Note 2 3 3 7 2 2" xfId="35849"/>
    <cellStyle name="Note 2 3 3 7 3" xfId="18542"/>
    <cellStyle name="Note 2 3 3 7 3 2" xfId="41590"/>
    <cellStyle name="Note 2 3 3 7 4" xfId="24033"/>
    <cellStyle name="Note 2 3 3 7 4 2" xfId="47072"/>
    <cellStyle name="Note 2 3 3 7 5" xfId="29922"/>
    <cellStyle name="Note 2 3 3 8" xfId="6821"/>
    <cellStyle name="Note 2 3 3 8 2" xfId="12787"/>
    <cellStyle name="Note 2 3 3 8 2 2" xfId="35850"/>
    <cellStyle name="Note 2 3 3 8 3" xfId="18543"/>
    <cellStyle name="Note 2 3 3 8 3 2" xfId="41591"/>
    <cellStyle name="Note 2 3 3 8 4" xfId="24034"/>
    <cellStyle name="Note 2 3 3 8 4 2" xfId="47073"/>
    <cellStyle name="Note 2 3 3 8 5" xfId="29923"/>
    <cellStyle name="Note 2 3 3 9" xfId="6822"/>
    <cellStyle name="Note 2 3 3 9 2" xfId="12788"/>
    <cellStyle name="Note 2 3 3 9 2 2" xfId="35851"/>
    <cellStyle name="Note 2 3 3 9 3" xfId="18544"/>
    <cellStyle name="Note 2 3 3 9 3 2" xfId="41592"/>
    <cellStyle name="Note 2 3 3 9 4" xfId="24035"/>
    <cellStyle name="Note 2 3 3 9 4 2" xfId="47074"/>
    <cellStyle name="Note 2 3 3 9 5" xfId="29924"/>
    <cellStyle name="Note 2 3 4" xfId="6823"/>
    <cellStyle name="Note 2 3 4 2" xfId="12789"/>
    <cellStyle name="Note 2 3 4 2 2" xfId="35852"/>
    <cellStyle name="Note 2 3 4 3" xfId="18545"/>
    <cellStyle name="Note 2 3 4 3 2" xfId="41593"/>
    <cellStyle name="Note 2 3 4 4" xfId="24036"/>
    <cellStyle name="Note 2 3 4 4 2" xfId="47075"/>
    <cellStyle name="Note 2 3 4 5" xfId="29925"/>
    <cellStyle name="Note 2 3 5" xfId="6824"/>
    <cellStyle name="Note 2 3 5 2" xfId="12790"/>
    <cellStyle name="Note 2 3 5 2 2" xfId="35853"/>
    <cellStyle name="Note 2 3 5 3" xfId="18546"/>
    <cellStyle name="Note 2 3 5 3 2" xfId="41594"/>
    <cellStyle name="Note 2 3 5 4" xfId="24037"/>
    <cellStyle name="Note 2 3 5 4 2" xfId="47076"/>
    <cellStyle name="Note 2 3 5 5" xfId="29926"/>
    <cellStyle name="Note 2 3 6" xfId="6825"/>
    <cellStyle name="Note 2 3 6 2" xfId="12791"/>
    <cellStyle name="Note 2 3 6 2 2" xfId="35854"/>
    <cellStyle name="Note 2 3 6 3" xfId="18547"/>
    <cellStyle name="Note 2 3 6 3 2" xfId="41595"/>
    <cellStyle name="Note 2 3 6 4" xfId="24038"/>
    <cellStyle name="Note 2 3 6 4 2" xfId="47077"/>
    <cellStyle name="Note 2 3 6 5" xfId="29927"/>
    <cellStyle name="Note 2 3 7" xfId="11572"/>
    <cellStyle name="Note 2 3 7 2" xfId="34641"/>
    <cellStyle name="Note 2 3 8" xfId="17348"/>
    <cellStyle name="Note 2 3 8 2" xfId="40402"/>
    <cellStyle name="Note 2 3 9" xfId="28712"/>
    <cellStyle name="Note 2 4" xfId="5593"/>
    <cellStyle name="Note 2 4 10" xfId="28718"/>
    <cellStyle name="Note 2 4 2" xfId="5881"/>
    <cellStyle name="Note 2 4 2 10" xfId="11854"/>
    <cellStyle name="Note 2 4 2 10 2" xfId="34923"/>
    <cellStyle name="Note 2 4 2 11" xfId="17611"/>
    <cellStyle name="Note 2 4 2 11 2" xfId="40665"/>
    <cellStyle name="Note 2 4 2 12" xfId="23108"/>
    <cellStyle name="Note 2 4 2 12 2" xfId="46147"/>
    <cellStyle name="Note 2 4 2 13" xfId="28995"/>
    <cellStyle name="Note 2 4 2 2" xfId="6826"/>
    <cellStyle name="Note 2 4 2 2 2" xfId="12792"/>
    <cellStyle name="Note 2 4 2 2 2 2" xfId="35855"/>
    <cellStyle name="Note 2 4 2 2 3" xfId="18548"/>
    <cellStyle name="Note 2 4 2 2 3 2" xfId="41596"/>
    <cellStyle name="Note 2 4 2 2 4" xfId="24039"/>
    <cellStyle name="Note 2 4 2 2 4 2" xfId="47078"/>
    <cellStyle name="Note 2 4 2 2 5" xfId="29928"/>
    <cellStyle name="Note 2 4 2 3" xfId="6827"/>
    <cellStyle name="Note 2 4 2 3 2" xfId="12793"/>
    <cellStyle name="Note 2 4 2 3 2 2" xfId="35856"/>
    <cellStyle name="Note 2 4 2 3 3" xfId="18549"/>
    <cellStyle name="Note 2 4 2 3 3 2" xfId="41597"/>
    <cellStyle name="Note 2 4 2 3 4" xfId="24040"/>
    <cellStyle name="Note 2 4 2 3 4 2" xfId="47079"/>
    <cellStyle name="Note 2 4 2 3 5" xfId="29929"/>
    <cellStyle name="Note 2 4 2 4" xfId="6828"/>
    <cellStyle name="Note 2 4 2 4 2" xfId="12794"/>
    <cellStyle name="Note 2 4 2 4 2 2" xfId="35857"/>
    <cellStyle name="Note 2 4 2 4 3" xfId="18550"/>
    <cellStyle name="Note 2 4 2 4 3 2" xfId="41598"/>
    <cellStyle name="Note 2 4 2 4 4" xfId="24041"/>
    <cellStyle name="Note 2 4 2 4 4 2" xfId="47080"/>
    <cellStyle name="Note 2 4 2 4 5" xfId="29930"/>
    <cellStyle name="Note 2 4 2 5" xfId="6829"/>
    <cellStyle name="Note 2 4 2 5 2" xfId="12795"/>
    <cellStyle name="Note 2 4 2 5 2 2" xfId="35858"/>
    <cellStyle name="Note 2 4 2 5 3" xfId="18551"/>
    <cellStyle name="Note 2 4 2 5 3 2" xfId="41599"/>
    <cellStyle name="Note 2 4 2 5 4" xfId="24042"/>
    <cellStyle name="Note 2 4 2 5 4 2" xfId="47081"/>
    <cellStyle name="Note 2 4 2 5 5" xfId="29931"/>
    <cellStyle name="Note 2 4 2 6" xfId="6830"/>
    <cellStyle name="Note 2 4 2 6 2" xfId="12796"/>
    <cellStyle name="Note 2 4 2 6 2 2" xfId="35859"/>
    <cellStyle name="Note 2 4 2 6 3" xfId="18552"/>
    <cellStyle name="Note 2 4 2 6 3 2" xfId="41600"/>
    <cellStyle name="Note 2 4 2 6 4" xfId="24043"/>
    <cellStyle name="Note 2 4 2 6 4 2" xfId="47082"/>
    <cellStyle name="Note 2 4 2 6 5" xfId="29932"/>
    <cellStyle name="Note 2 4 2 7" xfId="6831"/>
    <cellStyle name="Note 2 4 2 7 2" xfId="12797"/>
    <cellStyle name="Note 2 4 2 7 2 2" xfId="35860"/>
    <cellStyle name="Note 2 4 2 7 3" xfId="18553"/>
    <cellStyle name="Note 2 4 2 7 3 2" xfId="41601"/>
    <cellStyle name="Note 2 4 2 7 4" xfId="24044"/>
    <cellStyle name="Note 2 4 2 7 4 2" xfId="47083"/>
    <cellStyle name="Note 2 4 2 7 5" xfId="29933"/>
    <cellStyle name="Note 2 4 2 8" xfId="6832"/>
    <cellStyle name="Note 2 4 2 8 2" xfId="12798"/>
    <cellStyle name="Note 2 4 2 8 2 2" xfId="35861"/>
    <cellStyle name="Note 2 4 2 8 3" xfId="18554"/>
    <cellStyle name="Note 2 4 2 8 3 2" xfId="41602"/>
    <cellStyle name="Note 2 4 2 8 4" xfId="24045"/>
    <cellStyle name="Note 2 4 2 8 4 2" xfId="47084"/>
    <cellStyle name="Note 2 4 2 8 5" xfId="29934"/>
    <cellStyle name="Note 2 4 2 9" xfId="6833"/>
    <cellStyle name="Note 2 4 2 9 2" xfId="12799"/>
    <cellStyle name="Note 2 4 2 9 2 2" xfId="35862"/>
    <cellStyle name="Note 2 4 2 9 3" xfId="18555"/>
    <cellStyle name="Note 2 4 2 9 3 2" xfId="41603"/>
    <cellStyle name="Note 2 4 2 9 4" xfId="24046"/>
    <cellStyle name="Note 2 4 2 9 4 2" xfId="47085"/>
    <cellStyle name="Note 2 4 2 9 5" xfId="29935"/>
    <cellStyle name="Note 2 4 3" xfId="6086"/>
    <cellStyle name="Note 2 4 3 10" xfId="6834"/>
    <cellStyle name="Note 2 4 3 10 2" xfId="12800"/>
    <cellStyle name="Note 2 4 3 10 2 2" xfId="35863"/>
    <cellStyle name="Note 2 4 3 10 3" xfId="18556"/>
    <cellStyle name="Note 2 4 3 10 3 2" xfId="41604"/>
    <cellStyle name="Note 2 4 3 10 4" xfId="24047"/>
    <cellStyle name="Note 2 4 3 10 4 2" xfId="47086"/>
    <cellStyle name="Note 2 4 3 10 5" xfId="29936"/>
    <cellStyle name="Note 2 4 3 11" xfId="12058"/>
    <cellStyle name="Note 2 4 3 11 2" xfId="35127"/>
    <cellStyle name="Note 2 4 3 12" xfId="17814"/>
    <cellStyle name="Note 2 4 3 12 2" xfId="40868"/>
    <cellStyle name="Note 2 4 3 13" xfId="23311"/>
    <cellStyle name="Note 2 4 3 13 2" xfId="46350"/>
    <cellStyle name="Note 2 4 3 14" xfId="29200"/>
    <cellStyle name="Note 2 4 3 2" xfId="6835"/>
    <cellStyle name="Note 2 4 3 2 2" xfId="12801"/>
    <cellStyle name="Note 2 4 3 2 2 2" xfId="35864"/>
    <cellStyle name="Note 2 4 3 2 3" xfId="18557"/>
    <cellStyle name="Note 2 4 3 2 3 2" xfId="41605"/>
    <cellStyle name="Note 2 4 3 2 4" xfId="24048"/>
    <cellStyle name="Note 2 4 3 2 4 2" xfId="47087"/>
    <cellStyle name="Note 2 4 3 2 5" xfId="29937"/>
    <cellStyle name="Note 2 4 3 3" xfId="6836"/>
    <cellStyle name="Note 2 4 3 3 2" xfId="12802"/>
    <cellStyle name="Note 2 4 3 3 2 2" xfId="35865"/>
    <cellStyle name="Note 2 4 3 3 3" xfId="18558"/>
    <cellStyle name="Note 2 4 3 3 3 2" xfId="41606"/>
    <cellStyle name="Note 2 4 3 3 4" xfId="24049"/>
    <cellStyle name="Note 2 4 3 3 4 2" xfId="47088"/>
    <cellStyle name="Note 2 4 3 3 5" xfId="29938"/>
    <cellStyle name="Note 2 4 3 4" xfId="6837"/>
    <cellStyle name="Note 2 4 3 4 2" xfId="12803"/>
    <cellStyle name="Note 2 4 3 4 2 2" xfId="35866"/>
    <cellStyle name="Note 2 4 3 4 3" xfId="18559"/>
    <cellStyle name="Note 2 4 3 4 3 2" xfId="41607"/>
    <cellStyle name="Note 2 4 3 4 4" xfId="24050"/>
    <cellStyle name="Note 2 4 3 4 4 2" xfId="47089"/>
    <cellStyle name="Note 2 4 3 4 5" xfId="29939"/>
    <cellStyle name="Note 2 4 3 5" xfId="6838"/>
    <cellStyle name="Note 2 4 3 5 2" xfId="12804"/>
    <cellStyle name="Note 2 4 3 5 2 2" xfId="35867"/>
    <cellStyle name="Note 2 4 3 5 3" xfId="18560"/>
    <cellStyle name="Note 2 4 3 5 3 2" xfId="41608"/>
    <cellStyle name="Note 2 4 3 5 4" xfId="24051"/>
    <cellStyle name="Note 2 4 3 5 4 2" xfId="47090"/>
    <cellStyle name="Note 2 4 3 5 5" xfId="29940"/>
    <cellStyle name="Note 2 4 3 6" xfId="6839"/>
    <cellStyle name="Note 2 4 3 6 2" xfId="12805"/>
    <cellStyle name="Note 2 4 3 6 2 2" xfId="35868"/>
    <cellStyle name="Note 2 4 3 6 3" xfId="18561"/>
    <cellStyle name="Note 2 4 3 6 3 2" xfId="41609"/>
    <cellStyle name="Note 2 4 3 6 4" xfId="24052"/>
    <cellStyle name="Note 2 4 3 6 4 2" xfId="47091"/>
    <cellStyle name="Note 2 4 3 6 5" xfId="29941"/>
    <cellStyle name="Note 2 4 3 7" xfId="6840"/>
    <cellStyle name="Note 2 4 3 7 2" xfId="12806"/>
    <cellStyle name="Note 2 4 3 7 2 2" xfId="35869"/>
    <cellStyle name="Note 2 4 3 7 3" xfId="18562"/>
    <cellStyle name="Note 2 4 3 7 3 2" xfId="41610"/>
    <cellStyle name="Note 2 4 3 7 4" xfId="24053"/>
    <cellStyle name="Note 2 4 3 7 4 2" xfId="47092"/>
    <cellStyle name="Note 2 4 3 7 5" xfId="29942"/>
    <cellStyle name="Note 2 4 3 8" xfId="6841"/>
    <cellStyle name="Note 2 4 3 8 2" xfId="12807"/>
    <cellStyle name="Note 2 4 3 8 2 2" xfId="35870"/>
    <cellStyle name="Note 2 4 3 8 3" xfId="18563"/>
    <cellStyle name="Note 2 4 3 8 3 2" xfId="41611"/>
    <cellStyle name="Note 2 4 3 8 4" xfId="24054"/>
    <cellStyle name="Note 2 4 3 8 4 2" xfId="47093"/>
    <cellStyle name="Note 2 4 3 8 5" xfId="29943"/>
    <cellStyle name="Note 2 4 3 9" xfId="6842"/>
    <cellStyle name="Note 2 4 3 9 2" xfId="12808"/>
    <cellStyle name="Note 2 4 3 9 2 2" xfId="35871"/>
    <cellStyle name="Note 2 4 3 9 3" xfId="18564"/>
    <cellStyle name="Note 2 4 3 9 3 2" xfId="41612"/>
    <cellStyle name="Note 2 4 3 9 4" xfId="24055"/>
    <cellStyle name="Note 2 4 3 9 4 2" xfId="47094"/>
    <cellStyle name="Note 2 4 3 9 5" xfId="29944"/>
    <cellStyle name="Note 2 4 4" xfId="6843"/>
    <cellStyle name="Note 2 4 4 2" xfId="12809"/>
    <cellStyle name="Note 2 4 4 2 2" xfId="35872"/>
    <cellStyle name="Note 2 4 4 3" xfId="18565"/>
    <cellStyle name="Note 2 4 4 3 2" xfId="41613"/>
    <cellStyle name="Note 2 4 4 4" xfId="24056"/>
    <cellStyle name="Note 2 4 4 4 2" xfId="47095"/>
    <cellStyle name="Note 2 4 4 5" xfId="29945"/>
    <cellStyle name="Note 2 4 5" xfId="6844"/>
    <cellStyle name="Note 2 4 5 2" xfId="12810"/>
    <cellStyle name="Note 2 4 5 2 2" xfId="35873"/>
    <cellStyle name="Note 2 4 5 3" xfId="18566"/>
    <cellStyle name="Note 2 4 5 3 2" xfId="41614"/>
    <cellStyle name="Note 2 4 5 4" xfId="24057"/>
    <cellStyle name="Note 2 4 5 4 2" xfId="47096"/>
    <cellStyle name="Note 2 4 5 5" xfId="29946"/>
    <cellStyle name="Note 2 4 6" xfId="6845"/>
    <cellStyle name="Note 2 4 6 2" xfId="12811"/>
    <cellStyle name="Note 2 4 6 2 2" xfId="35874"/>
    <cellStyle name="Note 2 4 6 3" xfId="18567"/>
    <cellStyle name="Note 2 4 6 3 2" xfId="41615"/>
    <cellStyle name="Note 2 4 6 4" xfId="24058"/>
    <cellStyle name="Note 2 4 6 4 2" xfId="47097"/>
    <cellStyle name="Note 2 4 6 5" xfId="29947"/>
    <cellStyle name="Note 2 4 7" xfId="6846"/>
    <cellStyle name="Note 2 4 7 2" xfId="12812"/>
    <cellStyle name="Note 2 4 7 2 2" xfId="35875"/>
    <cellStyle name="Note 2 4 7 3" xfId="18568"/>
    <cellStyle name="Note 2 4 7 3 2" xfId="41616"/>
    <cellStyle name="Note 2 4 7 4" xfId="24059"/>
    <cellStyle name="Note 2 4 7 4 2" xfId="47098"/>
    <cellStyle name="Note 2 4 7 5" xfId="29948"/>
    <cellStyle name="Note 2 4 8" xfId="11578"/>
    <cellStyle name="Note 2 4 8 2" xfId="34647"/>
    <cellStyle name="Note 2 4 9" xfId="17350"/>
    <cellStyle name="Note 2 4 9 2" xfId="40404"/>
    <cellStyle name="Note 2 5" xfId="5595"/>
    <cellStyle name="Note 2 5 10" xfId="17352"/>
    <cellStyle name="Note 2 5 10 2" xfId="40406"/>
    <cellStyle name="Note 2 5 11" xfId="22912"/>
    <cellStyle name="Note 2 5 11 2" xfId="45951"/>
    <cellStyle name="Note 2 5 12" xfId="28720"/>
    <cellStyle name="Note 2 5 2" xfId="5883"/>
    <cellStyle name="Note 2 5 2 10" xfId="6847"/>
    <cellStyle name="Note 2 5 2 10 2" xfId="12813"/>
    <cellStyle name="Note 2 5 2 10 2 2" xfId="35876"/>
    <cellStyle name="Note 2 5 2 10 3" xfId="18569"/>
    <cellStyle name="Note 2 5 2 10 3 2" xfId="41617"/>
    <cellStyle name="Note 2 5 2 10 4" xfId="24060"/>
    <cellStyle name="Note 2 5 2 10 4 2" xfId="47099"/>
    <cellStyle name="Note 2 5 2 10 5" xfId="29949"/>
    <cellStyle name="Note 2 5 2 11" xfId="11856"/>
    <cellStyle name="Note 2 5 2 11 2" xfId="34925"/>
    <cellStyle name="Note 2 5 2 12" xfId="17613"/>
    <cellStyle name="Note 2 5 2 12 2" xfId="40667"/>
    <cellStyle name="Note 2 5 2 13" xfId="23110"/>
    <cellStyle name="Note 2 5 2 13 2" xfId="46149"/>
    <cellStyle name="Note 2 5 2 14" xfId="28997"/>
    <cellStyle name="Note 2 5 2 2" xfId="6848"/>
    <cellStyle name="Note 2 5 2 2 2" xfId="12814"/>
    <cellStyle name="Note 2 5 2 2 2 2" xfId="35877"/>
    <cellStyle name="Note 2 5 2 2 3" xfId="18570"/>
    <cellStyle name="Note 2 5 2 2 3 2" xfId="41618"/>
    <cellStyle name="Note 2 5 2 2 4" xfId="24061"/>
    <cellStyle name="Note 2 5 2 2 4 2" xfId="47100"/>
    <cellStyle name="Note 2 5 2 2 5" xfId="29950"/>
    <cellStyle name="Note 2 5 2 3" xfId="6849"/>
    <cellStyle name="Note 2 5 2 3 2" xfId="12815"/>
    <cellStyle name="Note 2 5 2 3 2 2" xfId="35878"/>
    <cellStyle name="Note 2 5 2 3 3" xfId="18571"/>
    <cellStyle name="Note 2 5 2 3 3 2" xfId="41619"/>
    <cellStyle name="Note 2 5 2 3 4" xfId="24062"/>
    <cellStyle name="Note 2 5 2 3 4 2" xfId="47101"/>
    <cellStyle name="Note 2 5 2 3 5" xfId="29951"/>
    <cellStyle name="Note 2 5 2 4" xfId="6850"/>
    <cellStyle name="Note 2 5 2 4 2" xfId="12816"/>
    <cellStyle name="Note 2 5 2 4 2 2" xfId="35879"/>
    <cellStyle name="Note 2 5 2 4 3" xfId="18572"/>
    <cellStyle name="Note 2 5 2 4 3 2" xfId="41620"/>
    <cellStyle name="Note 2 5 2 4 4" xfId="24063"/>
    <cellStyle name="Note 2 5 2 4 4 2" xfId="47102"/>
    <cellStyle name="Note 2 5 2 4 5" xfId="29952"/>
    <cellStyle name="Note 2 5 2 5" xfId="6851"/>
    <cellStyle name="Note 2 5 2 5 2" xfId="12817"/>
    <cellStyle name="Note 2 5 2 5 2 2" xfId="35880"/>
    <cellStyle name="Note 2 5 2 5 3" xfId="18573"/>
    <cellStyle name="Note 2 5 2 5 3 2" xfId="41621"/>
    <cellStyle name="Note 2 5 2 5 4" xfId="24064"/>
    <cellStyle name="Note 2 5 2 5 4 2" xfId="47103"/>
    <cellStyle name="Note 2 5 2 5 5" xfId="29953"/>
    <cellStyle name="Note 2 5 2 6" xfId="6852"/>
    <cellStyle name="Note 2 5 2 6 2" xfId="12818"/>
    <cellStyle name="Note 2 5 2 6 2 2" xfId="35881"/>
    <cellStyle name="Note 2 5 2 6 3" xfId="18574"/>
    <cellStyle name="Note 2 5 2 6 3 2" xfId="41622"/>
    <cellStyle name="Note 2 5 2 6 4" xfId="24065"/>
    <cellStyle name="Note 2 5 2 6 4 2" xfId="47104"/>
    <cellStyle name="Note 2 5 2 6 5" xfId="29954"/>
    <cellStyle name="Note 2 5 2 7" xfId="6853"/>
    <cellStyle name="Note 2 5 2 7 2" xfId="12819"/>
    <cellStyle name="Note 2 5 2 7 2 2" xfId="35882"/>
    <cellStyle name="Note 2 5 2 7 3" xfId="18575"/>
    <cellStyle name="Note 2 5 2 7 3 2" xfId="41623"/>
    <cellStyle name="Note 2 5 2 7 4" xfId="24066"/>
    <cellStyle name="Note 2 5 2 7 4 2" xfId="47105"/>
    <cellStyle name="Note 2 5 2 7 5" xfId="29955"/>
    <cellStyle name="Note 2 5 2 8" xfId="6854"/>
    <cellStyle name="Note 2 5 2 8 2" xfId="12820"/>
    <cellStyle name="Note 2 5 2 8 2 2" xfId="35883"/>
    <cellStyle name="Note 2 5 2 8 3" xfId="18576"/>
    <cellStyle name="Note 2 5 2 8 3 2" xfId="41624"/>
    <cellStyle name="Note 2 5 2 8 4" xfId="24067"/>
    <cellStyle name="Note 2 5 2 8 4 2" xfId="47106"/>
    <cellStyle name="Note 2 5 2 8 5" xfId="29956"/>
    <cellStyle name="Note 2 5 2 9" xfId="6855"/>
    <cellStyle name="Note 2 5 2 9 2" xfId="12821"/>
    <cellStyle name="Note 2 5 2 9 2 2" xfId="35884"/>
    <cellStyle name="Note 2 5 2 9 3" xfId="18577"/>
    <cellStyle name="Note 2 5 2 9 3 2" xfId="41625"/>
    <cellStyle name="Note 2 5 2 9 4" xfId="24068"/>
    <cellStyle name="Note 2 5 2 9 4 2" xfId="47107"/>
    <cellStyle name="Note 2 5 2 9 5" xfId="29957"/>
    <cellStyle name="Note 2 5 3" xfId="6088"/>
    <cellStyle name="Note 2 5 3 10" xfId="6856"/>
    <cellStyle name="Note 2 5 3 10 2" xfId="12822"/>
    <cellStyle name="Note 2 5 3 10 2 2" xfId="35885"/>
    <cellStyle name="Note 2 5 3 10 3" xfId="18578"/>
    <cellStyle name="Note 2 5 3 10 3 2" xfId="41626"/>
    <cellStyle name="Note 2 5 3 10 4" xfId="24069"/>
    <cellStyle name="Note 2 5 3 10 4 2" xfId="47108"/>
    <cellStyle name="Note 2 5 3 10 5" xfId="29958"/>
    <cellStyle name="Note 2 5 3 11" xfId="12060"/>
    <cellStyle name="Note 2 5 3 11 2" xfId="35129"/>
    <cellStyle name="Note 2 5 3 12" xfId="17816"/>
    <cellStyle name="Note 2 5 3 12 2" xfId="40870"/>
    <cellStyle name="Note 2 5 3 13" xfId="23313"/>
    <cellStyle name="Note 2 5 3 13 2" xfId="46352"/>
    <cellStyle name="Note 2 5 3 14" xfId="29202"/>
    <cellStyle name="Note 2 5 3 2" xfId="6857"/>
    <cellStyle name="Note 2 5 3 2 2" xfId="12823"/>
    <cellStyle name="Note 2 5 3 2 2 2" xfId="35886"/>
    <cellStyle name="Note 2 5 3 2 3" xfId="18579"/>
    <cellStyle name="Note 2 5 3 2 3 2" xfId="41627"/>
    <cellStyle name="Note 2 5 3 2 4" xfId="24070"/>
    <cellStyle name="Note 2 5 3 2 4 2" xfId="47109"/>
    <cellStyle name="Note 2 5 3 2 5" xfId="29959"/>
    <cellStyle name="Note 2 5 3 3" xfId="6858"/>
    <cellStyle name="Note 2 5 3 3 2" xfId="12824"/>
    <cellStyle name="Note 2 5 3 3 2 2" xfId="35887"/>
    <cellStyle name="Note 2 5 3 3 3" xfId="18580"/>
    <cellStyle name="Note 2 5 3 3 3 2" xfId="41628"/>
    <cellStyle name="Note 2 5 3 3 4" xfId="24071"/>
    <cellStyle name="Note 2 5 3 3 4 2" xfId="47110"/>
    <cellStyle name="Note 2 5 3 3 5" xfId="29960"/>
    <cellStyle name="Note 2 5 3 4" xfId="6859"/>
    <cellStyle name="Note 2 5 3 4 2" xfId="12825"/>
    <cellStyle name="Note 2 5 3 4 2 2" xfId="35888"/>
    <cellStyle name="Note 2 5 3 4 3" xfId="18581"/>
    <cellStyle name="Note 2 5 3 4 3 2" xfId="41629"/>
    <cellStyle name="Note 2 5 3 4 4" xfId="24072"/>
    <cellStyle name="Note 2 5 3 4 4 2" xfId="47111"/>
    <cellStyle name="Note 2 5 3 4 5" xfId="29961"/>
    <cellStyle name="Note 2 5 3 5" xfId="6860"/>
    <cellStyle name="Note 2 5 3 5 2" xfId="12826"/>
    <cellStyle name="Note 2 5 3 5 2 2" xfId="35889"/>
    <cellStyle name="Note 2 5 3 5 3" xfId="18582"/>
    <cellStyle name="Note 2 5 3 5 3 2" xfId="41630"/>
    <cellStyle name="Note 2 5 3 5 4" xfId="24073"/>
    <cellStyle name="Note 2 5 3 5 4 2" xfId="47112"/>
    <cellStyle name="Note 2 5 3 5 5" xfId="29962"/>
    <cellStyle name="Note 2 5 3 6" xfId="6861"/>
    <cellStyle name="Note 2 5 3 6 2" xfId="12827"/>
    <cellStyle name="Note 2 5 3 6 2 2" xfId="35890"/>
    <cellStyle name="Note 2 5 3 6 3" xfId="18583"/>
    <cellStyle name="Note 2 5 3 6 3 2" xfId="41631"/>
    <cellStyle name="Note 2 5 3 6 4" xfId="24074"/>
    <cellStyle name="Note 2 5 3 6 4 2" xfId="47113"/>
    <cellStyle name="Note 2 5 3 6 5" xfId="29963"/>
    <cellStyle name="Note 2 5 3 7" xfId="6862"/>
    <cellStyle name="Note 2 5 3 7 2" xfId="12828"/>
    <cellStyle name="Note 2 5 3 7 2 2" xfId="35891"/>
    <cellStyle name="Note 2 5 3 7 3" xfId="18584"/>
    <cellStyle name="Note 2 5 3 7 3 2" xfId="41632"/>
    <cellStyle name="Note 2 5 3 7 4" xfId="24075"/>
    <cellStyle name="Note 2 5 3 7 4 2" xfId="47114"/>
    <cellStyle name="Note 2 5 3 7 5" xfId="29964"/>
    <cellStyle name="Note 2 5 3 8" xfId="6863"/>
    <cellStyle name="Note 2 5 3 8 2" xfId="12829"/>
    <cellStyle name="Note 2 5 3 8 2 2" xfId="35892"/>
    <cellStyle name="Note 2 5 3 8 3" xfId="18585"/>
    <cellStyle name="Note 2 5 3 8 3 2" xfId="41633"/>
    <cellStyle name="Note 2 5 3 8 4" xfId="24076"/>
    <cellStyle name="Note 2 5 3 8 4 2" xfId="47115"/>
    <cellStyle name="Note 2 5 3 8 5" xfId="29965"/>
    <cellStyle name="Note 2 5 3 9" xfId="6864"/>
    <cellStyle name="Note 2 5 3 9 2" xfId="12830"/>
    <cellStyle name="Note 2 5 3 9 2 2" xfId="35893"/>
    <cellStyle name="Note 2 5 3 9 3" xfId="18586"/>
    <cellStyle name="Note 2 5 3 9 3 2" xfId="41634"/>
    <cellStyle name="Note 2 5 3 9 4" xfId="24077"/>
    <cellStyle name="Note 2 5 3 9 4 2" xfId="47116"/>
    <cellStyle name="Note 2 5 3 9 5" xfId="29966"/>
    <cellStyle name="Note 2 5 4" xfId="6865"/>
    <cellStyle name="Note 2 5 4 2" xfId="12831"/>
    <cellStyle name="Note 2 5 4 2 2" xfId="35894"/>
    <cellStyle name="Note 2 5 4 3" xfId="18587"/>
    <cellStyle name="Note 2 5 4 3 2" xfId="41635"/>
    <cellStyle name="Note 2 5 4 4" xfId="24078"/>
    <cellStyle name="Note 2 5 4 4 2" xfId="47117"/>
    <cellStyle name="Note 2 5 4 5" xfId="29967"/>
    <cellStyle name="Note 2 5 5" xfId="6866"/>
    <cellStyle name="Note 2 5 5 2" xfId="12832"/>
    <cellStyle name="Note 2 5 5 2 2" xfId="35895"/>
    <cellStyle name="Note 2 5 5 3" xfId="18588"/>
    <cellStyle name="Note 2 5 5 3 2" xfId="41636"/>
    <cellStyle name="Note 2 5 5 4" xfId="24079"/>
    <cellStyle name="Note 2 5 5 4 2" xfId="47118"/>
    <cellStyle name="Note 2 5 5 5" xfId="29968"/>
    <cellStyle name="Note 2 5 6" xfId="6867"/>
    <cellStyle name="Note 2 5 6 2" xfId="12833"/>
    <cellStyle name="Note 2 5 6 2 2" xfId="35896"/>
    <cellStyle name="Note 2 5 6 3" xfId="18589"/>
    <cellStyle name="Note 2 5 6 3 2" xfId="41637"/>
    <cellStyle name="Note 2 5 6 4" xfId="24080"/>
    <cellStyle name="Note 2 5 6 4 2" xfId="47119"/>
    <cellStyle name="Note 2 5 6 5" xfId="29969"/>
    <cellStyle name="Note 2 5 7" xfId="6868"/>
    <cellStyle name="Note 2 5 7 2" xfId="12834"/>
    <cellStyle name="Note 2 5 7 2 2" xfId="35897"/>
    <cellStyle name="Note 2 5 7 3" xfId="18590"/>
    <cellStyle name="Note 2 5 7 3 2" xfId="41638"/>
    <cellStyle name="Note 2 5 7 4" xfId="24081"/>
    <cellStyle name="Note 2 5 7 4 2" xfId="47120"/>
    <cellStyle name="Note 2 5 7 5" xfId="29970"/>
    <cellStyle name="Note 2 5 8" xfId="6869"/>
    <cellStyle name="Note 2 5 8 2" xfId="12835"/>
    <cellStyle name="Note 2 5 8 2 2" xfId="35898"/>
    <cellStyle name="Note 2 5 8 3" xfId="18591"/>
    <cellStyle name="Note 2 5 8 3 2" xfId="41639"/>
    <cellStyle name="Note 2 5 8 4" xfId="24082"/>
    <cellStyle name="Note 2 5 8 4 2" xfId="47121"/>
    <cellStyle name="Note 2 5 8 5" xfId="29971"/>
    <cellStyle name="Note 2 5 9" xfId="11580"/>
    <cellStyle name="Note 2 5 9 2" xfId="34649"/>
    <cellStyle name="Note 2 6" xfId="6870"/>
    <cellStyle name="Note 2 6 2" xfId="12836"/>
    <cellStyle name="Note 2 6 2 2" xfId="35899"/>
    <cellStyle name="Note 2 6 3" xfId="18592"/>
    <cellStyle name="Note 2 6 3 2" xfId="41640"/>
    <cellStyle name="Note 2 6 4" xfId="24083"/>
    <cellStyle name="Note 2 6 4 2" xfId="47122"/>
    <cellStyle name="Note 2 6 5" xfId="29972"/>
    <cellStyle name="Note 2 7" xfId="6871"/>
    <cellStyle name="Note 2 7 2" xfId="12837"/>
    <cellStyle name="Note 2 7 2 2" xfId="35900"/>
    <cellStyle name="Note 2 7 3" xfId="18593"/>
    <cellStyle name="Note 2 7 3 2" xfId="41641"/>
    <cellStyle name="Note 2 7 4" xfId="24084"/>
    <cellStyle name="Note 2 7 4 2" xfId="47123"/>
    <cellStyle name="Note 2 7 5" xfId="29973"/>
    <cellStyle name="Note 2 8" xfId="11346"/>
    <cellStyle name="Note 2 8 2" xfId="34415"/>
    <cellStyle name="Note 2 9" xfId="11267"/>
    <cellStyle name="Note 2 9 2" xfId="34336"/>
    <cellStyle name="Note 3" xfId="5497"/>
    <cellStyle name="Note 3 10" xfId="6872"/>
    <cellStyle name="Note 3 10 2" xfId="12838"/>
    <cellStyle name="Note 3 10 2 2" xfId="35901"/>
    <cellStyle name="Note 3 10 3" xfId="18594"/>
    <cellStyle name="Note 3 10 3 2" xfId="41642"/>
    <cellStyle name="Note 3 10 4" xfId="24085"/>
    <cellStyle name="Note 3 10 4 2" xfId="47124"/>
    <cellStyle name="Note 3 10 5" xfId="29974"/>
    <cellStyle name="Note 3 11" xfId="11491"/>
    <cellStyle name="Note 3 11 2" xfId="34560"/>
    <cellStyle name="Note 3 12" xfId="17280"/>
    <cellStyle name="Note 3 12 2" xfId="40334"/>
    <cellStyle name="Note 3 13" xfId="22884"/>
    <cellStyle name="Note 3 13 2" xfId="45923"/>
    <cellStyle name="Note 3 14" xfId="28622"/>
    <cellStyle name="Note 3 2" xfId="5785"/>
    <cellStyle name="Note 3 2 10" xfId="11758"/>
    <cellStyle name="Note 3 2 10 2" xfId="34827"/>
    <cellStyle name="Note 3 2 11" xfId="17522"/>
    <cellStyle name="Note 3 2 11 2" xfId="40576"/>
    <cellStyle name="Note 3 2 12" xfId="23038"/>
    <cellStyle name="Note 3 2 12 2" xfId="46077"/>
    <cellStyle name="Note 3 2 13" xfId="28899"/>
    <cellStyle name="Note 3 2 2" xfId="6873"/>
    <cellStyle name="Note 3 2 2 2" xfId="12839"/>
    <cellStyle name="Note 3 2 2 2 2" xfId="35902"/>
    <cellStyle name="Note 3 2 2 3" xfId="18595"/>
    <cellStyle name="Note 3 2 2 3 2" xfId="41643"/>
    <cellStyle name="Note 3 2 2 4" xfId="24086"/>
    <cellStyle name="Note 3 2 2 4 2" xfId="47125"/>
    <cellStyle name="Note 3 2 2 5" xfId="29975"/>
    <cellStyle name="Note 3 2 3" xfId="6874"/>
    <cellStyle name="Note 3 2 3 2" xfId="12840"/>
    <cellStyle name="Note 3 2 3 2 2" xfId="35903"/>
    <cellStyle name="Note 3 2 3 3" xfId="18596"/>
    <cellStyle name="Note 3 2 3 3 2" xfId="41644"/>
    <cellStyle name="Note 3 2 3 4" xfId="24087"/>
    <cellStyle name="Note 3 2 3 4 2" xfId="47126"/>
    <cellStyle name="Note 3 2 3 5" xfId="29976"/>
    <cellStyle name="Note 3 2 4" xfId="6875"/>
    <cellStyle name="Note 3 2 4 2" xfId="12841"/>
    <cellStyle name="Note 3 2 4 2 2" xfId="35904"/>
    <cellStyle name="Note 3 2 4 3" xfId="18597"/>
    <cellStyle name="Note 3 2 4 3 2" xfId="41645"/>
    <cellStyle name="Note 3 2 4 4" xfId="24088"/>
    <cellStyle name="Note 3 2 4 4 2" xfId="47127"/>
    <cellStyle name="Note 3 2 4 5" xfId="29977"/>
    <cellStyle name="Note 3 2 5" xfId="6876"/>
    <cellStyle name="Note 3 2 5 2" xfId="12842"/>
    <cellStyle name="Note 3 2 5 2 2" xfId="35905"/>
    <cellStyle name="Note 3 2 5 3" xfId="18598"/>
    <cellStyle name="Note 3 2 5 3 2" xfId="41646"/>
    <cellStyle name="Note 3 2 5 4" xfId="24089"/>
    <cellStyle name="Note 3 2 5 4 2" xfId="47128"/>
    <cellStyle name="Note 3 2 5 5" xfId="29978"/>
    <cellStyle name="Note 3 2 6" xfId="6877"/>
    <cellStyle name="Note 3 2 6 2" xfId="12843"/>
    <cellStyle name="Note 3 2 6 2 2" xfId="35906"/>
    <cellStyle name="Note 3 2 6 3" xfId="18599"/>
    <cellStyle name="Note 3 2 6 3 2" xfId="41647"/>
    <cellStyle name="Note 3 2 6 4" xfId="24090"/>
    <cellStyle name="Note 3 2 6 4 2" xfId="47129"/>
    <cellStyle name="Note 3 2 6 5" xfId="29979"/>
    <cellStyle name="Note 3 2 7" xfId="6878"/>
    <cellStyle name="Note 3 2 7 2" xfId="12844"/>
    <cellStyle name="Note 3 2 7 2 2" xfId="35907"/>
    <cellStyle name="Note 3 2 7 3" xfId="18600"/>
    <cellStyle name="Note 3 2 7 3 2" xfId="41648"/>
    <cellStyle name="Note 3 2 7 4" xfId="24091"/>
    <cellStyle name="Note 3 2 7 4 2" xfId="47130"/>
    <cellStyle name="Note 3 2 7 5" xfId="29980"/>
    <cellStyle name="Note 3 2 8" xfId="6879"/>
    <cellStyle name="Note 3 2 8 2" xfId="12845"/>
    <cellStyle name="Note 3 2 8 2 2" xfId="35908"/>
    <cellStyle name="Note 3 2 8 3" xfId="18601"/>
    <cellStyle name="Note 3 2 8 3 2" xfId="41649"/>
    <cellStyle name="Note 3 2 8 4" xfId="24092"/>
    <cellStyle name="Note 3 2 8 4 2" xfId="47131"/>
    <cellStyle name="Note 3 2 8 5" xfId="29981"/>
    <cellStyle name="Note 3 2 9" xfId="6880"/>
    <cellStyle name="Note 3 2 9 2" xfId="12846"/>
    <cellStyle name="Note 3 2 9 2 2" xfId="35909"/>
    <cellStyle name="Note 3 2 9 3" xfId="18602"/>
    <cellStyle name="Note 3 2 9 3 2" xfId="41650"/>
    <cellStyle name="Note 3 2 9 4" xfId="24093"/>
    <cellStyle name="Note 3 2 9 4 2" xfId="47132"/>
    <cellStyle name="Note 3 2 9 5" xfId="29982"/>
    <cellStyle name="Note 3 3" xfId="6010"/>
    <cellStyle name="Note 3 3 10" xfId="6881"/>
    <cellStyle name="Note 3 3 10 2" xfId="12847"/>
    <cellStyle name="Note 3 3 10 2 2" xfId="35910"/>
    <cellStyle name="Note 3 3 10 3" xfId="18603"/>
    <cellStyle name="Note 3 3 10 3 2" xfId="41651"/>
    <cellStyle name="Note 3 3 10 4" xfId="24094"/>
    <cellStyle name="Note 3 3 10 4 2" xfId="47133"/>
    <cellStyle name="Note 3 3 10 5" xfId="29983"/>
    <cellStyle name="Note 3 3 11" xfId="11983"/>
    <cellStyle name="Note 3 3 11 2" xfId="35052"/>
    <cellStyle name="Note 3 3 12" xfId="17740"/>
    <cellStyle name="Note 3 3 12 2" xfId="40794"/>
    <cellStyle name="Note 3 3 13" xfId="23237"/>
    <cellStyle name="Note 3 3 13 2" xfId="46276"/>
    <cellStyle name="Note 3 3 14" xfId="29124"/>
    <cellStyle name="Note 3 3 2" xfId="6882"/>
    <cellStyle name="Note 3 3 2 2" xfId="12848"/>
    <cellStyle name="Note 3 3 2 2 2" xfId="35911"/>
    <cellStyle name="Note 3 3 2 3" xfId="18604"/>
    <cellStyle name="Note 3 3 2 3 2" xfId="41652"/>
    <cellStyle name="Note 3 3 2 4" xfId="24095"/>
    <cellStyle name="Note 3 3 2 4 2" xfId="47134"/>
    <cellStyle name="Note 3 3 2 5" xfId="29984"/>
    <cellStyle name="Note 3 3 3" xfId="6883"/>
    <cellStyle name="Note 3 3 3 2" xfId="12849"/>
    <cellStyle name="Note 3 3 3 2 2" xfId="35912"/>
    <cellStyle name="Note 3 3 3 3" xfId="18605"/>
    <cellStyle name="Note 3 3 3 3 2" xfId="41653"/>
    <cellStyle name="Note 3 3 3 4" xfId="24096"/>
    <cellStyle name="Note 3 3 3 4 2" xfId="47135"/>
    <cellStyle name="Note 3 3 3 5" xfId="29985"/>
    <cellStyle name="Note 3 3 4" xfId="6884"/>
    <cellStyle name="Note 3 3 4 2" xfId="12850"/>
    <cellStyle name="Note 3 3 4 2 2" xfId="35913"/>
    <cellStyle name="Note 3 3 4 3" xfId="18606"/>
    <cellStyle name="Note 3 3 4 3 2" xfId="41654"/>
    <cellStyle name="Note 3 3 4 4" xfId="24097"/>
    <cellStyle name="Note 3 3 4 4 2" xfId="47136"/>
    <cellStyle name="Note 3 3 4 5" xfId="29986"/>
    <cellStyle name="Note 3 3 5" xfId="6885"/>
    <cellStyle name="Note 3 3 5 2" xfId="12851"/>
    <cellStyle name="Note 3 3 5 2 2" xfId="35914"/>
    <cellStyle name="Note 3 3 5 3" xfId="18607"/>
    <cellStyle name="Note 3 3 5 3 2" xfId="41655"/>
    <cellStyle name="Note 3 3 5 4" xfId="24098"/>
    <cellStyle name="Note 3 3 5 4 2" xfId="47137"/>
    <cellStyle name="Note 3 3 5 5" xfId="29987"/>
    <cellStyle name="Note 3 3 6" xfId="6886"/>
    <cellStyle name="Note 3 3 6 2" xfId="12852"/>
    <cellStyle name="Note 3 3 6 2 2" xfId="35915"/>
    <cellStyle name="Note 3 3 6 3" xfId="18608"/>
    <cellStyle name="Note 3 3 6 3 2" xfId="41656"/>
    <cellStyle name="Note 3 3 6 4" xfId="24099"/>
    <cellStyle name="Note 3 3 6 4 2" xfId="47138"/>
    <cellStyle name="Note 3 3 6 5" xfId="29988"/>
    <cellStyle name="Note 3 3 7" xfId="6887"/>
    <cellStyle name="Note 3 3 7 2" xfId="12853"/>
    <cellStyle name="Note 3 3 7 2 2" xfId="35916"/>
    <cellStyle name="Note 3 3 7 3" xfId="18609"/>
    <cellStyle name="Note 3 3 7 3 2" xfId="41657"/>
    <cellStyle name="Note 3 3 7 4" xfId="24100"/>
    <cellStyle name="Note 3 3 7 4 2" xfId="47139"/>
    <cellStyle name="Note 3 3 7 5" xfId="29989"/>
    <cellStyle name="Note 3 3 8" xfId="6888"/>
    <cellStyle name="Note 3 3 8 2" xfId="12854"/>
    <cellStyle name="Note 3 3 8 2 2" xfId="35917"/>
    <cellStyle name="Note 3 3 8 3" xfId="18610"/>
    <cellStyle name="Note 3 3 8 3 2" xfId="41658"/>
    <cellStyle name="Note 3 3 8 4" xfId="24101"/>
    <cellStyle name="Note 3 3 8 4 2" xfId="47140"/>
    <cellStyle name="Note 3 3 8 5" xfId="29990"/>
    <cellStyle name="Note 3 3 9" xfId="6889"/>
    <cellStyle name="Note 3 3 9 2" xfId="12855"/>
    <cellStyle name="Note 3 3 9 2 2" xfId="35918"/>
    <cellStyle name="Note 3 3 9 3" xfId="18611"/>
    <cellStyle name="Note 3 3 9 3 2" xfId="41659"/>
    <cellStyle name="Note 3 3 9 4" xfId="24102"/>
    <cellStyle name="Note 3 3 9 4 2" xfId="47141"/>
    <cellStyle name="Note 3 3 9 5" xfId="29991"/>
    <cellStyle name="Note 3 4" xfId="6890"/>
    <cellStyle name="Note 3 4 2" xfId="12856"/>
    <cellStyle name="Note 3 4 2 2" xfId="35919"/>
    <cellStyle name="Note 3 4 3" xfId="18612"/>
    <cellStyle name="Note 3 4 3 2" xfId="41660"/>
    <cellStyle name="Note 3 4 4" xfId="24103"/>
    <cellStyle name="Note 3 4 4 2" xfId="47142"/>
    <cellStyle name="Note 3 4 5" xfId="29992"/>
    <cellStyle name="Note 3 5" xfId="6891"/>
    <cellStyle name="Note 3 5 2" xfId="12857"/>
    <cellStyle name="Note 3 5 2 2" xfId="35920"/>
    <cellStyle name="Note 3 5 3" xfId="18613"/>
    <cellStyle name="Note 3 5 3 2" xfId="41661"/>
    <cellStyle name="Note 3 5 4" xfId="24104"/>
    <cellStyle name="Note 3 5 4 2" xfId="47143"/>
    <cellStyle name="Note 3 5 5" xfId="29993"/>
    <cellStyle name="Note 3 6" xfId="6892"/>
    <cellStyle name="Note 3 6 2" xfId="12858"/>
    <cellStyle name="Note 3 6 2 2" xfId="35921"/>
    <cellStyle name="Note 3 6 3" xfId="18614"/>
    <cellStyle name="Note 3 6 3 2" xfId="41662"/>
    <cellStyle name="Note 3 6 4" xfId="24105"/>
    <cellStyle name="Note 3 6 4 2" xfId="47144"/>
    <cellStyle name="Note 3 6 5" xfId="29994"/>
    <cellStyle name="Note 3 7" xfId="6893"/>
    <cellStyle name="Note 3 7 2" xfId="12859"/>
    <cellStyle name="Note 3 7 2 2" xfId="35922"/>
    <cellStyle name="Note 3 7 3" xfId="18615"/>
    <cellStyle name="Note 3 7 3 2" xfId="41663"/>
    <cellStyle name="Note 3 7 4" xfId="24106"/>
    <cellStyle name="Note 3 7 4 2" xfId="47145"/>
    <cellStyle name="Note 3 7 5" xfId="29995"/>
    <cellStyle name="Note 3 8" xfId="6894"/>
    <cellStyle name="Note 3 8 2" xfId="12860"/>
    <cellStyle name="Note 3 8 2 2" xfId="35923"/>
    <cellStyle name="Note 3 8 3" xfId="18616"/>
    <cellStyle name="Note 3 8 3 2" xfId="41664"/>
    <cellStyle name="Note 3 8 4" xfId="24107"/>
    <cellStyle name="Note 3 8 4 2" xfId="47146"/>
    <cellStyle name="Note 3 8 5" xfId="29996"/>
    <cellStyle name="Note 3 9" xfId="6895"/>
    <cellStyle name="Note 3 9 2" xfId="12861"/>
    <cellStyle name="Note 3 9 2 2" xfId="35924"/>
    <cellStyle name="Note 3 9 3" xfId="18617"/>
    <cellStyle name="Note 3 9 3 2" xfId="41665"/>
    <cellStyle name="Note 3 9 4" xfId="24108"/>
    <cellStyle name="Note 3 9 4 2" xfId="47147"/>
    <cellStyle name="Note 3 9 5" xfId="29997"/>
    <cellStyle name="Note 4" xfId="5466"/>
    <cellStyle name="Note 4 2" xfId="5754"/>
    <cellStyle name="Note 4 2 10" xfId="11727"/>
    <cellStyle name="Note 4 2 10 2" xfId="34796"/>
    <cellStyle name="Note 4 2 11" xfId="17494"/>
    <cellStyle name="Note 4 2 11 2" xfId="40548"/>
    <cellStyle name="Note 4 2 12" xfId="23011"/>
    <cellStyle name="Note 4 2 12 2" xfId="46050"/>
    <cellStyle name="Note 4 2 13" xfId="28868"/>
    <cellStyle name="Note 4 2 2" xfId="6896"/>
    <cellStyle name="Note 4 2 2 2" xfId="12862"/>
    <cellStyle name="Note 4 2 2 2 2" xfId="35925"/>
    <cellStyle name="Note 4 2 2 3" xfId="18618"/>
    <cellStyle name="Note 4 2 2 3 2" xfId="41666"/>
    <cellStyle name="Note 4 2 2 4" xfId="24109"/>
    <cellStyle name="Note 4 2 2 4 2" xfId="47148"/>
    <cellStyle name="Note 4 2 2 5" xfId="29998"/>
    <cellStyle name="Note 4 2 3" xfId="6897"/>
    <cellStyle name="Note 4 2 3 2" xfId="12863"/>
    <cellStyle name="Note 4 2 3 2 2" xfId="35926"/>
    <cellStyle name="Note 4 2 3 3" xfId="18619"/>
    <cellStyle name="Note 4 2 3 3 2" xfId="41667"/>
    <cellStyle name="Note 4 2 3 4" xfId="24110"/>
    <cellStyle name="Note 4 2 3 4 2" xfId="47149"/>
    <cellStyle name="Note 4 2 3 5" xfId="29999"/>
    <cellStyle name="Note 4 2 4" xfId="6898"/>
    <cellStyle name="Note 4 2 4 2" xfId="12864"/>
    <cellStyle name="Note 4 2 4 2 2" xfId="35927"/>
    <cellStyle name="Note 4 2 4 3" xfId="18620"/>
    <cellStyle name="Note 4 2 4 3 2" xfId="41668"/>
    <cellStyle name="Note 4 2 4 4" xfId="24111"/>
    <cellStyle name="Note 4 2 4 4 2" xfId="47150"/>
    <cellStyle name="Note 4 2 4 5" xfId="30000"/>
    <cellStyle name="Note 4 2 5" xfId="6899"/>
    <cellStyle name="Note 4 2 5 2" xfId="12865"/>
    <cellStyle name="Note 4 2 5 2 2" xfId="35928"/>
    <cellStyle name="Note 4 2 5 3" xfId="18621"/>
    <cellStyle name="Note 4 2 5 3 2" xfId="41669"/>
    <cellStyle name="Note 4 2 5 4" xfId="24112"/>
    <cellStyle name="Note 4 2 5 4 2" xfId="47151"/>
    <cellStyle name="Note 4 2 5 5" xfId="30001"/>
    <cellStyle name="Note 4 2 6" xfId="6900"/>
    <cellStyle name="Note 4 2 6 2" xfId="12866"/>
    <cellStyle name="Note 4 2 6 2 2" xfId="35929"/>
    <cellStyle name="Note 4 2 6 3" xfId="18622"/>
    <cellStyle name="Note 4 2 6 3 2" xfId="41670"/>
    <cellStyle name="Note 4 2 6 4" xfId="24113"/>
    <cellStyle name="Note 4 2 6 4 2" xfId="47152"/>
    <cellStyle name="Note 4 2 6 5" xfId="30002"/>
    <cellStyle name="Note 4 2 7" xfId="6901"/>
    <cellStyle name="Note 4 2 7 2" xfId="12867"/>
    <cellStyle name="Note 4 2 7 2 2" xfId="35930"/>
    <cellStyle name="Note 4 2 7 3" xfId="18623"/>
    <cellStyle name="Note 4 2 7 3 2" xfId="41671"/>
    <cellStyle name="Note 4 2 7 4" xfId="24114"/>
    <cellStyle name="Note 4 2 7 4 2" xfId="47153"/>
    <cellStyle name="Note 4 2 7 5" xfId="30003"/>
    <cellStyle name="Note 4 2 8" xfId="6902"/>
    <cellStyle name="Note 4 2 8 2" xfId="12868"/>
    <cellStyle name="Note 4 2 8 2 2" xfId="35931"/>
    <cellStyle name="Note 4 2 8 3" xfId="18624"/>
    <cellStyle name="Note 4 2 8 3 2" xfId="41672"/>
    <cellStyle name="Note 4 2 8 4" xfId="24115"/>
    <cellStyle name="Note 4 2 8 4 2" xfId="47154"/>
    <cellStyle name="Note 4 2 8 5" xfId="30004"/>
    <cellStyle name="Note 4 2 9" xfId="6903"/>
    <cellStyle name="Note 4 2 9 2" xfId="12869"/>
    <cellStyle name="Note 4 2 9 2 2" xfId="35932"/>
    <cellStyle name="Note 4 2 9 3" xfId="18625"/>
    <cellStyle name="Note 4 2 9 3 2" xfId="41673"/>
    <cellStyle name="Note 4 2 9 4" xfId="24116"/>
    <cellStyle name="Note 4 2 9 4 2" xfId="47155"/>
    <cellStyle name="Note 4 2 9 5" xfId="30005"/>
    <cellStyle name="Note 4 3" xfId="5981"/>
    <cellStyle name="Note 4 3 10" xfId="6904"/>
    <cellStyle name="Note 4 3 10 2" xfId="12870"/>
    <cellStyle name="Note 4 3 10 2 2" xfId="35933"/>
    <cellStyle name="Note 4 3 10 3" xfId="18626"/>
    <cellStyle name="Note 4 3 10 3 2" xfId="41674"/>
    <cellStyle name="Note 4 3 10 4" xfId="24117"/>
    <cellStyle name="Note 4 3 10 4 2" xfId="47156"/>
    <cellStyle name="Note 4 3 10 5" xfId="30006"/>
    <cellStyle name="Note 4 3 11" xfId="11954"/>
    <cellStyle name="Note 4 3 11 2" xfId="35023"/>
    <cellStyle name="Note 4 3 12" xfId="17711"/>
    <cellStyle name="Note 4 3 12 2" xfId="40765"/>
    <cellStyle name="Note 4 3 13" xfId="23208"/>
    <cellStyle name="Note 4 3 13 2" xfId="46247"/>
    <cellStyle name="Note 4 3 14" xfId="29095"/>
    <cellStyle name="Note 4 3 2" xfId="6905"/>
    <cellStyle name="Note 4 3 2 2" xfId="12871"/>
    <cellStyle name="Note 4 3 2 2 2" xfId="35934"/>
    <cellStyle name="Note 4 3 2 3" xfId="18627"/>
    <cellStyle name="Note 4 3 2 3 2" xfId="41675"/>
    <cellStyle name="Note 4 3 2 4" xfId="24118"/>
    <cellStyle name="Note 4 3 2 4 2" xfId="47157"/>
    <cellStyle name="Note 4 3 2 5" xfId="30007"/>
    <cellStyle name="Note 4 3 3" xfId="6906"/>
    <cellStyle name="Note 4 3 3 2" xfId="12872"/>
    <cellStyle name="Note 4 3 3 2 2" xfId="35935"/>
    <cellStyle name="Note 4 3 3 3" xfId="18628"/>
    <cellStyle name="Note 4 3 3 3 2" xfId="41676"/>
    <cellStyle name="Note 4 3 3 4" xfId="24119"/>
    <cellStyle name="Note 4 3 3 4 2" xfId="47158"/>
    <cellStyle name="Note 4 3 3 5" xfId="30008"/>
    <cellStyle name="Note 4 3 4" xfId="6907"/>
    <cellStyle name="Note 4 3 4 2" xfId="12873"/>
    <cellStyle name="Note 4 3 4 2 2" xfId="35936"/>
    <cellStyle name="Note 4 3 4 3" xfId="18629"/>
    <cellStyle name="Note 4 3 4 3 2" xfId="41677"/>
    <cellStyle name="Note 4 3 4 4" xfId="24120"/>
    <cellStyle name="Note 4 3 4 4 2" xfId="47159"/>
    <cellStyle name="Note 4 3 4 5" xfId="30009"/>
    <cellStyle name="Note 4 3 5" xfId="6908"/>
    <cellStyle name="Note 4 3 5 2" xfId="12874"/>
    <cellStyle name="Note 4 3 5 2 2" xfId="35937"/>
    <cellStyle name="Note 4 3 5 3" xfId="18630"/>
    <cellStyle name="Note 4 3 5 3 2" xfId="41678"/>
    <cellStyle name="Note 4 3 5 4" xfId="24121"/>
    <cellStyle name="Note 4 3 5 4 2" xfId="47160"/>
    <cellStyle name="Note 4 3 5 5" xfId="30010"/>
    <cellStyle name="Note 4 3 6" xfId="6909"/>
    <cellStyle name="Note 4 3 6 2" xfId="12875"/>
    <cellStyle name="Note 4 3 6 2 2" xfId="35938"/>
    <cellStyle name="Note 4 3 6 3" xfId="18631"/>
    <cellStyle name="Note 4 3 6 3 2" xfId="41679"/>
    <cellStyle name="Note 4 3 6 4" xfId="24122"/>
    <cellStyle name="Note 4 3 6 4 2" xfId="47161"/>
    <cellStyle name="Note 4 3 6 5" xfId="30011"/>
    <cellStyle name="Note 4 3 7" xfId="6910"/>
    <cellStyle name="Note 4 3 7 2" xfId="12876"/>
    <cellStyle name="Note 4 3 7 2 2" xfId="35939"/>
    <cellStyle name="Note 4 3 7 3" xfId="18632"/>
    <cellStyle name="Note 4 3 7 3 2" xfId="41680"/>
    <cellStyle name="Note 4 3 7 4" xfId="24123"/>
    <cellStyle name="Note 4 3 7 4 2" xfId="47162"/>
    <cellStyle name="Note 4 3 7 5" xfId="30012"/>
    <cellStyle name="Note 4 3 8" xfId="6911"/>
    <cellStyle name="Note 4 3 8 2" xfId="12877"/>
    <cellStyle name="Note 4 3 8 2 2" xfId="35940"/>
    <cellStyle name="Note 4 3 8 3" xfId="18633"/>
    <cellStyle name="Note 4 3 8 3 2" xfId="41681"/>
    <cellStyle name="Note 4 3 8 4" xfId="24124"/>
    <cellStyle name="Note 4 3 8 4 2" xfId="47163"/>
    <cellStyle name="Note 4 3 8 5" xfId="30013"/>
    <cellStyle name="Note 4 3 9" xfId="6912"/>
    <cellStyle name="Note 4 3 9 2" xfId="12878"/>
    <cellStyle name="Note 4 3 9 2 2" xfId="35941"/>
    <cellStyle name="Note 4 3 9 3" xfId="18634"/>
    <cellStyle name="Note 4 3 9 3 2" xfId="41682"/>
    <cellStyle name="Note 4 3 9 4" xfId="24125"/>
    <cellStyle name="Note 4 3 9 4 2" xfId="47164"/>
    <cellStyle name="Note 4 3 9 5" xfId="30014"/>
    <cellStyle name="Note 4 4" xfId="6913"/>
    <cellStyle name="Note 4 4 2" xfId="12879"/>
    <cellStyle name="Note 4 4 2 2" xfId="35942"/>
    <cellStyle name="Note 4 4 3" xfId="18635"/>
    <cellStyle name="Note 4 4 3 2" xfId="41683"/>
    <cellStyle name="Note 4 4 4" xfId="24126"/>
    <cellStyle name="Note 4 4 4 2" xfId="47165"/>
    <cellStyle name="Note 4 4 5" xfId="30015"/>
    <cellStyle name="Note 4 5" xfId="6914"/>
    <cellStyle name="Note 4 5 2" xfId="12880"/>
    <cellStyle name="Note 4 5 2 2" xfId="35943"/>
    <cellStyle name="Note 4 5 3" xfId="18636"/>
    <cellStyle name="Note 4 5 3 2" xfId="41684"/>
    <cellStyle name="Note 4 5 4" xfId="24127"/>
    <cellStyle name="Note 4 5 4 2" xfId="47166"/>
    <cellStyle name="Note 4 5 5" xfId="30016"/>
    <cellStyle name="Note 4 6" xfId="6915"/>
    <cellStyle name="Note 4 6 2" xfId="12881"/>
    <cellStyle name="Note 4 6 2 2" xfId="35944"/>
    <cellStyle name="Note 4 6 3" xfId="18637"/>
    <cellStyle name="Note 4 6 3 2" xfId="41685"/>
    <cellStyle name="Note 4 6 4" xfId="24128"/>
    <cellStyle name="Note 4 6 4 2" xfId="47167"/>
    <cellStyle name="Note 4 6 5" xfId="30017"/>
    <cellStyle name="Note 4 7" xfId="11460"/>
    <cellStyle name="Note 4 7 2" xfId="34529"/>
    <cellStyle name="Note 4 8" xfId="17253"/>
    <cellStyle name="Note 4 8 2" xfId="40307"/>
    <cellStyle name="Note 4 9" xfId="28591"/>
    <cellStyle name="Note 5" xfId="5558"/>
    <cellStyle name="Note 5 10" xfId="28683"/>
    <cellStyle name="Note 5 2" xfId="5846"/>
    <cellStyle name="Note 5 2 10" xfId="11819"/>
    <cellStyle name="Note 5 2 10 2" xfId="34888"/>
    <cellStyle name="Note 5 2 11" xfId="17580"/>
    <cellStyle name="Note 5 2 11 2" xfId="40634"/>
    <cellStyle name="Note 5 2 12" xfId="23089"/>
    <cellStyle name="Note 5 2 12 2" xfId="46128"/>
    <cellStyle name="Note 5 2 13" xfId="28960"/>
    <cellStyle name="Note 5 2 2" xfId="6916"/>
    <cellStyle name="Note 5 2 2 2" xfId="12882"/>
    <cellStyle name="Note 5 2 2 2 2" xfId="35945"/>
    <cellStyle name="Note 5 2 2 3" xfId="18638"/>
    <cellStyle name="Note 5 2 2 3 2" xfId="41686"/>
    <cellStyle name="Note 5 2 2 4" xfId="24129"/>
    <cellStyle name="Note 5 2 2 4 2" xfId="47168"/>
    <cellStyle name="Note 5 2 2 5" xfId="30018"/>
    <cellStyle name="Note 5 2 3" xfId="6917"/>
    <cellStyle name="Note 5 2 3 2" xfId="12883"/>
    <cellStyle name="Note 5 2 3 2 2" xfId="35946"/>
    <cellStyle name="Note 5 2 3 3" xfId="18639"/>
    <cellStyle name="Note 5 2 3 3 2" xfId="41687"/>
    <cellStyle name="Note 5 2 3 4" xfId="24130"/>
    <cellStyle name="Note 5 2 3 4 2" xfId="47169"/>
    <cellStyle name="Note 5 2 3 5" xfId="30019"/>
    <cellStyle name="Note 5 2 4" xfId="6918"/>
    <cellStyle name="Note 5 2 4 2" xfId="12884"/>
    <cellStyle name="Note 5 2 4 2 2" xfId="35947"/>
    <cellStyle name="Note 5 2 4 3" xfId="18640"/>
    <cellStyle name="Note 5 2 4 3 2" xfId="41688"/>
    <cellStyle name="Note 5 2 4 4" xfId="24131"/>
    <cellStyle name="Note 5 2 4 4 2" xfId="47170"/>
    <cellStyle name="Note 5 2 4 5" xfId="30020"/>
    <cellStyle name="Note 5 2 5" xfId="6919"/>
    <cellStyle name="Note 5 2 5 2" xfId="12885"/>
    <cellStyle name="Note 5 2 5 2 2" xfId="35948"/>
    <cellStyle name="Note 5 2 5 3" xfId="18641"/>
    <cellStyle name="Note 5 2 5 3 2" xfId="41689"/>
    <cellStyle name="Note 5 2 5 4" xfId="24132"/>
    <cellStyle name="Note 5 2 5 4 2" xfId="47171"/>
    <cellStyle name="Note 5 2 5 5" xfId="30021"/>
    <cellStyle name="Note 5 2 6" xfId="6920"/>
    <cellStyle name="Note 5 2 6 2" xfId="12886"/>
    <cellStyle name="Note 5 2 6 2 2" xfId="35949"/>
    <cellStyle name="Note 5 2 6 3" xfId="18642"/>
    <cellStyle name="Note 5 2 6 3 2" xfId="41690"/>
    <cellStyle name="Note 5 2 6 4" xfId="24133"/>
    <cellStyle name="Note 5 2 6 4 2" xfId="47172"/>
    <cellStyle name="Note 5 2 6 5" xfId="30022"/>
    <cellStyle name="Note 5 2 7" xfId="6921"/>
    <cellStyle name="Note 5 2 7 2" xfId="12887"/>
    <cellStyle name="Note 5 2 7 2 2" xfId="35950"/>
    <cellStyle name="Note 5 2 7 3" xfId="18643"/>
    <cellStyle name="Note 5 2 7 3 2" xfId="41691"/>
    <cellStyle name="Note 5 2 7 4" xfId="24134"/>
    <cellStyle name="Note 5 2 7 4 2" xfId="47173"/>
    <cellStyle name="Note 5 2 7 5" xfId="30023"/>
    <cellStyle name="Note 5 2 8" xfId="6922"/>
    <cellStyle name="Note 5 2 8 2" xfId="12888"/>
    <cellStyle name="Note 5 2 8 2 2" xfId="35951"/>
    <cellStyle name="Note 5 2 8 3" xfId="18644"/>
    <cellStyle name="Note 5 2 8 3 2" xfId="41692"/>
    <cellStyle name="Note 5 2 8 4" xfId="24135"/>
    <cellStyle name="Note 5 2 8 4 2" xfId="47174"/>
    <cellStyle name="Note 5 2 8 5" xfId="30024"/>
    <cellStyle name="Note 5 2 9" xfId="6923"/>
    <cellStyle name="Note 5 2 9 2" xfId="12889"/>
    <cellStyle name="Note 5 2 9 2 2" xfId="35952"/>
    <cellStyle name="Note 5 2 9 3" xfId="18645"/>
    <cellStyle name="Note 5 2 9 3 2" xfId="41693"/>
    <cellStyle name="Note 5 2 9 4" xfId="24136"/>
    <cellStyle name="Note 5 2 9 4 2" xfId="47175"/>
    <cellStyle name="Note 5 2 9 5" xfId="30025"/>
    <cellStyle name="Note 5 3" xfId="6066"/>
    <cellStyle name="Note 5 3 10" xfId="6924"/>
    <cellStyle name="Note 5 3 10 2" xfId="12890"/>
    <cellStyle name="Note 5 3 10 2 2" xfId="35953"/>
    <cellStyle name="Note 5 3 10 3" xfId="18646"/>
    <cellStyle name="Note 5 3 10 3 2" xfId="41694"/>
    <cellStyle name="Note 5 3 10 4" xfId="24137"/>
    <cellStyle name="Note 5 3 10 4 2" xfId="47176"/>
    <cellStyle name="Note 5 3 10 5" xfId="30026"/>
    <cellStyle name="Note 5 3 11" xfId="12038"/>
    <cellStyle name="Note 5 3 11 2" xfId="35107"/>
    <cellStyle name="Note 5 3 12" xfId="17794"/>
    <cellStyle name="Note 5 3 12 2" xfId="40848"/>
    <cellStyle name="Note 5 3 13" xfId="23291"/>
    <cellStyle name="Note 5 3 13 2" xfId="46330"/>
    <cellStyle name="Note 5 3 14" xfId="29180"/>
    <cellStyle name="Note 5 3 2" xfId="6925"/>
    <cellStyle name="Note 5 3 2 2" xfId="12891"/>
    <cellStyle name="Note 5 3 2 2 2" xfId="35954"/>
    <cellStyle name="Note 5 3 2 3" xfId="18647"/>
    <cellStyle name="Note 5 3 2 3 2" xfId="41695"/>
    <cellStyle name="Note 5 3 2 4" xfId="24138"/>
    <cellStyle name="Note 5 3 2 4 2" xfId="47177"/>
    <cellStyle name="Note 5 3 2 5" xfId="30027"/>
    <cellStyle name="Note 5 3 3" xfId="6926"/>
    <cellStyle name="Note 5 3 3 2" xfId="12892"/>
    <cellStyle name="Note 5 3 3 2 2" xfId="35955"/>
    <cellStyle name="Note 5 3 3 3" xfId="18648"/>
    <cellStyle name="Note 5 3 3 3 2" xfId="41696"/>
    <cellStyle name="Note 5 3 3 4" xfId="24139"/>
    <cellStyle name="Note 5 3 3 4 2" xfId="47178"/>
    <cellStyle name="Note 5 3 3 5" xfId="30028"/>
    <cellStyle name="Note 5 3 4" xfId="6927"/>
    <cellStyle name="Note 5 3 4 2" xfId="12893"/>
    <cellStyle name="Note 5 3 4 2 2" xfId="35956"/>
    <cellStyle name="Note 5 3 4 3" xfId="18649"/>
    <cellStyle name="Note 5 3 4 3 2" xfId="41697"/>
    <cellStyle name="Note 5 3 4 4" xfId="24140"/>
    <cellStyle name="Note 5 3 4 4 2" xfId="47179"/>
    <cellStyle name="Note 5 3 4 5" xfId="30029"/>
    <cellStyle name="Note 5 3 5" xfId="6928"/>
    <cellStyle name="Note 5 3 5 2" xfId="12894"/>
    <cellStyle name="Note 5 3 5 2 2" xfId="35957"/>
    <cellStyle name="Note 5 3 5 3" xfId="18650"/>
    <cellStyle name="Note 5 3 5 3 2" xfId="41698"/>
    <cellStyle name="Note 5 3 5 4" xfId="24141"/>
    <cellStyle name="Note 5 3 5 4 2" xfId="47180"/>
    <cellStyle name="Note 5 3 5 5" xfId="30030"/>
    <cellStyle name="Note 5 3 6" xfId="6929"/>
    <cellStyle name="Note 5 3 6 2" xfId="12895"/>
    <cellStyle name="Note 5 3 6 2 2" xfId="35958"/>
    <cellStyle name="Note 5 3 6 3" xfId="18651"/>
    <cellStyle name="Note 5 3 6 3 2" xfId="41699"/>
    <cellStyle name="Note 5 3 6 4" xfId="24142"/>
    <cellStyle name="Note 5 3 6 4 2" xfId="47181"/>
    <cellStyle name="Note 5 3 6 5" xfId="30031"/>
    <cellStyle name="Note 5 3 7" xfId="6930"/>
    <cellStyle name="Note 5 3 7 2" xfId="12896"/>
    <cellStyle name="Note 5 3 7 2 2" xfId="35959"/>
    <cellStyle name="Note 5 3 7 3" xfId="18652"/>
    <cellStyle name="Note 5 3 7 3 2" xfId="41700"/>
    <cellStyle name="Note 5 3 7 4" xfId="24143"/>
    <cellStyle name="Note 5 3 7 4 2" xfId="47182"/>
    <cellStyle name="Note 5 3 7 5" xfId="30032"/>
    <cellStyle name="Note 5 3 8" xfId="6931"/>
    <cellStyle name="Note 5 3 8 2" xfId="12897"/>
    <cellStyle name="Note 5 3 8 2 2" xfId="35960"/>
    <cellStyle name="Note 5 3 8 3" xfId="18653"/>
    <cellStyle name="Note 5 3 8 3 2" xfId="41701"/>
    <cellStyle name="Note 5 3 8 4" xfId="24144"/>
    <cellStyle name="Note 5 3 8 4 2" xfId="47183"/>
    <cellStyle name="Note 5 3 8 5" xfId="30033"/>
    <cellStyle name="Note 5 3 9" xfId="6932"/>
    <cellStyle name="Note 5 3 9 2" xfId="12898"/>
    <cellStyle name="Note 5 3 9 2 2" xfId="35961"/>
    <cellStyle name="Note 5 3 9 3" xfId="18654"/>
    <cellStyle name="Note 5 3 9 3 2" xfId="41702"/>
    <cellStyle name="Note 5 3 9 4" xfId="24145"/>
    <cellStyle name="Note 5 3 9 4 2" xfId="47184"/>
    <cellStyle name="Note 5 3 9 5" xfId="30034"/>
    <cellStyle name="Note 5 4" xfId="6933"/>
    <cellStyle name="Note 5 4 2" xfId="12899"/>
    <cellStyle name="Note 5 4 2 2" xfId="35962"/>
    <cellStyle name="Note 5 4 3" xfId="18655"/>
    <cellStyle name="Note 5 4 3 2" xfId="41703"/>
    <cellStyle name="Note 5 4 4" xfId="24146"/>
    <cellStyle name="Note 5 4 4 2" xfId="47185"/>
    <cellStyle name="Note 5 4 5" xfId="30035"/>
    <cellStyle name="Note 5 5" xfId="6934"/>
    <cellStyle name="Note 5 5 2" xfId="12900"/>
    <cellStyle name="Note 5 5 2 2" xfId="35963"/>
    <cellStyle name="Note 5 5 3" xfId="18656"/>
    <cellStyle name="Note 5 5 3 2" xfId="41704"/>
    <cellStyle name="Note 5 5 4" xfId="24147"/>
    <cellStyle name="Note 5 5 4 2" xfId="47186"/>
    <cellStyle name="Note 5 5 5" xfId="30036"/>
    <cellStyle name="Note 5 6" xfId="6935"/>
    <cellStyle name="Note 5 6 2" xfId="12901"/>
    <cellStyle name="Note 5 6 2 2" xfId="35964"/>
    <cellStyle name="Note 5 6 3" xfId="18657"/>
    <cellStyle name="Note 5 6 3 2" xfId="41705"/>
    <cellStyle name="Note 5 6 4" xfId="24148"/>
    <cellStyle name="Note 5 6 4 2" xfId="47187"/>
    <cellStyle name="Note 5 6 5" xfId="30037"/>
    <cellStyle name="Note 5 7" xfId="6936"/>
    <cellStyle name="Note 5 7 2" xfId="12902"/>
    <cellStyle name="Note 5 7 2 2" xfId="35965"/>
    <cellStyle name="Note 5 7 3" xfId="18658"/>
    <cellStyle name="Note 5 7 3 2" xfId="41706"/>
    <cellStyle name="Note 5 7 4" xfId="24149"/>
    <cellStyle name="Note 5 7 4 2" xfId="47188"/>
    <cellStyle name="Note 5 7 5" xfId="30038"/>
    <cellStyle name="Note 5 8" xfId="11550"/>
    <cellStyle name="Note 5 8 2" xfId="34619"/>
    <cellStyle name="Note 5 9" xfId="17330"/>
    <cellStyle name="Note 5 9 2" xfId="40384"/>
    <cellStyle name="Note 6" xfId="5510"/>
    <cellStyle name="Note 6 10" xfId="17293"/>
    <cellStyle name="Note 6 10 2" xfId="40347"/>
    <cellStyle name="Note 6 11" xfId="22893"/>
    <cellStyle name="Note 6 11 2" xfId="45932"/>
    <cellStyle name="Note 6 12" xfId="28635"/>
    <cellStyle name="Note 6 2" xfId="5798"/>
    <cellStyle name="Note 6 2 10" xfId="6937"/>
    <cellStyle name="Note 6 2 10 2" xfId="12903"/>
    <cellStyle name="Note 6 2 10 2 2" xfId="35966"/>
    <cellStyle name="Note 6 2 10 3" xfId="18659"/>
    <cellStyle name="Note 6 2 10 3 2" xfId="41707"/>
    <cellStyle name="Note 6 2 10 4" xfId="24150"/>
    <cellStyle name="Note 6 2 10 4 2" xfId="47189"/>
    <cellStyle name="Note 6 2 10 5" xfId="30039"/>
    <cellStyle name="Note 6 2 11" xfId="11771"/>
    <cellStyle name="Note 6 2 11 2" xfId="34840"/>
    <cellStyle name="Note 6 2 12" xfId="17535"/>
    <cellStyle name="Note 6 2 12 2" xfId="40589"/>
    <cellStyle name="Note 6 2 13" xfId="23051"/>
    <cellStyle name="Note 6 2 13 2" xfId="46090"/>
    <cellStyle name="Note 6 2 14" xfId="28912"/>
    <cellStyle name="Note 6 2 2" xfId="6938"/>
    <cellStyle name="Note 6 2 2 2" xfId="12904"/>
    <cellStyle name="Note 6 2 2 2 2" xfId="35967"/>
    <cellStyle name="Note 6 2 2 3" xfId="18660"/>
    <cellStyle name="Note 6 2 2 3 2" xfId="41708"/>
    <cellStyle name="Note 6 2 2 4" xfId="24151"/>
    <cellStyle name="Note 6 2 2 4 2" xfId="47190"/>
    <cellStyle name="Note 6 2 2 5" xfId="30040"/>
    <cellStyle name="Note 6 2 3" xfId="6939"/>
    <cellStyle name="Note 6 2 3 2" xfId="12905"/>
    <cellStyle name="Note 6 2 3 2 2" xfId="35968"/>
    <cellStyle name="Note 6 2 3 3" xfId="18661"/>
    <cellStyle name="Note 6 2 3 3 2" xfId="41709"/>
    <cellStyle name="Note 6 2 3 4" xfId="24152"/>
    <cellStyle name="Note 6 2 3 4 2" xfId="47191"/>
    <cellStyle name="Note 6 2 3 5" xfId="30041"/>
    <cellStyle name="Note 6 2 4" xfId="6940"/>
    <cellStyle name="Note 6 2 4 2" xfId="12906"/>
    <cellStyle name="Note 6 2 4 2 2" xfId="35969"/>
    <cellStyle name="Note 6 2 4 3" xfId="18662"/>
    <cellStyle name="Note 6 2 4 3 2" xfId="41710"/>
    <cellStyle name="Note 6 2 4 4" xfId="24153"/>
    <cellStyle name="Note 6 2 4 4 2" xfId="47192"/>
    <cellStyle name="Note 6 2 4 5" xfId="30042"/>
    <cellStyle name="Note 6 2 5" xfId="6941"/>
    <cellStyle name="Note 6 2 5 2" xfId="12907"/>
    <cellStyle name="Note 6 2 5 2 2" xfId="35970"/>
    <cellStyle name="Note 6 2 5 3" xfId="18663"/>
    <cellStyle name="Note 6 2 5 3 2" xfId="41711"/>
    <cellStyle name="Note 6 2 5 4" xfId="24154"/>
    <cellStyle name="Note 6 2 5 4 2" xfId="47193"/>
    <cellStyle name="Note 6 2 5 5" xfId="30043"/>
    <cellStyle name="Note 6 2 6" xfId="6942"/>
    <cellStyle name="Note 6 2 6 2" xfId="12908"/>
    <cellStyle name="Note 6 2 6 2 2" xfId="35971"/>
    <cellStyle name="Note 6 2 6 3" xfId="18664"/>
    <cellStyle name="Note 6 2 6 3 2" xfId="41712"/>
    <cellStyle name="Note 6 2 6 4" xfId="24155"/>
    <cellStyle name="Note 6 2 6 4 2" xfId="47194"/>
    <cellStyle name="Note 6 2 6 5" xfId="30044"/>
    <cellStyle name="Note 6 2 7" xfId="6943"/>
    <cellStyle name="Note 6 2 7 2" xfId="12909"/>
    <cellStyle name="Note 6 2 7 2 2" xfId="35972"/>
    <cellStyle name="Note 6 2 7 3" xfId="18665"/>
    <cellStyle name="Note 6 2 7 3 2" xfId="41713"/>
    <cellStyle name="Note 6 2 7 4" xfId="24156"/>
    <cellStyle name="Note 6 2 7 4 2" xfId="47195"/>
    <cellStyle name="Note 6 2 7 5" xfId="30045"/>
    <cellStyle name="Note 6 2 8" xfId="6944"/>
    <cellStyle name="Note 6 2 8 2" xfId="12910"/>
    <cellStyle name="Note 6 2 8 2 2" xfId="35973"/>
    <cellStyle name="Note 6 2 8 3" xfId="18666"/>
    <cellStyle name="Note 6 2 8 3 2" xfId="41714"/>
    <cellStyle name="Note 6 2 8 4" xfId="24157"/>
    <cellStyle name="Note 6 2 8 4 2" xfId="47196"/>
    <cellStyle name="Note 6 2 8 5" xfId="30046"/>
    <cellStyle name="Note 6 2 9" xfId="6945"/>
    <cellStyle name="Note 6 2 9 2" xfId="12911"/>
    <cellStyle name="Note 6 2 9 2 2" xfId="35974"/>
    <cellStyle name="Note 6 2 9 3" xfId="18667"/>
    <cellStyle name="Note 6 2 9 3 2" xfId="41715"/>
    <cellStyle name="Note 6 2 9 4" xfId="24158"/>
    <cellStyle name="Note 6 2 9 4 2" xfId="47197"/>
    <cellStyle name="Note 6 2 9 5" xfId="30047"/>
    <cellStyle name="Note 6 3" xfId="6021"/>
    <cellStyle name="Note 6 3 10" xfId="6946"/>
    <cellStyle name="Note 6 3 10 2" xfId="12912"/>
    <cellStyle name="Note 6 3 10 2 2" xfId="35975"/>
    <cellStyle name="Note 6 3 10 3" xfId="18668"/>
    <cellStyle name="Note 6 3 10 3 2" xfId="41716"/>
    <cellStyle name="Note 6 3 10 4" xfId="24159"/>
    <cellStyle name="Note 6 3 10 4 2" xfId="47198"/>
    <cellStyle name="Note 6 3 10 5" xfId="30048"/>
    <cellStyle name="Note 6 3 11" xfId="11994"/>
    <cellStyle name="Note 6 3 11 2" xfId="35063"/>
    <cellStyle name="Note 6 3 12" xfId="17751"/>
    <cellStyle name="Note 6 3 12 2" xfId="40805"/>
    <cellStyle name="Note 6 3 13" xfId="23248"/>
    <cellStyle name="Note 6 3 13 2" xfId="46287"/>
    <cellStyle name="Note 6 3 14" xfId="29135"/>
    <cellStyle name="Note 6 3 2" xfId="6947"/>
    <cellStyle name="Note 6 3 2 2" xfId="12913"/>
    <cellStyle name="Note 6 3 2 2 2" xfId="35976"/>
    <cellStyle name="Note 6 3 2 3" xfId="18669"/>
    <cellStyle name="Note 6 3 2 3 2" xfId="41717"/>
    <cellStyle name="Note 6 3 2 4" xfId="24160"/>
    <cellStyle name="Note 6 3 2 4 2" xfId="47199"/>
    <cellStyle name="Note 6 3 2 5" xfId="30049"/>
    <cellStyle name="Note 6 3 3" xfId="6948"/>
    <cellStyle name="Note 6 3 3 2" xfId="12914"/>
    <cellStyle name="Note 6 3 3 2 2" xfId="35977"/>
    <cellStyle name="Note 6 3 3 3" xfId="18670"/>
    <cellStyle name="Note 6 3 3 3 2" xfId="41718"/>
    <cellStyle name="Note 6 3 3 4" xfId="24161"/>
    <cellStyle name="Note 6 3 3 4 2" xfId="47200"/>
    <cellStyle name="Note 6 3 3 5" xfId="30050"/>
    <cellStyle name="Note 6 3 4" xfId="6949"/>
    <cellStyle name="Note 6 3 4 2" xfId="12915"/>
    <cellStyle name="Note 6 3 4 2 2" xfId="35978"/>
    <cellStyle name="Note 6 3 4 3" xfId="18671"/>
    <cellStyle name="Note 6 3 4 3 2" xfId="41719"/>
    <cellStyle name="Note 6 3 4 4" xfId="24162"/>
    <cellStyle name="Note 6 3 4 4 2" xfId="47201"/>
    <cellStyle name="Note 6 3 4 5" xfId="30051"/>
    <cellStyle name="Note 6 3 5" xfId="6950"/>
    <cellStyle name="Note 6 3 5 2" xfId="12916"/>
    <cellStyle name="Note 6 3 5 2 2" xfId="35979"/>
    <cellStyle name="Note 6 3 5 3" xfId="18672"/>
    <cellStyle name="Note 6 3 5 3 2" xfId="41720"/>
    <cellStyle name="Note 6 3 5 4" xfId="24163"/>
    <cellStyle name="Note 6 3 5 4 2" xfId="47202"/>
    <cellStyle name="Note 6 3 5 5" xfId="30052"/>
    <cellStyle name="Note 6 3 6" xfId="6951"/>
    <cellStyle name="Note 6 3 6 2" xfId="12917"/>
    <cellStyle name="Note 6 3 6 2 2" xfId="35980"/>
    <cellStyle name="Note 6 3 6 3" xfId="18673"/>
    <cellStyle name="Note 6 3 6 3 2" xfId="41721"/>
    <cellStyle name="Note 6 3 6 4" xfId="24164"/>
    <cellStyle name="Note 6 3 6 4 2" xfId="47203"/>
    <cellStyle name="Note 6 3 6 5" xfId="30053"/>
    <cellStyle name="Note 6 3 7" xfId="6952"/>
    <cellStyle name="Note 6 3 7 2" xfId="12918"/>
    <cellStyle name="Note 6 3 7 2 2" xfId="35981"/>
    <cellStyle name="Note 6 3 7 3" xfId="18674"/>
    <cellStyle name="Note 6 3 7 3 2" xfId="41722"/>
    <cellStyle name="Note 6 3 7 4" xfId="24165"/>
    <cellStyle name="Note 6 3 7 4 2" xfId="47204"/>
    <cellStyle name="Note 6 3 7 5" xfId="30054"/>
    <cellStyle name="Note 6 3 8" xfId="6953"/>
    <cellStyle name="Note 6 3 8 2" xfId="12919"/>
    <cellStyle name="Note 6 3 8 2 2" xfId="35982"/>
    <cellStyle name="Note 6 3 8 3" xfId="18675"/>
    <cellStyle name="Note 6 3 8 3 2" xfId="41723"/>
    <cellStyle name="Note 6 3 8 4" xfId="24166"/>
    <cellStyle name="Note 6 3 8 4 2" xfId="47205"/>
    <cellStyle name="Note 6 3 8 5" xfId="30055"/>
    <cellStyle name="Note 6 3 9" xfId="6954"/>
    <cellStyle name="Note 6 3 9 2" xfId="12920"/>
    <cellStyle name="Note 6 3 9 2 2" xfId="35983"/>
    <cellStyle name="Note 6 3 9 3" xfId="18676"/>
    <cellStyle name="Note 6 3 9 3 2" xfId="41724"/>
    <cellStyle name="Note 6 3 9 4" xfId="24167"/>
    <cellStyle name="Note 6 3 9 4 2" xfId="47206"/>
    <cellStyle name="Note 6 3 9 5" xfId="30056"/>
    <cellStyle name="Note 6 4" xfId="6955"/>
    <cellStyle name="Note 6 4 2" xfId="12921"/>
    <cellStyle name="Note 6 4 2 2" xfId="35984"/>
    <cellStyle name="Note 6 4 3" xfId="18677"/>
    <cellStyle name="Note 6 4 3 2" xfId="41725"/>
    <cellStyle name="Note 6 4 4" xfId="24168"/>
    <cellStyle name="Note 6 4 4 2" xfId="47207"/>
    <cellStyle name="Note 6 4 5" xfId="30057"/>
    <cellStyle name="Note 6 5" xfId="6956"/>
    <cellStyle name="Note 6 5 2" xfId="12922"/>
    <cellStyle name="Note 6 5 2 2" xfId="35985"/>
    <cellStyle name="Note 6 5 3" xfId="18678"/>
    <cellStyle name="Note 6 5 3 2" xfId="41726"/>
    <cellStyle name="Note 6 5 4" xfId="24169"/>
    <cellStyle name="Note 6 5 4 2" xfId="47208"/>
    <cellStyle name="Note 6 5 5" xfId="30058"/>
    <cellStyle name="Note 6 6" xfId="6957"/>
    <cellStyle name="Note 6 6 2" xfId="12923"/>
    <cellStyle name="Note 6 6 2 2" xfId="35986"/>
    <cellStyle name="Note 6 6 3" xfId="18679"/>
    <cellStyle name="Note 6 6 3 2" xfId="41727"/>
    <cellStyle name="Note 6 6 4" xfId="24170"/>
    <cellStyle name="Note 6 6 4 2" xfId="47209"/>
    <cellStyle name="Note 6 6 5" xfId="30059"/>
    <cellStyle name="Note 6 7" xfId="6958"/>
    <cellStyle name="Note 6 7 2" xfId="12924"/>
    <cellStyle name="Note 6 7 2 2" xfId="35987"/>
    <cellStyle name="Note 6 7 3" xfId="18680"/>
    <cellStyle name="Note 6 7 3 2" xfId="41728"/>
    <cellStyle name="Note 6 7 4" xfId="24171"/>
    <cellStyle name="Note 6 7 4 2" xfId="47210"/>
    <cellStyle name="Note 6 7 5" xfId="30060"/>
    <cellStyle name="Note 6 8" xfId="6959"/>
    <cellStyle name="Note 6 8 2" xfId="12925"/>
    <cellStyle name="Note 6 8 2 2" xfId="35988"/>
    <cellStyle name="Note 6 8 3" xfId="18681"/>
    <cellStyle name="Note 6 8 3 2" xfId="41729"/>
    <cellStyle name="Note 6 8 4" xfId="24172"/>
    <cellStyle name="Note 6 8 4 2" xfId="47211"/>
    <cellStyle name="Note 6 8 5" xfId="30061"/>
    <cellStyle name="Note 6 9" xfId="11504"/>
    <cellStyle name="Note 6 9 2" xfId="34573"/>
    <cellStyle name="Note 7" xfId="6960"/>
    <cellStyle name="Note 7 2" xfId="12926"/>
    <cellStyle name="Note 7 2 2" xfId="35989"/>
    <cellStyle name="Note 7 3" xfId="18682"/>
    <cellStyle name="Note 7 3 2" xfId="41730"/>
    <cellStyle name="Note 7 4" xfId="24173"/>
    <cellStyle name="Note 7 4 2" xfId="47212"/>
    <cellStyle name="Note 7 5" xfId="30062"/>
    <cellStyle name="Note 8" xfId="11289"/>
    <cellStyle name="Note 8 2" xfId="34358"/>
    <cellStyle name="Note 9" xfId="28434"/>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10 2" xfId="34357"/>
    <cellStyle name="Output 11" xfId="28435"/>
    <cellStyle name="Output 2" xfId="5498"/>
    <cellStyle name="Output 2 10" xfId="11492"/>
    <cellStyle name="Output 2 10 2" xfId="34561"/>
    <cellStyle name="Output 2 11" xfId="17281"/>
    <cellStyle name="Output 2 11 2" xfId="40335"/>
    <cellStyle name="Output 2 12" xfId="22885"/>
    <cellStyle name="Output 2 12 2" xfId="45924"/>
    <cellStyle name="Output 2 13" xfId="28623"/>
    <cellStyle name="Output 2 2" xfId="5786"/>
    <cellStyle name="Output 2 2 10" xfId="17523"/>
    <cellStyle name="Output 2 2 10 2" xfId="40577"/>
    <cellStyle name="Output 2 2 11" xfId="23039"/>
    <cellStyle name="Output 2 2 11 2" xfId="46078"/>
    <cellStyle name="Output 2 2 12" xfId="28900"/>
    <cellStyle name="Output 2 2 2" xfId="6961"/>
    <cellStyle name="Output 2 2 2 2" xfId="12927"/>
    <cellStyle name="Output 2 2 2 2 2" xfId="35990"/>
    <cellStyle name="Output 2 2 2 3" xfId="18683"/>
    <cellStyle name="Output 2 2 2 3 2" xfId="41731"/>
    <cellStyle name="Output 2 2 2 4" xfId="24174"/>
    <cellStyle name="Output 2 2 2 4 2" xfId="47213"/>
    <cellStyle name="Output 2 2 2 5" xfId="30063"/>
    <cellStyle name="Output 2 2 3" xfId="6962"/>
    <cellStyle name="Output 2 2 3 2" xfId="12928"/>
    <cellStyle name="Output 2 2 3 2 2" xfId="35991"/>
    <cellStyle name="Output 2 2 3 3" xfId="18684"/>
    <cellStyle name="Output 2 2 3 3 2" xfId="41732"/>
    <cellStyle name="Output 2 2 3 4" xfId="24175"/>
    <cellStyle name="Output 2 2 3 4 2" xfId="47214"/>
    <cellStyle name="Output 2 2 3 5" xfId="30064"/>
    <cellStyle name="Output 2 2 4" xfId="6963"/>
    <cellStyle name="Output 2 2 4 2" xfId="12929"/>
    <cellStyle name="Output 2 2 4 2 2" xfId="35992"/>
    <cellStyle name="Output 2 2 4 3" xfId="18685"/>
    <cellStyle name="Output 2 2 4 3 2" xfId="41733"/>
    <cellStyle name="Output 2 2 4 4" xfId="24176"/>
    <cellStyle name="Output 2 2 4 4 2" xfId="47215"/>
    <cellStyle name="Output 2 2 4 5" xfId="30065"/>
    <cellStyle name="Output 2 2 5" xfId="6964"/>
    <cellStyle name="Output 2 2 5 2" xfId="12930"/>
    <cellStyle name="Output 2 2 5 2 2" xfId="35993"/>
    <cellStyle name="Output 2 2 5 3" xfId="18686"/>
    <cellStyle name="Output 2 2 5 3 2" xfId="41734"/>
    <cellStyle name="Output 2 2 5 4" xfId="24177"/>
    <cellStyle name="Output 2 2 5 4 2" xfId="47216"/>
    <cellStyle name="Output 2 2 5 5" xfId="30066"/>
    <cellStyle name="Output 2 2 6" xfId="6965"/>
    <cellStyle name="Output 2 2 6 2" xfId="12931"/>
    <cellStyle name="Output 2 2 6 2 2" xfId="35994"/>
    <cellStyle name="Output 2 2 6 3" xfId="18687"/>
    <cellStyle name="Output 2 2 6 3 2" xfId="41735"/>
    <cellStyle name="Output 2 2 6 4" xfId="24178"/>
    <cellStyle name="Output 2 2 6 4 2" xfId="47217"/>
    <cellStyle name="Output 2 2 6 5" xfId="30067"/>
    <cellStyle name="Output 2 2 7" xfId="6966"/>
    <cellStyle name="Output 2 2 7 2" xfId="12932"/>
    <cellStyle name="Output 2 2 7 2 2" xfId="35995"/>
    <cellStyle name="Output 2 2 7 3" xfId="18688"/>
    <cellStyle name="Output 2 2 7 3 2" xfId="41736"/>
    <cellStyle name="Output 2 2 7 4" xfId="24179"/>
    <cellStyle name="Output 2 2 7 4 2" xfId="47218"/>
    <cellStyle name="Output 2 2 7 5" xfId="30068"/>
    <cellStyle name="Output 2 2 8" xfId="6967"/>
    <cellStyle name="Output 2 2 8 2" xfId="12933"/>
    <cellStyle name="Output 2 2 8 2 2" xfId="35996"/>
    <cellStyle name="Output 2 2 8 3" xfId="18689"/>
    <cellStyle name="Output 2 2 8 3 2" xfId="41737"/>
    <cellStyle name="Output 2 2 8 4" xfId="24180"/>
    <cellStyle name="Output 2 2 8 4 2" xfId="47219"/>
    <cellStyle name="Output 2 2 8 5" xfId="30069"/>
    <cellStyle name="Output 2 2 9" xfId="11759"/>
    <cellStyle name="Output 2 2 9 2" xfId="34828"/>
    <cellStyle name="Output 2 3" xfId="6011"/>
    <cellStyle name="Output 2 3 10" xfId="6968"/>
    <cellStyle name="Output 2 3 10 2" xfId="12934"/>
    <cellStyle name="Output 2 3 10 2 2" xfId="35997"/>
    <cellStyle name="Output 2 3 10 3" xfId="18690"/>
    <cellStyle name="Output 2 3 10 3 2" xfId="41738"/>
    <cellStyle name="Output 2 3 10 4" xfId="24181"/>
    <cellStyle name="Output 2 3 10 4 2" xfId="47220"/>
    <cellStyle name="Output 2 3 10 5" xfId="30070"/>
    <cellStyle name="Output 2 3 11" xfId="11984"/>
    <cellStyle name="Output 2 3 11 2" xfId="35053"/>
    <cellStyle name="Output 2 3 12" xfId="17741"/>
    <cellStyle name="Output 2 3 12 2" xfId="40795"/>
    <cellStyle name="Output 2 3 13" xfId="23238"/>
    <cellStyle name="Output 2 3 13 2" xfId="46277"/>
    <cellStyle name="Output 2 3 14" xfId="29125"/>
    <cellStyle name="Output 2 3 2" xfId="6969"/>
    <cellStyle name="Output 2 3 2 2" xfId="12935"/>
    <cellStyle name="Output 2 3 2 2 2" xfId="35998"/>
    <cellStyle name="Output 2 3 2 3" xfId="18691"/>
    <cellStyle name="Output 2 3 2 3 2" xfId="41739"/>
    <cellStyle name="Output 2 3 2 4" xfId="24182"/>
    <cellStyle name="Output 2 3 2 4 2" xfId="47221"/>
    <cellStyle name="Output 2 3 2 5" xfId="30071"/>
    <cellStyle name="Output 2 3 3" xfId="6970"/>
    <cellStyle name="Output 2 3 3 2" xfId="12936"/>
    <cellStyle name="Output 2 3 3 2 2" xfId="35999"/>
    <cellStyle name="Output 2 3 3 3" xfId="18692"/>
    <cellStyle name="Output 2 3 3 3 2" xfId="41740"/>
    <cellStyle name="Output 2 3 3 4" xfId="24183"/>
    <cellStyle name="Output 2 3 3 4 2" xfId="47222"/>
    <cellStyle name="Output 2 3 3 5" xfId="30072"/>
    <cellStyle name="Output 2 3 4" xfId="6971"/>
    <cellStyle name="Output 2 3 4 2" xfId="12937"/>
    <cellStyle name="Output 2 3 4 2 2" xfId="36000"/>
    <cellStyle name="Output 2 3 4 3" xfId="18693"/>
    <cellStyle name="Output 2 3 4 3 2" xfId="41741"/>
    <cellStyle name="Output 2 3 4 4" xfId="24184"/>
    <cellStyle name="Output 2 3 4 4 2" xfId="47223"/>
    <cellStyle name="Output 2 3 4 5" xfId="30073"/>
    <cellStyle name="Output 2 3 5" xfId="6972"/>
    <cellStyle name="Output 2 3 5 2" xfId="12938"/>
    <cellStyle name="Output 2 3 5 2 2" xfId="36001"/>
    <cellStyle name="Output 2 3 5 3" xfId="18694"/>
    <cellStyle name="Output 2 3 5 3 2" xfId="41742"/>
    <cellStyle name="Output 2 3 5 4" xfId="24185"/>
    <cellStyle name="Output 2 3 5 4 2" xfId="47224"/>
    <cellStyle name="Output 2 3 5 5" xfId="30074"/>
    <cellStyle name="Output 2 3 6" xfId="6973"/>
    <cellStyle name="Output 2 3 6 2" xfId="12939"/>
    <cellStyle name="Output 2 3 6 2 2" xfId="36002"/>
    <cellStyle name="Output 2 3 6 3" xfId="18695"/>
    <cellStyle name="Output 2 3 6 3 2" xfId="41743"/>
    <cellStyle name="Output 2 3 6 4" xfId="24186"/>
    <cellStyle name="Output 2 3 6 4 2" xfId="47225"/>
    <cellStyle name="Output 2 3 6 5" xfId="30075"/>
    <cellStyle name="Output 2 3 7" xfId="6974"/>
    <cellStyle name="Output 2 3 7 2" xfId="12940"/>
    <cellStyle name="Output 2 3 7 2 2" xfId="36003"/>
    <cellStyle name="Output 2 3 7 3" xfId="18696"/>
    <cellStyle name="Output 2 3 7 3 2" xfId="41744"/>
    <cellStyle name="Output 2 3 7 4" xfId="24187"/>
    <cellStyle name="Output 2 3 7 4 2" xfId="47226"/>
    <cellStyle name="Output 2 3 7 5" xfId="30076"/>
    <cellStyle name="Output 2 3 8" xfId="6975"/>
    <cellStyle name="Output 2 3 8 2" xfId="12941"/>
    <cellStyle name="Output 2 3 8 2 2" xfId="36004"/>
    <cellStyle name="Output 2 3 8 3" xfId="18697"/>
    <cellStyle name="Output 2 3 8 3 2" xfId="41745"/>
    <cellStyle name="Output 2 3 8 4" xfId="24188"/>
    <cellStyle name="Output 2 3 8 4 2" xfId="47227"/>
    <cellStyle name="Output 2 3 8 5" xfId="30077"/>
    <cellStyle name="Output 2 3 9" xfId="6976"/>
    <cellStyle name="Output 2 3 9 2" xfId="12942"/>
    <cellStyle name="Output 2 3 9 2 2" xfId="36005"/>
    <cellStyle name="Output 2 3 9 3" xfId="18698"/>
    <cellStyle name="Output 2 3 9 3 2" xfId="41746"/>
    <cellStyle name="Output 2 3 9 4" xfId="24189"/>
    <cellStyle name="Output 2 3 9 4 2" xfId="47228"/>
    <cellStyle name="Output 2 3 9 5" xfId="30078"/>
    <cellStyle name="Output 2 4" xfId="6977"/>
    <cellStyle name="Output 2 4 2" xfId="12943"/>
    <cellStyle name="Output 2 4 2 2" xfId="36006"/>
    <cellStyle name="Output 2 4 3" xfId="18699"/>
    <cellStyle name="Output 2 4 3 2" xfId="41747"/>
    <cellStyle name="Output 2 4 4" xfId="24190"/>
    <cellStyle name="Output 2 4 4 2" xfId="47229"/>
    <cellStyle name="Output 2 4 5" xfId="30079"/>
    <cellStyle name="Output 2 5" xfId="6978"/>
    <cellStyle name="Output 2 5 2" xfId="12944"/>
    <cellStyle name="Output 2 5 2 2" xfId="36007"/>
    <cellStyle name="Output 2 5 3" xfId="18700"/>
    <cellStyle name="Output 2 5 3 2" xfId="41748"/>
    <cellStyle name="Output 2 5 4" xfId="24191"/>
    <cellStyle name="Output 2 5 4 2" xfId="47230"/>
    <cellStyle name="Output 2 5 5" xfId="30080"/>
    <cellStyle name="Output 2 6" xfId="6979"/>
    <cellStyle name="Output 2 6 2" xfId="12945"/>
    <cellStyle name="Output 2 6 2 2" xfId="36008"/>
    <cellStyle name="Output 2 6 3" xfId="18701"/>
    <cellStyle name="Output 2 6 3 2" xfId="41749"/>
    <cellStyle name="Output 2 6 4" xfId="24192"/>
    <cellStyle name="Output 2 6 4 2" xfId="47231"/>
    <cellStyle name="Output 2 6 5" xfId="30081"/>
    <cellStyle name="Output 2 7" xfId="6980"/>
    <cellStyle name="Output 2 7 2" xfId="12946"/>
    <cellStyle name="Output 2 7 2 2" xfId="36009"/>
    <cellStyle name="Output 2 7 3" xfId="18702"/>
    <cellStyle name="Output 2 7 3 2" xfId="41750"/>
    <cellStyle name="Output 2 7 4" xfId="24193"/>
    <cellStyle name="Output 2 7 4 2" xfId="47232"/>
    <cellStyle name="Output 2 7 5" xfId="30082"/>
    <cellStyle name="Output 2 8" xfId="6981"/>
    <cellStyle name="Output 2 8 2" xfId="12947"/>
    <cellStyle name="Output 2 8 2 2" xfId="36010"/>
    <cellStyle name="Output 2 8 3" xfId="18703"/>
    <cellStyle name="Output 2 8 3 2" xfId="41751"/>
    <cellStyle name="Output 2 8 4" xfId="24194"/>
    <cellStyle name="Output 2 8 4 2" xfId="47233"/>
    <cellStyle name="Output 2 8 5" xfId="30083"/>
    <cellStyle name="Output 2 9" xfId="6982"/>
    <cellStyle name="Output 2 9 2" xfId="12948"/>
    <cellStyle name="Output 2 9 2 2" xfId="36011"/>
    <cellStyle name="Output 2 9 3" xfId="18704"/>
    <cellStyle name="Output 2 9 3 2" xfId="41752"/>
    <cellStyle name="Output 2 9 4" xfId="24195"/>
    <cellStyle name="Output 2 9 4 2" xfId="47234"/>
    <cellStyle name="Output 2 9 5" xfId="30084"/>
    <cellStyle name="Output 3" xfId="5545"/>
    <cellStyle name="Output 3 2" xfId="5833"/>
    <cellStyle name="Output 3 2 10" xfId="17568"/>
    <cellStyle name="Output 3 2 10 2" xfId="40622"/>
    <cellStyle name="Output 3 2 11" xfId="23081"/>
    <cellStyle name="Output 3 2 11 2" xfId="46120"/>
    <cellStyle name="Output 3 2 12" xfId="28947"/>
    <cellStyle name="Output 3 2 2" xfId="6983"/>
    <cellStyle name="Output 3 2 2 2" xfId="12949"/>
    <cellStyle name="Output 3 2 2 2 2" xfId="36012"/>
    <cellStyle name="Output 3 2 2 3" xfId="18705"/>
    <cellStyle name="Output 3 2 2 3 2" xfId="41753"/>
    <cellStyle name="Output 3 2 2 4" xfId="24196"/>
    <cellStyle name="Output 3 2 2 4 2" xfId="47235"/>
    <cellStyle name="Output 3 2 2 5" xfId="30085"/>
    <cellStyle name="Output 3 2 3" xfId="6984"/>
    <cellStyle name="Output 3 2 3 2" xfId="12950"/>
    <cellStyle name="Output 3 2 3 2 2" xfId="36013"/>
    <cellStyle name="Output 3 2 3 3" xfId="18706"/>
    <cellStyle name="Output 3 2 3 3 2" xfId="41754"/>
    <cellStyle name="Output 3 2 3 4" xfId="24197"/>
    <cellStyle name="Output 3 2 3 4 2" xfId="47236"/>
    <cellStyle name="Output 3 2 3 5" xfId="30086"/>
    <cellStyle name="Output 3 2 4" xfId="6985"/>
    <cellStyle name="Output 3 2 4 2" xfId="12951"/>
    <cellStyle name="Output 3 2 4 2 2" xfId="36014"/>
    <cellStyle name="Output 3 2 4 3" xfId="18707"/>
    <cellStyle name="Output 3 2 4 3 2" xfId="41755"/>
    <cellStyle name="Output 3 2 4 4" xfId="24198"/>
    <cellStyle name="Output 3 2 4 4 2" xfId="47237"/>
    <cellStyle name="Output 3 2 4 5" xfId="30087"/>
    <cellStyle name="Output 3 2 5" xfId="6986"/>
    <cellStyle name="Output 3 2 5 2" xfId="12952"/>
    <cellStyle name="Output 3 2 5 2 2" xfId="36015"/>
    <cellStyle name="Output 3 2 5 3" xfId="18708"/>
    <cellStyle name="Output 3 2 5 3 2" xfId="41756"/>
    <cellStyle name="Output 3 2 5 4" xfId="24199"/>
    <cellStyle name="Output 3 2 5 4 2" xfId="47238"/>
    <cellStyle name="Output 3 2 5 5" xfId="30088"/>
    <cellStyle name="Output 3 2 6" xfId="6987"/>
    <cellStyle name="Output 3 2 6 2" xfId="12953"/>
    <cellStyle name="Output 3 2 6 2 2" xfId="36016"/>
    <cellStyle name="Output 3 2 6 3" xfId="18709"/>
    <cellStyle name="Output 3 2 6 3 2" xfId="41757"/>
    <cellStyle name="Output 3 2 6 4" xfId="24200"/>
    <cellStyle name="Output 3 2 6 4 2" xfId="47239"/>
    <cellStyle name="Output 3 2 6 5" xfId="30089"/>
    <cellStyle name="Output 3 2 7" xfId="6988"/>
    <cellStyle name="Output 3 2 7 2" xfId="12954"/>
    <cellStyle name="Output 3 2 7 2 2" xfId="36017"/>
    <cellStyle name="Output 3 2 7 3" xfId="18710"/>
    <cellStyle name="Output 3 2 7 3 2" xfId="41758"/>
    <cellStyle name="Output 3 2 7 4" xfId="24201"/>
    <cellStyle name="Output 3 2 7 4 2" xfId="47240"/>
    <cellStyle name="Output 3 2 7 5" xfId="30090"/>
    <cellStyle name="Output 3 2 8" xfId="6989"/>
    <cellStyle name="Output 3 2 8 2" xfId="12955"/>
    <cellStyle name="Output 3 2 8 2 2" xfId="36018"/>
    <cellStyle name="Output 3 2 8 3" xfId="18711"/>
    <cellStyle name="Output 3 2 8 3 2" xfId="41759"/>
    <cellStyle name="Output 3 2 8 4" xfId="24202"/>
    <cellStyle name="Output 3 2 8 4 2" xfId="47241"/>
    <cellStyle name="Output 3 2 8 5" xfId="30091"/>
    <cellStyle name="Output 3 2 9" xfId="11806"/>
    <cellStyle name="Output 3 2 9 2" xfId="34875"/>
    <cellStyle name="Output 3 3" xfId="6055"/>
    <cellStyle name="Output 3 3 10" xfId="6990"/>
    <cellStyle name="Output 3 3 10 2" xfId="12956"/>
    <cellStyle name="Output 3 3 10 2 2" xfId="36019"/>
    <cellStyle name="Output 3 3 10 3" xfId="18712"/>
    <cellStyle name="Output 3 3 10 3 2" xfId="41760"/>
    <cellStyle name="Output 3 3 10 4" xfId="24203"/>
    <cellStyle name="Output 3 3 10 4 2" xfId="47242"/>
    <cellStyle name="Output 3 3 10 5" xfId="30092"/>
    <cellStyle name="Output 3 3 11" xfId="12027"/>
    <cellStyle name="Output 3 3 11 2" xfId="35096"/>
    <cellStyle name="Output 3 3 12" xfId="17783"/>
    <cellStyle name="Output 3 3 12 2" xfId="40837"/>
    <cellStyle name="Output 3 3 13" xfId="23280"/>
    <cellStyle name="Output 3 3 13 2" xfId="46319"/>
    <cellStyle name="Output 3 3 14" xfId="29169"/>
    <cellStyle name="Output 3 3 2" xfId="6991"/>
    <cellStyle name="Output 3 3 2 2" xfId="12957"/>
    <cellStyle name="Output 3 3 2 2 2" xfId="36020"/>
    <cellStyle name="Output 3 3 2 3" xfId="18713"/>
    <cellStyle name="Output 3 3 2 3 2" xfId="41761"/>
    <cellStyle name="Output 3 3 2 4" xfId="24204"/>
    <cellStyle name="Output 3 3 2 4 2" xfId="47243"/>
    <cellStyle name="Output 3 3 2 5" xfId="30093"/>
    <cellStyle name="Output 3 3 3" xfId="6992"/>
    <cellStyle name="Output 3 3 3 2" xfId="12958"/>
    <cellStyle name="Output 3 3 3 2 2" xfId="36021"/>
    <cellStyle name="Output 3 3 3 3" xfId="18714"/>
    <cellStyle name="Output 3 3 3 3 2" xfId="41762"/>
    <cellStyle name="Output 3 3 3 4" xfId="24205"/>
    <cellStyle name="Output 3 3 3 4 2" xfId="47244"/>
    <cellStyle name="Output 3 3 3 5" xfId="30094"/>
    <cellStyle name="Output 3 3 4" xfId="6993"/>
    <cellStyle name="Output 3 3 4 2" xfId="12959"/>
    <cellStyle name="Output 3 3 4 2 2" xfId="36022"/>
    <cellStyle name="Output 3 3 4 3" xfId="18715"/>
    <cellStyle name="Output 3 3 4 3 2" xfId="41763"/>
    <cellStyle name="Output 3 3 4 4" xfId="24206"/>
    <cellStyle name="Output 3 3 4 4 2" xfId="47245"/>
    <cellStyle name="Output 3 3 4 5" xfId="30095"/>
    <cellStyle name="Output 3 3 5" xfId="6994"/>
    <cellStyle name="Output 3 3 5 2" xfId="12960"/>
    <cellStyle name="Output 3 3 5 2 2" xfId="36023"/>
    <cellStyle name="Output 3 3 5 3" xfId="18716"/>
    <cellStyle name="Output 3 3 5 3 2" xfId="41764"/>
    <cellStyle name="Output 3 3 5 4" xfId="24207"/>
    <cellStyle name="Output 3 3 5 4 2" xfId="47246"/>
    <cellStyle name="Output 3 3 5 5" xfId="30096"/>
    <cellStyle name="Output 3 3 6" xfId="6995"/>
    <cellStyle name="Output 3 3 6 2" xfId="12961"/>
    <cellStyle name="Output 3 3 6 2 2" xfId="36024"/>
    <cellStyle name="Output 3 3 6 3" xfId="18717"/>
    <cellStyle name="Output 3 3 6 3 2" xfId="41765"/>
    <cellStyle name="Output 3 3 6 4" xfId="24208"/>
    <cellStyle name="Output 3 3 6 4 2" xfId="47247"/>
    <cellStyle name="Output 3 3 6 5" xfId="30097"/>
    <cellStyle name="Output 3 3 7" xfId="6996"/>
    <cellStyle name="Output 3 3 7 2" xfId="12962"/>
    <cellStyle name="Output 3 3 7 2 2" xfId="36025"/>
    <cellStyle name="Output 3 3 7 3" xfId="18718"/>
    <cellStyle name="Output 3 3 7 3 2" xfId="41766"/>
    <cellStyle name="Output 3 3 7 4" xfId="24209"/>
    <cellStyle name="Output 3 3 7 4 2" xfId="47248"/>
    <cellStyle name="Output 3 3 7 5" xfId="30098"/>
    <cellStyle name="Output 3 3 8" xfId="6997"/>
    <cellStyle name="Output 3 3 8 2" xfId="12963"/>
    <cellStyle name="Output 3 3 8 2 2" xfId="36026"/>
    <cellStyle name="Output 3 3 8 3" xfId="18719"/>
    <cellStyle name="Output 3 3 8 3 2" xfId="41767"/>
    <cellStyle name="Output 3 3 8 4" xfId="24210"/>
    <cellStyle name="Output 3 3 8 4 2" xfId="47249"/>
    <cellStyle name="Output 3 3 8 5" xfId="30099"/>
    <cellStyle name="Output 3 3 9" xfId="6998"/>
    <cellStyle name="Output 3 3 9 2" xfId="12964"/>
    <cellStyle name="Output 3 3 9 2 2" xfId="36027"/>
    <cellStyle name="Output 3 3 9 3" xfId="18720"/>
    <cellStyle name="Output 3 3 9 3 2" xfId="41768"/>
    <cellStyle name="Output 3 3 9 4" xfId="24211"/>
    <cellStyle name="Output 3 3 9 4 2" xfId="47250"/>
    <cellStyle name="Output 3 3 9 5" xfId="30100"/>
    <cellStyle name="Output 3 4" xfId="6999"/>
    <cellStyle name="Output 3 4 2" xfId="12965"/>
    <cellStyle name="Output 3 4 2 2" xfId="36028"/>
    <cellStyle name="Output 3 4 3" xfId="18721"/>
    <cellStyle name="Output 3 4 3 2" xfId="41769"/>
    <cellStyle name="Output 3 4 4" xfId="24212"/>
    <cellStyle name="Output 3 4 4 2" xfId="47251"/>
    <cellStyle name="Output 3 4 5" xfId="30101"/>
    <cellStyle name="Output 3 5" xfId="7000"/>
    <cellStyle name="Output 3 5 2" xfId="12966"/>
    <cellStyle name="Output 3 5 2 2" xfId="36029"/>
    <cellStyle name="Output 3 5 3" xfId="18722"/>
    <cellStyle name="Output 3 5 3 2" xfId="41770"/>
    <cellStyle name="Output 3 5 4" xfId="24213"/>
    <cellStyle name="Output 3 5 4 2" xfId="47252"/>
    <cellStyle name="Output 3 5 5" xfId="30102"/>
    <cellStyle name="Output 3 6" xfId="7001"/>
    <cellStyle name="Output 3 6 2" xfId="12967"/>
    <cellStyle name="Output 3 6 2 2" xfId="36030"/>
    <cellStyle name="Output 3 6 3" xfId="18723"/>
    <cellStyle name="Output 3 6 3 2" xfId="41771"/>
    <cellStyle name="Output 3 6 4" xfId="24214"/>
    <cellStyle name="Output 3 6 4 2" xfId="47253"/>
    <cellStyle name="Output 3 6 5" xfId="30103"/>
    <cellStyle name="Output 3 7" xfId="11538"/>
    <cellStyle name="Output 3 7 2" xfId="34607"/>
    <cellStyle name="Output 3 8" xfId="17322"/>
    <cellStyle name="Output 3 8 2" xfId="40376"/>
    <cellStyle name="Output 3 9" xfId="28670"/>
    <cellStyle name="Output 4" xfId="5465"/>
    <cellStyle name="Output 4 2" xfId="5753"/>
    <cellStyle name="Output 4 2 10" xfId="17493"/>
    <cellStyle name="Output 4 2 10 2" xfId="40547"/>
    <cellStyle name="Output 4 2 11" xfId="23010"/>
    <cellStyle name="Output 4 2 11 2" xfId="46049"/>
    <cellStyle name="Output 4 2 12" xfId="28867"/>
    <cellStyle name="Output 4 2 2" xfId="7002"/>
    <cellStyle name="Output 4 2 2 2" xfId="12968"/>
    <cellStyle name="Output 4 2 2 2 2" xfId="36031"/>
    <cellStyle name="Output 4 2 2 3" xfId="18724"/>
    <cellStyle name="Output 4 2 2 3 2" xfId="41772"/>
    <cellStyle name="Output 4 2 2 4" xfId="24215"/>
    <cellStyle name="Output 4 2 2 4 2" xfId="47254"/>
    <cellStyle name="Output 4 2 2 5" xfId="30104"/>
    <cellStyle name="Output 4 2 3" xfId="7003"/>
    <cellStyle name="Output 4 2 3 2" xfId="12969"/>
    <cellStyle name="Output 4 2 3 2 2" xfId="36032"/>
    <cellStyle name="Output 4 2 3 3" xfId="18725"/>
    <cellStyle name="Output 4 2 3 3 2" xfId="41773"/>
    <cellStyle name="Output 4 2 3 4" xfId="24216"/>
    <cellStyle name="Output 4 2 3 4 2" xfId="47255"/>
    <cellStyle name="Output 4 2 3 5" xfId="30105"/>
    <cellStyle name="Output 4 2 4" xfId="7004"/>
    <cellStyle name="Output 4 2 4 2" xfId="12970"/>
    <cellStyle name="Output 4 2 4 2 2" xfId="36033"/>
    <cellStyle name="Output 4 2 4 3" xfId="18726"/>
    <cellStyle name="Output 4 2 4 3 2" xfId="41774"/>
    <cellStyle name="Output 4 2 4 4" xfId="24217"/>
    <cellStyle name="Output 4 2 4 4 2" xfId="47256"/>
    <cellStyle name="Output 4 2 4 5" xfId="30106"/>
    <cellStyle name="Output 4 2 5" xfId="7005"/>
    <cellStyle name="Output 4 2 5 2" xfId="12971"/>
    <cellStyle name="Output 4 2 5 2 2" xfId="36034"/>
    <cellStyle name="Output 4 2 5 3" xfId="18727"/>
    <cellStyle name="Output 4 2 5 3 2" xfId="41775"/>
    <cellStyle name="Output 4 2 5 4" xfId="24218"/>
    <cellStyle name="Output 4 2 5 4 2" xfId="47257"/>
    <cellStyle name="Output 4 2 5 5" xfId="30107"/>
    <cellStyle name="Output 4 2 6" xfId="7006"/>
    <cellStyle name="Output 4 2 6 2" xfId="12972"/>
    <cellStyle name="Output 4 2 6 2 2" xfId="36035"/>
    <cellStyle name="Output 4 2 6 3" xfId="18728"/>
    <cellStyle name="Output 4 2 6 3 2" xfId="41776"/>
    <cellStyle name="Output 4 2 6 4" xfId="24219"/>
    <cellStyle name="Output 4 2 6 4 2" xfId="47258"/>
    <cellStyle name="Output 4 2 6 5" xfId="30108"/>
    <cellStyle name="Output 4 2 7" xfId="7007"/>
    <cellStyle name="Output 4 2 7 2" xfId="12973"/>
    <cellStyle name="Output 4 2 7 2 2" xfId="36036"/>
    <cellStyle name="Output 4 2 7 3" xfId="18729"/>
    <cellStyle name="Output 4 2 7 3 2" xfId="41777"/>
    <cellStyle name="Output 4 2 7 4" xfId="24220"/>
    <cellStyle name="Output 4 2 7 4 2" xfId="47259"/>
    <cellStyle name="Output 4 2 7 5" xfId="30109"/>
    <cellStyle name="Output 4 2 8" xfId="7008"/>
    <cellStyle name="Output 4 2 8 2" xfId="12974"/>
    <cellStyle name="Output 4 2 8 2 2" xfId="36037"/>
    <cellStyle name="Output 4 2 8 3" xfId="18730"/>
    <cellStyle name="Output 4 2 8 3 2" xfId="41778"/>
    <cellStyle name="Output 4 2 8 4" xfId="24221"/>
    <cellStyle name="Output 4 2 8 4 2" xfId="47260"/>
    <cellStyle name="Output 4 2 8 5" xfId="30110"/>
    <cellStyle name="Output 4 2 9" xfId="11726"/>
    <cellStyle name="Output 4 2 9 2" xfId="34795"/>
    <cellStyle name="Output 4 3" xfId="5980"/>
    <cellStyle name="Output 4 3 10" xfId="7009"/>
    <cellStyle name="Output 4 3 10 2" xfId="12975"/>
    <cellStyle name="Output 4 3 10 2 2" xfId="36038"/>
    <cellStyle name="Output 4 3 10 3" xfId="18731"/>
    <cellStyle name="Output 4 3 10 3 2" xfId="41779"/>
    <cellStyle name="Output 4 3 10 4" xfId="24222"/>
    <cellStyle name="Output 4 3 10 4 2" xfId="47261"/>
    <cellStyle name="Output 4 3 10 5" xfId="30111"/>
    <cellStyle name="Output 4 3 11" xfId="11953"/>
    <cellStyle name="Output 4 3 11 2" xfId="35022"/>
    <cellStyle name="Output 4 3 12" xfId="17710"/>
    <cellStyle name="Output 4 3 12 2" xfId="40764"/>
    <cellStyle name="Output 4 3 13" xfId="23207"/>
    <cellStyle name="Output 4 3 13 2" xfId="46246"/>
    <cellStyle name="Output 4 3 14" xfId="29094"/>
    <cellStyle name="Output 4 3 2" xfId="7010"/>
    <cellStyle name="Output 4 3 2 2" xfId="12976"/>
    <cellStyle name="Output 4 3 2 2 2" xfId="36039"/>
    <cellStyle name="Output 4 3 2 3" xfId="18732"/>
    <cellStyle name="Output 4 3 2 3 2" xfId="41780"/>
    <cellStyle name="Output 4 3 2 4" xfId="24223"/>
    <cellStyle name="Output 4 3 2 4 2" xfId="47262"/>
    <cellStyle name="Output 4 3 2 5" xfId="30112"/>
    <cellStyle name="Output 4 3 3" xfId="7011"/>
    <cellStyle name="Output 4 3 3 2" xfId="12977"/>
    <cellStyle name="Output 4 3 3 2 2" xfId="36040"/>
    <cellStyle name="Output 4 3 3 3" xfId="18733"/>
    <cellStyle name="Output 4 3 3 3 2" xfId="41781"/>
    <cellStyle name="Output 4 3 3 4" xfId="24224"/>
    <cellStyle name="Output 4 3 3 4 2" xfId="47263"/>
    <cellStyle name="Output 4 3 3 5" xfId="30113"/>
    <cellStyle name="Output 4 3 4" xfId="7012"/>
    <cellStyle name="Output 4 3 4 2" xfId="12978"/>
    <cellStyle name="Output 4 3 4 2 2" xfId="36041"/>
    <cellStyle name="Output 4 3 4 3" xfId="18734"/>
    <cellStyle name="Output 4 3 4 3 2" xfId="41782"/>
    <cellStyle name="Output 4 3 4 4" xfId="24225"/>
    <cellStyle name="Output 4 3 4 4 2" xfId="47264"/>
    <cellStyle name="Output 4 3 4 5" xfId="30114"/>
    <cellStyle name="Output 4 3 5" xfId="7013"/>
    <cellStyle name="Output 4 3 5 2" xfId="12979"/>
    <cellStyle name="Output 4 3 5 2 2" xfId="36042"/>
    <cellStyle name="Output 4 3 5 3" xfId="18735"/>
    <cellStyle name="Output 4 3 5 3 2" xfId="41783"/>
    <cellStyle name="Output 4 3 5 4" xfId="24226"/>
    <cellStyle name="Output 4 3 5 4 2" xfId="47265"/>
    <cellStyle name="Output 4 3 5 5" xfId="30115"/>
    <cellStyle name="Output 4 3 6" xfId="7014"/>
    <cellStyle name="Output 4 3 6 2" xfId="12980"/>
    <cellStyle name="Output 4 3 6 2 2" xfId="36043"/>
    <cellStyle name="Output 4 3 6 3" xfId="18736"/>
    <cellStyle name="Output 4 3 6 3 2" xfId="41784"/>
    <cellStyle name="Output 4 3 6 4" xfId="24227"/>
    <cellStyle name="Output 4 3 6 4 2" xfId="47266"/>
    <cellStyle name="Output 4 3 6 5" xfId="30116"/>
    <cellStyle name="Output 4 3 7" xfId="7015"/>
    <cellStyle name="Output 4 3 7 2" xfId="12981"/>
    <cellStyle name="Output 4 3 7 2 2" xfId="36044"/>
    <cellStyle name="Output 4 3 7 3" xfId="18737"/>
    <cellStyle name="Output 4 3 7 3 2" xfId="41785"/>
    <cellStyle name="Output 4 3 7 4" xfId="24228"/>
    <cellStyle name="Output 4 3 7 4 2" xfId="47267"/>
    <cellStyle name="Output 4 3 7 5" xfId="30117"/>
    <cellStyle name="Output 4 3 8" xfId="7016"/>
    <cellStyle name="Output 4 3 8 2" xfId="12982"/>
    <cellStyle name="Output 4 3 8 2 2" xfId="36045"/>
    <cellStyle name="Output 4 3 8 3" xfId="18738"/>
    <cellStyle name="Output 4 3 8 3 2" xfId="41786"/>
    <cellStyle name="Output 4 3 8 4" xfId="24229"/>
    <cellStyle name="Output 4 3 8 4 2" xfId="47268"/>
    <cellStyle name="Output 4 3 8 5" xfId="30118"/>
    <cellStyle name="Output 4 3 9" xfId="7017"/>
    <cellStyle name="Output 4 3 9 2" xfId="12983"/>
    <cellStyle name="Output 4 3 9 2 2" xfId="36046"/>
    <cellStyle name="Output 4 3 9 3" xfId="18739"/>
    <cellStyle name="Output 4 3 9 3 2" xfId="41787"/>
    <cellStyle name="Output 4 3 9 4" xfId="24230"/>
    <cellStyle name="Output 4 3 9 4 2" xfId="47269"/>
    <cellStyle name="Output 4 3 9 5" xfId="30119"/>
    <cellStyle name="Output 4 4" xfId="7018"/>
    <cellStyle name="Output 4 4 2" xfId="12984"/>
    <cellStyle name="Output 4 4 2 2" xfId="36047"/>
    <cellStyle name="Output 4 4 3" xfId="18740"/>
    <cellStyle name="Output 4 4 3 2" xfId="41788"/>
    <cellStyle name="Output 4 4 4" xfId="24231"/>
    <cellStyle name="Output 4 4 4 2" xfId="47270"/>
    <cellStyle name="Output 4 4 5" xfId="30120"/>
    <cellStyle name="Output 4 5" xfId="7019"/>
    <cellStyle name="Output 4 5 2" xfId="12985"/>
    <cellStyle name="Output 4 5 2 2" xfId="36048"/>
    <cellStyle name="Output 4 5 3" xfId="18741"/>
    <cellStyle name="Output 4 5 3 2" xfId="41789"/>
    <cellStyle name="Output 4 5 4" xfId="24232"/>
    <cellStyle name="Output 4 5 4 2" xfId="47271"/>
    <cellStyle name="Output 4 5 5" xfId="30121"/>
    <cellStyle name="Output 4 6" xfId="7020"/>
    <cellStyle name="Output 4 6 2" xfId="12986"/>
    <cellStyle name="Output 4 6 2 2" xfId="36049"/>
    <cellStyle name="Output 4 6 3" xfId="18742"/>
    <cellStyle name="Output 4 6 3 2" xfId="41790"/>
    <cellStyle name="Output 4 6 4" xfId="24233"/>
    <cellStyle name="Output 4 6 4 2" xfId="47272"/>
    <cellStyle name="Output 4 6 5" xfId="30122"/>
    <cellStyle name="Output 4 7" xfId="11459"/>
    <cellStyle name="Output 4 7 2" xfId="34528"/>
    <cellStyle name="Output 4 8" xfId="17252"/>
    <cellStyle name="Output 4 8 2" xfId="40306"/>
    <cellStyle name="Output 4 9" xfId="28590"/>
    <cellStyle name="Output 5" xfId="5581"/>
    <cellStyle name="Output 5 10" xfId="28706"/>
    <cellStyle name="Output 5 2" xfId="5869"/>
    <cellStyle name="Output 5 2 10" xfId="17603"/>
    <cellStyle name="Output 5 2 10 2" xfId="40657"/>
    <cellStyle name="Output 5 2 11" xfId="23097"/>
    <cellStyle name="Output 5 2 11 2" xfId="46136"/>
    <cellStyle name="Output 5 2 12" xfId="28983"/>
    <cellStyle name="Output 5 2 2" xfId="7021"/>
    <cellStyle name="Output 5 2 2 2" xfId="12987"/>
    <cellStyle name="Output 5 2 2 2 2" xfId="36050"/>
    <cellStyle name="Output 5 2 2 3" xfId="18743"/>
    <cellStyle name="Output 5 2 2 3 2" xfId="41791"/>
    <cellStyle name="Output 5 2 2 4" xfId="24234"/>
    <cellStyle name="Output 5 2 2 4 2" xfId="47273"/>
    <cellStyle name="Output 5 2 2 5" xfId="30123"/>
    <cellStyle name="Output 5 2 3" xfId="7022"/>
    <cellStyle name="Output 5 2 3 2" xfId="12988"/>
    <cellStyle name="Output 5 2 3 2 2" xfId="36051"/>
    <cellStyle name="Output 5 2 3 3" xfId="18744"/>
    <cellStyle name="Output 5 2 3 3 2" xfId="41792"/>
    <cellStyle name="Output 5 2 3 4" xfId="24235"/>
    <cellStyle name="Output 5 2 3 4 2" xfId="47274"/>
    <cellStyle name="Output 5 2 3 5" xfId="30124"/>
    <cellStyle name="Output 5 2 4" xfId="7023"/>
    <cellStyle name="Output 5 2 4 2" xfId="12989"/>
    <cellStyle name="Output 5 2 4 2 2" xfId="36052"/>
    <cellStyle name="Output 5 2 4 3" xfId="18745"/>
    <cellStyle name="Output 5 2 4 3 2" xfId="41793"/>
    <cellStyle name="Output 5 2 4 4" xfId="24236"/>
    <cellStyle name="Output 5 2 4 4 2" xfId="47275"/>
    <cellStyle name="Output 5 2 4 5" xfId="30125"/>
    <cellStyle name="Output 5 2 5" xfId="7024"/>
    <cellStyle name="Output 5 2 5 2" xfId="12990"/>
    <cellStyle name="Output 5 2 5 2 2" xfId="36053"/>
    <cellStyle name="Output 5 2 5 3" xfId="18746"/>
    <cellStyle name="Output 5 2 5 3 2" xfId="41794"/>
    <cellStyle name="Output 5 2 5 4" xfId="24237"/>
    <cellStyle name="Output 5 2 5 4 2" xfId="47276"/>
    <cellStyle name="Output 5 2 5 5" xfId="30126"/>
    <cellStyle name="Output 5 2 6" xfId="7025"/>
    <cellStyle name="Output 5 2 6 2" xfId="12991"/>
    <cellStyle name="Output 5 2 6 2 2" xfId="36054"/>
    <cellStyle name="Output 5 2 6 3" xfId="18747"/>
    <cellStyle name="Output 5 2 6 3 2" xfId="41795"/>
    <cellStyle name="Output 5 2 6 4" xfId="24238"/>
    <cellStyle name="Output 5 2 6 4 2" xfId="47277"/>
    <cellStyle name="Output 5 2 6 5" xfId="30127"/>
    <cellStyle name="Output 5 2 7" xfId="7026"/>
    <cellStyle name="Output 5 2 7 2" xfId="12992"/>
    <cellStyle name="Output 5 2 7 2 2" xfId="36055"/>
    <cellStyle name="Output 5 2 7 3" xfId="18748"/>
    <cellStyle name="Output 5 2 7 3 2" xfId="41796"/>
    <cellStyle name="Output 5 2 7 4" xfId="24239"/>
    <cellStyle name="Output 5 2 7 4 2" xfId="47278"/>
    <cellStyle name="Output 5 2 7 5" xfId="30128"/>
    <cellStyle name="Output 5 2 8" xfId="7027"/>
    <cellStyle name="Output 5 2 8 2" xfId="12993"/>
    <cellStyle name="Output 5 2 8 2 2" xfId="36056"/>
    <cellStyle name="Output 5 2 8 3" xfId="18749"/>
    <cellStyle name="Output 5 2 8 3 2" xfId="41797"/>
    <cellStyle name="Output 5 2 8 4" xfId="24240"/>
    <cellStyle name="Output 5 2 8 4 2" xfId="47279"/>
    <cellStyle name="Output 5 2 8 5" xfId="30129"/>
    <cellStyle name="Output 5 2 9" xfId="11842"/>
    <cellStyle name="Output 5 2 9 2" xfId="34911"/>
    <cellStyle name="Output 5 3" xfId="6075"/>
    <cellStyle name="Output 5 3 10" xfId="7028"/>
    <cellStyle name="Output 5 3 10 2" xfId="12994"/>
    <cellStyle name="Output 5 3 10 2 2" xfId="36057"/>
    <cellStyle name="Output 5 3 10 3" xfId="18750"/>
    <cellStyle name="Output 5 3 10 3 2" xfId="41798"/>
    <cellStyle name="Output 5 3 10 4" xfId="24241"/>
    <cellStyle name="Output 5 3 10 4 2" xfId="47280"/>
    <cellStyle name="Output 5 3 10 5" xfId="30130"/>
    <cellStyle name="Output 5 3 11" xfId="12047"/>
    <cellStyle name="Output 5 3 11 2" xfId="35116"/>
    <cellStyle name="Output 5 3 12" xfId="17803"/>
    <cellStyle name="Output 5 3 12 2" xfId="40857"/>
    <cellStyle name="Output 5 3 13" xfId="23300"/>
    <cellStyle name="Output 5 3 13 2" xfId="46339"/>
    <cellStyle name="Output 5 3 14" xfId="29189"/>
    <cellStyle name="Output 5 3 2" xfId="7029"/>
    <cellStyle name="Output 5 3 2 2" xfId="12995"/>
    <cellStyle name="Output 5 3 2 2 2" xfId="36058"/>
    <cellStyle name="Output 5 3 2 3" xfId="18751"/>
    <cellStyle name="Output 5 3 2 3 2" xfId="41799"/>
    <cellStyle name="Output 5 3 2 4" xfId="24242"/>
    <cellStyle name="Output 5 3 2 4 2" xfId="47281"/>
    <cellStyle name="Output 5 3 2 5" xfId="30131"/>
    <cellStyle name="Output 5 3 3" xfId="7030"/>
    <cellStyle name="Output 5 3 3 2" xfId="12996"/>
    <cellStyle name="Output 5 3 3 2 2" xfId="36059"/>
    <cellStyle name="Output 5 3 3 3" xfId="18752"/>
    <cellStyle name="Output 5 3 3 3 2" xfId="41800"/>
    <cellStyle name="Output 5 3 3 4" xfId="24243"/>
    <cellStyle name="Output 5 3 3 4 2" xfId="47282"/>
    <cellStyle name="Output 5 3 3 5" xfId="30132"/>
    <cellStyle name="Output 5 3 4" xfId="7031"/>
    <cellStyle name="Output 5 3 4 2" xfId="12997"/>
    <cellStyle name="Output 5 3 4 2 2" xfId="36060"/>
    <cellStyle name="Output 5 3 4 3" xfId="18753"/>
    <cellStyle name="Output 5 3 4 3 2" xfId="41801"/>
    <cellStyle name="Output 5 3 4 4" xfId="24244"/>
    <cellStyle name="Output 5 3 4 4 2" xfId="47283"/>
    <cellStyle name="Output 5 3 4 5" xfId="30133"/>
    <cellStyle name="Output 5 3 5" xfId="7032"/>
    <cellStyle name="Output 5 3 5 2" xfId="12998"/>
    <cellStyle name="Output 5 3 5 2 2" xfId="36061"/>
    <cellStyle name="Output 5 3 5 3" xfId="18754"/>
    <cellStyle name="Output 5 3 5 3 2" xfId="41802"/>
    <cellStyle name="Output 5 3 5 4" xfId="24245"/>
    <cellStyle name="Output 5 3 5 4 2" xfId="47284"/>
    <cellStyle name="Output 5 3 5 5" xfId="30134"/>
    <cellStyle name="Output 5 3 6" xfId="7033"/>
    <cellStyle name="Output 5 3 6 2" xfId="12999"/>
    <cellStyle name="Output 5 3 6 2 2" xfId="36062"/>
    <cellStyle name="Output 5 3 6 3" xfId="18755"/>
    <cellStyle name="Output 5 3 6 3 2" xfId="41803"/>
    <cellStyle name="Output 5 3 6 4" xfId="24246"/>
    <cellStyle name="Output 5 3 6 4 2" xfId="47285"/>
    <cellStyle name="Output 5 3 6 5" xfId="30135"/>
    <cellStyle name="Output 5 3 7" xfId="7034"/>
    <cellStyle name="Output 5 3 7 2" xfId="13000"/>
    <cellStyle name="Output 5 3 7 2 2" xfId="36063"/>
    <cellStyle name="Output 5 3 7 3" xfId="18756"/>
    <cellStyle name="Output 5 3 7 3 2" xfId="41804"/>
    <cellStyle name="Output 5 3 7 4" xfId="24247"/>
    <cellStyle name="Output 5 3 7 4 2" xfId="47286"/>
    <cellStyle name="Output 5 3 7 5" xfId="30136"/>
    <cellStyle name="Output 5 3 8" xfId="7035"/>
    <cellStyle name="Output 5 3 8 2" xfId="13001"/>
    <cellStyle name="Output 5 3 8 2 2" xfId="36064"/>
    <cellStyle name="Output 5 3 8 3" xfId="18757"/>
    <cellStyle name="Output 5 3 8 3 2" xfId="41805"/>
    <cellStyle name="Output 5 3 8 4" xfId="24248"/>
    <cellStyle name="Output 5 3 8 4 2" xfId="47287"/>
    <cellStyle name="Output 5 3 8 5" xfId="30137"/>
    <cellStyle name="Output 5 3 9" xfId="7036"/>
    <cellStyle name="Output 5 3 9 2" xfId="13002"/>
    <cellStyle name="Output 5 3 9 2 2" xfId="36065"/>
    <cellStyle name="Output 5 3 9 3" xfId="18758"/>
    <cellStyle name="Output 5 3 9 3 2" xfId="41806"/>
    <cellStyle name="Output 5 3 9 4" xfId="24249"/>
    <cellStyle name="Output 5 3 9 4 2" xfId="47288"/>
    <cellStyle name="Output 5 3 9 5" xfId="30138"/>
    <cellStyle name="Output 5 4" xfId="7037"/>
    <cellStyle name="Output 5 4 2" xfId="13003"/>
    <cellStyle name="Output 5 4 2 2" xfId="36066"/>
    <cellStyle name="Output 5 4 3" xfId="18759"/>
    <cellStyle name="Output 5 4 3 2" xfId="41807"/>
    <cellStyle name="Output 5 4 4" xfId="24250"/>
    <cellStyle name="Output 5 4 4 2" xfId="47289"/>
    <cellStyle name="Output 5 4 5" xfId="30139"/>
    <cellStyle name="Output 5 5" xfId="7038"/>
    <cellStyle name="Output 5 5 2" xfId="13004"/>
    <cellStyle name="Output 5 5 2 2" xfId="36067"/>
    <cellStyle name="Output 5 5 3" xfId="18760"/>
    <cellStyle name="Output 5 5 3 2" xfId="41808"/>
    <cellStyle name="Output 5 5 4" xfId="24251"/>
    <cellStyle name="Output 5 5 4 2" xfId="47290"/>
    <cellStyle name="Output 5 5 5" xfId="30140"/>
    <cellStyle name="Output 5 6" xfId="7039"/>
    <cellStyle name="Output 5 6 2" xfId="13005"/>
    <cellStyle name="Output 5 6 2 2" xfId="36068"/>
    <cellStyle name="Output 5 6 3" xfId="18761"/>
    <cellStyle name="Output 5 6 3 2" xfId="41809"/>
    <cellStyle name="Output 5 6 4" xfId="24252"/>
    <cellStyle name="Output 5 6 4 2" xfId="47291"/>
    <cellStyle name="Output 5 6 5" xfId="30141"/>
    <cellStyle name="Output 5 7" xfId="7040"/>
    <cellStyle name="Output 5 7 2" xfId="13006"/>
    <cellStyle name="Output 5 7 2 2" xfId="36069"/>
    <cellStyle name="Output 5 7 3" xfId="18762"/>
    <cellStyle name="Output 5 7 3 2" xfId="41810"/>
    <cellStyle name="Output 5 7 4" xfId="24253"/>
    <cellStyle name="Output 5 7 4 2" xfId="47292"/>
    <cellStyle name="Output 5 7 5" xfId="30142"/>
    <cellStyle name="Output 5 8" xfId="11566"/>
    <cellStyle name="Output 5 8 2" xfId="34635"/>
    <cellStyle name="Output 5 9" xfId="17342"/>
    <cellStyle name="Output 5 9 2" xfId="40396"/>
    <cellStyle name="Output 6" xfId="5549"/>
    <cellStyle name="Output 6 10" xfId="17324"/>
    <cellStyle name="Output 6 10 2" xfId="40378"/>
    <cellStyle name="Output 6 11" xfId="22906"/>
    <cellStyle name="Output 6 11 2" xfId="45945"/>
    <cellStyle name="Output 6 12" xfId="28674"/>
    <cellStyle name="Output 6 2" xfId="5837"/>
    <cellStyle name="Output 6 2 10" xfId="7041"/>
    <cellStyle name="Output 6 2 10 2" xfId="13007"/>
    <cellStyle name="Output 6 2 10 2 2" xfId="36070"/>
    <cellStyle name="Output 6 2 10 3" xfId="18763"/>
    <cellStyle name="Output 6 2 10 3 2" xfId="41811"/>
    <cellStyle name="Output 6 2 10 4" xfId="24254"/>
    <cellStyle name="Output 6 2 10 4 2" xfId="47293"/>
    <cellStyle name="Output 6 2 10 5" xfId="30143"/>
    <cellStyle name="Output 6 2 11" xfId="11810"/>
    <cellStyle name="Output 6 2 11 2" xfId="34879"/>
    <cellStyle name="Output 6 2 12" xfId="17571"/>
    <cellStyle name="Output 6 2 12 2" xfId="40625"/>
    <cellStyle name="Output 6 2 13" xfId="23084"/>
    <cellStyle name="Output 6 2 13 2" xfId="46123"/>
    <cellStyle name="Output 6 2 14" xfId="28951"/>
    <cellStyle name="Output 6 2 2" xfId="7042"/>
    <cellStyle name="Output 6 2 2 2" xfId="13008"/>
    <cellStyle name="Output 6 2 2 2 2" xfId="36071"/>
    <cellStyle name="Output 6 2 2 3" xfId="18764"/>
    <cellStyle name="Output 6 2 2 3 2" xfId="41812"/>
    <cellStyle name="Output 6 2 2 4" xfId="24255"/>
    <cellStyle name="Output 6 2 2 4 2" xfId="47294"/>
    <cellStyle name="Output 6 2 2 5" xfId="30144"/>
    <cellStyle name="Output 6 2 3" xfId="7043"/>
    <cellStyle name="Output 6 2 3 2" xfId="13009"/>
    <cellStyle name="Output 6 2 3 2 2" xfId="36072"/>
    <cellStyle name="Output 6 2 3 3" xfId="18765"/>
    <cellStyle name="Output 6 2 3 3 2" xfId="41813"/>
    <cellStyle name="Output 6 2 3 4" xfId="24256"/>
    <cellStyle name="Output 6 2 3 4 2" xfId="47295"/>
    <cellStyle name="Output 6 2 3 5" xfId="30145"/>
    <cellStyle name="Output 6 2 4" xfId="7044"/>
    <cellStyle name="Output 6 2 4 2" xfId="13010"/>
    <cellStyle name="Output 6 2 4 2 2" xfId="36073"/>
    <cellStyle name="Output 6 2 4 3" xfId="18766"/>
    <cellStyle name="Output 6 2 4 3 2" xfId="41814"/>
    <cellStyle name="Output 6 2 4 4" xfId="24257"/>
    <cellStyle name="Output 6 2 4 4 2" xfId="47296"/>
    <cellStyle name="Output 6 2 4 5" xfId="30146"/>
    <cellStyle name="Output 6 2 5" xfId="7045"/>
    <cellStyle name="Output 6 2 5 2" xfId="13011"/>
    <cellStyle name="Output 6 2 5 2 2" xfId="36074"/>
    <cellStyle name="Output 6 2 5 3" xfId="18767"/>
    <cellStyle name="Output 6 2 5 3 2" xfId="41815"/>
    <cellStyle name="Output 6 2 5 4" xfId="24258"/>
    <cellStyle name="Output 6 2 5 4 2" xfId="47297"/>
    <cellStyle name="Output 6 2 5 5" xfId="30147"/>
    <cellStyle name="Output 6 2 6" xfId="7046"/>
    <cellStyle name="Output 6 2 6 2" xfId="13012"/>
    <cellStyle name="Output 6 2 6 2 2" xfId="36075"/>
    <cellStyle name="Output 6 2 6 3" xfId="18768"/>
    <cellStyle name="Output 6 2 6 3 2" xfId="41816"/>
    <cellStyle name="Output 6 2 6 4" xfId="24259"/>
    <cellStyle name="Output 6 2 6 4 2" xfId="47298"/>
    <cellStyle name="Output 6 2 6 5" xfId="30148"/>
    <cellStyle name="Output 6 2 7" xfId="7047"/>
    <cellStyle name="Output 6 2 7 2" xfId="13013"/>
    <cellStyle name="Output 6 2 7 2 2" xfId="36076"/>
    <cellStyle name="Output 6 2 7 3" xfId="18769"/>
    <cellStyle name="Output 6 2 7 3 2" xfId="41817"/>
    <cellStyle name="Output 6 2 7 4" xfId="24260"/>
    <cellStyle name="Output 6 2 7 4 2" xfId="47299"/>
    <cellStyle name="Output 6 2 7 5" xfId="30149"/>
    <cellStyle name="Output 6 2 8" xfId="7048"/>
    <cellStyle name="Output 6 2 8 2" xfId="13014"/>
    <cellStyle name="Output 6 2 8 2 2" xfId="36077"/>
    <cellStyle name="Output 6 2 8 3" xfId="18770"/>
    <cellStyle name="Output 6 2 8 3 2" xfId="41818"/>
    <cellStyle name="Output 6 2 8 4" xfId="24261"/>
    <cellStyle name="Output 6 2 8 4 2" xfId="47300"/>
    <cellStyle name="Output 6 2 8 5" xfId="30150"/>
    <cellStyle name="Output 6 2 9" xfId="7049"/>
    <cellStyle name="Output 6 2 9 2" xfId="13015"/>
    <cellStyle name="Output 6 2 9 2 2" xfId="36078"/>
    <cellStyle name="Output 6 2 9 3" xfId="18771"/>
    <cellStyle name="Output 6 2 9 3 2" xfId="41819"/>
    <cellStyle name="Output 6 2 9 4" xfId="24262"/>
    <cellStyle name="Output 6 2 9 4 2" xfId="47301"/>
    <cellStyle name="Output 6 2 9 5" xfId="30151"/>
    <cellStyle name="Output 6 3" xfId="6059"/>
    <cellStyle name="Output 6 3 10" xfId="7050"/>
    <cellStyle name="Output 6 3 10 2" xfId="13016"/>
    <cellStyle name="Output 6 3 10 2 2" xfId="36079"/>
    <cellStyle name="Output 6 3 10 3" xfId="18772"/>
    <cellStyle name="Output 6 3 10 3 2" xfId="41820"/>
    <cellStyle name="Output 6 3 10 4" xfId="24263"/>
    <cellStyle name="Output 6 3 10 4 2" xfId="47302"/>
    <cellStyle name="Output 6 3 10 5" xfId="30152"/>
    <cellStyle name="Output 6 3 11" xfId="12031"/>
    <cellStyle name="Output 6 3 11 2" xfId="35100"/>
    <cellStyle name="Output 6 3 12" xfId="17787"/>
    <cellStyle name="Output 6 3 12 2" xfId="40841"/>
    <cellStyle name="Output 6 3 13" xfId="23284"/>
    <cellStyle name="Output 6 3 13 2" xfId="46323"/>
    <cellStyle name="Output 6 3 14" xfId="29173"/>
    <cellStyle name="Output 6 3 2" xfId="7051"/>
    <cellStyle name="Output 6 3 2 2" xfId="13017"/>
    <cellStyle name="Output 6 3 2 2 2" xfId="36080"/>
    <cellStyle name="Output 6 3 2 3" xfId="18773"/>
    <cellStyle name="Output 6 3 2 3 2" xfId="41821"/>
    <cellStyle name="Output 6 3 2 4" xfId="24264"/>
    <cellStyle name="Output 6 3 2 4 2" xfId="47303"/>
    <cellStyle name="Output 6 3 2 5" xfId="30153"/>
    <cellStyle name="Output 6 3 3" xfId="7052"/>
    <cellStyle name="Output 6 3 3 2" xfId="13018"/>
    <cellStyle name="Output 6 3 3 2 2" xfId="36081"/>
    <cellStyle name="Output 6 3 3 3" xfId="18774"/>
    <cellStyle name="Output 6 3 3 3 2" xfId="41822"/>
    <cellStyle name="Output 6 3 3 4" xfId="24265"/>
    <cellStyle name="Output 6 3 3 4 2" xfId="47304"/>
    <cellStyle name="Output 6 3 3 5" xfId="30154"/>
    <cellStyle name="Output 6 3 4" xfId="7053"/>
    <cellStyle name="Output 6 3 4 2" xfId="13019"/>
    <cellStyle name="Output 6 3 4 2 2" xfId="36082"/>
    <cellStyle name="Output 6 3 4 3" xfId="18775"/>
    <cellStyle name="Output 6 3 4 3 2" xfId="41823"/>
    <cellStyle name="Output 6 3 4 4" xfId="24266"/>
    <cellStyle name="Output 6 3 4 4 2" xfId="47305"/>
    <cellStyle name="Output 6 3 4 5" xfId="30155"/>
    <cellStyle name="Output 6 3 5" xfId="7054"/>
    <cellStyle name="Output 6 3 5 2" xfId="13020"/>
    <cellStyle name="Output 6 3 5 2 2" xfId="36083"/>
    <cellStyle name="Output 6 3 5 3" xfId="18776"/>
    <cellStyle name="Output 6 3 5 3 2" xfId="41824"/>
    <cellStyle name="Output 6 3 5 4" xfId="24267"/>
    <cellStyle name="Output 6 3 5 4 2" xfId="47306"/>
    <cellStyle name="Output 6 3 5 5" xfId="30156"/>
    <cellStyle name="Output 6 3 6" xfId="7055"/>
    <cellStyle name="Output 6 3 6 2" xfId="13021"/>
    <cellStyle name="Output 6 3 6 2 2" xfId="36084"/>
    <cellStyle name="Output 6 3 6 3" xfId="18777"/>
    <cellStyle name="Output 6 3 6 3 2" xfId="41825"/>
    <cellStyle name="Output 6 3 6 4" xfId="24268"/>
    <cellStyle name="Output 6 3 6 4 2" xfId="47307"/>
    <cellStyle name="Output 6 3 6 5" xfId="30157"/>
    <cellStyle name="Output 6 3 7" xfId="7056"/>
    <cellStyle name="Output 6 3 7 2" xfId="13022"/>
    <cellStyle name="Output 6 3 7 2 2" xfId="36085"/>
    <cellStyle name="Output 6 3 7 3" xfId="18778"/>
    <cellStyle name="Output 6 3 7 3 2" xfId="41826"/>
    <cellStyle name="Output 6 3 7 4" xfId="24269"/>
    <cellStyle name="Output 6 3 7 4 2" xfId="47308"/>
    <cellStyle name="Output 6 3 7 5" xfId="30158"/>
    <cellStyle name="Output 6 3 8" xfId="7057"/>
    <cellStyle name="Output 6 3 8 2" xfId="13023"/>
    <cellStyle name="Output 6 3 8 2 2" xfId="36086"/>
    <cellStyle name="Output 6 3 8 3" xfId="18779"/>
    <cellStyle name="Output 6 3 8 3 2" xfId="41827"/>
    <cellStyle name="Output 6 3 8 4" xfId="24270"/>
    <cellStyle name="Output 6 3 8 4 2" xfId="47309"/>
    <cellStyle name="Output 6 3 8 5" xfId="30159"/>
    <cellStyle name="Output 6 3 9" xfId="7058"/>
    <cellStyle name="Output 6 3 9 2" xfId="13024"/>
    <cellStyle name="Output 6 3 9 2 2" xfId="36087"/>
    <cellStyle name="Output 6 3 9 3" xfId="18780"/>
    <cellStyle name="Output 6 3 9 3 2" xfId="41828"/>
    <cellStyle name="Output 6 3 9 4" xfId="24271"/>
    <cellStyle name="Output 6 3 9 4 2" xfId="47310"/>
    <cellStyle name="Output 6 3 9 5" xfId="30160"/>
    <cellStyle name="Output 6 4" xfId="7059"/>
    <cellStyle name="Output 6 4 2" xfId="13025"/>
    <cellStyle name="Output 6 4 2 2" xfId="36088"/>
    <cellStyle name="Output 6 4 3" xfId="18781"/>
    <cellStyle name="Output 6 4 3 2" xfId="41829"/>
    <cellStyle name="Output 6 4 4" xfId="24272"/>
    <cellStyle name="Output 6 4 4 2" xfId="47311"/>
    <cellStyle name="Output 6 4 5" xfId="30161"/>
    <cellStyle name="Output 6 5" xfId="7060"/>
    <cellStyle name="Output 6 5 2" xfId="13026"/>
    <cellStyle name="Output 6 5 2 2" xfId="36089"/>
    <cellStyle name="Output 6 5 3" xfId="18782"/>
    <cellStyle name="Output 6 5 3 2" xfId="41830"/>
    <cellStyle name="Output 6 5 4" xfId="24273"/>
    <cellStyle name="Output 6 5 4 2" xfId="47312"/>
    <cellStyle name="Output 6 5 5" xfId="30162"/>
    <cellStyle name="Output 6 6" xfId="7061"/>
    <cellStyle name="Output 6 6 2" xfId="13027"/>
    <cellStyle name="Output 6 6 2 2" xfId="36090"/>
    <cellStyle name="Output 6 6 3" xfId="18783"/>
    <cellStyle name="Output 6 6 3 2" xfId="41831"/>
    <cellStyle name="Output 6 6 4" xfId="24274"/>
    <cellStyle name="Output 6 6 4 2" xfId="47313"/>
    <cellStyle name="Output 6 6 5" xfId="30163"/>
    <cellStyle name="Output 6 7" xfId="7062"/>
    <cellStyle name="Output 6 7 2" xfId="13028"/>
    <cellStyle name="Output 6 7 2 2" xfId="36091"/>
    <cellStyle name="Output 6 7 3" xfId="18784"/>
    <cellStyle name="Output 6 7 3 2" xfId="41832"/>
    <cellStyle name="Output 6 7 4" xfId="24275"/>
    <cellStyle name="Output 6 7 4 2" xfId="47314"/>
    <cellStyle name="Output 6 7 5" xfId="30164"/>
    <cellStyle name="Output 6 8" xfId="7063"/>
    <cellStyle name="Output 6 8 2" xfId="13029"/>
    <cellStyle name="Output 6 8 2 2" xfId="36092"/>
    <cellStyle name="Output 6 8 3" xfId="18785"/>
    <cellStyle name="Output 6 8 3 2" xfId="41833"/>
    <cellStyle name="Output 6 8 4" xfId="24276"/>
    <cellStyle name="Output 6 8 4 2" xfId="47315"/>
    <cellStyle name="Output 6 8 5" xfId="30165"/>
    <cellStyle name="Output 6 9" xfId="11542"/>
    <cellStyle name="Output 6 9 2" xfId="34611"/>
    <cellStyle name="Output 7" xfId="7064"/>
    <cellStyle name="Output 7 2" xfId="13030"/>
    <cellStyle name="Output 7 2 2" xfId="36093"/>
    <cellStyle name="Output 7 3" xfId="18786"/>
    <cellStyle name="Output 7 3 2" xfId="41834"/>
    <cellStyle name="Output 7 4" xfId="24277"/>
    <cellStyle name="Output 7 4 2" xfId="47316"/>
    <cellStyle name="Output 7 5" xfId="30166"/>
    <cellStyle name="Output 8" xfId="7065"/>
    <cellStyle name="Output 8 2" xfId="13031"/>
    <cellStyle name="Output 8 2 2" xfId="36094"/>
    <cellStyle name="Output 8 3" xfId="18787"/>
    <cellStyle name="Output 8 3 2" xfId="41835"/>
    <cellStyle name="Output 8 4" xfId="24278"/>
    <cellStyle name="Output 8 4 2" xfId="47317"/>
    <cellStyle name="Output 8 5" xfId="30167"/>
    <cellStyle name="Output 9" xfId="11292"/>
    <cellStyle name="Output 9 2" xfId="34361"/>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score 2" xfId="28408"/>
    <cellStyle name="Overunder" xfId="471"/>
    <cellStyle name="Overunder 2" xfId="28409"/>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10 2" xfId="34310"/>
    <cellStyle name="SAPBEXstdItem 11" xfId="28436"/>
    <cellStyle name="SAPBEXstdItem 2" xfId="5511"/>
    <cellStyle name="SAPBEXstdItem 2 10" xfId="11505"/>
    <cellStyle name="SAPBEXstdItem 2 10 2" xfId="34574"/>
    <cellStyle name="SAPBEXstdItem 2 11" xfId="17294"/>
    <cellStyle name="SAPBEXstdItem 2 11 2" xfId="40348"/>
    <cellStyle name="SAPBEXstdItem 2 12" xfId="22894"/>
    <cellStyle name="SAPBEXstdItem 2 12 2" xfId="45933"/>
    <cellStyle name="SAPBEXstdItem 2 13" xfId="28636"/>
    <cellStyle name="SAPBEXstdItem 2 2" xfId="5799"/>
    <cellStyle name="SAPBEXstdItem 2 2 10" xfId="17536"/>
    <cellStyle name="SAPBEXstdItem 2 2 10 2" xfId="40590"/>
    <cellStyle name="SAPBEXstdItem 2 2 11" xfId="23052"/>
    <cellStyle name="SAPBEXstdItem 2 2 11 2" xfId="46091"/>
    <cellStyle name="SAPBEXstdItem 2 2 12" xfId="28913"/>
    <cellStyle name="SAPBEXstdItem 2 2 2" xfId="7072"/>
    <cellStyle name="SAPBEXstdItem 2 2 2 2" xfId="13038"/>
    <cellStyle name="SAPBEXstdItem 2 2 2 2 2" xfId="36095"/>
    <cellStyle name="SAPBEXstdItem 2 2 2 3" xfId="18794"/>
    <cellStyle name="SAPBEXstdItem 2 2 2 3 2" xfId="41836"/>
    <cellStyle name="SAPBEXstdItem 2 2 2 4" xfId="24279"/>
    <cellStyle name="SAPBEXstdItem 2 2 2 4 2" xfId="47318"/>
    <cellStyle name="SAPBEXstdItem 2 2 2 5" xfId="30168"/>
    <cellStyle name="SAPBEXstdItem 2 2 3" xfId="7073"/>
    <cellStyle name="SAPBEXstdItem 2 2 3 2" xfId="13039"/>
    <cellStyle name="SAPBEXstdItem 2 2 3 2 2" xfId="36096"/>
    <cellStyle name="SAPBEXstdItem 2 2 3 3" xfId="18795"/>
    <cellStyle name="SAPBEXstdItem 2 2 3 3 2" xfId="41837"/>
    <cellStyle name="SAPBEXstdItem 2 2 3 4" xfId="24280"/>
    <cellStyle name="SAPBEXstdItem 2 2 3 4 2" xfId="47319"/>
    <cellStyle name="SAPBEXstdItem 2 2 3 5" xfId="30169"/>
    <cellStyle name="SAPBEXstdItem 2 2 4" xfId="7074"/>
    <cellStyle name="SAPBEXstdItem 2 2 4 2" xfId="13040"/>
    <cellStyle name="SAPBEXstdItem 2 2 4 2 2" xfId="36097"/>
    <cellStyle name="SAPBEXstdItem 2 2 4 3" xfId="18796"/>
    <cellStyle name="SAPBEXstdItem 2 2 4 3 2" xfId="41838"/>
    <cellStyle name="SAPBEXstdItem 2 2 4 4" xfId="24281"/>
    <cellStyle name="SAPBEXstdItem 2 2 4 4 2" xfId="47320"/>
    <cellStyle name="SAPBEXstdItem 2 2 4 5" xfId="30170"/>
    <cellStyle name="SAPBEXstdItem 2 2 5" xfId="7075"/>
    <cellStyle name="SAPBEXstdItem 2 2 5 2" xfId="13041"/>
    <cellStyle name="SAPBEXstdItem 2 2 5 2 2" xfId="36098"/>
    <cellStyle name="SAPBEXstdItem 2 2 5 3" xfId="18797"/>
    <cellStyle name="SAPBEXstdItem 2 2 5 3 2" xfId="41839"/>
    <cellStyle name="SAPBEXstdItem 2 2 5 4" xfId="24282"/>
    <cellStyle name="SAPBEXstdItem 2 2 5 4 2" xfId="47321"/>
    <cellStyle name="SAPBEXstdItem 2 2 5 5" xfId="30171"/>
    <cellStyle name="SAPBEXstdItem 2 2 6" xfId="7076"/>
    <cellStyle name="SAPBEXstdItem 2 2 6 2" xfId="13042"/>
    <cellStyle name="SAPBEXstdItem 2 2 6 2 2" xfId="36099"/>
    <cellStyle name="SAPBEXstdItem 2 2 6 3" xfId="18798"/>
    <cellStyle name="SAPBEXstdItem 2 2 6 3 2" xfId="41840"/>
    <cellStyle name="SAPBEXstdItem 2 2 6 4" xfId="24283"/>
    <cellStyle name="SAPBEXstdItem 2 2 6 4 2" xfId="47322"/>
    <cellStyle name="SAPBEXstdItem 2 2 6 5" xfId="30172"/>
    <cellStyle name="SAPBEXstdItem 2 2 7" xfId="7077"/>
    <cellStyle name="SAPBEXstdItem 2 2 7 2" xfId="13043"/>
    <cellStyle name="SAPBEXstdItem 2 2 7 2 2" xfId="36100"/>
    <cellStyle name="SAPBEXstdItem 2 2 7 3" xfId="18799"/>
    <cellStyle name="SAPBEXstdItem 2 2 7 3 2" xfId="41841"/>
    <cellStyle name="SAPBEXstdItem 2 2 7 4" xfId="24284"/>
    <cellStyle name="SAPBEXstdItem 2 2 7 4 2" xfId="47323"/>
    <cellStyle name="SAPBEXstdItem 2 2 7 5" xfId="30173"/>
    <cellStyle name="SAPBEXstdItem 2 2 8" xfId="7078"/>
    <cellStyle name="SAPBEXstdItem 2 2 8 2" xfId="13044"/>
    <cellStyle name="SAPBEXstdItem 2 2 8 2 2" xfId="36101"/>
    <cellStyle name="SAPBEXstdItem 2 2 8 3" xfId="18800"/>
    <cellStyle name="SAPBEXstdItem 2 2 8 3 2" xfId="41842"/>
    <cellStyle name="SAPBEXstdItem 2 2 8 4" xfId="24285"/>
    <cellStyle name="SAPBEXstdItem 2 2 8 4 2" xfId="47324"/>
    <cellStyle name="SAPBEXstdItem 2 2 8 5" xfId="30174"/>
    <cellStyle name="SAPBEXstdItem 2 2 9" xfId="11772"/>
    <cellStyle name="SAPBEXstdItem 2 2 9 2" xfId="34841"/>
    <cellStyle name="SAPBEXstdItem 2 3" xfId="6022"/>
    <cellStyle name="SAPBEXstdItem 2 3 10" xfId="7079"/>
    <cellStyle name="SAPBEXstdItem 2 3 10 2" xfId="13045"/>
    <cellStyle name="SAPBEXstdItem 2 3 10 2 2" xfId="36102"/>
    <cellStyle name="SAPBEXstdItem 2 3 10 3" xfId="18801"/>
    <cellStyle name="SAPBEXstdItem 2 3 10 3 2" xfId="41843"/>
    <cellStyle name="SAPBEXstdItem 2 3 10 4" xfId="24286"/>
    <cellStyle name="SAPBEXstdItem 2 3 10 4 2" xfId="47325"/>
    <cellStyle name="SAPBEXstdItem 2 3 10 5" xfId="30175"/>
    <cellStyle name="SAPBEXstdItem 2 3 11" xfId="11995"/>
    <cellStyle name="SAPBEXstdItem 2 3 11 2" xfId="35064"/>
    <cellStyle name="SAPBEXstdItem 2 3 12" xfId="17752"/>
    <cellStyle name="SAPBEXstdItem 2 3 12 2" xfId="40806"/>
    <cellStyle name="SAPBEXstdItem 2 3 13" xfId="23249"/>
    <cellStyle name="SAPBEXstdItem 2 3 13 2" xfId="46288"/>
    <cellStyle name="SAPBEXstdItem 2 3 14" xfId="29136"/>
    <cellStyle name="SAPBEXstdItem 2 3 2" xfId="7080"/>
    <cellStyle name="SAPBEXstdItem 2 3 2 2" xfId="13046"/>
    <cellStyle name="SAPBEXstdItem 2 3 2 2 2" xfId="36103"/>
    <cellStyle name="SAPBEXstdItem 2 3 2 3" xfId="18802"/>
    <cellStyle name="SAPBEXstdItem 2 3 2 3 2" xfId="41844"/>
    <cellStyle name="SAPBEXstdItem 2 3 2 4" xfId="24287"/>
    <cellStyle name="SAPBEXstdItem 2 3 2 4 2" xfId="47326"/>
    <cellStyle name="SAPBEXstdItem 2 3 2 5" xfId="30176"/>
    <cellStyle name="SAPBEXstdItem 2 3 3" xfId="7081"/>
    <cellStyle name="SAPBEXstdItem 2 3 3 2" xfId="13047"/>
    <cellStyle name="SAPBEXstdItem 2 3 3 2 2" xfId="36104"/>
    <cellStyle name="SAPBEXstdItem 2 3 3 3" xfId="18803"/>
    <cellStyle name="SAPBEXstdItem 2 3 3 3 2" xfId="41845"/>
    <cellStyle name="SAPBEXstdItem 2 3 3 4" xfId="24288"/>
    <cellStyle name="SAPBEXstdItem 2 3 3 4 2" xfId="47327"/>
    <cellStyle name="SAPBEXstdItem 2 3 3 5" xfId="30177"/>
    <cellStyle name="SAPBEXstdItem 2 3 4" xfId="7082"/>
    <cellStyle name="SAPBEXstdItem 2 3 4 2" xfId="13048"/>
    <cellStyle name="SAPBEXstdItem 2 3 4 2 2" xfId="36105"/>
    <cellStyle name="SAPBEXstdItem 2 3 4 3" xfId="18804"/>
    <cellStyle name="SAPBEXstdItem 2 3 4 3 2" xfId="41846"/>
    <cellStyle name="SAPBEXstdItem 2 3 4 4" xfId="24289"/>
    <cellStyle name="SAPBEXstdItem 2 3 4 4 2" xfId="47328"/>
    <cellStyle name="SAPBEXstdItem 2 3 4 5" xfId="30178"/>
    <cellStyle name="SAPBEXstdItem 2 3 5" xfId="7083"/>
    <cellStyle name="SAPBEXstdItem 2 3 5 2" xfId="13049"/>
    <cellStyle name="SAPBEXstdItem 2 3 5 2 2" xfId="36106"/>
    <cellStyle name="SAPBEXstdItem 2 3 5 3" xfId="18805"/>
    <cellStyle name="SAPBEXstdItem 2 3 5 3 2" xfId="41847"/>
    <cellStyle name="SAPBEXstdItem 2 3 5 4" xfId="24290"/>
    <cellStyle name="SAPBEXstdItem 2 3 5 4 2" xfId="47329"/>
    <cellStyle name="SAPBEXstdItem 2 3 5 5" xfId="30179"/>
    <cellStyle name="SAPBEXstdItem 2 3 6" xfId="7084"/>
    <cellStyle name="SAPBEXstdItem 2 3 6 2" xfId="13050"/>
    <cellStyle name="SAPBEXstdItem 2 3 6 2 2" xfId="36107"/>
    <cellStyle name="SAPBEXstdItem 2 3 6 3" xfId="18806"/>
    <cellStyle name="SAPBEXstdItem 2 3 6 3 2" xfId="41848"/>
    <cellStyle name="SAPBEXstdItem 2 3 6 4" xfId="24291"/>
    <cellStyle name="SAPBEXstdItem 2 3 6 4 2" xfId="47330"/>
    <cellStyle name="SAPBEXstdItem 2 3 6 5" xfId="30180"/>
    <cellStyle name="SAPBEXstdItem 2 3 7" xfId="7085"/>
    <cellStyle name="SAPBEXstdItem 2 3 7 2" xfId="13051"/>
    <cellStyle name="SAPBEXstdItem 2 3 7 2 2" xfId="36108"/>
    <cellStyle name="SAPBEXstdItem 2 3 7 3" xfId="18807"/>
    <cellStyle name="SAPBEXstdItem 2 3 7 3 2" xfId="41849"/>
    <cellStyle name="SAPBEXstdItem 2 3 7 4" xfId="24292"/>
    <cellStyle name="SAPBEXstdItem 2 3 7 4 2" xfId="47331"/>
    <cellStyle name="SAPBEXstdItem 2 3 7 5" xfId="30181"/>
    <cellStyle name="SAPBEXstdItem 2 3 8" xfId="7086"/>
    <cellStyle name="SAPBEXstdItem 2 3 8 2" xfId="13052"/>
    <cellStyle name="SAPBEXstdItem 2 3 8 2 2" xfId="36109"/>
    <cellStyle name="SAPBEXstdItem 2 3 8 3" xfId="18808"/>
    <cellStyle name="SAPBEXstdItem 2 3 8 3 2" xfId="41850"/>
    <cellStyle name="SAPBEXstdItem 2 3 8 4" xfId="24293"/>
    <cellStyle name="SAPBEXstdItem 2 3 8 4 2" xfId="47332"/>
    <cellStyle name="SAPBEXstdItem 2 3 8 5" xfId="30182"/>
    <cellStyle name="SAPBEXstdItem 2 3 9" xfId="7087"/>
    <cellStyle name="SAPBEXstdItem 2 3 9 2" xfId="13053"/>
    <cellStyle name="SAPBEXstdItem 2 3 9 2 2" xfId="36110"/>
    <cellStyle name="SAPBEXstdItem 2 3 9 3" xfId="18809"/>
    <cellStyle name="SAPBEXstdItem 2 3 9 3 2" xfId="41851"/>
    <cellStyle name="SAPBEXstdItem 2 3 9 4" xfId="24294"/>
    <cellStyle name="SAPBEXstdItem 2 3 9 4 2" xfId="47333"/>
    <cellStyle name="SAPBEXstdItem 2 3 9 5" xfId="30183"/>
    <cellStyle name="SAPBEXstdItem 2 4" xfId="7088"/>
    <cellStyle name="SAPBEXstdItem 2 4 2" xfId="13054"/>
    <cellStyle name="SAPBEXstdItem 2 4 2 2" xfId="36111"/>
    <cellStyle name="SAPBEXstdItem 2 4 3" xfId="18810"/>
    <cellStyle name="SAPBEXstdItem 2 4 3 2" xfId="41852"/>
    <cellStyle name="SAPBEXstdItem 2 4 4" xfId="24295"/>
    <cellStyle name="SAPBEXstdItem 2 4 4 2" xfId="47334"/>
    <cellStyle name="SAPBEXstdItem 2 4 5" xfId="30184"/>
    <cellStyle name="SAPBEXstdItem 2 5" xfId="7089"/>
    <cellStyle name="SAPBEXstdItem 2 5 2" xfId="13055"/>
    <cellStyle name="SAPBEXstdItem 2 5 2 2" xfId="36112"/>
    <cellStyle name="SAPBEXstdItem 2 5 3" xfId="18811"/>
    <cellStyle name="SAPBEXstdItem 2 5 3 2" xfId="41853"/>
    <cellStyle name="SAPBEXstdItem 2 5 4" xfId="24296"/>
    <cellStyle name="SAPBEXstdItem 2 5 4 2" xfId="47335"/>
    <cellStyle name="SAPBEXstdItem 2 5 5" xfId="30185"/>
    <cellStyle name="SAPBEXstdItem 2 6" xfId="7090"/>
    <cellStyle name="SAPBEXstdItem 2 6 2" xfId="13056"/>
    <cellStyle name="SAPBEXstdItem 2 6 2 2" xfId="36113"/>
    <cellStyle name="SAPBEXstdItem 2 6 3" xfId="18812"/>
    <cellStyle name="SAPBEXstdItem 2 6 3 2" xfId="41854"/>
    <cellStyle name="SAPBEXstdItem 2 6 4" xfId="24297"/>
    <cellStyle name="SAPBEXstdItem 2 6 4 2" xfId="47336"/>
    <cellStyle name="SAPBEXstdItem 2 6 5" xfId="30186"/>
    <cellStyle name="SAPBEXstdItem 2 7" xfId="7091"/>
    <cellStyle name="SAPBEXstdItem 2 7 2" xfId="13057"/>
    <cellStyle name="SAPBEXstdItem 2 7 2 2" xfId="36114"/>
    <cellStyle name="SAPBEXstdItem 2 7 3" xfId="18813"/>
    <cellStyle name="SAPBEXstdItem 2 7 3 2" xfId="41855"/>
    <cellStyle name="SAPBEXstdItem 2 7 4" xfId="24298"/>
    <cellStyle name="SAPBEXstdItem 2 7 4 2" xfId="47337"/>
    <cellStyle name="SAPBEXstdItem 2 7 5" xfId="30187"/>
    <cellStyle name="SAPBEXstdItem 2 8" xfId="7092"/>
    <cellStyle name="SAPBEXstdItem 2 8 2" xfId="13058"/>
    <cellStyle name="SAPBEXstdItem 2 8 2 2" xfId="36115"/>
    <cellStyle name="SAPBEXstdItem 2 8 3" xfId="18814"/>
    <cellStyle name="SAPBEXstdItem 2 8 3 2" xfId="41856"/>
    <cellStyle name="SAPBEXstdItem 2 8 4" xfId="24299"/>
    <cellStyle name="SAPBEXstdItem 2 8 4 2" xfId="47338"/>
    <cellStyle name="SAPBEXstdItem 2 8 5" xfId="30188"/>
    <cellStyle name="SAPBEXstdItem 2 9" xfId="7093"/>
    <cellStyle name="SAPBEXstdItem 2 9 2" xfId="13059"/>
    <cellStyle name="SAPBEXstdItem 2 9 2 2" xfId="36116"/>
    <cellStyle name="SAPBEXstdItem 2 9 3" xfId="18815"/>
    <cellStyle name="SAPBEXstdItem 2 9 3 2" xfId="41857"/>
    <cellStyle name="SAPBEXstdItem 2 9 4" xfId="24300"/>
    <cellStyle name="SAPBEXstdItem 2 9 4 2" xfId="47339"/>
    <cellStyle name="SAPBEXstdItem 2 9 5" xfId="30189"/>
    <cellStyle name="SAPBEXstdItem 3" xfId="5575"/>
    <cellStyle name="SAPBEXstdItem 3 2" xfId="5863"/>
    <cellStyle name="SAPBEXstdItem 3 2 10" xfId="17597"/>
    <cellStyle name="SAPBEXstdItem 3 2 10 2" xfId="40651"/>
    <cellStyle name="SAPBEXstdItem 3 2 11" xfId="23095"/>
    <cellStyle name="SAPBEXstdItem 3 2 11 2" xfId="46134"/>
    <cellStyle name="SAPBEXstdItem 3 2 12" xfId="28977"/>
    <cellStyle name="SAPBEXstdItem 3 2 2" xfId="7094"/>
    <cellStyle name="SAPBEXstdItem 3 2 2 2" xfId="13060"/>
    <cellStyle name="SAPBEXstdItem 3 2 2 2 2" xfId="36117"/>
    <cellStyle name="SAPBEXstdItem 3 2 2 3" xfId="18816"/>
    <cellStyle name="SAPBEXstdItem 3 2 2 3 2" xfId="41858"/>
    <cellStyle name="SAPBEXstdItem 3 2 2 4" xfId="24301"/>
    <cellStyle name="SAPBEXstdItem 3 2 2 4 2" xfId="47340"/>
    <cellStyle name="SAPBEXstdItem 3 2 2 5" xfId="30190"/>
    <cellStyle name="SAPBEXstdItem 3 2 3" xfId="7095"/>
    <cellStyle name="SAPBEXstdItem 3 2 3 2" xfId="13061"/>
    <cellStyle name="SAPBEXstdItem 3 2 3 2 2" xfId="36118"/>
    <cellStyle name="SAPBEXstdItem 3 2 3 3" xfId="18817"/>
    <cellStyle name="SAPBEXstdItem 3 2 3 3 2" xfId="41859"/>
    <cellStyle name="SAPBEXstdItem 3 2 3 4" xfId="24302"/>
    <cellStyle name="SAPBEXstdItem 3 2 3 4 2" xfId="47341"/>
    <cellStyle name="SAPBEXstdItem 3 2 3 5" xfId="30191"/>
    <cellStyle name="SAPBEXstdItem 3 2 4" xfId="7096"/>
    <cellStyle name="SAPBEXstdItem 3 2 4 2" xfId="13062"/>
    <cellStyle name="SAPBEXstdItem 3 2 4 2 2" xfId="36119"/>
    <cellStyle name="SAPBEXstdItem 3 2 4 3" xfId="18818"/>
    <cellStyle name="SAPBEXstdItem 3 2 4 3 2" xfId="41860"/>
    <cellStyle name="SAPBEXstdItem 3 2 4 4" xfId="24303"/>
    <cellStyle name="SAPBEXstdItem 3 2 4 4 2" xfId="47342"/>
    <cellStyle name="SAPBEXstdItem 3 2 4 5" xfId="30192"/>
    <cellStyle name="SAPBEXstdItem 3 2 5" xfId="7097"/>
    <cellStyle name="SAPBEXstdItem 3 2 5 2" xfId="13063"/>
    <cellStyle name="SAPBEXstdItem 3 2 5 2 2" xfId="36120"/>
    <cellStyle name="SAPBEXstdItem 3 2 5 3" xfId="18819"/>
    <cellStyle name="SAPBEXstdItem 3 2 5 3 2" xfId="41861"/>
    <cellStyle name="SAPBEXstdItem 3 2 5 4" xfId="24304"/>
    <cellStyle name="SAPBEXstdItem 3 2 5 4 2" xfId="47343"/>
    <cellStyle name="SAPBEXstdItem 3 2 5 5" xfId="30193"/>
    <cellStyle name="SAPBEXstdItem 3 2 6" xfId="7098"/>
    <cellStyle name="SAPBEXstdItem 3 2 6 2" xfId="13064"/>
    <cellStyle name="SAPBEXstdItem 3 2 6 2 2" xfId="36121"/>
    <cellStyle name="SAPBEXstdItem 3 2 6 3" xfId="18820"/>
    <cellStyle name="SAPBEXstdItem 3 2 6 3 2" xfId="41862"/>
    <cellStyle name="SAPBEXstdItem 3 2 6 4" xfId="24305"/>
    <cellStyle name="SAPBEXstdItem 3 2 6 4 2" xfId="47344"/>
    <cellStyle name="SAPBEXstdItem 3 2 6 5" xfId="30194"/>
    <cellStyle name="SAPBEXstdItem 3 2 7" xfId="7099"/>
    <cellStyle name="SAPBEXstdItem 3 2 7 2" xfId="13065"/>
    <cellStyle name="SAPBEXstdItem 3 2 7 2 2" xfId="36122"/>
    <cellStyle name="SAPBEXstdItem 3 2 7 3" xfId="18821"/>
    <cellStyle name="SAPBEXstdItem 3 2 7 3 2" xfId="41863"/>
    <cellStyle name="SAPBEXstdItem 3 2 7 4" xfId="24306"/>
    <cellStyle name="SAPBEXstdItem 3 2 7 4 2" xfId="47345"/>
    <cellStyle name="SAPBEXstdItem 3 2 7 5" xfId="30195"/>
    <cellStyle name="SAPBEXstdItem 3 2 8" xfId="7100"/>
    <cellStyle name="SAPBEXstdItem 3 2 8 2" xfId="13066"/>
    <cellStyle name="SAPBEXstdItem 3 2 8 2 2" xfId="36123"/>
    <cellStyle name="SAPBEXstdItem 3 2 8 3" xfId="18822"/>
    <cellStyle name="SAPBEXstdItem 3 2 8 3 2" xfId="41864"/>
    <cellStyle name="SAPBEXstdItem 3 2 8 4" xfId="24307"/>
    <cellStyle name="SAPBEXstdItem 3 2 8 4 2" xfId="47346"/>
    <cellStyle name="SAPBEXstdItem 3 2 8 5" xfId="30196"/>
    <cellStyle name="SAPBEXstdItem 3 2 9" xfId="11836"/>
    <cellStyle name="SAPBEXstdItem 3 2 9 2" xfId="34905"/>
    <cellStyle name="SAPBEXstdItem 3 3" xfId="6073"/>
    <cellStyle name="SAPBEXstdItem 3 3 10" xfId="7101"/>
    <cellStyle name="SAPBEXstdItem 3 3 10 2" xfId="13067"/>
    <cellStyle name="SAPBEXstdItem 3 3 10 2 2" xfId="36124"/>
    <cellStyle name="SAPBEXstdItem 3 3 10 3" xfId="18823"/>
    <cellStyle name="SAPBEXstdItem 3 3 10 3 2" xfId="41865"/>
    <cellStyle name="SAPBEXstdItem 3 3 10 4" xfId="24308"/>
    <cellStyle name="SAPBEXstdItem 3 3 10 4 2" xfId="47347"/>
    <cellStyle name="SAPBEXstdItem 3 3 10 5" xfId="30197"/>
    <cellStyle name="SAPBEXstdItem 3 3 11" xfId="12045"/>
    <cellStyle name="SAPBEXstdItem 3 3 11 2" xfId="35114"/>
    <cellStyle name="SAPBEXstdItem 3 3 12" xfId="17801"/>
    <cellStyle name="SAPBEXstdItem 3 3 12 2" xfId="40855"/>
    <cellStyle name="SAPBEXstdItem 3 3 13" xfId="23298"/>
    <cellStyle name="SAPBEXstdItem 3 3 13 2" xfId="46337"/>
    <cellStyle name="SAPBEXstdItem 3 3 14" xfId="29187"/>
    <cellStyle name="SAPBEXstdItem 3 3 2" xfId="7102"/>
    <cellStyle name="SAPBEXstdItem 3 3 2 2" xfId="13068"/>
    <cellStyle name="SAPBEXstdItem 3 3 2 2 2" xfId="36125"/>
    <cellStyle name="SAPBEXstdItem 3 3 2 3" xfId="18824"/>
    <cellStyle name="SAPBEXstdItem 3 3 2 3 2" xfId="41866"/>
    <cellStyle name="SAPBEXstdItem 3 3 2 4" xfId="24309"/>
    <cellStyle name="SAPBEXstdItem 3 3 2 4 2" xfId="47348"/>
    <cellStyle name="SAPBEXstdItem 3 3 2 5" xfId="30198"/>
    <cellStyle name="SAPBEXstdItem 3 3 3" xfId="7103"/>
    <cellStyle name="SAPBEXstdItem 3 3 3 2" xfId="13069"/>
    <cellStyle name="SAPBEXstdItem 3 3 3 2 2" xfId="36126"/>
    <cellStyle name="SAPBEXstdItem 3 3 3 3" xfId="18825"/>
    <cellStyle name="SAPBEXstdItem 3 3 3 3 2" xfId="41867"/>
    <cellStyle name="SAPBEXstdItem 3 3 3 4" xfId="24310"/>
    <cellStyle name="SAPBEXstdItem 3 3 3 4 2" xfId="47349"/>
    <cellStyle name="SAPBEXstdItem 3 3 3 5" xfId="30199"/>
    <cellStyle name="SAPBEXstdItem 3 3 4" xfId="7104"/>
    <cellStyle name="SAPBEXstdItem 3 3 4 2" xfId="13070"/>
    <cellStyle name="SAPBEXstdItem 3 3 4 2 2" xfId="36127"/>
    <cellStyle name="SAPBEXstdItem 3 3 4 3" xfId="18826"/>
    <cellStyle name="SAPBEXstdItem 3 3 4 3 2" xfId="41868"/>
    <cellStyle name="SAPBEXstdItem 3 3 4 4" xfId="24311"/>
    <cellStyle name="SAPBEXstdItem 3 3 4 4 2" xfId="47350"/>
    <cellStyle name="SAPBEXstdItem 3 3 4 5" xfId="30200"/>
    <cellStyle name="SAPBEXstdItem 3 3 5" xfId="7105"/>
    <cellStyle name="SAPBEXstdItem 3 3 5 2" xfId="13071"/>
    <cellStyle name="SAPBEXstdItem 3 3 5 2 2" xfId="36128"/>
    <cellStyle name="SAPBEXstdItem 3 3 5 3" xfId="18827"/>
    <cellStyle name="SAPBEXstdItem 3 3 5 3 2" xfId="41869"/>
    <cellStyle name="SAPBEXstdItem 3 3 5 4" xfId="24312"/>
    <cellStyle name="SAPBEXstdItem 3 3 5 4 2" xfId="47351"/>
    <cellStyle name="SAPBEXstdItem 3 3 5 5" xfId="30201"/>
    <cellStyle name="SAPBEXstdItem 3 3 6" xfId="7106"/>
    <cellStyle name="SAPBEXstdItem 3 3 6 2" xfId="13072"/>
    <cellStyle name="SAPBEXstdItem 3 3 6 2 2" xfId="36129"/>
    <cellStyle name="SAPBEXstdItem 3 3 6 3" xfId="18828"/>
    <cellStyle name="SAPBEXstdItem 3 3 6 3 2" xfId="41870"/>
    <cellStyle name="SAPBEXstdItem 3 3 6 4" xfId="24313"/>
    <cellStyle name="SAPBEXstdItem 3 3 6 4 2" xfId="47352"/>
    <cellStyle name="SAPBEXstdItem 3 3 6 5" xfId="30202"/>
    <cellStyle name="SAPBEXstdItem 3 3 7" xfId="7107"/>
    <cellStyle name="SAPBEXstdItem 3 3 7 2" xfId="13073"/>
    <cellStyle name="SAPBEXstdItem 3 3 7 2 2" xfId="36130"/>
    <cellStyle name="SAPBEXstdItem 3 3 7 3" xfId="18829"/>
    <cellStyle name="SAPBEXstdItem 3 3 7 3 2" xfId="41871"/>
    <cellStyle name="SAPBEXstdItem 3 3 7 4" xfId="24314"/>
    <cellStyle name="SAPBEXstdItem 3 3 7 4 2" xfId="47353"/>
    <cellStyle name="SAPBEXstdItem 3 3 7 5" xfId="30203"/>
    <cellStyle name="SAPBEXstdItem 3 3 8" xfId="7108"/>
    <cellStyle name="SAPBEXstdItem 3 3 8 2" xfId="13074"/>
    <cellStyle name="SAPBEXstdItem 3 3 8 2 2" xfId="36131"/>
    <cellStyle name="SAPBEXstdItem 3 3 8 3" xfId="18830"/>
    <cellStyle name="SAPBEXstdItem 3 3 8 3 2" xfId="41872"/>
    <cellStyle name="SAPBEXstdItem 3 3 8 4" xfId="24315"/>
    <cellStyle name="SAPBEXstdItem 3 3 8 4 2" xfId="47354"/>
    <cellStyle name="SAPBEXstdItem 3 3 8 5" xfId="30204"/>
    <cellStyle name="SAPBEXstdItem 3 3 9" xfId="7109"/>
    <cellStyle name="SAPBEXstdItem 3 3 9 2" xfId="13075"/>
    <cellStyle name="SAPBEXstdItem 3 3 9 2 2" xfId="36132"/>
    <cellStyle name="SAPBEXstdItem 3 3 9 3" xfId="18831"/>
    <cellStyle name="SAPBEXstdItem 3 3 9 3 2" xfId="41873"/>
    <cellStyle name="SAPBEXstdItem 3 3 9 4" xfId="24316"/>
    <cellStyle name="SAPBEXstdItem 3 3 9 4 2" xfId="47355"/>
    <cellStyle name="SAPBEXstdItem 3 3 9 5" xfId="30205"/>
    <cellStyle name="SAPBEXstdItem 3 4" xfId="7110"/>
    <cellStyle name="SAPBEXstdItem 3 4 2" xfId="13076"/>
    <cellStyle name="SAPBEXstdItem 3 4 2 2" xfId="36133"/>
    <cellStyle name="SAPBEXstdItem 3 4 3" xfId="18832"/>
    <cellStyle name="SAPBEXstdItem 3 4 3 2" xfId="41874"/>
    <cellStyle name="SAPBEXstdItem 3 4 4" xfId="24317"/>
    <cellStyle name="SAPBEXstdItem 3 4 4 2" xfId="47356"/>
    <cellStyle name="SAPBEXstdItem 3 4 5" xfId="30206"/>
    <cellStyle name="SAPBEXstdItem 3 5" xfId="7111"/>
    <cellStyle name="SAPBEXstdItem 3 5 2" xfId="13077"/>
    <cellStyle name="SAPBEXstdItem 3 5 2 2" xfId="36134"/>
    <cellStyle name="SAPBEXstdItem 3 5 3" xfId="18833"/>
    <cellStyle name="SAPBEXstdItem 3 5 3 2" xfId="41875"/>
    <cellStyle name="SAPBEXstdItem 3 5 4" xfId="24318"/>
    <cellStyle name="SAPBEXstdItem 3 5 4 2" xfId="47357"/>
    <cellStyle name="SAPBEXstdItem 3 5 5" xfId="30207"/>
    <cellStyle name="SAPBEXstdItem 3 6" xfId="7112"/>
    <cellStyle name="SAPBEXstdItem 3 6 2" xfId="13078"/>
    <cellStyle name="SAPBEXstdItem 3 6 2 2" xfId="36135"/>
    <cellStyle name="SAPBEXstdItem 3 6 3" xfId="18834"/>
    <cellStyle name="SAPBEXstdItem 3 6 3 2" xfId="41876"/>
    <cellStyle name="SAPBEXstdItem 3 6 4" xfId="24319"/>
    <cellStyle name="SAPBEXstdItem 3 6 4 2" xfId="47358"/>
    <cellStyle name="SAPBEXstdItem 3 6 5" xfId="30208"/>
    <cellStyle name="SAPBEXstdItem 3 7" xfId="11563"/>
    <cellStyle name="SAPBEXstdItem 3 7 2" xfId="34632"/>
    <cellStyle name="SAPBEXstdItem 3 8" xfId="17339"/>
    <cellStyle name="SAPBEXstdItem 3 8 2" xfId="40393"/>
    <cellStyle name="SAPBEXstdItem 3 9" xfId="28700"/>
    <cellStyle name="SAPBEXstdItem 4" xfId="5463"/>
    <cellStyle name="SAPBEXstdItem 4 2" xfId="5751"/>
    <cellStyle name="SAPBEXstdItem 4 2 10" xfId="17491"/>
    <cellStyle name="SAPBEXstdItem 4 2 10 2" xfId="40545"/>
    <cellStyle name="SAPBEXstdItem 4 2 11" xfId="23009"/>
    <cellStyle name="SAPBEXstdItem 4 2 11 2" xfId="46048"/>
    <cellStyle name="SAPBEXstdItem 4 2 12" xfId="28865"/>
    <cellStyle name="SAPBEXstdItem 4 2 2" xfId="7113"/>
    <cellStyle name="SAPBEXstdItem 4 2 2 2" xfId="13079"/>
    <cellStyle name="SAPBEXstdItem 4 2 2 2 2" xfId="36136"/>
    <cellStyle name="SAPBEXstdItem 4 2 2 3" xfId="18835"/>
    <cellStyle name="SAPBEXstdItem 4 2 2 3 2" xfId="41877"/>
    <cellStyle name="SAPBEXstdItem 4 2 2 4" xfId="24320"/>
    <cellStyle name="SAPBEXstdItem 4 2 2 4 2" xfId="47359"/>
    <cellStyle name="SAPBEXstdItem 4 2 2 5" xfId="30209"/>
    <cellStyle name="SAPBEXstdItem 4 2 3" xfId="7114"/>
    <cellStyle name="SAPBEXstdItem 4 2 3 2" xfId="13080"/>
    <cellStyle name="SAPBEXstdItem 4 2 3 2 2" xfId="36137"/>
    <cellStyle name="SAPBEXstdItem 4 2 3 3" xfId="18836"/>
    <cellStyle name="SAPBEXstdItem 4 2 3 3 2" xfId="41878"/>
    <cellStyle name="SAPBEXstdItem 4 2 3 4" xfId="24321"/>
    <cellStyle name="SAPBEXstdItem 4 2 3 4 2" xfId="47360"/>
    <cellStyle name="SAPBEXstdItem 4 2 3 5" xfId="30210"/>
    <cellStyle name="SAPBEXstdItem 4 2 4" xfId="7115"/>
    <cellStyle name="SAPBEXstdItem 4 2 4 2" xfId="13081"/>
    <cellStyle name="SAPBEXstdItem 4 2 4 2 2" xfId="36138"/>
    <cellStyle name="SAPBEXstdItem 4 2 4 3" xfId="18837"/>
    <cellStyle name="SAPBEXstdItem 4 2 4 3 2" xfId="41879"/>
    <cellStyle name="SAPBEXstdItem 4 2 4 4" xfId="24322"/>
    <cellStyle name="SAPBEXstdItem 4 2 4 4 2" xfId="47361"/>
    <cellStyle name="SAPBEXstdItem 4 2 4 5" xfId="30211"/>
    <cellStyle name="SAPBEXstdItem 4 2 5" xfId="7116"/>
    <cellStyle name="SAPBEXstdItem 4 2 5 2" xfId="13082"/>
    <cellStyle name="SAPBEXstdItem 4 2 5 2 2" xfId="36139"/>
    <cellStyle name="SAPBEXstdItem 4 2 5 3" xfId="18838"/>
    <cellStyle name="SAPBEXstdItem 4 2 5 3 2" xfId="41880"/>
    <cellStyle name="SAPBEXstdItem 4 2 5 4" xfId="24323"/>
    <cellStyle name="SAPBEXstdItem 4 2 5 4 2" xfId="47362"/>
    <cellStyle name="SAPBEXstdItem 4 2 5 5" xfId="30212"/>
    <cellStyle name="SAPBEXstdItem 4 2 6" xfId="7117"/>
    <cellStyle name="SAPBEXstdItem 4 2 6 2" xfId="13083"/>
    <cellStyle name="SAPBEXstdItem 4 2 6 2 2" xfId="36140"/>
    <cellStyle name="SAPBEXstdItem 4 2 6 3" xfId="18839"/>
    <cellStyle name="SAPBEXstdItem 4 2 6 3 2" xfId="41881"/>
    <cellStyle name="SAPBEXstdItem 4 2 6 4" xfId="24324"/>
    <cellStyle name="SAPBEXstdItem 4 2 6 4 2" xfId="47363"/>
    <cellStyle name="SAPBEXstdItem 4 2 6 5" xfId="30213"/>
    <cellStyle name="SAPBEXstdItem 4 2 7" xfId="7118"/>
    <cellStyle name="SAPBEXstdItem 4 2 7 2" xfId="13084"/>
    <cellStyle name="SAPBEXstdItem 4 2 7 2 2" xfId="36141"/>
    <cellStyle name="SAPBEXstdItem 4 2 7 3" xfId="18840"/>
    <cellStyle name="SAPBEXstdItem 4 2 7 3 2" xfId="41882"/>
    <cellStyle name="SAPBEXstdItem 4 2 7 4" xfId="24325"/>
    <cellStyle name="SAPBEXstdItem 4 2 7 4 2" xfId="47364"/>
    <cellStyle name="SAPBEXstdItem 4 2 7 5" xfId="30214"/>
    <cellStyle name="SAPBEXstdItem 4 2 8" xfId="7119"/>
    <cellStyle name="SAPBEXstdItem 4 2 8 2" xfId="13085"/>
    <cellStyle name="SAPBEXstdItem 4 2 8 2 2" xfId="36142"/>
    <cellStyle name="SAPBEXstdItem 4 2 8 3" xfId="18841"/>
    <cellStyle name="SAPBEXstdItem 4 2 8 3 2" xfId="41883"/>
    <cellStyle name="SAPBEXstdItem 4 2 8 4" xfId="24326"/>
    <cellStyle name="SAPBEXstdItem 4 2 8 4 2" xfId="47365"/>
    <cellStyle name="SAPBEXstdItem 4 2 8 5" xfId="30215"/>
    <cellStyle name="SAPBEXstdItem 4 2 9" xfId="11724"/>
    <cellStyle name="SAPBEXstdItem 4 2 9 2" xfId="34793"/>
    <cellStyle name="SAPBEXstdItem 4 3" xfId="5978"/>
    <cellStyle name="SAPBEXstdItem 4 3 10" xfId="7120"/>
    <cellStyle name="SAPBEXstdItem 4 3 10 2" xfId="13086"/>
    <cellStyle name="SAPBEXstdItem 4 3 10 2 2" xfId="36143"/>
    <cellStyle name="SAPBEXstdItem 4 3 10 3" xfId="18842"/>
    <cellStyle name="SAPBEXstdItem 4 3 10 3 2" xfId="41884"/>
    <cellStyle name="SAPBEXstdItem 4 3 10 4" xfId="24327"/>
    <cellStyle name="SAPBEXstdItem 4 3 10 4 2" xfId="47366"/>
    <cellStyle name="SAPBEXstdItem 4 3 10 5" xfId="30216"/>
    <cellStyle name="SAPBEXstdItem 4 3 11" xfId="11951"/>
    <cellStyle name="SAPBEXstdItem 4 3 11 2" xfId="35020"/>
    <cellStyle name="SAPBEXstdItem 4 3 12" xfId="17708"/>
    <cellStyle name="SAPBEXstdItem 4 3 12 2" xfId="40762"/>
    <cellStyle name="SAPBEXstdItem 4 3 13" xfId="23205"/>
    <cellStyle name="SAPBEXstdItem 4 3 13 2" xfId="46244"/>
    <cellStyle name="SAPBEXstdItem 4 3 14" xfId="29092"/>
    <cellStyle name="SAPBEXstdItem 4 3 2" xfId="7121"/>
    <cellStyle name="SAPBEXstdItem 4 3 2 2" xfId="13087"/>
    <cellStyle name="SAPBEXstdItem 4 3 2 2 2" xfId="36144"/>
    <cellStyle name="SAPBEXstdItem 4 3 2 3" xfId="18843"/>
    <cellStyle name="SAPBEXstdItem 4 3 2 3 2" xfId="41885"/>
    <cellStyle name="SAPBEXstdItem 4 3 2 4" xfId="24328"/>
    <cellStyle name="SAPBEXstdItem 4 3 2 4 2" xfId="47367"/>
    <cellStyle name="SAPBEXstdItem 4 3 2 5" xfId="30217"/>
    <cellStyle name="SAPBEXstdItem 4 3 3" xfId="7122"/>
    <cellStyle name="SAPBEXstdItem 4 3 3 2" xfId="13088"/>
    <cellStyle name="SAPBEXstdItem 4 3 3 2 2" xfId="36145"/>
    <cellStyle name="SAPBEXstdItem 4 3 3 3" xfId="18844"/>
    <cellStyle name="SAPBEXstdItem 4 3 3 3 2" xfId="41886"/>
    <cellStyle name="SAPBEXstdItem 4 3 3 4" xfId="24329"/>
    <cellStyle name="SAPBEXstdItem 4 3 3 4 2" xfId="47368"/>
    <cellStyle name="SAPBEXstdItem 4 3 3 5" xfId="30218"/>
    <cellStyle name="SAPBEXstdItem 4 3 4" xfId="7123"/>
    <cellStyle name="SAPBEXstdItem 4 3 4 2" xfId="13089"/>
    <cellStyle name="SAPBEXstdItem 4 3 4 2 2" xfId="36146"/>
    <cellStyle name="SAPBEXstdItem 4 3 4 3" xfId="18845"/>
    <cellStyle name="SAPBEXstdItem 4 3 4 3 2" xfId="41887"/>
    <cellStyle name="SAPBEXstdItem 4 3 4 4" xfId="24330"/>
    <cellStyle name="SAPBEXstdItem 4 3 4 4 2" xfId="47369"/>
    <cellStyle name="SAPBEXstdItem 4 3 4 5" xfId="30219"/>
    <cellStyle name="SAPBEXstdItem 4 3 5" xfId="7124"/>
    <cellStyle name="SAPBEXstdItem 4 3 5 2" xfId="13090"/>
    <cellStyle name="SAPBEXstdItem 4 3 5 2 2" xfId="36147"/>
    <cellStyle name="SAPBEXstdItem 4 3 5 3" xfId="18846"/>
    <cellStyle name="SAPBEXstdItem 4 3 5 3 2" xfId="41888"/>
    <cellStyle name="SAPBEXstdItem 4 3 5 4" xfId="24331"/>
    <cellStyle name="SAPBEXstdItem 4 3 5 4 2" xfId="47370"/>
    <cellStyle name="SAPBEXstdItem 4 3 5 5" xfId="30220"/>
    <cellStyle name="SAPBEXstdItem 4 3 6" xfId="7125"/>
    <cellStyle name="SAPBEXstdItem 4 3 6 2" xfId="13091"/>
    <cellStyle name="SAPBEXstdItem 4 3 6 2 2" xfId="36148"/>
    <cellStyle name="SAPBEXstdItem 4 3 6 3" xfId="18847"/>
    <cellStyle name="SAPBEXstdItem 4 3 6 3 2" xfId="41889"/>
    <cellStyle name="SAPBEXstdItem 4 3 6 4" xfId="24332"/>
    <cellStyle name="SAPBEXstdItem 4 3 6 4 2" xfId="47371"/>
    <cellStyle name="SAPBEXstdItem 4 3 6 5" xfId="30221"/>
    <cellStyle name="SAPBEXstdItem 4 3 7" xfId="7126"/>
    <cellStyle name="SAPBEXstdItem 4 3 7 2" xfId="13092"/>
    <cellStyle name="SAPBEXstdItem 4 3 7 2 2" xfId="36149"/>
    <cellStyle name="SAPBEXstdItem 4 3 7 3" xfId="18848"/>
    <cellStyle name="SAPBEXstdItem 4 3 7 3 2" xfId="41890"/>
    <cellStyle name="SAPBEXstdItem 4 3 7 4" xfId="24333"/>
    <cellStyle name="SAPBEXstdItem 4 3 7 4 2" xfId="47372"/>
    <cellStyle name="SAPBEXstdItem 4 3 7 5" xfId="30222"/>
    <cellStyle name="SAPBEXstdItem 4 3 8" xfId="7127"/>
    <cellStyle name="SAPBEXstdItem 4 3 8 2" xfId="13093"/>
    <cellStyle name="SAPBEXstdItem 4 3 8 2 2" xfId="36150"/>
    <cellStyle name="SAPBEXstdItem 4 3 8 3" xfId="18849"/>
    <cellStyle name="SAPBEXstdItem 4 3 8 3 2" xfId="41891"/>
    <cellStyle name="SAPBEXstdItem 4 3 8 4" xfId="24334"/>
    <cellStyle name="SAPBEXstdItem 4 3 8 4 2" xfId="47373"/>
    <cellStyle name="SAPBEXstdItem 4 3 8 5" xfId="30223"/>
    <cellStyle name="SAPBEXstdItem 4 3 9" xfId="7128"/>
    <cellStyle name="SAPBEXstdItem 4 3 9 2" xfId="13094"/>
    <cellStyle name="SAPBEXstdItem 4 3 9 2 2" xfId="36151"/>
    <cellStyle name="SAPBEXstdItem 4 3 9 3" xfId="18850"/>
    <cellStyle name="SAPBEXstdItem 4 3 9 3 2" xfId="41892"/>
    <cellStyle name="SAPBEXstdItem 4 3 9 4" xfId="24335"/>
    <cellStyle name="SAPBEXstdItem 4 3 9 4 2" xfId="47374"/>
    <cellStyle name="SAPBEXstdItem 4 3 9 5" xfId="30224"/>
    <cellStyle name="SAPBEXstdItem 4 4" xfId="7129"/>
    <cellStyle name="SAPBEXstdItem 4 4 2" xfId="13095"/>
    <cellStyle name="SAPBEXstdItem 4 4 2 2" xfId="36152"/>
    <cellStyle name="SAPBEXstdItem 4 4 3" xfId="18851"/>
    <cellStyle name="SAPBEXstdItem 4 4 3 2" xfId="41893"/>
    <cellStyle name="SAPBEXstdItem 4 4 4" xfId="24336"/>
    <cellStyle name="SAPBEXstdItem 4 4 4 2" xfId="47375"/>
    <cellStyle name="SAPBEXstdItem 4 4 5" xfId="30225"/>
    <cellStyle name="SAPBEXstdItem 4 5" xfId="7130"/>
    <cellStyle name="SAPBEXstdItem 4 5 2" xfId="13096"/>
    <cellStyle name="SAPBEXstdItem 4 5 2 2" xfId="36153"/>
    <cellStyle name="SAPBEXstdItem 4 5 3" xfId="18852"/>
    <cellStyle name="SAPBEXstdItem 4 5 3 2" xfId="41894"/>
    <cellStyle name="SAPBEXstdItem 4 5 4" xfId="24337"/>
    <cellStyle name="SAPBEXstdItem 4 5 4 2" xfId="47376"/>
    <cellStyle name="SAPBEXstdItem 4 5 5" xfId="30226"/>
    <cellStyle name="SAPBEXstdItem 4 6" xfId="7131"/>
    <cellStyle name="SAPBEXstdItem 4 6 2" xfId="13097"/>
    <cellStyle name="SAPBEXstdItem 4 6 2 2" xfId="36154"/>
    <cellStyle name="SAPBEXstdItem 4 6 3" xfId="18853"/>
    <cellStyle name="SAPBEXstdItem 4 6 3 2" xfId="41895"/>
    <cellStyle name="SAPBEXstdItem 4 6 4" xfId="24338"/>
    <cellStyle name="SAPBEXstdItem 4 6 4 2" xfId="47377"/>
    <cellStyle name="SAPBEXstdItem 4 6 5" xfId="30227"/>
    <cellStyle name="SAPBEXstdItem 4 7" xfId="11457"/>
    <cellStyle name="SAPBEXstdItem 4 7 2" xfId="34526"/>
    <cellStyle name="SAPBEXstdItem 4 8" xfId="17250"/>
    <cellStyle name="SAPBEXstdItem 4 8 2" xfId="40304"/>
    <cellStyle name="SAPBEXstdItem 4 9" xfId="28588"/>
    <cellStyle name="SAPBEXstdItem 5" xfId="5479"/>
    <cellStyle name="SAPBEXstdItem 5 10" xfId="28604"/>
    <cellStyle name="SAPBEXstdItem 5 2" xfId="5767"/>
    <cellStyle name="SAPBEXstdItem 5 2 10" xfId="17507"/>
    <cellStyle name="SAPBEXstdItem 5 2 10 2" xfId="40561"/>
    <cellStyle name="SAPBEXstdItem 5 2 11" xfId="23020"/>
    <cellStyle name="SAPBEXstdItem 5 2 11 2" xfId="46059"/>
    <cellStyle name="SAPBEXstdItem 5 2 12" xfId="28881"/>
    <cellStyle name="SAPBEXstdItem 5 2 2" xfId="7132"/>
    <cellStyle name="SAPBEXstdItem 5 2 2 2" xfId="13098"/>
    <cellStyle name="SAPBEXstdItem 5 2 2 2 2" xfId="36155"/>
    <cellStyle name="SAPBEXstdItem 5 2 2 3" xfId="18854"/>
    <cellStyle name="SAPBEXstdItem 5 2 2 3 2" xfId="41896"/>
    <cellStyle name="SAPBEXstdItem 5 2 2 4" xfId="24339"/>
    <cellStyle name="SAPBEXstdItem 5 2 2 4 2" xfId="47378"/>
    <cellStyle name="SAPBEXstdItem 5 2 2 5" xfId="30228"/>
    <cellStyle name="SAPBEXstdItem 5 2 3" xfId="7133"/>
    <cellStyle name="SAPBEXstdItem 5 2 3 2" xfId="13099"/>
    <cellStyle name="SAPBEXstdItem 5 2 3 2 2" xfId="36156"/>
    <cellStyle name="SAPBEXstdItem 5 2 3 3" xfId="18855"/>
    <cellStyle name="SAPBEXstdItem 5 2 3 3 2" xfId="41897"/>
    <cellStyle name="SAPBEXstdItem 5 2 3 4" xfId="24340"/>
    <cellStyle name="SAPBEXstdItem 5 2 3 4 2" xfId="47379"/>
    <cellStyle name="SAPBEXstdItem 5 2 3 5" xfId="30229"/>
    <cellStyle name="SAPBEXstdItem 5 2 4" xfId="7134"/>
    <cellStyle name="SAPBEXstdItem 5 2 4 2" xfId="13100"/>
    <cellStyle name="SAPBEXstdItem 5 2 4 2 2" xfId="36157"/>
    <cellStyle name="SAPBEXstdItem 5 2 4 3" xfId="18856"/>
    <cellStyle name="SAPBEXstdItem 5 2 4 3 2" xfId="41898"/>
    <cellStyle name="SAPBEXstdItem 5 2 4 4" xfId="24341"/>
    <cellStyle name="SAPBEXstdItem 5 2 4 4 2" xfId="47380"/>
    <cellStyle name="SAPBEXstdItem 5 2 4 5" xfId="30230"/>
    <cellStyle name="SAPBEXstdItem 5 2 5" xfId="7135"/>
    <cellStyle name="SAPBEXstdItem 5 2 5 2" xfId="13101"/>
    <cellStyle name="SAPBEXstdItem 5 2 5 2 2" xfId="36158"/>
    <cellStyle name="SAPBEXstdItem 5 2 5 3" xfId="18857"/>
    <cellStyle name="SAPBEXstdItem 5 2 5 3 2" xfId="41899"/>
    <cellStyle name="SAPBEXstdItem 5 2 5 4" xfId="24342"/>
    <cellStyle name="SAPBEXstdItem 5 2 5 4 2" xfId="47381"/>
    <cellStyle name="SAPBEXstdItem 5 2 5 5" xfId="30231"/>
    <cellStyle name="SAPBEXstdItem 5 2 6" xfId="7136"/>
    <cellStyle name="SAPBEXstdItem 5 2 6 2" xfId="13102"/>
    <cellStyle name="SAPBEXstdItem 5 2 6 2 2" xfId="36159"/>
    <cellStyle name="SAPBEXstdItem 5 2 6 3" xfId="18858"/>
    <cellStyle name="SAPBEXstdItem 5 2 6 3 2" xfId="41900"/>
    <cellStyle name="SAPBEXstdItem 5 2 6 4" xfId="24343"/>
    <cellStyle name="SAPBEXstdItem 5 2 6 4 2" xfId="47382"/>
    <cellStyle name="SAPBEXstdItem 5 2 6 5" xfId="30232"/>
    <cellStyle name="SAPBEXstdItem 5 2 7" xfId="7137"/>
    <cellStyle name="SAPBEXstdItem 5 2 7 2" xfId="13103"/>
    <cellStyle name="SAPBEXstdItem 5 2 7 2 2" xfId="36160"/>
    <cellStyle name="SAPBEXstdItem 5 2 7 3" xfId="18859"/>
    <cellStyle name="SAPBEXstdItem 5 2 7 3 2" xfId="41901"/>
    <cellStyle name="SAPBEXstdItem 5 2 7 4" xfId="24344"/>
    <cellStyle name="SAPBEXstdItem 5 2 7 4 2" xfId="47383"/>
    <cellStyle name="SAPBEXstdItem 5 2 7 5" xfId="30233"/>
    <cellStyle name="SAPBEXstdItem 5 2 8" xfId="7138"/>
    <cellStyle name="SAPBEXstdItem 5 2 8 2" xfId="13104"/>
    <cellStyle name="SAPBEXstdItem 5 2 8 2 2" xfId="36161"/>
    <cellStyle name="SAPBEXstdItem 5 2 8 3" xfId="18860"/>
    <cellStyle name="SAPBEXstdItem 5 2 8 3 2" xfId="41902"/>
    <cellStyle name="SAPBEXstdItem 5 2 8 4" xfId="24345"/>
    <cellStyle name="SAPBEXstdItem 5 2 8 4 2" xfId="47384"/>
    <cellStyle name="SAPBEXstdItem 5 2 8 5" xfId="30234"/>
    <cellStyle name="SAPBEXstdItem 5 2 9" xfId="11740"/>
    <cellStyle name="SAPBEXstdItem 5 2 9 2" xfId="34809"/>
    <cellStyle name="SAPBEXstdItem 5 3" xfId="5992"/>
    <cellStyle name="SAPBEXstdItem 5 3 10" xfId="7139"/>
    <cellStyle name="SAPBEXstdItem 5 3 10 2" xfId="13105"/>
    <cellStyle name="SAPBEXstdItem 5 3 10 2 2" xfId="36162"/>
    <cellStyle name="SAPBEXstdItem 5 3 10 3" xfId="18861"/>
    <cellStyle name="SAPBEXstdItem 5 3 10 3 2" xfId="41903"/>
    <cellStyle name="SAPBEXstdItem 5 3 10 4" xfId="24346"/>
    <cellStyle name="SAPBEXstdItem 5 3 10 4 2" xfId="47385"/>
    <cellStyle name="SAPBEXstdItem 5 3 10 5" xfId="30235"/>
    <cellStyle name="SAPBEXstdItem 5 3 11" xfId="11965"/>
    <cellStyle name="SAPBEXstdItem 5 3 11 2" xfId="35034"/>
    <cellStyle name="SAPBEXstdItem 5 3 12" xfId="17722"/>
    <cellStyle name="SAPBEXstdItem 5 3 12 2" xfId="40776"/>
    <cellStyle name="SAPBEXstdItem 5 3 13" xfId="23219"/>
    <cellStyle name="SAPBEXstdItem 5 3 13 2" xfId="46258"/>
    <cellStyle name="SAPBEXstdItem 5 3 14" xfId="29106"/>
    <cellStyle name="SAPBEXstdItem 5 3 2" xfId="7140"/>
    <cellStyle name="SAPBEXstdItem 5 3 2 2" xfId="13106"/>
    <cellStyle name="SAPBEXstdItem 5 3 2 2 2" xfId="36163"/>
    <cellStyle name="SAPBEXstdItem 5 3 2 3" xfId="18862"/>
    <cellStyle name="SAPBEXstdItem 5 3 2 3 2" xfId="41904"/>
    <cellStyle name="SAPBEXstdItem 5 3 2 4" xfId="24347"/>
    <cellStyle name="SAPBEXstdItem 5 3 2 4 2" xfId="47386"/>
    <cellStyle name="SAPBEXstdItem 5 3 2 5" xfId="30236"/>
    <cellStyle name="SAPBEXstdItem 5 3 3" xfId="7141"/>
    <cellStyle name="SAPBEXstdItem 5 3 3 2" xfId="13107"/>
    <cellStyle name="SAPBEXstdItem 5 3 3 2 2" xfId="36164"/>
    <cellStyle name="SAPBEXstdItem 5 3 3 3" xfId="18863"/>
    <cellStyle name="SAPBEXstdItem 5 3 3 3 2" xfId="41905"/>
    <cellStyle name="SAPBEXstdItem 5 3 3 4" xfId="24348"/>
    <cellStyle name="SAPBEXstdItem 5 3 3 4 2" xfId="47387"/>
    <cellStyle name="SAPBEXstdItem 5 3 3 5" xfId="30237"/>
    <cellStyle name="SAPBEXstdItem 5 3 4" xfId="7142"/>
    <cellStyle name="SAPBEXstdItem 5 3 4 2" xfId="13108"/>
    <cellStyle name="SAPBEXstdItem 5 3 4 2 2" xfId="36165"/>
    <cellStyle name="SAPBEXstdItem 5 3 4 3" xfId="18864"/>
    <cellStyle name="SAPBEXstdItem 5 3 4 3 2" xfId="41906"/>
    <cellStyle name="SAPBEXstdItem 5 3 4 4" xfId="24349"/>
    <cellStyle name="SAPBEXstdItem 5 3 4 4 2" xfId="47388"/>
    <cellStyle name="SAPBEXstdItem 5 3 4 5" xfId="30238"/>
    <cellStyle name="SAPBEXstdItem 5 3 5" xfId="7143"/>
    <cellStyle name="SAPBEXstdItem 5 3 5 2" xfId="13109"/>
    <cellStyle name="SAPBEXstdItem 5 3 5 2 2" xfId="36166"/>
    <cellStyle name="SAPBEXstdItem 5 3 5 3" xfId="18865"/>
    <cellStyle name="SAPBEXstdItem 5 3 5 3 2" xfId="41907"/>
    <cellStyle name="SAPBEXstdItem 5 3 5 4" xfId="24350"/>
    <cellStyle name="SAPBEXstdItem 5 3 5 4 2" xfId="47389"/>
    <cellStyle name="SAPBEXstdItem 5 3 5 5" xfId="30239"/>
    <cellStyle name="SAPBEXstdItem 5 3 6" xfId="7144"/>
    <cellStyle name="SAPBEXstdItem 5 3 6 2" xfId="13110"/>
    <cellStyle name="SAPBEXstdItem 5 3 6 2 2" xfId="36167"/>
    <cellStyle name="SAPBEXstdItem 5 3 6 3" xfId="18866"/>
    <cellStyle name="SAPBEXstdItem 5 3 6 3 2" xfId="41908"/>
    <cellStyle name="SAPBEXstdItem 5 3 6 4" xfId="24351"/>
    <cellStyle name="SAPBEXstdItem 5 3 6 4 2" xfId="47390"/>
    <cellStyle name="SAPBEXstdItem 5 3 6 5" xfId="30240"/>
    <cellStyle name="SAPBEXstdItem 5 3 7" xfId="7145"/>
    <cellStyle name="SAPBEXstdItem 5 3 7 2" xfId="13111"/>
    <cellStyle name="SAPBEXstdItem 5 3 7 2 2" xfId="36168"/>
    <cellStyle name="SAPBEXstdItem 5 3 7 3" xfId="18867"/>
    <cellStyle name="SAPBEXstdItem 5 3 7 3 2" xfId="41909"/>
    <cellStyle name="SAPBEXstdItem 5 3 7 4" xfId="24352"/>
    <cellStyle name="SAPBEXstdItem 5 3 7 4 2" xfId="47391"/>
    <cellStyle name="SAPBEXstdItem 5 3 7 5" xfId="30241"/>
    <cellStyle name="SAPBEXstdItem 5 3 8" xfId="7146"/>
    <cellStyle name="SAPBEXstdItem 5 3 8 2" xfId="13112"/>
    <cellStyle name="SAPBEXstdItem 5 3 8 2 2" xfId="36169"/>
    <cellStyle name="SAPBEXstdItem 5 3 8 3" xfId="18868"/>
    <cellStyle name="SAPBEXstdItem 5 3 8 3 2" xfId="41910"/>
    <cellStyle name="SAPBEXstdItem 5 3 8 4" xfId="24353"/>
    <cellStyle name="SAPBEXstdItem 5 3 8 4 2" xfId="47392"/>
    <cellStyle name="SAPBEXstdItem 5 3 8 5" xfId="30242"/>
    <cellStyle name="SAPBEXstdItem 5 3 9" xfId="7147"/>
    <cellStyle name="SAPBEXstdItem 5 3 9 2" xfId="13113"/>
    <cellStyle name="SAPBEXstdItem 5 3 9 2 2" xfId="36170"/>
    <cellStyle name="SAPBEXstdItem 5 3 9 3" xfId="18869"/>
    <cellStyle name="SAPBEXstdItem 5 3 9 3 2" xfId="41911"/>
    <cellStyle name="SAPBEXstdItem 5 3 9 4" xfId="24354"/>
    <cellStyle name="SAPBEXstdItem 5 3 9 4 2" xfId="47393"/>
    <cellStyle name="SAPBEXstdItem 5 3 9 5" xfId="30243"/>
    <cellStyle name="SAPBEXstdItem 5 4" xfId="7148"/>
    <cellStyle name="SAPBEXstdItem 5 4 2" xfId="13114"/>
    <cellStyle name="SAPBEXstdItem 5 4 2 2" xfId="36171"/>
    <cellStyle name="SAPBEXstdItem 5 4 3" xfId="18870"/>
    <cellStyle name="SAPBEXstdItem 5 4 3 2" xfId="41912"/>
    <cellStyle name="SAPBEXstdItem 5 4 4" xfId="24355"/>
    <cellStyle name="SAPBEXstdItem 5 4 4 2" xfId="47394"/>
    <cellStyle name="SAPBEXstdItem 5 4 5" xfId="30244"/>
    <cellStyle name="SAPBEXstdItem 5 5" xfId="7149"/>
    <cellStyle name="SAPBEXstdItem 5 5 2" xfId="13115"/>
    <cellStyle name="SAPBEXstdItem 5 5 2 2" xfId="36172"/>
    <cellStyle name="SAPBEXstdItem 5 5 3" xfId="18871"/>
    <cellStyle name="SAPBEXstdItem 5 5 3 2" xfId="41913"/>
    <cellStyle name="SAPBEXstdItem 5 5 4" xfId="24356"/>
    <cellStyle name="SAPBEXstdItem 5 5 4 2" xfId="47395"/>
    <cellStyle name="SAPBEXstdItem 5 5 5" xfId="30245"/>
    <cellStyle name="SAPBEXstdItem 5 6" xfId="7150"/>
    <cellStyle name="SAPBEXstdItem 5 6 2" xfId="13116"/>
    <cellStyle name="SAPBEXstdItem 5 6 2 2" xfId="36173"/>
    <cellStyle name="SAPBEXstdItem 5 6 3" xfId="18872"/>
    <cellStyle name="SAPBEXstdItem 5 6 3 2" xfId="41914"/>
    <cellStyle name="SAPBEXstdItem 5 6 4" xfId="24357"/>
    <cellStyle name="SAPBEXstdItem 5 6 4 2" xfId="47396"/>
    <cellStyle name="SAPBEXstdItem 5 6 5" xfId="30246"/>
    <cellStyle name="SAPBEXstdItem 5 7" xfId="7151"/>
    <cellStyle name="SAPBEXstdItem 5 7 2" xfId="13117"/>
    <cellStyle name="SAPBEXstdItem 5 7 2 2" xfId="36174"/>
    <cellStyle name="SAPBEXstdItem 5 7 3" xfId="18873"/>
    <cellStyle name="SAPBEXstdItem 5 7 3 2" xfId="41915"/>
    <cellStyle name="SAPBEXstdItem 5 7 4" xfId="24358"/>
    <cellStyle name="SAPBEXstdItem 5 7 4 2" xfId="47397"/>
    <cellStyle name="SAPBEXstdItem 5 7 5" xfId="30247"/>
    <cellStyle name="SAPBEXstdItem 5 8" xfId="11473"/>
    <cellStyle name="SAPBEXstdItem 5 8 2" xfId="34542"/>
    <cellStyle name="SAPBEXstdItem 5 9" xfId="17266"/>
    <cellStyle name="SAPBEXstdItem 5 9 2" xfId="40320"/>
    <cellStyle name="SAPBEXstdItem 6" xfId="5472"/>
    <cellStyle name="SAPBEXstdItem 6 10" xfId="17259"/>
    <cellStyle name="SAPBEXstdItem 6 10 2" xfId="40313"/>
    <cellStyle name="SAPBEXstdItem 6 11" xfId="22880"/>
    <cellStyle name="SAPBEXstdItem 6 11 2" xfId="45919"/>
    <cellStyle name="SAPBEXstdItem 6 12" xfId="28597"/>
    <cellStyle name="SAPBEXstdItem 6 2" xfId="5760"/>
    <cellStyle name="SAPBEXstdItem 6 2 10" xfId="7152"/>
    <cellStyle name="SAPBEXstdItem 6 2 10 2" xfId="13118"/>
    <cellStyle name="SAPBEXstdItem 6 2 10 2 2" xfId="36175"/>
    <cellStyle name="SAPBEXstdItem 6 2 10 3" xfId="18874"/>
    <cellStyle name="SAPBEXstdItem 6 2 10 3 2" xfId="41916"/>
    <cellStyle name="SAPBEXstdItem 6 2 10 4" xfId="24359"/>
    <cellStyle name="SAPBEXstdItem 6 2 10 4 2" xfId="47398"/>
    <cellStyle name="SAPBEXstdItem 6 2 10 5" xfId="30248"/>
    <cellStyle name="SAPBEXstdItem 6 2 11" xfId="11733"/>
    <cellStyle name="SAPBEXstdItem 6 2 11 2" xfId="34802"/>
    <cellStyle name="SAPBEXstdItem 6 2 12" xfId="17500"/>
    <cellStyle name="SAPBEXstdItem 6 2 12 2" xfId="40554"/>
    <cellStyle name="SAPBEXstdItem 6 2 13" xfId="23016"/>
    <cellStyle name="SAPBEXstdItem 6 2 13 2" xfId="46055"/>
    <cellStyle name="SAPBEXstdItem 6 2 14" xfId="28874"/>
    <cellStyle name="SAPBEXstdItem 6 2 2" xfId="7153"/>
    <cellStyle name="SAPBEXstdItem 6 2 2 2" xfId="13119"/>
    <cellStyle name="SAPBEXstdItem 6 2 2 2 2" xfId="36176"/>
    <cellStyle name="SAPBEXstdItem 6 2 2 3" xfId="18875"/>
    <cellStyle name="SAPBEXstdItem 6 2 2 3 2" xfId="41917"/>
    <cellStyle name="SAPBEXstdItem 6 2 2 4" xfId="24360"/>
    <cellStyle name="SAPBEXstdItem 6 2 2 4 2" xfId="47399"/>
    <cellStyle name="SAPBEXstdItem 6 2 2 5" xfId="30249"/>
    <cellStyle name="SAPBEXstdItem 6 2 3" xfId="7154"/>
    <cellStyle name="SAPBEXstdItem 6 2 3 2" xfId="13120"/>
    <cellStyle name="SAPBEXstdItem 6 2 3 2 2" xfId="36177"/>
    <cellStyle name="SAPBEXstdItem 6 2 3 3" xfId="18876"/>
    <cellStyle name="SAPBEXstdItem 6 2 3 3 2" xfId="41918"/>
    <cellStyle name="SAPBEXstdItem 6 2 3 4" xfId="24361"/>
    <cellStyle name="SAPBEXstdItem 6 2 3 4 2" xfId="47400"/>
    <cellStyle name="SAPBEXstdItem 6 2 3 5" xfId="30250"/>
    <cellStyle name="SAPBEXstdItem 6 2 4" xfId="7155"/>
    <cellStyle name="SAPBEXstdItem 6 2 4 2" xfId="13121"/>
    <cellStyle name="SAPBEXstdItem 6 2 4 2 2" xfId="36178"/>
    <cellStyle name="SAPBEXstdItem 6 2 4 3" xfId="18877"/>
    <cellStyle name="SAPBEXstdItem 6 2 4 3 2" xfId="41919"/>
    <cellStyle name="SAPBEXstdItem 6 2 4 4" xfId="24362"/>
    <cellStyle name="SAPBEXstdItem 6 2 4 4 2" xfId="47401"/>
    <cellStyle name="SAPBEXstdItem 6 2 4 5" xfId="30251"/>
    <cellStyle name="SAPBEXstdItem 6 2 5" xfId="7156"/>
    <cellStyle name="SAPBEXstdItem 6 2 5 2" xfId="13122"/>
    <cellStyle name="SAPBEXstdItem 6 2 5 2 2" xfId="36179"/>
    <cellStyle name="SAPBEXstdItem 6 2 5 3" xfId="18878"/>
    <cellStyle name="SAPBEXstdItem 6 2 5 3 2" xfId="41920"/>
    <cellStyle name="SAPBEXstdItem 6 2 5 4" xfId="24363"/>
    <cellStyle name="SAPBEXstdItem 6 2 5 4 2" xfId="47402"/>
    <cellStyle name="SAPBEXstdItem 6 2 5 5" xfId="30252"/>
    <cellStyle name="SAPBEXstdItem 6 2 6" xfId="7157"/>
    <cellStyle name="SAPBEXstdItem 6 2 6 2" xfId="13123"/>
    <cellStyle name="SAPBEXstdItem 6 2 6 2 2" xfId="36180"/>
    <cellStyle name="SAPBEXstdItem 6 2 6 3" xfId="18879"/>
    <cellStyle name="SAPBEXstdItem 6 2 6 3 2" xfId="41921"/>
    <cellStyle name="SAPBEXstdItem 6 2 6 4" xfId="24364"/>
    <cellStyle name="SAPBEXstdItem 6 2 6 4 2" xfId="47403"/>
    <cellStyle name="SAPBEXstdItem 6 2 6 5" xfId="30253"/>
    <cellStyle name="SAPBEXstdItem 6 2 7" xfId="7158"/>
    <cellStyle name="SAPBEXstdItem 6 2 7 2" xfId="13124"/>
    <cellStyle name="SAPBEXstdItem 6 2 7 2 2" xfId="36181"/>
    <cellStyle name="SAPBEXstdItem 6 2 7 3" xfId="18880"/>
    <cellStyle name="SAPBEXstdItem 6 2 7 3 2" xfId="41922"/>
    <cellStyle name="SAPBEXstdItem 6 2 7 4" xfId="24365"/>
    <cellStyle name="SAPBEXstdItem 6 2 7 4 2" xfId="47404"/>
    <cellStyle name="SAPBEXstdItem 6 2 7 5" xfId="30254"/>
    <cellStyle name="SAPBEXstdItem 6 2 8" xfId="7159"/>
    <cellStyle name="SAPBEXstdItem 6 2 8 2" xfId="13125"/>
    <cellStyle name="SAPBEXstdItem 6 2 8 2 2" xfId="36182"/>
    <cellStyle name="SAPBEXstdItem 6 2 8 3" xfId="18881"/>
    <cellStyle name="SAPBEXstdItem 6 2 8 3 2" xfId="41923"/>
    <cellStyle name="SAPBEXstdItem 6 2 8 4" xfId="24366"/>
    <cellStyle name="SAPBEXstdItem 6 2 8 4 2" xfId="47405"/>
    <cellStyle name="SAPBEXstdItem 6 2 8 5" xfId="30255"/>
    <cellStyle name="SAPBEXstdItem 6 2 9" xfId="7160"/>
    <cellStyle name="SAPBEXstdItem 6 2 9 2" xfId="13126"/>
    <cellStyle name="SAPBEXstdItem 6 2 9 2 2" xfId="36183"/>
    <cellStyle name="SAPBEXstdItem 6 2 9 3" xfId="18882"/>
    <cellStyle name="SAPBEXstdItem 6 2 9 3 2" xfId="41924"/>
    <cellStyle name="SAPBEXstdItem 6 2 9 4" xfId="24367"/>
    <cellStyle name="SAPBEXstdItem 6 2 9 4 2" xfId="47406"/>
    <cellStyle name="SAPBEXstdItem 6 2 9 5" xfId="30256"/>
    <cellStyle name="SAPBEXstdItem 6 3" xfId="5987"/>
    <cellStyle name="SAPBEXstdItem 6 3 10" xfId="7161"/>
    <cellStyle name="SAPBEXstdItem 6 3 10 2" xfId="13127"/>
    <cellStyle name="SAPBEXstdItem 6 3 10 2 2" xfId="36184"/>
    <cellStyle name="SAPBEXstdItem 6 3 10 3" xfId="18883"/>
    <cellStyle name="SAPBEXstdItem 6 3 10 3 2" xfId="41925"/>
    <cellStyle name="SAPBEXstdItem 6 3 10 4" xfId="24368"/>
    <cellStyle name="SAPBEXstdItem 6 3 10 4 2" xfId="47407"/>
    <cellStyle name="SAPBEXstdItem 6 3 10 5" xfId="30257"/>
    <cellStyle name="SAPBEXstdItem 6 3 11" xfId="11960"/>
    <cellStyle name="SAPBEXstdItem 6 3 11 2" xfId="35029"/>
    <cellStyle name="SAPBEXstdItem 6 3 12" xfId="17717"/>
    <cellStyle name="SAPBEXstdItem 6 3 12 2" xfId="40771"/>
    <cellStyle name="SAPBEXstdItem 6 3 13" xfId="23214"/>
    <cellStyle name="SAPBEXstdItem 6 3 13 2" xfId="46253"/>
    <cellStyle name="SAPBEXstdItem 6 3 14" xfId="29101"/>
    <cellStyle name="SAPBEXstdItem 6 3 2" xfId="7162"/>
    <cellStyle name="SAPBEXstdItem 6 3 2 2" xfId="13128"/>
    <cellStyle name="SAPBEXstdItem 6 3 2 2 2" xfId="36185"/>
    <cellStyle name="SAPBEXstdItem 6 3 2 3" xfId="18884"/>
    <cellStyle name="SAPBEXstdItem 6 3 2 3 2" xfId="41926"/>
    <cellStyle name="SAPBEXstdItem 6 3 2 4" xfId="24369"/>
    <cellStyle name="SAPBEXstdItem 6 3 2 4 2" xfId="47408"/>
    <cellStyle name="SAPBEXstdItem 6 3 2 5" xfId="30258"/>
    <cellStyle name="SAPBEXstdItem 6 3 3" xfId="7163"/>
    <cellStyle name="SAPBEXstdItem 6 3 3 2" xfId="13129"/>
    <cellStyle name="SAPBEXstdItem 6 3 3 2 2" xfId="36186"/>
    <cellStyle name="SAPBEXstdItem 6 3 3 3" xfId="18885"/>
    <cellStyle name="SAPBEXstdItem 6 3 3 3 2" xfId="41927"/>
    <cellStyle name="SAPBEXstdItem 6 3 3 4" xfId="24370"/>
    <cellStyle name="SAPBEXstdItem 6 3 3 4 2" xfId="47409"/>
    <cellStyle name="SAPBEXstdItem 6 3 3 5" xfId="30259"/>
    <cellStyle name="SAPBEXstdItem 6 3 4" xfId="7164"/>
    <cellStyle name="SAPBEXstdItem 6 3 4 2" xfId="13130"/>
    <cellStyle name="SAPBEXstdItem 6 3 4 2 2" xfId="36187"/>
    <cellStyle name="SAPBEXstdItem 6 3 4 3" xfId="18886"/>
    <cellStyle name="SAPBEXstdItem 6 3 4 3 2" xfId="41928"/>
    <cellStyle name="SAPBEXstdItem 6 3 4 4" xfId="24371"/>
    <cellStyle name="SAPBEXstdItem 6 3 4 4 2" xfId="47410"/>
    <cellStyle name="SAPBEXstdItem 6 3 4 5" xfId="30260"/>
    <cellStyle name="SAPBEXstdItem 6 3 5" xfId="7165"/>
    <cellStyle name="SAPBEXstdItem 6 3 5 2" xfId="13131"/>
    <cellStyle name="SAPBEXstdItem 6 3 5 2 2" xfId="36188"/>
    <cellStyle name="SAPBEXstdItem 6 3 5 3" xfId="18887"/>
    <cellStyle name="SAPBEXstdItem 6 3 5 3 2" xfId="41929"/>
    <cellStyle name="SAPBEXstdItem 6 3 5 4" xfId="24372"/>
    <cellStyle name="SAPBEXstdItem 6 3 5 4 2" xfId="47411"/>
    <cellStyle name="SAPBEXstdItem 6 3 5 5" xfId="30261"/>
    <cellStyle name="SAPBEXstdItem 6 3 6" xfId="7166"/>
    <cellStyle name="SAPBEXstdItem 6 3 6 2" xfId="13132"/>
    <cellStyle name="SAPBEXstdItem 6 3 6 2 2" xfId="36189"/>
    <cellStyle name="SAPBEXstdItem 6 3 6 3" xfId="18888"/>
    <cellStyle name="SAPBEXstdItem 6 3 6 3 2" xfId="41930"/>
    <cellStyle name="SAPBEXstdItem 6 3 6 4" xfId="24373"/>
    <cellStyle name="SAPBEXstdItem 6 3 6 4 2" xfId="47412"/>
    <cellStyle name="SAPBEXstdItem 6 3 6 5" xfId="30262"/>
    <cellStyle name="SAPBEXstdItem 6 3 7" xfId="7167"/>
    <cellStyle name="SAPBEXstdItem 6 3 7 2" xfId="13133"/>
    <cellStyle name="SAPBEXstdItem 6 3 7 2 2" xfId="36190"/>
    <cellStyle name="SAPBEXstdItem 6 3 7 3" xfId="18889"/>
    <cellStyle name="SAPBEXstdItem 6 3 7 3 2" xfId="41931"/>
    <cellStyle name="SAPBEXstdItem 6 3 7 4" xfId="24374"/>
    <cellStyle name="SAPBEXstdItem 6 3 7 4 2" xfId="47413"/>
    <cellStyle name="SAPBEXstdItem 6 3 7 5" xfId="30263"/>
    <cellStyle name="SAPBEXstdItem 6 3 8" xfId="7168"/>
    <cellStyle name="SAPBEXstdItem 6 3 8 2" xfId="13134"/>
    <cellStyle name="SAPBEXstdItem 6 3 8 2 2" xfId="36191"/>
    <cellStyle name="SAPBEXstdItem 6 3 8 3" xfId="18890"/>
    <cellStyle name="SAPBEXstdItem 6 3 8 3 2" xfId="41932"/>
    <cellStyle name="SAPBEXstdItem 6 3 8 4" xfId="24375"/>
    <cellStyle name="SAPBEXstdItem 6 3 8 4 2" xfId="47414"/>
    <cellStyle name="SAPBEXstdItem 6 3 8 5" xfId="30264"/>
    <cellStyle name="SAPBEXstdItem 6 3 9" xfId="7169"/>
    <cellStyle name="SAPBEXstdItem 6 3 9 2" xfId="13135"/>
    <cellStyle name="SAPBEXstdItem 6 3 9 2 2" xfId="36192"/>
    <cellStyle name="SAPBEXstdItem 6 3 9 3" xfId="18891"/>
    <cellStyle name="SAPBEXstdItem 6 3 9 3 2" xfId="41933"/>
    <cellStyle name="SAPBEXstdItem 6 3 9 4" xfId="24376"/>
    <cellStyle name="SAPBEXstdItem 6 3 9 4 2" xfId="47415"/>
    <cellStyle name="SAPBEXstdItem 6 3 9 5" xfId="30265"/>
    <cellStyle name="SAPBEXstdItem 6 4" xfId="7170"/>
    <cellStyle name="SAPBEXstdItem 6 4 2" xfId="13136"/>
    <cellStyle name="SAPBEXstdItem 6 4 2 2" xfId="36193"/>
    <cellStyle name="SAPBEXstdItem 6 4 3" xfId="18892"/>
    <cellStyle name="SAPBEXstdItem 6 4 3 2" xfId="41934"/>
    <cellStyle name="SAPBEXstdItem 6 4 4" xfId="24377"/>
    <cellStyle name="SAPBEXstdItem 6 4 4 2" xfId="47416"/>
    <cellStyle name="SAPBEXstdItem 6 4 5" xfId="30266"/>
    <cellStyle name="SAPBEXstdItem 6 5" xfId="7171"/>
    <cellStyle name="SAPBEXstdItem 6 5 2" xfId="13137"/>
    <cellStyle name="SAPBEXstdItem 6 5 2 2" xfId="36194"/>
    <cellStyle name="SAPBEXstdItem 6 5 3" xfId="18893"/>
    <cellStyle name="SAPBEXstdItem 6 5 3 2" xfId="41935"/>
    <cellStyle name="SAPBEXstdItem 6 5 4" xfId="24378"/>
    <cellStyle name="SAPBEXstdItem 6 5 4 2" xfId="47417"/>
    <cellStyle name="SAPBEXstdItem 6 5 5" xfId="30267"/>
    <cellStyle name="SAPBEXstdItem 6 6" xfId="7172"/>
    <cellStyle name="SAPBEXstdItem 6 6 2" xfId="13138"/>
    <cellStyle name="SAPBEXstdItem 6 6 2 2" xfId="36195"/>
    <cellStyle name="SAPBEXstdItem 6 6 3" xfId="18894"/>
    <cellStyle name="SAPBEXstdItem 6 6 3 2" xfId="41936"/>
    <cellStyle name="SAPBEXstdItem 6 6 4" xfId="24379"/>
    <cellStyle name="SAPBEXstdItem 6 6 4 2" xfId="47418"/>
    <cellStyle name="SAPBEXstdItem 6 6 5" xfId="30268"/>
    <cellStyle name="SAPBEXstdItem 6 7" xfId="7173"/>
    <cellStyle name="SAPBEXstdItem 6 7 2" xfId="13139"/>
    <cellStyle name="SAPBEXstdItem 6 7 2 2" xfId="36196"/>
    <cellStyle name="SAPBEXstdItem 6 7 3" xfId="18895"/>
    <cellStyle name="SAPBEXstdItem 6 7 3 2" xfId="41937"/>
    <cellStyle name="SAPBEXstdItem 6 7 4" xfId="24380"/>
    <cellStyle name="SAPBEXstdItem 6 7 4 2" xfId="47419"/>
    <cellStyle name="SAPBEXstdItem 6 7 5" xfId="30269"/>
    <cellStyle name="SAPBEXstdItem 6 8" xfId="7174"/>
    <cellStyle name="SAPBEXstdItem 6 8 2" xfId="13140"/>
    <cellStyle name="SAPBEXstdItem 6 8 2 2" xfId="36197"/>
    <cellStyle name="SAPBEXstdItem 6 8 3" xfId="18896"/>
    <cellStyle name="SAPBEXstdItem 6 8 3 2" xfId="41938"/>
    <cellStyle name="SAPBEXstdItem 6 8 4" xfId="24381"/>
    <cellStyle name="SAPBEXstdItem 6 8 4 2" xfId="47420"/>
    <cellStyle name="SAPBEXstdItem 6 8 5" xfId="30270"/>
    <cellStyle name="SAPBEXstdItem 6 9" xfId="11466"/>
    <cellStyle name="SAPBEXstdItem 6 9 2" xfId="34535"/>
    <cellStyle name="SAPBEXstdItem 7" xfId="7175"/>
    <cellStyle name="SAPBEXstdItem 7 2" xfId="13141"/>
    <cellStyle name="SAPBEXstdItem 7 2 2" xfId="36198"/>
    <cellStyle name="SAPBEXstdItem 7 3" xfId="18897"/>
    <cellStyle name="SAPBEXstdItem 7 3 2" xfId="41939"/>
    <cellStyle name="SAPBEXstdItem 7 4" xfId="24382"/>
    <cellStyle name="SAPBEXstdItem 7 4 2" xfId="47421"/>
    <cellStyle name="SAPBEXstdItem 7 5" xfId="30271"/>
    <cellStyle name="SAPBEXstdItem 8" xfId="7176"/>
    <cellStyle name="SAPBEXstdItem 8 2" xfId="13142"/>
    <cellStyle name="SAPBEXstdItem 8 2 2" xfId="36199"/>
    <cellStyle name="SAPBEXstdItem 8 3" xfId="18898"/>
    <cellStyle name="SAPBEXstdItem 8 3 2" xfId="41940"/>
    <cellStyle name="SAPBEXstdItem 8 4" xfId="24383"/>
    <cellStyle name="SAPBEXstdItem 8 4 2" xfId="47422"/>
    <cellStyle name="SAPBEXstdItem 8 5" xfId="30272"/>
    <cellStyle name="SAPBEXstdItem 9" xfId="11293"/>
    <cellStyle name="SAPBEXstdItem 9 2" xfId="34362"/>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 2 2" xfId="28437"/>
    <cellStyle name="Total 3" xfId="28410"/>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10" xfId="28448"/>
    <cellStyle name="계산 2 2 2" xfId="5554"/>
    <cellStyle name="계산 2 2 2 2" xfId="5842"/>
    <cellStyle name="계산 2 2 2 2 10" xfId="11815"/>
    <cellStyle name="계산 2 2 2 2 10 2" xfId="34884"/>
    <cellStyle name="계산 2 2 2 2 11" xfId="17576"/>
    <cellStyle name="계산 2 2 2 2 11 2" xfId="40630"/>
    <cellStyle name="계산 2 2 2 2 12" xfId="23086"/>
    <cellStyle name="계산 2 2 2 2 12 2" xfId="46125"/>
    <cellStyle name="계산 2 2 2 2 13" xfId="28956"/>
    <cellStyle name="계산 2 2 2 2 2" xfId="7180"/>
    <cellStyle name="계산 2 2 2 2 2 2" xfId="13146"/>
    <cellStyle name="계산 2 2 2 2 2 2 2" xfId="36200"/>
    <cellStyle name="계산 2 2 2 2 2 3" xfId="18902"/>
    <cellStyle name="계산 2 2 2 2 2 3 2" xfId="41941"/>
    <cellStyle name="계산 2 2 2 2 2 4" xfId="24384"/>
    <cellStyle name="계산 2 2 2 2 2 4 2" xfId="47423"/>
    <cellStyle name="계산 2 2 2 2 2 5" xfId="30273"/>
    <cellStyle name="계산 2 2 2 2 3" xfId="7181"/>
    <cellStyle name="계산 2 2 2 2 3 2" xfId="13147"/>
    <cellStyle name="계산 2 2 2 2 3 2 2" xfId="36201"/>
    <cellStyle name="계산 2 2 2 2 3 3" xfId="18903"/>
    <cellStyle name="계산 2 2 2 2 3 3 2" xfId="41942"/>
    <cellStyle name="계산 2 2 2 2 3 4" xfId="24385"/>
    <cellStyle name="계산 2 2 2 2 3 4 2" xfId="47424"/>
    <cellStyle name="계산 2 2 2 2 3 5" xfId="30274"/>
    <cellStyle name="계산 2 2 2 2 4" xfId="7182"/>
    <cellStyle name="계산 2 2 2 2 4 2" xfId="13148"/>
    <cellStyle name="계산 2 2 2 2 4 2 2" xfId="36202"/>
    <cellStyle name="계산 2 2 2 2 4 3" xfId="18904"/>
    <cellStyle name="계산 2 2 2 2 4 3 2" xfId="41943"/>
    <cellStyle name="계산 2 2 2 2 4 4" xfId="24386"/>
    <cellStyle name="계산 2 2 2 2 4 4 2" xfId="47425"/>
    <cellStyle name="계산 2 2 2 2 4 5" xfId="30275"/>
    <cellStyle name="계산 2 2 2 2 5" xfId="7183"/>
    <cellStyle name="계산 2 2 2 2 5 2" xfId="13149"/>
    <cellStyle name="계산 2 2 2 2 5 2 2" xfId="36203"/>
    <cellStyle name="계산 2 2 2 2 5 3" xfId="18905"/>
    <cellStyle name="계산 2 2 2 2 5 3 2" xfId="41944"/>
    <cellStyle name="계산 2 2 2 2 5 4" xfId="24387"/>
    <cellStyle name="계산 2 2 2 2 5 4 2" xfId="47426"/>
    <cellStyle name="계산 2 2 2 2 5 5" xfId="30276"/>
    <cellStyle name="계산 2 2 2 2 6" xfId="7184"/>
    <cellStyle name="계산 2 2 2 2 6 2" xfId="13150"/>
    <cellStyle name="계산 2 2 2 2 6 2 2" xfId="36204"/>
    <cellStyle name="계산 2 2 2 2 6 3" xfId="18906"/>
    <cellStyle name="계산 2 2 2 2 6 3 2" xfId="41945"/>
    <cellStyle name="계산 2 2 2 2 6 4" xfId="24388"/>
    <cellStyle name="계산 2 2 2 2 6 4 2" xfId="47427"/>
    <cellStyle name="계산 2 2 2 2 6 5" xfId="30277"/>
    <cellStyle name="계산 2 2 2 2 7" xfId="7185"/>
    <cellStyle name="계산 2 2 2 2 7 2" xfId="13151"/>
    <cellStyle name="계산 2 2 2 2 7 2 2" xfId="36205"/>
    <cellStyle name="계산 2 2 2 2 7 3" xfId="18907"/>
    <cellStyle name="계산 2 2 2 2 7 3 2" xfId="41946"/>
    <cellStyle name="계산 2 2 2 2 7 4" xfId="24389"/>
    <cellStyle name="계산 2 2 2 2 7 4 2" xfId="47428"/>
    <cellStyle name="계산 2 2 2 2 7 5" xfId="30278"/>
    <cellStyle name="계산 2 2 2 2 8" xfId="7186"/>
    <cellStyle name="계산 2 2 2 2 8 2" xfId="13152"/>
    <cellStyle name="계산 2 2 2 2 8 2 2" xfId="36206"/>
    <cellStyle name="계산 2 2 2 2 8 3" xfId="18908"/>
    <cellStyle name="계산 2 2 2 2 8 3 2" xfId="41947"/>
    <cellStyle name="계산 2 2 2 2 8 4" xfId="24390"/>
    <cellStyle name="계산 2 2 2 2 8 4 2" xfId="47429"/>
    <cellStyle name="계산 2 2 2 2 8 5" xfId="30279"/>
    <cellStyle name="계산 2 2 2 2 9" xfId="7187"/>
    <cellStyle name="계산 2 2 2 2 9 2" xfId="13153"/>
    <cellStyle name="계산 2 2 2 2 9 2 2" xfId="36207"/>
    <cellStyle name="계산 2 2 2 2 9 3" xfId="18909"/>
    <cellStyle name="계산 2 2 2 2 9 3 2" xfId="41948"/>
    <cellStyle name="계산 2 2 2 2 9 4" xfId="24391"/>
    <cellStyle name="계산 2 2 2 2 9 4 2" xfId="47430"/>
    <cellStyle name="계산 2 2 2 2 9 5" xfId="30280"/>
    <cellStyle name="계산 2 2 2 3" xfId="6063"/>
    <cellStyle name="계산 2 2 2 3 10" xfId="7188"/>
    <cellStyle name="계산 2 2 2 3 10 2" xfId="13154"/>
    <cellStyle name="계산 2 2 2 3 10 2 2" xfId="36208"/>
    <cellStyle name="계산 2 2 2 3 10 3" xfId="18910"/>
    <cellStyle name="계산 2 2 2 3 10 3 2" xfId="41949"/>
    <cellStyle name="계산 2 2 2 3 10 4" xfId="24392"/>
    <cellStyle name="계산 2 2 2 3 10 4 2" xfId="47431"/>
    <cellStyle name="계산 2 2 2 3 10 5" xfId="30281"/>
    <cellStyle name="계산 2 2 2 3 11" xfId="12035"/>
    <cellStyle name="계산 2 2 2 3 11 2" xfId="35104"/>
    <cellStyle name="계산 2 2 2 3 12" xfId="17791"/>
    <cellStyle name="계산 2 2 2 3 12 2" xfId="40845"/>
    <cellStyle name="계산 2 2 2 3 13" xfId="23288"/>
    <cellStyle name="계산 2 2 2 3 13 2" xfId="46327"/>
    <cellStyle name="계산 2 2 2 3 14" xfId="29177"/>
    <cellStyle name="계산 2 2 2 3 2" xfId="7189"/>
    <cellStyle name="계산 2 2 2 3 2 2" xfId="13155"/>
    <cellStyle name="계산 2 2 2 3 2 2 2" xfId="36209"/>
    <cellStyle name="계산 2 2 2 3 2 3" xfId="18911"/>
    <cellStyle name="계산 2 2 2 3 2 3 2" xfId="41950"/>
    <cellStyle name="계산 2 2 2 3 2 4" xfId="24393"/>
    <cellStyle name="계산 2 2 2 3 2 4 2" xfId="47432"/>
    <cellStyle name="계산 2 2 2 3 2 5" xfId="30282"/>
    <cellStyle name="계산 2 2 2 3 3" xfId="7190"/>
    <cellStyle name="계산 2 2 2 3 3 2" xfId="13156"/>
    <cellStyle name="계산 2 2 2 3 3 2 2" xfId="36210"/>
    <cellStyle name="계산 2 2 2 3 3 3" xfId="18912"/>
    <cellStyle name="계산 2 2 2 3 3 3 2" xfId="41951"/>
    <cellStyle name="계산 2 2 2 3 3 4" xfId="24394"/>
    <cellStyle name="계산 2 2 2 3 3 4 2" xfId="47433"/>
    <cellStyle name="계산 2 2 2 3 3 5" xfId="30283"/>
    <cellStyle name="계산 2 2 2 3 4" xfId="7191"/>
    <cellStyle name="계산 2 2 2 3 4 2" xfId="13157"/>
    <cellStyle name="계산 2 2 2 3 4 2 2" xfId="36211"/>
    <cellStyle name="계산 2 2 2 3 4 3" xfId="18913"/>
    <cellStyle name="계산 2 2 2 3 4 3 2" xfId="41952"/>
    <cellStyle name="계산 2 2 2 3 4 4" xfId="24395"/>
    <cellStyle name="계산 2 2 2 3 4 4 2" xfId="47434"/>
    <cellStyle name="계산 2 2 2 3 4 5" xfId="30284"/>
    <cellStyle name="계산 2 2 2 3 5" xfId="7192"/>
    <cellStyle name="계산 2 2 2 3 5 2" xfId="13158"/>
    <cellStyle name="계산 2 2 2 3 5 2 2" xfId="36212"/>
    <cellStyle name="계산 2 2 2 3 5 3" xfId="18914"/>
    <cellStyle name="계산 2 2 2 3 5 3 2" xfId="41953"/>
    <cellStyle name="계산 2 2 2 3 5 4" xfId="24396"/>
    <cellStyle name="계산 2 2 2 3 5 4 2" xfId="47435"/>
    <cellStyle name="계산 2 2 2 3 5 5" xfId="30285"/>
    <cellStyle name="계산 2 2 2 3 6" xfId="7193"/>
    <cellStyle name="계산 2 2 2 3 6 2" xfId="13159"/>
    <cellStyle name="계산 2 2 2 3 6 2 2" xfId="36213"/>
    <cellStyle name="계산 2 2 2 3 6 3" xfId="18915"/>
    <cellStyle name="계산 2 2 2 3 6 3 2" xfId="41954"/>
    <cellStyle name="계산 2 2 2 3 6 4" xfId="24397"/>
    <cellStyle name="계산 2 2 2 3 6 4 2" xfId="47436"/>
    <cellStyle name="계산 2 2 2 3 6 5" xfId="30286"/>
    <cellStyle name="계산 2 2 2 3 7" xfId="7194"/>
    <cellStyle name="계산 2 2 2 3 7 2" xfId="13160"/>
    <cellStyle name="계산 2 2 2 3 7 2 2" xfId="36214"/>
    <cellStyle name="계산 2 2 2 3 7 3" xfId="18916"/>
    <cellStyle name="계산 2 2 2 3 7 3 2" xfId="41955"/>
    <cellStyle name="계산 2 2 2 3 7 4" xfId="24398"/>
    <cellStyle name="계산 2 2 2 3 7 4 2" xfId="47437"/>
    <cellStyle name="계산 2 2 2 3 7 5" xfId="30287"/>
    <cellStyle name="계산 2 2 2 3 8" xfId="7195"/>
    <cellStyle name="계산 2 2 2 3 8 2" xfId="13161"/>
    <cellStyle name="계산 2 2 2 3 8 2 2" xfId="36215"/>
    <cellStyle name="계산 2 2 2 3 8 3" xfId="18917"/>
    <cellStyle name="계산 2 2 2 3 8 3 2" xfId="41956"/>
    <cellStyle name="계산 2 2 2 3 8 4" xfId="24399"/>
    <cellStyle name="계산 2 2 2 3 8 4 2" xfId="47438"/>
    <cellStyle name="계산 2 2 2 3 8 5" xfId="30288"/>
    <cellStyle name="계산 2 2 2 3 9" xfId="7196"/>
    <cellStyle name="계산 2 2 2 3 9 2" xfId="13162"/>
    <cellStyle name="계산 2 2 2 3 9 2 2" xfId="36216"/>
    <cellStyle name="계산 2 2 2 3 9 3" xfId="18918"/>
    <cellStyle name="계산 2 2 2 3 9 3 2" xfId="41957"/>
    <cellStyle name="계산 2 2 2 3 9 4" xfId="24400"/>
    <cellStyle name="계산 2 2 2 3 9 4 2" xfId="47439"/>
    <cellStyle name="계산 2 2 2 3 9 5" xfId="30289"/>
    <cellStyle name="계산 2 2 2 4" xfId="7197"/>
    <cellStyle name="계산 2 2 2 4 2" xfId="13163"/>
    <cellStyle name="계산 2 2 2 4 2 2" xfId="36217"/>
    <cellStyle name="계산 2 2 2 4 3" xfId="18919"/>
    <cellStyle name="계산 2 2 2 4 3 2" xfId="41958"/>
    <cellStyle name="계산 2 2 2 4 4" xfId="24401"/>
    <cellStyle name="계산 2 2 2 4 4 2" xfId="47440"/>
    <cellStyle name="계산 2 2 2 4 5" xfId="30290"/>
    <cellStyle name="계산 2 2 2 5" xfId="7198"/>
    <cellStyle name="계산 2 2 2 5 2" xfId="13164"/>
    <cellStyle name="계산 2 2 2 5 2 2" xfId="36218"/>
    <cellStyle name="계산 2 2 2 5 3" xfId="18920"/>
    <cellStyle name="계산 2 2 2 5 3 2" xfId="41959"/>
    <cellStyle name="계산 2 2 2 5 4" xfId="24402"/>
    <cellStyle name="계산 2 2 2 5 4 2" xfId="47441"/>
    <cellStyle name="계산 2 2 2 5 5" xfId="30291"/>
    <cellStyle name="계산 2 2 2 6" xfId="7199"/>
    <cellStyle name="계산 2 2 2 6 2" xfId="13165"/>
    <cellStyle name="계산 2 2 2 6 2 2" xfId="36219"/>
    <cellStyle name="계산 2 2 2 6 3" xfId="18921"/>
    <cellStyle name="계산 2 2 2 6 3 2" xfId="41960"/>
    <cellStyle name="계산 2 2 2 6 4" xfId="24403"/>
    <cellStyle name="계산 2 2 2 6 4 2" xfId="47442"/>
    <cellStyle name="계산 2 2 2 6 5" xfId="30292"/>
    <cellStyle name="계산 2 2 2 7" xfId="11547"/>
    <cellStyle name="계산 2 2 2 7 2" xfId="34616"/>
    <cellStyle name="계산 2 2 2 8" xfId="17327"/>
    <cellStyle name="계산 2 2 2 8 2" xfId="40381"/>
    <cellStyle name="계산 2 2 2 9" xfId="28679"/>
    <cellStyle name="계산 2 2 3" xfId="5444"/>
    <cellStyle name="계산 2 2 3 2" xfId="5732"/>
    <cellStyle name="계산 2 2 3 2 10" xfId="11705"/>
    <cellStyle name="계산 2 2 3 2 10 2" xfId="34774"/>
    <cellStyle name="계산 2 2 3 2 11" xfId="17472"/>
    <cellStyle name="계산 2 2 3 2 11 2" xfId="40526"/>
    <cellStyle name="계산 2 2 3 2 12" xfId="22992"/>
    <cellStyle name="계산 2 2 3 2 12 2" xfId="46031"/>
    <cellStyle name="계산 2 2 3 2 13" xfId="28846"/>
    <cellStyle name="계산 2 2 3 2 2" xfId="7200"/>
    <cellStyle name="계산 2 2 3 2 2 2" xfId="13166"/>
    <cellStyle name="계산 2 2 3 2 2 2 2" xfId="36220"/>
    <cellStyle name="계산 2 2 3 2 2 3" xfId="18922"/>
    <cellStyle name="계산 2 2 3 2 2 3 2" xfId="41961"/>
    <cellStyle name="계산 2 2 3 2 2 4" xfId="24404"/>
    <cellStyle name="계산 2 2 3 2 2 4 2" xfId="47443"/>
    <cellStyle name="계산 2 2 3 2 2 5" xfId="30293"/>
    <cellStyle name="계산 2 2 3 2 3" xfId="7201"/>
    <cellStyle name="계산 2 2 3 2 3 2" xfId="13167"/>
    <cellStyle name="계산 2 2 3 2 3 2 2" xfId="36221"/>
    <cellStyle name="계산 2 2 3 2 3 3" xfId="18923"/>
    <cellStyle name="계산 2 2 3 2 3 3 2" xfId="41962"/>
    <cellStyle name="계산 2 2 3 2 3 4" xfId="24405"/>
    <cellStyle name="계산 2 2 3 2 3 4 2" xfId="47444"/>
    <cellStyle name="계산 2 2 3 2 3 5" xfId="30294"/>
    <cellStyle name="계산 2 2 3 2 4" xfId="7202"/>
    <cellStyle name="계산 2 2 3 2 4 2" xfId="13168"/>
    <cellStyle name="계산 2 2 3 2 4 2 2" xfId="36222"/>
    <cellStyle name="계산 2 2 3 2 4 3" xfId="18924"/>
    <cellStyle name="계산 2 2 3 2 4 3 2" xfId="41963"/>
    <cellStyle name="계산 2 2 3 2 4 4" xfId="24406"/>
    <cellStyle name="계산 2 2 3 2 4 4 2" xfId="47445"/>
    <cellStyle name="계산 2 2 3 2 4 5" xfId="30295"/>
    <cellStyle name="계산 2 2 3 2 5" xfId="7203"/>
    <cellStyle name="계산 2 2 3 2 5 2" xfId="13169"/>
    <cellStyle name="계산 2 2 3 2 5 2 2" xfId="36223"/>
    <cellStyle name="계산 2 2 3 2 5 3" xfId="18925"/>
    <cellStyle name="계산 2 2 3 2 5 3 2" xfId="41964"/>
    <cellStyle name="계산 2 2 3 2 5 4" xfId="24407"/>
    <cellStyle name="계산 2 2 3 2 5 4 2" xfId="47446"/>
    <cellStyle name="계산 2 2 3 2 5 5" xfId="30296"/>
    <cellStyle name="계산 2 2 3 2 6" xfId="7204"/>
    <cellStyle name="계산 2 2 3 2 6 2" xfId="13170"/>
    <cellStyle name="계산 2 2 3 2 6 2 2" xfId="36224"/>
    <cellStyle name="계산 2 2 3 2 6 3" xfId="18926"/>
    <cellStyle name="계산 2 2 3 2 6 3 2" xfId="41965"/>
    <cellStyle name="계산 2 2 3 2 6 4" xfId="24408"/>
    <cellStyle name="계산 2 2 3 2 6 4 2" xfId="47447"/>
    <cellStyle name="계산 2 2 3 2 6 5" xfId="30297"/>
    <cellStyle name="계산 2 2 3 2 7" xfId="7205"/>
    <cellStyle name="계산 2 2 3 2 7 2" xfId="13171"/>
    <cellStyle name="계산 2 2 3 2 7 2 2" xfId="36225"/>
    <cellStyle name="계산 2 2 3 2 7 3" xfId="18927"/>
    <cellStyle name="계산 2 2 3 2 7 3 2" xfId="41966"/>
    <cellStyle name="계산 2 2 3 2 7 4" xfId="24409"/>
    <cellStyle name="계산 2 2 3 2 7 4 2" xfId="47448"/>
    <cellStyle name="계산 2 2 3 2 7 5" xfId="30298"/>
    <cellStyle name="계산 2 2 3 2 8" xfId="7206"/>
    <cellStyle name="계산 2 2 3 2 8 2" xfId="13172"/>
    <cellStyle name="계산 2 2 3 2 8 2 2" xfId="36226"/>
    <cellStyle name="계산 2 2 3 2 8 3" xfId="18928"/>
    <cellStyle name="계산 2 2 3 2 8 3 2" xfId="41967"/>
    <cellStyle name="계산 2 2 3 2 8 4" xfId="24410"/>
    <cellStyle name="계산 2 2 3 2 8 4 2" xfId="47449"/>
    <cellStyle name="계산 2 2 3 2 8 5" xfId="30299"/>
    <cellStyle name="계산 2 2 3 2 9" xfId="7207"/>
    <cellStyle name="계산 2 2 3 2 9 2" xfId="13173"/>
    <cellStyle name="계산 2 2 3 2 9 2 2" xfId="36227"/>
    <cellStyle name="계산 2 2 3 2 9 3" xfId="18929"/>
    <cellStyle name="계산 2 2 3 2 9 3 2" xfId="41968"/>
    <cellStyle name="계산 2 2 3 2 9 4" xfId="24411"/>
    <cellStyle name="계산 2 2 3 2 9 4 2" xfId="47450"/>
    <cellStyle name="계산 2 2 3 2 9 5" xfId="30300"/>
    <cellStyle name="계산 2 2 3 3" xfId="5963"/>
    <cellStyle name="계산 2 2 3 3 10" xfId="7208"/>
    <cellStyle name="계산 2 2 3 3 10 2" xfId="13174"/>
    <cellStyle name="계산 2 2 3 3 10 2 2" xfId="36228"/>
    <cellStyle name="계산 2 2 3 3 10 3" xfId="18930"/>
    <cellStyle name="계산 2 2 3 3 10 3 2" xfId="41969"/>
    <cellStyle name="계산 2 2 3 3 10 4" xfId="24412"/>
    <cellStyle name="계산 2 2 3 3 10 4 2" xfId="47451"/>
    <cellStyle name="계산 2 2 3 3 10 5" xfId="30301"/>
    <cellStyle name="계산 2 2 3 3 11" xfId="11936"/>
    <cellStyle name="계산 2 2 3 3 11 2" xfId="35005"/>
    <cellStyle name="계산 2 2 3 3 12" xfId="17693"/>
    <cellStyle name="계산 2 2 3 3 12 2" xfId="40747"/>
    <cellStyle name="계산 2 2 3 3 13" xfId="23190"/>
    <cellStyle name="계산 2 2 3 3 13 2" xfId="46229"/>
    <cellStyle name="계산 2 2 3 3 14" xfId="29077"/>
    <cellStyle name="계산 2 2 3 3 2" xfId="7209"/>
    <cellStyle name="계산 2 2 3 3 2 2" xfId="13175"/>
    <cellStyle name="계산 2 2 3 3 2 2 2" xfId="36229"/>
    <cellStyle name="계산 2 2 3 3 2 3" xfId="18931"/>
    <cellStyle name="계산 2 2 3 3 2 3 2" xfId="41970"/>
    <cellStyle name="계산 2 2 3 3 2 4" xfId="24413"/>
    <cellStyle name="계산 2 2 3 3 2 4 2" xfId="47452"/>
    <cellStyle name="계산 2 2 3 3 2 5" xfId="30302"/>
    <cellStyle name="계산 2 2 3 3 3" xfId="7210"/>
    <cellStyle name="계산 2 2 3 3 3 2" xfId="13176"/>
    <cellStyle name="계산 2 2 3 3 3 2 2" xfId="36230"/>
    <cellStyle name="계산 2 2 3 3 3 3" xfId="18932"/>
    <cellStyle name="계산 2 2 3 3 3 3 2" xfId="41971"/>
    <cellStyle name="계산 2 2 3 3 3 4" xfId="24414"/>
    <cellStyle name="계산 2 2 3 3 3 4 2" xfId="47453"/>
    <cellStyle name="계산 2 2 3 3 3 5" xfId="30303"/>
    <cellStyle name="계산 2 2 3 3 4" xfId="7211"/>
    <cellStyle name="계산 2 2 3 3 4 2" xfId="13177"/>
    <cellStyle name="계산 2 2 3 3 4 2 2" xfId="36231"/>
    <cellStyle name="계산 2 2 3 3 4 3" xfId="18933"/>
    <cellStyle name="계산 2 2 3 3 4 3 2" xfId="41972"/>
    <cellStyle name="계산 2 2 3 3 4 4" xfId="24415"/>
    <cellStyle name="계산 2 2 3 3 4 4 2" xfId="47454"/>
    <cellStyle name="계산 2 2 3 3 4 5" xfId="30304"/>
    <cellStyle name="계산 2 2 3 3 5" xfId="7212"/>
    <cellStyle name="계산 2 2 3 3 5 2" xfId="13178"/>
    <cellStyle name="계산 2 2 3 3 5 2 2" xfId="36232"/>
    <cellStyle name="계산 2 2 3 3 5 3" xfId="18934"/>
    <cellStyle name="계산 2 2 3 3 5 3 2" xfId="41973"/>
    <cellStyle name="계산 2 2 3 3 5 4" xfId="24416"/>
    <cellStyle name="계산 2 2 3 3 5 4 2" xfId="47455"/>
    <cellStyle name="계산 2 2 3 3 5 5" xfId="30305"/>
    <cellStyle name="계산 2 2 3 3 6" xfId="7213"/>
    <cellStyle name="계산 2 2 3 3 6 2" xfId="13179"/>
    <cellStyle name="계산 2 2 3 3 6 2 2" xfId="36233"/>
    <cellStyle name="계산 2 2 3 3 6 3" xfId="18935"/>
    <cellStyle name="계산 2 2 3 3 6 3 2" xfId="41974"/>
    <cellStyle name="계산 2 2 3 3 6 4" xfId="24417"/>
    <cellStyle name="계산 2 2 3 3 6 4 2" xfId="47456"/>
    <cellStyle name="계산 2 2 3 3 6 5" xfId="30306"/>
    <cellStyle name="계산 2 2 3 3 7" xfId="7214"/>
    <cellStyle name="계산 2 2 3 3 7 2" xfId="13180"/>
    <cellStyle name="계산 2 2 3 3 7 2 2" xfId="36234"/>
    <cellStyle name="계산 2 2 3 3 7 3" xfId="18936"/>
    <cellStyle name="계산 2 2 3 3 7 3 2" xfId="41975"/>
    <cellStyle name="계산 2 2 3 3 7 4" xfId="24418"/>
    <cellStyle name="계산 2 2 3 3 7 4 2" xfId="47457"/>
    <cellStyle name="계산 2 2 3 3 7 5" xfId="30307"/>
    <cellStyle name="계산 2 2 3 3 8" xfId="7215"/>
    <cellStyle name="계산 2 2 3 3 8 2" xfId="13181"/>
    <cellStyle name="계산 2 2 3 3 8 2 2" xfId="36235"/>
    <cellStyle name="계산 2 2 3 3 8 3" xfId="18937"/>
    <cellStyle name="계산 2 2 3 3 8 3 2" xfId="41976"/>
    <cellStyle name="계산 2 2 3 3 8 4" xfId="24419"/>
    <cellStyle name="계산 2 2 3 3 8 4 2" xfId="47458"/>
    <cellStyle name="계산 2 2 3 3 8 5" xfId="30308"/>
    <cellStyle name="계산 2 2 3 3 9" xfId="7216"/>
    <cellStyle name="계산 2 2 3 3 9 2" xfId="13182"/>
    <cellStyle name="계산 2 2 3 3 9 2 2" xfId="36236"/>
    <cellStyle name="계산 2 2 3 3 9 3" xfId="18938"/>
    <cellStyle name="계산 2 2 3 3 9 3 2" xfId="41977"/>
    <cellStyle name="계산 2 2 3 3 9 4" xfId="24420"/>
    <cellStyle name="계산 2 2 3 3 9 4 2" xfId="47459"/>
    <cellStyle name="계산 2 2 3 3 9 5" xfId="30309"/>
    <cellStyle name="계산 2 2 3 4" xfId="7217"/>
    <cellStyle name="계산 2 2 3 4 2" xfId="13183"/>
    <cellStyle name="계산 2 2 3 4 2 2" xfId="36237"/>
    <cellStyle name="계산 2 2 3 4 3" xfId="18939"/>
    <cellStyle name="계산 2 2 3 4 3 2" xfId="41978"/>
    <cellStyle name="계산 2 2 3 4 4" xfId="24421"/>
    <cellStyle name="계산 2 2 3 4 4 2" xfId="47460"/>
    <cellStyle name="계산 2 2 3 4 5" xfId="30310"/>
    <cellStyle name="계산 2 2 3 5" xfId="7218"/>
    <cellStyle name="계산 2 2 3 5 2" xfId="13184"/>
    <cellStyle name="계산 2 2 3 5 2 2" xfId="36238"/>
    <cellStyle name="계산 2 2 3 5 3" xfId="18940"/>
    <cellStyle name="계산 2 2 3 5 3 2" xfId="41979"/>
    <cellStyle name="계산 2 2 3 5 4" xfId="24422"/>
    <cellStyle name="계산 2 2 3 5 4 2" xfId="47461"/>
    <cellStyle name="계산 2 2 3 5 5" xfId="30311"/>
    <cellStyle name="계산 2 2 3 6" xfId="7219"/>
    <cellStyle name="계산 2 2 3 6 2" xfId="13185"/>
    <cellStyle name="계산 2 2 3 6 2 2" xfId="36239"/>
    <cellStyle name="계산 2 2 3 6 3" xfId="18941"/>
    <cellStyle name="계산 2 2 3 6 3 2" xfId="41980"/>
    <cellStyle name="계산 2 2 3 6 4" xfId="24423"/>
    <cellStyle name="계산 2 2 3 6 4 2" xfId="47462"/>
    <cellStyle name="계산 2 2 3 6 5" xfId="30312"/>
    <cellStyle name="계산 2 2 3 7" xfId="11438"/>
    <cellStyle name="계산 2 2 3 7 2" xfId="34507"/>
    <cellStyle name="계산 2 2 3 8" xfId="17232"/>
    <cellStyle name="계산 2 2 3 8 2" xfId="40286"/>
    <cellStyle name="계산 2 2 3 9" xfId="28569"/>
    <cellStyle name="계산 2 2 4" xfId="5369"/>
    <cellStyle name="계산 2 2 4 10" xfId="28494"/>
    <cellStyle name="계산 2 2 4 2" xfId="5657"/>
    <cellStyle name="계산 2 2 4 2 10" xfId="11630"/>
    <cellStyle name="계산 2 2 4 2 10 2" xfId="34699"/>
    <cellStyle name="계산 2 2 4 2 11" xfId="17400"/>
    <cellStyle name="계산 2 2 4 2 11 2" xfId="40454"/>
    <cellStyle name="계산 2 2 4 2 12" xfId="22932"/>
    <cellStyle name="계산 2 2 4 2 12 2" xfId="45971"/>
    <cellStyle name="계산 2 2 4 2 13" xfId="28771"/>
    <cellStyle name="계산 2 2 4 2 2" xfId="7220"/>
    <cellStyle name="계산 2 2 4 2 2 2" xfId="13186"/>
    <cellStyle name="계산 2 2 4 2 2 2 2" xfId="36240"/>
    <cellStyle name="계산 2 2 4 2 2 3" xfId="18942"/>
    <cellStyle name="계산 2 2 4 2 2 3 2" xfId="41981"/>
    <cellStyle name="계산 2 2 4 2 2 4" xfId="24424"/>
    <cellStyle name="계산 2 2 4 2 2 4 2" xfId="47463"/>
    <cellStyle name="계산 2 2 4 2 2 5" xfId="30313"/>
    <cellStyle name="계산 2 2 4 2 3" xfId="7221"/>
    <cellStyle name="계산 2 2 4 2 3 2" xfId="13187"/>
    <cellStyle name="계산 2 2 4 2 3 2 2" xfId="36241"/>
    <cellStyle name="계산 2 2 4 2 3 3" xfId="18943"/>
    <cellStyle name="계산 2 2 4 2 3 3 2" xfId="41982"/>
    <cellStyle name="계산 2 2 4 2 3 4" xfId="24425"/>
    <cellStyle name="계산 2 2 4 2 3 4 2" xfId="47464"/>
    <cellStyle name="계산 2 2 4 2 3 5" xfId="30314"/>
    <cellStyle name="계산 2 2 4 2 4" xfId="7222"/>
    <cellStyle name="계산 2 2 4 2 4 2" xfId="13188"/>
    <cellStyle name="계산 2 2 4 2 4 2 2" xfId="36242"/>
    <cellStyle name="계산 2 2 4 2 4 3" xfId="18944"/>
    <cellStyle name="계산 2 2 4 2 4 3 2" xfId="41983"/>
    <cellStyle name="계산 2 2 4 2 4 4" xfId="24426"/>
    <cellStyle name="계산 2 2 4 2 4 4 2" xfId="47465"/>
    <cellStyle name="계산 2 2 4 2 4 5" xfId="30315"/>
    <cellStyle name="계산 2 2 4 2 5" xfId="7223"/>
    <cellStyle name="계산 2 2 4 2 5 2" xfId="13189"/>
    <cellStyle name="계산 2 2 4 2 5 2 2" xfId="36243"/>
    <cellStyle name="계산 2 2 4 2 5 3" xfId="18945"/>
    <cellStyle name="계산 2 2 4 2 5 3 2" xfId="41984"/>
    <cellStyle name="계산 2 2 4 2 5 4" xfId="24427"/>
    <cellStyle name="계산 2 2 4 2 5 4 2" xfId="47466"/>
    <cellStyle name="계산 2 2 4 2 5 5" xfId="30316"/>
    <cellStyle name="계산 2 2 4 2 6" xfId="7224"/>
    <cellStyle name="계산 2 2 4 2 6 2" xfId="13190"/>
    <cellStyle name="계산 2 2 4 2 6 2 2" xfId="36244"/>
    <cellStyle name="계산 2 2 4 2 6 3" xfId="18946"/>
    <cellStyle name="계산 2 2 4 2 6 3 2" xfId="41985"/>
    <cellStyle name="계산 2 2 4 2 6 4" xfId="24428"/>
    <cellStyle name="계산 2 2 4 2 6 4 2" xfId="47467"/>
    <cellStyle name="계산 2 2 4 2 6 5" xfId="30317"/>
    <cellStyle name="계산 2 2 4 2 7" xfId="7225"/>
    <cellStyle name="계산 2 2 4 2 7 2" xfId="13191"/>
    <cellStyle name="계산 2 2 4 2 7 2 2" xfId="36245"/>
    <cellStyle name="계산 2 2 4 2 7 3" xfId="18947"/>
    <cellStyle name="계산 2 2 4 2 7 3 2" xfId="41986"/>
    <cellStyle name="계산 2 2 4 2 7 4" xfId="24429"/>
    <cellStyle name="계산 2 2 4 2 7 4 2" xfId="47468"/>
    <cellStyle name="계산 2 2 4 2 7 5" xfId="30318"/>
    <cellStyle name="계산 2 2 4 2 8" xfId="7226"/>
    <cellStyle name="계산 2 2 4 2 8 2" xfId="13192"/>
    <cellStyle name="계산 2 2 4 2 8 2 2" xfId="36246"/>
    <cellStyle name="계산 2 2 4 2 8 3" xfId="18948"/>
    <cellStyle name="계산 2 2 4 2 8 3 2" xfId="41987"/>
    <cellStyle name="계산 2 2 4 2 8 4" xfId="24430"/>
    <cellStyle name="계산 2 2 4 2 8 4 2" xfId="47469"/>
    <cellStyle name="계산 2 2 4 2 8 5" xfId="30319"/>
    <cellStyle name="계산 2 2 4 2 9" xfId="7227"/>
    <cellStyle name="계산 2 2 4 2 9 2" xfId="13193"/>
    <cellStyle name="계산 2 2 4 2 9 2 2" xfId="36247"/>
    <cellStyle name="계산 2 2 4 2 9 3" xfId="18949"/>
    <cellStyle name="계산 2 2 4 2 9 3 2" xfId="41988"/>
    <cellStyle name="계산 2 2 4 2 9 4" xfId="24431"/>
    <cellStyle name="계산 2 2 4 2 9 4 2" xfId="47470"/>
    <cellStyle name="계산 2 2 4 2 9 5" xfId="30320"/>
    <cellStyle name="계산 2 2 4 3" xfId="5899"/>
    <cellStyle name="계산 2 2 4 3 10" xfId="7228"/>
    <cellStyle name="계산 2 2 4 3 10 2" xfId="13194"/>
    <cellStyle name="계산 2 2 4 3 10 2 2" xfId="36248"/>
    <cellStyle name="계산 2 2 4 3 10 3" xfId="18950"/>
    <cellStyle name="계산 2 2 4 3 10 3 2" xfId="41989"/>
    <cellStyle name="계산 2 2 4 3 10 4" xfId="24432"/>
    <cellStyle name="계산 2 2 4 3 10 4 2" xfId="47471"/>
    <cellStyle name="계산 2 2 4 3 10 5" xfId="30321"/>
    <cellStyle name="계산 2 2 4 3 11" xfId="11872"/>
    <cellStyle name="계산 2 2 4 3 11 2" xfId="34941"/>
    <cellStyle name="계산 2 2 4 3 12" xfId="17629"/>
    <cellStyle name="계산 2 2 4 3 12 2" xfId="40683"/>
    <cellStyle name="계산 2 2 4 3 13" xfId="23126"/>
    <cellStyle name="계산 2 2 4 3 13 2" xfId="46165"/>
    <cellStyle name="계산 2 2 4 3 14" xfId="29013"/>
    <cellStyle name="계산 2 2 4 3 2" xfId="7229"/>
    <cellStyle name="계산 2 2 4 3 2 2" xfId="13195"/>
    <cellStyle name="계산 2 2 4 3 2 2 2" xfId="36249"/>
    <cellStyle name="계산 2 2 4 3 2 3" xfId="18951"/>
    <cellStyle name="계산 2 2 4 3 2 3 2" xfId="41990"/>
    <cellStyle name="계산 2 2 4 3 2 4" xfId="24433"/>
    <cellStyle name="계산 2 2 4 3 2 4 2" xfId="47472"/>
    <cellStyle name="계산 2 2 4 3 2 5" xfId="30322"/>
    <cellStyle name="계산 2 2 4 3 3" xfId="7230"/>
    <cellStyle name="계산 2 2 4 3 3 2" xfId="13196"/>
    <cellStyle name="계산 2 2 4 3 3 2 2" xfId="36250"/>
    <cellStyle name="계산 2 2 4 3 3 3" xfId="18952"/>
    <cellStyle name="계산 2 2 4 3 3 3 2" xfId="41991"/>
    <cellStyle name="계산 2 2 4 3 3 4" xfId="24434"/>
    <cellStyle name="계산 2 2 4 3 3 4 2" xfId="47473"/>
    <cellStyle name="계산 2 2 4 3 3 5" xfId="30323"/>
    <cellStyle name="계산 2 2 4 3 4" xfId="7231"/>
    <cellStyle name="계산 2 2 4 3 4 2" xfId="13197"/>
    <cellStyle name="계산 2 2 4 3 4 2 2" xfId="36251"/>
    <cellStyle name="계산 2 2 4 3 4 3" xfId="18953"/>
    <cellStyle name="계산 2 2 4 3 4 3 2" xfId="41992"/>
    <cellStyle name="계산 2 2 4 3 4 4" xfId="24435"/>
    <cellStyle name="계산 2 2 4 3 4 4 2" xfId="47474"/>
    <cellStyle name="계산 2 2 4 3 4 5" xfId="30324"/>
    <cellStyle name="계산 2 2 4 3 5" xfId="7232"/>
    <cellStyle name="계산 2 2 4 3 5 2" xfId="13198"/>
    <cellStyle name="계산 2 2 4 3 5 2 2" xfId="36252"/>
    <cellStyle name="계산 2 2 4 3 5 3" xfId="18954"/>
    <cellStyle name="계산 2 2 4 3 5 3 2" xfId="41993"/>
    <cellStyle name="계산 2 2 4 3 5 4" xfId="24436"/>
    <cellStyle name="계산 2 2 4 3 5 4 2" xfId="47475"/>
    <cellStyle name="계산 2 2 4 3 5 5" xfId="30325"/>
    <cellStyle name="계산 2 2 4 3 6" xfId="7233"/>
    <cellStyle name="계산 2 2 4 3 6 2" xfId="13199"/>
    <cellStyle name="계산 2 2 4 3 6 2 2" xfId="36253"/>
    <cellStyle name="계산 2 2 4 3 6 3" xfId="18955"/>
    <cellStyle name="계산 2 2 4 3 6 3 2" xfId="41994"/>
    <cellStyle name="계산 2 2 4 3 6 4" xfId="24437"/>
    <cellStyle name="계산 2 2 4 3 6 4 2" xfId="47476"/>
    <cellStyle name="계산 2 2 4 3 6 5" xfId="30326"/>
    <cellStyle name="계산 2 2 4 3 7" xfId="7234"/>
    <cellStyle name="계산 2 2 4 3 7 2" xfId="13200"/>
    <cellStyle name="계산 2 2 4 3 7 2 2" xfId="36254"/>
    <cellStyle name="계산 2 2 4 3 7 3" xfId="18956"/>
    <cellStyle name="계산 2 2 4 3 7 3 2" xfId="41995"/>
    <cellStyle name="계산 2 2 4 3 7 4" xfId="24438"/>
    <cellStyle name="계산 2 2 4 3 7 4 2" xfId="47477"/>
    <cellStyle name="계산 2 2 4 3 7 5" xfId="30327"/>
    <cellStyle name="계산 2 2 4 3 8" xfId="7235"/>
    <cellStyle name="계산 2 2 4 3 8 2" xfId="13201"/>
    <cellStyle name="계산 2 2 4 3 8 2 2" xfId="36255"/>
    <cellStyle name="계산 2 2 4 3 8 3" xfId="18957"/>
    <cellStyle name="계산 2 2 4 3 8 3 2" xfId="41996"/>
    <cellStyle name="계산 2 2 4 3 8 4" xfId="24439"/>
    <cellStyle name="계산 2 2 4 3 8 4 2" xfId="47478"/>
    <cellStyle name="계산 2 2 4 3 8 5" xfId="30328"/>
    <cellStyle name="계산 2 2 4 3 9" xfId="7236"/>
    <cellStyle name="계산 2 2 4 3 9 2" xfId="13202"/>
    <cellStyle name="계산 2 2 4 3 9 2 2" xfId="36256"/>
    <cellStyle name="계산 2 2 4 3 9 3" xfId="18958"/>
    <cellStyle name="계산 2 2 4 3 9 3 2" xfId="41997"/>
    <cellStyle name="계산 2 2 4 3 9 4" xfId="24440"/>
    <cellStyle name="계산 2 2 4 3 9 4 2" xfId="47479"/>
    <cellStyle name="계산 2 2 4 3 9 5" xfId="30329"/>
    <cellStyle name="계산 2 2 4 4" xfId="7237"/>
    <cellStyle name="계산 2 2 4 4 2" xfId="13203"/>
    <cellStyle name="계산 2 2 4 4 2 2" xfId="36257"/>
    <cellStyle name="계산 2 2 4 4 3" xfId="18959"/>
    <cellStyle name="계산 2 2 4 4 3 2" xfId="41998"/>
    <cellStyle name="계산 2 2 4 4 4" xfId="24441"/>
    <cellStyle name="계산 2 2 4 4 4 2" xfId="47480"/>
    <cellStyle name="계산 2 2 4 4 5" xfId="30330"/>
    <cellStyle name="계산 2 2 4 5" xfId="7238"/>
    <cellStyle name="계산 2 2 4 5 2" xfId="13204"/>
    <cellStyle name="계산 2 2 4 5 2 2" xfId="36258"/>
    <cellStyle name="계산 2 2 4 5 3" xfId="18960"/>
    <cellStyle name="계산 2 2 4 5 3 2" xfId="41999"/>
    <cellStyle name="계산 2 2 4 5 4" xfId="24442"/>
    <cellStyle name="계산 2 2 4 5 4 2" xfId="47481"/>
    <cellStyle name="계산 2 2 4 5 5" xfId="30331"/>
    <cellStyle name="계산 2 2 4 6" xfId="7239"/>
    <cellStyle name="계산 2 2 4 6 2" xfId="13205"/>
    <cellStyle name="계산 2 2 4 6 2 2" xfId="36259"/>
    <cellStyle name="계산 2 2 4 6 3" xfId="18961"/>
    <cellStyle name="계산 2 2 4 6 3 2" xfId="42000"/>
    <cellStyle name="계산 2 2 4 6 4" xfId="24443"/>
    <cellStyle name="계산 2 2 4 6 4 2" xfId="47482"/>
    <cellStyle name="계산 2 2 4 6 5" xfId="30332"/>
    <cellStyle name="계산 2 2 4 7" xfId="7240"/>
    <cellStyle name="계산 2 2 4 7 2" xfId="13206"/>
    <cellStyle name="계산 2 2 4 7 2 2" xfId="36260"/>
    <cellStyle name="계산 2 2 4 7 3" xfId="18962"/>
    <cellStyle name="계산 2 2 4 7 3 2" xfId="42001"/>
    <cellStyle name="계산 2 2 4 7 4" xfId="24444"/>
    <cellStyle name="계산 2 2 4 7 4 2" xfId="47483"/>
    <cellStyle name="계산 2 2 4 7 5" xfId="30333"/>
    <cellStyle name="계산 2 2 4 8" xfId="11363"/>
    <cellStyle name="계산 2 2 4 8 2" xfId="34432"/>
    <cellStyle name="계산 2 2 4 9" xfId="17166"/>
    <cellStyle name="계산 2 2 4 9 2" xfId="40220"/>
    <cellStyle name="계산 2 2 5" xfId="5446"/>
    <cellStyle name="계산 2 2 5 10" xfId="17234"/>
    <cellStyle name="계산 2 2 5 10 2" xfId="40288"/>
    <cellStyle name="계산 2 2 5 11" xfId="17193"/>
    <cellStyle name="계산 2 2 5 11 2" xfId="40247"/>
    <cellStyle name="계산 2 2 5 12" xfId="28571"/>
    <cellStyle name="계산 2 2 5 2" xfId="5734"/>
    <cellStyle name="계산 2 2 5 2 10" xfId="7241"/>
    <cellStyle name="계산 2 2 5 2 10 2" xfId="13207"/>
    <cellStyle name="계산 2 2 5 2 10 2 2" xfId="36261"/>
    <cellStyle name="계산 2 2 5 2 10 3" xfId="18963"/>
    <cellStyle name="계산 2 2 5 2 10 3 2" xfId="42002"/>
    <cellStyle name="계산 2 2 5 2 10 4" xfId="24445"/>
    <cellStyle name="계산 2 2 5 2 10 4 2" xfId="47484"/>
    <cellStyle name="계산 2 2 5 2 10 5" xfId="30334"/>
    <cellStyle name="계산 2 2 5 2 11" xfId="11707"/>
    <cellStyle name="계산 2 2 5 2 11 2" xfId="34776"/>
    <cellStyle name="계산 2 2 5 2 12" xfId="17474"/>
    <cellStyle name="계산 2 2 5 2 12 2" xfId="40528"/>
    <cellStyle name="계산 2 2 5 2 13" xfId="22994"/>
    <cellStyle name="계산 2 2 5 2 13 2" xfId="46033"/>
    <cellStyle name="계산 2 2 5 2 14" xfId="28848"/>
    <cellStyle name="계산 2 2 5 2 2" xfId="7242"/>
    <cellStyle name="계산 2 2 5 2 2 2" xfId="13208"/>
    <cellStyle name="계산 2 2 5 2 2 2 2" xfId="36262"/>
    <cellStyle name="계산 2 2 5 2 2 3" xfId="18964"/>
    <cellStyle name="계산 2 2 5 2 2 3 2" xfId="42003"/>
    <cellStyle name="계산 2 2 5 2 2 4" xfId="24446"/>
    <cellStyle name="계산 2 2 5 2 2 4 2" xfId="47485"/>
    <cellStyle name="계산 2 2 5 2 2 5" xfId="30335"/>
    <cellStyle name="계산 2 2 5 2 3" xfId="7243"/>
    <cellStyle name="계산 2 2 5 2 3 2" xfId="13209"/>
    <cellStyle name="계산 2 2 5 2 3 2 2" xfId="36263"/>
    <cellStyle name="계산 2 2 5 2 3 3" xfId="18965"/>
    <cellStyle name="계산 2 2 5 2 3 3 2" xfId="42004"/>
    <cellStyle name="계산 2 2 5 2 3 4" xfId="24447"/>
    <cellStyle name="계산 2 2 5 2 3 4 2" xfId="47486"/>
    <cellStyle name="계산 2 2 5 2 3 5" xfId="30336"/>
    <cellStyle name="계산 2 2 5 2 4" xfId="7244"/>
    <cellStyle name="계산 2 2 5 2 4 2" xfId="13210"/>
    <cellStyle name="계산 2 2 5 2 4 2 2" xfId="36264"/>
    <cellStyle name="계산 2 2 5 2 4 3" xfId="18966"/>
    <cellStyle name="계산 2 2 5 2 4 3 2" xfId="42005"/>
    <cellStyle name="계산 2 2 5 2 4 4" xfId="24448"/>
    <cellStyle name="계산 2 2 5 2 4 4 2" xfId="47487"/>
    <cellStyle name="계산 2 2 5 2 4 5" xfId="30337"/>
    <cellStyle name="계산 2 2 5 2 5" xfId="7245"/>
    <cellStyle name="계산 2 2 5 2 5 2" xfId="13211"/>
    <cellStyle name="계산 2 2 5 2 5 2 2" xfId="36265"/>
    <cellStyle name="계산 2 2 5 2 5 3" xfId="18967"/>
    <cellStyle name="계산 2 2 5 2 5 3 2" xfId="42006"/>
    <cellStyle name="계산 2 2 5 2 5 4" xfId="24449"/>
    <cellStyle name="계산 2 2 5 2 5 4 2" xfId="47488"/>
    <cellStyle name="계산 2 2 5 2 5 5" xfId="30338"/>
    <cellStyle name="계산 2 2 5 2 6" xfId="7246"/>
    <cellStyle name="계산 2 2 5 2 6 2" xfId="13212"/>
    <cellStyle name="계산 2 2 5 2 6 2 2" xfId="36266"/>
    <cellStyle name="계산 2 2 5 2 6 3" xfId="18968"/>
    <cellStyle name="계산 2 2 5 2 6 3 2" xfId="42007"/>
    <cellStyle name="계산 2 2 5 2 6 4" xfId="24450"/>
    <cellStyle name="계산 2 2 5 2 6 4 2" xfId="47489"/>
    <cellStyle name="계산 2 2 5 2 6 5" xfId="30339"/>
    <cellStyle name="계산 2 2 5 2 7" xfId="7247"/>
    <cellStyle name="계산 2 2 5 2 7 2" xfId="13213"/>
    <cellStyle name="계산 2 2 5 2 7 2 2" xfId="36267"/>
    <cellStyle name="계산 2 2 5 2 7 3" xfId="18969"/>
    <cellStyle name="계산 2 2 5 2 7 3 2" xfId="42008"/>
    <cellStyle name="계산 2 2 5 2 7 4" xfId="24451"/>
    <cellStyle name="계산 2 2 5 2 7 4 2" xfId="47490"/>
    <cellStyle name="계산 2 2 5 2 7 5" xfId="30340"/>
    <cellStyle name="계산 2 2 5 2 8" xfId="7248"/>
    <cellStyle name="계산 2 2 5 2 8 2" xfId="13214"/>
    <cellStyle name="계산 2 2 5 2 8 2 2" xfId="36268"/>
    <cellStyle name="계산 2 2 5 2 8 3" xfId="18970"/>
    <cellStyle name="계산 2 2 5 2 8 3 2" xfId="42009"/>
    <cellStyle name="계산 2 2 5 2 8 4" xfId="24452"/>
    <cellStyle name="계산 2 2 5 2 8 4 2" xfId="47491"/>
    <cellStyle name="계산 2 2 5 2 8 5" xfId="30341"/>
    <cellStyle name="계산 2 2 5 2 9" xfId="7249"/>
    <cellStyle name="계산 2 2 5 2 9 2" xfId="13215"/>
    <cellStyle name="계산 2 2 5 2 9 2 2" xfId="36269"/>
    <cellStyle name="계산 2 2 5 2 9 3" xfId="18971"/>
    <cellStyle name="계산 2 2 5 2 9 3 2" xfId="42010"/>
    <cellStyle name="계산 2 2 5 2 9 4" xfId="24453"/>
    <cellStyle name="계산 2 2 5 2 9 4 2" xfId="47492"/>
    <cellStyle name="계산 2 2 5 2 9 5" xfId="30342"/>
    <cellStyle name="계산 2 2 5 3" xfId="5965"/>
    <cellStyle name="계산 2 2 5 3 10" xfId="7250"/>
    <cellStyle name="계산 2 2 5 3 10 2" xfId="13216"/>
    <cellStyle name="계산 2 2 5 3 10 2 2" xfId="36270"/>
    <cellStyle name="계산 2 2 5 3 10 3" xfId="18972"/>
    <cellStyle name="계산 2 2 5 3 10 3 2" xfId="42011"/>
    <cellStyle name="계산 2 2 5 3 10 4" xfId="24454"/>
    <cellStyle name="계산 2 2 5 3 10 4 2" xfId="47493"/>
    <cellStyle name="계산 2 2 5 3 10 5" xfId="30343"/>
    <cellStyle name="계산 2 2 5 3 11" xfId="11938"/>
    <cellStyle name="계산 2 2 5 3 11 2" xfId="35007"/>
    <cellStyle name="계산 2 2 5 3 12" xfId="17695"/>
    <cellStyle name="계산 2 2 5 3 12 2" xfId="40749"/>
    <cellStyle name="계산 2 2 5 3 13" xfId="23192"/>
    <cellStyle name="계산 2 2 5 3 13 2" xfId="46231"/>
    <cellStyle name="계산 2 2 5 3 14" xfId="29079"/>
    <cellStyle name="계산 2 2 5 3 2" xfId="7251"/>
    <cellStyle name="계산 2 2 5 3 2 2" xfId="13217"/>
    <cellStyle name="계산 2 2 5 3 2 2 2" xfId="36271"/>
    <cellStyle name="계산 2 2 5 3 2 3" xfId="18973"/>
    <cellStyle name="계산 2 2 5 3 2 3 2" xfId="42012"/>
    <cellStyle name="계산 2 2 5 3 2 4" xfId="24455"/>
    <cellStyle name="계산 2 2 5 3 2 4 2" xfId="47494"/>
    <cellStyle name="계산 2 2 5 3 2 5" xfId="30344"/>
    <cellStyle name="계산 2 2 5 3 3" xfId="7252"/>
    <cellStyle name="계산 2 2 5 3 3 2" xfId="13218"/>
    <cellStyle name="계산 2 2 5 3 3 2 2" xfId="36272"/>
    <cellStyle name="계산 2 2 5 3 3 3" xfId="18974"/>
    <cellStyle name="계산 2 2 5 3 3 3 2" xfId="42013"/>
    <cellStyle name="계산 2 2 5 3 3 4" xfId="24456"/>
    <cellStyle name="계산 2 2 5 3 3 4 2" xfId="47495"/>
    <cellStyle name="계산 2 2 5 3 3 5" xfId="30345"/>
    <cellStyle name="계산 2 2 5 3 4" xfId="7253"/>
    <cellStyle name="계산 2 2 5 3 4 2" xfId="13219"/>
    <cellStyle name="계산 2 2 5 3 4 2 2" xfId="36273"/>
    <cellStyle name="계산 2 2 5 3 4 3" xfId="18975"/>
    <cellStyle name="계산 2 2 5 3 4 3 2" xfId="42014"/>
    <cellStyle name="계산 2 2 5 3 4 4" xfId="24457"/>
    <cellStyle name="계산 2 2 5 3 4 4 2" xfId="47496"/>
    <cellStyle name="계산 2 2 5 3 4 5" xfId="30346"/>
    <cellStyle name="계산 2 2 5 3 5" xfId="7254"/>
    <cellStyle name="계산 2 2 5 3 5 2" xfId="13220"/>
    <cellStyle name="계산 2 2 5 3 5 2 2" xfId="36274"/>
    <cellStyle name="계산 2 2 5 3 5 3" xfId="18976"/>
    <cellStyle name="계산 2 2 5 3 5 3 2" xfId="42015"/>
    <cellStyle name="계산 2 2 5 3 5 4" xfId="24458"/>
    <cellStyle name="계산 2 2 5 3 5 4 2" xfId="47497"/>
    <cellStyle name="계산 2 2 5 3 5 5" xfId="30347"/>
    <cellStyle name="계산 2 2 5 3 6" xfId="7255"/>
    <cellStyle name="계산 2 2 5 3 6 2" xfId="13221"/>
    <cellStyle name="계산 2 2 5 3 6 2 2" xfId="36275"/>
    <cellStyle name="계산 2 2 5 3 6 3" xfId="18977"/>
    <cellStyle name="계산 2 2 5 3 6 3 2" xfId="42016"/>
    <cellStyle name="계산 2 2 5 3 6 4" xfId="24459"/>
    <cellStyle name="계산 2 2 5 3 6 4 2" xfId="47498"/>
    <cellStyle name="계산 2 2 5 3 6 5" xfId="30348"/>
    <cellStyle name="계산 2 2 5 3 7" xfId="7256"/>
    <cellStyle name="계산 2 2 5 3 7 2" xfId="13222"/>
    <cellStyle name="계산 2 2 5 3 7 2 2" xfId="36276"/>
    <cellStyle name="계산 2 2 5 3 7 3" xfId="18978"/>
    <cellStyle name="계산 2 2 5 3 7 3 2" xfId="42017"/>
    <cellStyle name="계산 2 2 5 3 7 4" xfId="24460"/>
    <cellStyle name="계산 2 2 5 3 7 4 2" xfId="47499"/>
    <cellStyle name="계산 2 2 5 3 7 5" xfId="30349"/>
    <cellStyle name="계산 2 2 5 3 8" xfId="7257"/>
    <cellStyle name="계산 2 2 5 3 8 2" xfId="13223"/>
    <cellStyle name="계산 2 2 5 3 8 2 2" xfId="36277"/>
    <cellStyle name="계산 2 2 5 3 8 3" xfId="18979"/>
    <cellStyle name="계산 2 2 5 3 8 3 2" xfId="42018"/>
    <cellStyle name="계산 2 2 5 3 8 4" xfId="24461"/>
    <cellStyle name="계산 2 2 5 3 8 4 2" xfId="47500"/>
    <cellStyle name="계산 2 2 5 3 8 5" xfId="30350"/>
    <cellStyle name="계산 2 2 5 3 9" xfId="7258"/>
    <cellStyle name="계산 2 2 5 3 9 2" xfId="13224"/>
    <cellStyle name="계산 2 2 5 3 9 2 2" xfId="36278"/>
    <cellStyle name="계산 2 2 5 3 9 3" xfId="18980"/>
    <cellStyle name="계산 2 2 5 3 9 3 2" xfId="42019"/>
    <cellStyle name="계산 2 2 5 3 9 4" xfId="24462"/>
    <cellStyle name="계산 2 2 5 3 9 4 2" xfId="47501"/>
    <cellStyle name="계산 2 2 5 3 9 5" xfId="30351"/>
    <cellStyle name="계산 2 2 5 4" xfId="7259"/>
    <cellStyle name="계산 2 2 5 4 2" xfId="13225"/>
    <cellStyle name="계산 2 2 5 4 2 2" xfId="36279"/>
    <cellStyle name="계산 2 2 5 4 3" xfId="18981"/>
    <cellStyle name="계산 2 2 5 4 3 2" xfId="42020"/>
    <cellStyle name="계산 2 2 5 4 4" xfId="24463"/>
    <cellStyle name="계산 2 2 5 4 4 2" xfId="47502"/>
    <cellStyle name="계산 2 2 5 4 5" xfId="30352"/>
    <cellStyle name="계산 2 2 5 5" xfId="7260"/>
    <cellStyle name="계산 2 2 5 5 2" xfId="13226"/>
    <cellStyle name="계산 2 2 5 5 2 2" xfId="36280"/>
    <cellStyle name="계산 2 2 5 5 3" xfId="18982"/>
    <cellStyle name="계산 2 2 5 5 3 2" xfId="42021"/>
    <cellStyle name="계산 2 2 5 5 4" xfId="24464"/>
    <cellStyle name="계산 2 2 5 5 4 2" xfId="47503"/>
    <cellStyle name="계산 2 2 5 5 5" xfId="30353"/>
    <cellStyle name="계산 2 2 5 6" xfId="7261"/>
    <cellStyle name="계산 2 2 5 6 2" xfId="13227"/>
    <cellStyle name="계산 2 2 5 6 2 2" xfId="36281"/>
    <cellStyle name="계산 2 2 5 6 3" xfId="18983"/>
    <cellStyle name="계산 2 2 5 6 3 2" xfId="42022"/>
    <cellStyle name="계산 2 2 5 6 4" xfId="24465"/>
    <cellStyle name="계산 2 2 5 6 4 2" xfId="47504"/>
    <cellStyle name="계산 2 2 5 6 5" xfId="30354"/>
    <cellStyle name="계산 2 2 5 7" xfId="7262"/>
    <cellStyle name="계산 2 2 5 7 2" xfId="13228"/>
    <cellStyle name="계산 2 2 5 7 2 2" xfId="36282"/>
    <cellStyle name="계산 2 2 5 7 3" xfId="18984"/>
    <cellStyle name="계산 2 2 5 7 3 2" xfId="42023"/>
    <cellStyle name="계산 2 2 5 7 4" xfId="24466"/>
    <cellStyle name="계산 2 2 5 7 4 2" xfId="47505"/>
    <cellStyle name="계산 2 2 5 7 5" xfId="30355"/>
    <cellStyle name="계산 2 2 5 8" xfId="7263"/>
    <cellStyle name="계산 2 2 5 8 2" xfId="13229"/>
    <cellStyle name="계산 2 2 5 8 2 2" xfId="36283"/>
    <cellStyle name="계산 2 2 5 8 3" xfId="18985"/>
    <cellStyle name="계산 2 2 5 8 3 2" xfId="42024"/>
    <cellStyle name="계산 2 2 5 8 4" xfId="24467"/>
    <cellStyle name="계산 2 2 5 8 4 2" xfId="47506"/>
    <cellStyle name="계산 2 2 5 8 5" xfId="30356"/>
    <cellStyle name="계산 2 2 5 9" xfId="11440"/>
    <cellStyle name="계산 2 2 5 9 2" xfId="34509"/>
    <cellStyle name="계산 2 2 6" xfId="7264"/>
    <cellStyle name="계산 2 2 6 2" xfId="13230"/>
    <cellStyle name="계산 2 2 6 2 2" xfId="36284"/>
    <cellStyle name="계산 2 2 6 3" xfId="18986"/>
    <cellStyle name="계산 2 2 6 3 2" xfId="42025"/>
    <cellStyle name="계산 2 2 6 4" xfId="24468"/>
    <cellStyle name="계산 2 2 6 4 2" xfId="47507"/>
    <cellStyle name="계산 2 2 6 5" xfId="30357"/>
    <cellStyle name="계산 2 2 7" xfId="7265"/>
    <cellStyle name="계산 2 2 7 2" xfId="13231"/>
    <cellStyle name="계산 2 2 7 2 2" xfId="36285"/>
    <cellStyle name="계산 2 2 7 3" xfId="18987"/>
    <cellStyle name="계산 2 2 7 3 2" xfId="42026"/>
    <cellStyle name="계산 2 2 7 4" xfId="24469"/>
    <cellStyle name="계산 2 2 7 4 2" xfId="47508"/>
    <cellStyle name="계산 2 2 7 5" xfId="30358"/>
    <cellStyle name="계산 2 2 8" xfId="11325"/>
    <cellStyle name="계산 2 2 8 2" xfId="34394"/>
    <cellStyle name="계산 2 2 9" xfId="11285"/>
    <cellStyle name="계산 2 2 9 2" xfId="34354"/>
    <cellStyle name="계산 2 3" xfId="5372"/>
    <cellStyle name="계산 2 3 10" xfId="7266"/>
    <cellStyle name="계산 2 3 10 2" xfId="13232"/>
    <cellStyle name="계산 2 3 10 2 2" xfId="36286"/>
    <cellStyle name="계산 2 3 10 3" xfId="18988"/>
    <cellStyle name="계산 2 3 10 3 2" xfId="42027"/>
    <cellStyle name="계산 2 3 10 4" xfId="24470"/>
    <cellStyle name="계산 2 3 10 4 2" xfId="47509"/>
    <cellStyle name="계산 2 3 10 5" xfId="30359"/>
    <cellStyle name="계산 2 3 11" xfId="11366"/>
    <cellStyle name="계산 2 3 11 2" xfId="34435"/>
    <cellStyle name="계산 2 3 12" xfId="17169"/>
    <cellStyle name="계산 2 3 12 2" xfId="40223"/>
    <cellStyle name="계산 2 3 13" xfId="11298"/>
    <cellStyle name="계산 2 3 13 2" xfId="34367"/>
    <cellStyle name="계산 2 3 14" xfId="28497"/>
    <cellStyle name="계산 2 3 2" xfId="5660"/>
    <cellStyle name="계산 2 3 2 10" xfId="11633"/>
    <cellStyle name="계산 2 3 2 10 2" xfId="34702"/>
    <cellStyle name="계산 2 3 2 11" xfId="17403"/>
    <cellStyle name="계산 2 3 2 11 2" xfId="40457"/>
    <cellStyle name="계산 2 3 2 12" xfId="22935"/>
    <cellStyle name="계산 2 3 2 12 2" xfId="45974"/>
    <cellStyle name="계산 2 3 2 13" xfId="28774"/>
    <cellStyle name="계산 2 3 2 2" xfId="7267"/>
    <cellStyle name="계산 2 3 2 2 2" xfId="13233"/>
    <cellStyle name="계산 2 3 2 2 2 2" xfId="36287"/>
    <cellStyle name="계산 2 3 2 2 3" xfId="18989"/>
    <cellStyle name="계산 2 3 2 2 3 2" xfId="42028"/>
    <cellStyle name="계산 2 3 2 2 4" xfId="24471"/>
    <cellStyle name="계산 2 3 2 2 4 2" xfId="47510"/>
    <cellStyle name="계산 2 3 2 2 5" xfId="30360"/>
    <cellStyle name="계산 2 3 2 3" xfId="7268"/>
    <cellStyle name="계산 2 3 2 3 2" xfId="13234"/>
    <cellStyle name="계산 2 3 2 3 2 2" xfId="36288"/>
    <cellStyle name="계산 2 3 2 3 3" xfId="18990"/>
    <cellStyle name="계산 2 3 2 3 3 2" xfId="42029"/>
    <cellStyle name="계산 2 3 2 3 4" xfId="24472"/>
    <cellStyle name="계산 2 3 2 3 4 2" xfId="47511"/>
    <cellStyle name="계산 2 3 2 3 5" xfId="30361"/>
    <cellStyle name="계산 2 3 2 4" xfId="7269"/>
    <cellStyle name="계산 2 3 2 4 2" xfId="13235"/>
    <cellStyle name="계산 2 3 2 4 2 2" xfId="36289"/>
    <cellStyle name="계산 2 3 2 4 3" xfId="18991"/>
    <cellStyle name="계산 2 3 2 4 3 2" xfId="42030"/>
    <cellStyle name="계산 2 3 2 4 4" xfId="24473"/>
    <cellStyle name="계산 2 3 2 4 4 2" xfId="47512"/>
    <cellStyle name="계산 2 3 2 4 5" xfId="30362"/>
    <cellStyle name="계산 2 3 2 5" xfId="7270"/>
    <cellStyle name="계산 2 3 2 5 2" xfId="13236"/>
    <cellStyle name="계산 2 3 2 5 2 2" xfId="36290"/>
    <cellStyle name="계산 2 3 2 5 3" xfId="18992"/>
    <cellStyle name="계산 2 3 2 5 3 2" xfId="42031"/>
    <cellStyle name="계산 2 3 2 5 4" xfId="24474"/>
    <cellStyle name="계산 2 3 2 5 4 2" xfId="47513"/>
    <cellStyle name="계산 2 3 2 5 5" xfId="30363"/>
    <cellStyle name="계산 2 3 2 6" xfId="7271"/>
    <cellStyle name="계산 2 3 2 6 2" xfId="13237"/>
    <cellStyle name="계산 2 3 2 6 2 2" xfId="36291"/>
    <cellStyle name="계산 2 3 2 6 3" xfId="18993"/>
    <cellStyle name="계산 2 3 2 6 3 2" xfId="42032"/>
    <cellStyle name="계산 2 3 2 6 4" xfId="24475"/>
    <cellStyle name="계산 2 3 2 6 4 2" xfId="47514"/>
    <cellStyle name="계산 2 3 2 6 5" xfId="30364"/>
    <cellStyle name="계산 2 3 2 7" xfId="7272"/>
    <cellStyle name="계산 2 3 2 7 2" xfId="13238"/>
    <cellStyle name="계산 2 3 2 7 2 2" xfId="36292"/>
    <cellStyle name="계산 2 3 2 7 3" xfId="18994"/>
    <cellStyle name="계산 2 3 2 7 3 2" xfId="42033"/>
    <cellStyle name="계산 2 3 2 7 4" xfId="24476"/>
    <cellStyle name="계산 2 3 2 7 4 2" xfId="47515"/>
    <cellStyle name="계산 2 3 2 7 5" xfId="30365"/>
    <cellStyle name="계산 2 3 2 8" xfId="7273"/>
    <cellStyle name="계산 2 3 2 8 2" xfId="13239"/>
    <cellStyle name="계산 2 3 2 8 2 2" xfId="36293"/>
    <cellStyle name="계산 2 3 2 8 3" xfId="18995"/>
    <cellStyle name="계산 2 3 2 8 3 2" xfId="42034"/>
    <cellStyle name="계산 2 3 2 8 4" xfId="24477"/>
    <cellStyle name="계산 2 3 2 8 4 2" xfId="47516"/>
    <cellStyle name="계산 2 3 2 8 5" xfId="30366"/>
    <cellStyle name="계산 2 3 2 9" xfId="7274"/>
    <cellStyle name="계산 2 3 2 9 2" xfId="13240"/>
    <cellStyle name="계산 2 3 2 9 2 2" xfId="36294"/>
    <cellStyle name="계산 2 3 2 9 3" xfId="18996"/>
    <cellStyle name="계산 2 3 2 9 3 2" xfId="42035"/>
    <cellStyle name="계산 2 3 2 9 4" xfId="24478"/>
    <cellStyle name="계산 2 3 2 9 4 2" xfId="47517"/>
    <cellStyle name="계산 2 3 2 9 5" xfId="30367"/>
    <cellStyle name="계산 2 3 3" xfId="5902"/>
    <cellStyle name="계산 2 3 3 10" xfId="7275"/>
    <cellStyle name="계산 2 3 3 10 2" xfId="13241"/>
    <cellStyle name="계산 2 3 3 10 2 2" xfId="36295"/>
    <cellStyle name="계산 2 3 3 10 3" xfId="18997"/>
    <cellStyle name="계산 2 3 3 10 3 2" xfId="42036"/>
    <cellStyle name="계산 2 3 3 10 4" xfId="24479"/>
    <cellStyle name="계산 2 3 3 10 4 2" xfId="47518"/>
    <cellStyle name="계산 2 3 3 10 5" xfId="30368"/>
    <cellStyle name="계산 2 3 3 11" xfId="11875"/>
    <cellStyle name="계산 2 3 3 11 2" xfId="34944"/>
    <cellStyle name="계산 2 3 3 12" xfId="17632"/>
    <cellStyle name="계산 2 3 3 12 2" xfId="40686"/>
    <cellStyle name="계산 2 3 3 13" xfId="23129"/>
    <cellStyle name="계산 2 3 3 13 2" xfId="46168"/>
    <cellStyle name="계산 2 3 3 14" xfId="29016"/>
    <cellStyle name="계산 2 3 3 2" xfId="7276"/>
    <cellStyle name="계산 2 3 3 2 2" xfId="13242"/>
    <cellStyle name="계산 2 3 3 2 2 2" xfId="36296"/>
    <cellStyle name="계산 2 3 3 2 3" xfId="18998"/>
    <cellStyle name="계산 2 3 3 2 3 2" xfId="42037"/>
    <cellStyle name="계산 2 3 3 2 4" xfId="24480"/>
    <cellStyle name="계산 2 3 3 2 4 2" xfId="47519"/>
    <cellStyle name="계산 2 3 3 2 5" xfId="30369"/>
    <cellStyle name="계산 2 3 3 3" xfId="7277"/>
    <cellStyle name="계산 2 3 3 3 2" xfId="13243"/>
    <cellStyle name="계산 2 3 3 3 2 2" xfId="36297"/>
    <cellStyle name="계산 2 3 3 3 3" xfId="18999"/>
    <cellStyle name="계산 2 3 3 3 3 2" xfId="42038"/>
    <cellStyle name="계산 2 3 3 3 4" xfId="24481"/>
    <cellStyle name="계산 2 3 3 3 4 2" xfId="47520"/>
    <cellStyle name="계산 2 3 3 3 5" xfId="30370"/>
    <cellStyle name="계산 2 3 3 4" xfId="7278"/>
    <cellStyle name="계산 2 3 3 4 2" xfId="13244"/>
    <cellStyle name="계산 2 3 3 4 2 2" xfId="36298"/>
    <cellStyle name="계산 2 3 3 4 3" xfId="19000"/>
    <cellStyle name="계산 2 3 3 4 3 2" xfId="42039"/>
    <cellStyle name="계산 2 3 3 4 4" xfId="24482"/>
    <cellStyle name="계산 2 3 3 4 4 2" xfId="47521"/>
    <cellStyle name="계산 2 3 3 4 5" xfId="30371"/>
    <cellStyle name="계산 2 3 3 5" xfId="7279"/>
    <cellStyle name="계산 2 3 3 5 2" xfId="13245"/>
    <cellStyle name="계산 2 3 3 5 2 2" xfId="36299"/>
    <cellStyle name="계산 2 3 3 5 3" xfId="19001"/>
    <cellStyle name="계산 2 3 3 5 3 2" xfId="42040"/>
    <cellStyle name="계산 2 3 3 5 4" xfId="24483"/>
    <cellStyle name="계산 2 3 3 5 4 2" xfId="47522"/>
    <cellStyle name="계산 2 3 3 5 5" xfId="30372"/>
    <cellStyle name="계산 2 3 3 6" xfId="7280"/>
    <cellStyle name="계산 2 3 3 6 2" xfId="13246"/>
    <cellStyle name="계산 2 3 3 6 2 2" xfId="36300"/>
    <cellStyle name="계산 2 3 3 6 3" xfId="19002"/>
    <cellStyle name="계산 2 3 3 6 3 2" xfId="42041"/>
    <cellStyle name="계산 2 3 3 6 4" xfId="24484"/>
    <cellStyle name="계산 2 3 3 6 4 2" xfId="47523"/>
    <cellStyle name="계산 2 3 3 6 5" xfId="30373"/>
    <cellStyle name="계산 2 3 3 7" xfId="7281"/>
    <cellStyle name="계산 2 3 3 7 2" xfId="13247"/>
    <cellStyle name="계산 2 3 3 7 2 2" xfId="36301"/>
    <cellStyle name="계산 2 3 3 7 3" xfId="19003"/>
    <cellStyle name="계산 2 3 3 7 3 2" xfId="42042"/>
    <cellStyle name="계산 2 3 3 7 4" xfId="24485"/>
    <cellStyle name="계산 2 3 3 7 4 2" xfId="47524"/>
    <cellStyle name="계산 2 3 3 7 5" xfId="30374"/>
    <cellStyle name="계산 2 3 3 8" xfId="7282"/>
    <cellStyle name="계산 2 3 3 8 2" xfId="13248"/>
    <cellStyle name="계산 2 3 3 8 2 2" xfId="36302"/>
    <cellStyle name="계산 2 3 3 8 3" xfId="19004"/>
    <cellStyle name="계산 2 3 3 8 3 2" xfId="42043"/>
    <cellStyle name="계산 2 3 3 8 4" xfId="24486"/>
    <cellStyle name="계산 2 3 3 8 4 2" xfId="47525"/>
    <cellStyle name="계산 2 3 3 8 5" xfId="30375"/>
    <cellStyle name="계산 2 3 3 9" xfId="7283"/>
    <cellStyle name="계산 2 3 3 9 2" xfId="13249"/>
    <cellStyle name="계산 2 3 3 9 2 2" xfId="36303"/>
    <cellStyle name="계산 2 3 3 9 3" xfId="19005"/>
    <cellStyle name="계산 2 3 3 9 3 2" xfId="42044"/>
    <cellStyle name="계산 2 3 3 9 4" xfId="24487"/>
    <cellStyle name="계산 2 3 3 9 4 2" xfId="47526"/>
    <cellStyle name="계산 2 3 3 9 5" xfId="30376"/>
    <cellStyle name="계산 2 3 4" xfId="7284"/>
    <cellStyle name="계산 2 3 4 2" xfId="13250"/>
    <cellStyle name="계산 2 3 4 2 2" xfId="36304"/>
    <cellStyle name="계산 2 3 4 3" xfId="19006"/>
    <cellStyle name="계산 2 3 4 3 2" xfId="42045"/>
    <cellStyle name="계산 2 3 4 4" xfId="24488"/>
    <cellStyle name="계산 2 3 4 4 2" xfId="47527"/>
    <cellStyle name="계산 2 3 4 5" xfId="30377"/>
    <cellStyle name="계산 2 3 5" xfId="7285"/>
    <cellStyle name="계산 2 3 5 2" xfId="13251"/>
    <cellStyle name="계산 2 3 5 2 2" xfId="36305"/>
    <cellStyle name="계산 2 3 5 3" xfId="19007"/>
    <cellStyle name="계산 2 3 5 3 2" xfId="42046"/>
    <cellStyle name="계산 2 3 5 4" xfId="24489"/>
    <cellStyle name="계산 2 3 5 4 2" xfId="47528"/>
    <cellStyle name="계산 2 3 5 5" xfId="30378"/>
    <cellStyle name="계산 2 3 6" xfId="7286"/>
    <cellStyle name="계산 2 3 6 2" xfId="13252"/>
    <cellStyle name="계산 2 3 6 2 2" xfId="36306"/>
    <cellStyle name="계산 2 3 6 3" xfId="19008"/>
    <cellStyle name="계산 2 3 6 3 2" xfId="42047"/>
    <cellStyle name="계산 2 3 6 4" xfId="24490"/>
    <cellStyle name="계산 2 3 6 4 2" xfId="47529"/>
    <cellStyle name="계산 2 3 6 5" xfId="30379"/>
    <cellStyle name="계산 2 3 7" xfId="7287"/>
    <cellStyle name="계산 2 3 7 2" xfId="13253"/>
    <cellStyle name="계산 2 3 7 2 2" xfId="36307"/>
    <cellStyle name="계산 2 3 7 3" xfId="19009"/>
    <cellStyle name="계산 2 3 7 3 2" xfId="42048"/>
    <cellStyle name="계산 2 3 7 4" xfId="24491"/>
    <cellStyle name="계산 2 3 7 4 2" xfId="47530"/>
    <cellStyle name="계산 2 3 7 5" xfId="30380"/>
    <cellStyle name="계산 2 3 8" xfId="7288"/>
    <cellStyle name="계산 2 3 8 2" xfId="13254"/>
    <cellStyle name="계산 2 3 8 2 2" xfId="36308"/>
    <cellStyle name="계산 2 3 8 3" xfId="19010"/>
    <cellStyle name="계산 2 3 8 3 2" xfId="42049"/>
    <cellStyle name="계산 2 3 8 4" xfId="24492"/>
    <cellStyle name="계산 2 3 8 4 2" xfId="47531"/>
    <cellStyle name="계산 2 3 8 5" xfId="30381"/>
    <cellStyle name="계산 2 3 9" xfId="7289"/>
    <cellStyle name="계산 2 3 9 2" xfId="13255"/>
    <cellStyle name="계산 2 3 9 2 2" xfId="36309"/>
    <cellStyle name="계산 2 3 9 3" xfId="19011"/>
    <cellStyle name="계산 2 3 9 3 2" xfId="42050"/>
    <cellStyle name="계산 2 3 9 4" xfId="24493"/>
    <cellStyle name="계산 2 3 9 4 2" xfId="47532"/>
    <cellStyle name="계산 2 3 9 5" xfId="30382"/>
    <cellStyle name="계산 2 4" xfId="5524"/>
    <cellStyle name="계산 2 4 2" xfId="5812"/>
    <cellStyle name="계산 2 4 2 10" xfId="11785"/>
    <cellStyle name="계산 2 4 2 10 2" xfId="34854"/>
    <cellStyle name="계산 2 4 2 11" xfId="17549"/>
    <cellStyle name="계산 2 4 2 11 2" xfId="40603"/>
    <cellStyle name="계산 2 4 2 12" xfId="23065"/>
    <cellStyle name="계산 2 4 2 12 2" xfId="46104"/>
    <cellStyle name="계산 2 4 2 13" xfId="28926"/>
    <cellStyle name="계산 2 4 2 2" xfId="7290"/>
    <cellStyle name="계산 2 4 2 2 2" xfId="13256"/>
    <cellStyle name="계산 2 4 2 2 2 2" xfId="36310"/>
    <cellStyle name="계산 2 4 2 2 3" xfId="19012"/>
    <cellStyle name="계산 2 4 2 2 3 2" xfId="42051"/>
    <cellStyle name="계산 2 4 2 2 4" xfId="24494"/>
    <cellStyle name="계산 2 4 2 2 4 2" xfId="47533"/>
    <cellStyle name="계산 2 4 2 2 5" xfId="30383"/>
    <cellStyle name="계산 2 4 2 3" xfId="7291"/>
    <cellStyle name="계산 2 4 2 3 2" xfId="13257"/>
    <cellStyle name="계산 2 4 2 3 2 2" xfId="36311"/>
    <cellStyle name="계산 2 4 2 3 3" xfId="19013"/>
    <cellStyle name="계산 2 4 2 3 3 2" xfId="42052"/>
    <cellStyle name="계산 2 4 2 3 4" xfId="24495"/>
    <cellStyle name="계산 2 4 2 3 4 2" xfId="47534"/>
    <cellStyle name="계산 2 4 2 3 5" xfId="30384"/>
    <cellStyle name="계산 2 4 2 4" xfId="7292"/>
    <cellStyle name="계산 2 4 2 4 2" xfId="13258"/>
    <cellStyle name="계산 2 4 2 4 2 2" xfId="36312"/>
    <cellStyle name="계산 2 4 2 4 3" xfId="19014"/>
    <cellStyle name="계산 2 4 2 4 3 2" xfId="42053"/>
    <cellStyle name="계산 2 4 2 4 4" xfId="24496"/>
    <cellStyle name="계산 2 4 2 4 4 2" xfId="47535"/>
    <cellStyle name="계산 2 4 2 4 5" xfId="30385"/>
    <cellStyle name="계산 2 4 2 5" xfId="7293"/>
    <cellStyle name="계산 2 4 2 5 2" xfId="13259"/>
    <cellStyle name="계산 2 4 2 5 2 2" xfId="36313"/>
    <cellStyle name="계산 2 4 2 5 3" xfId="19015"/>
    <cellStyle name="계산 2 4 2 5 3 2" xfId="42054"/>
    <cellStyle name="계산 2 4 2 5 4" xfId="24497"/>
    <cellStyle name="계산 2 4 2 5 4 2" xfId="47536"/>
    <cellStyle name="계산 2 4 2 5 5" xfId="30386"/>
    <cellStyle name="계산 2 4 2 6" xfId="7294"/>
    <cellStyle name="계산 2 4 2 6 2" xfId="13260"/>
    <cellStyle name="계산 2 4 2 6 2 2" xfId="36314"/>
    <cellStyle name="계산 2 4 2 6 3" xfId="19016"/>
    <cellStyle name="계산 2 4 2 6 3 2" xfId="42055"/>
    <cellStyle name="계산 2 4 2 6 4" xfId="24498"/>
    <cellStyle name="계산 2 4 2 6 4 2" xfId="47537"/>
    <cellStyle name="계산 2 4 2 6 5" xfId="30387"/>
    <cellStyle name="계산 2 4 2 7" xfId="7295"/>
    <cellStyle name="계산 2 4 2 7 2" xfId="13261"/>
    <cellStyle name="계산 2 4 2 7 2 2" xfId="36315"/>
    <cellStyle name="계산 2 4 2 7 3" xfId="19017"/>
    <cellStyle name="계산 2 4 2 7 3 2" xfId="42056"/>
    <cellStyle name="계산 2 4 2 7 4" xfId="24499"/>
    <cellStyle name="계산 2 4 2 7 4 2" xfId="47538"/>
    <cellStyle name="계산 2 4 2 7 5" xfId="30388"/>
    <cellStyle name="계산 2 4 2 8" xfId="7296"/>
    <cellStyle name="계산 2 4 2 8 2" xfId="13262"/>
    <cellStyle name="계산 2 4 2 8 2 2" xfId="36316"/>
    <cellStyle name="계산 2 4 2 8 3" xfId="19018"/>
    <cellStyle name="계산 2 4 2 8 3 2" xfId="42057"/>
    <cellStyle name="계산 2 4 2 8 4" xfId="24500"/>
    <cellStyle name="계산 2 4 2 8 4 2" xfId="47539"/>
    <cellStyle name="계산 2 4 2 8 5" xfId="30389"/>
    <cellStyle name="계산 2 4 2 9" xfId="7297"/>
    <cellStyle name="계산 2 4 2 9 2" xfId="13263"/>
    <cellStyle name="계산 2 4 2 9 2 2" xfId="36317"/>
    <cellStyle name="계산 2 4 2 9 3" xfId="19019"/>
    <cellStyle name="계산 2 4 2 9 3 2" xfId="42058"/>
    <cellStyle name="계산 2 4 2 9 4" xfId="24501"/>
    <cellStyle name="계산 2 4 2 9 4 2" xfId="47540"/>
    <cellStyle name="계산 2 4 2 9 5" xfId="30390"/>
    <cellStyle name="계산 2 4 3" xfId="6035"/>
    <cellStyle name="계산 2 4 3 10" xfId="7298"/>
    <cellStyle name="계산 2 4 3 10 2" xfId="13264"/>
    <cellStyle name="계산 2 4 3 10 2 2" xfId="36318"/>
    <cellStyle name="계산 2 4 3 10 3" xfId="19020"/>
    <cellStyle name="계산 2 4 3 10 3 2" xfId="42059"/>
    <cellStyle name="계산 2 4 3 10 4" xfId="24502"/>
    <cellStyle name="계산 2 4 3 10 4 2" xfId="47541"/>
    <cellStyle name="계산 2 4 3 10 5" xfId="30391"/>
    <cellStyle name="계산 2 4 3 11" xfId="12008"/>
    <cellStyle name="계산 2 4 3 11 2" xfId="35077"/>
    <cellStyle name="계산 2 4 3 12" xfId="17765"/>
    <cellStyle name="계산 2 4 3 12 2" xfId="40819"/>
    <cellStyle name="계산 2 4 3 13" xfId="23262"/>
    <cellStyle name="계산 2 4 3 13 2" xfId="46301"/>
    <cellStyle name="계산 2 4 3 14" xfId="29149"/>
    <cellStyle name="계산 2 4 3 2" xfId="7299"/>
    <cellStyle name="계산 2 4 3 2 2" xfId="13265"/>
    <cellStyle name="계산 2 4 3 2 2 2" xfId="36319"/>
    <cellStyle name="계산 2 4 3 2 3" xfId="19021"/>
    <cellStyle name="계산 2 4 3 2 3 2" xfId="42060"/>
    <cellStyle name="계산 2 4 3 2 4" xfId="24503"/>
    <cellStyle name="계산 2 4 3 2 4 2" xfId="47542"/>
    <cellStyle name="계산 2 4 3 2 5" xfId="30392"/>
    <cellStyle name="계산 2 4 3 3" xfId="7300"/>
    <cellStyle name="계산 2 4 3 3 2" xfId="13266"/>
    <cellStyle name="계산 2 4 3 3 2 2" xfId="36320"/>
    <cellStyle name="계산 2 4 3 3 3" xfId="19022"/>
    <cellStyle name="계산 2 4 3 3 3 2" xfId="42061"/>
    <cellStyle name="계산 2 4 3 3 4" xfId="24504"/>
    <cellStyle name="계산 2 4 3 3 4 2" xfId="47543"/>
    <cellStyle name="계산 2 4 3 3 5" xfId="30393"/>
    <cellStyle name="계산 2 4 3 4" xfId="7301"/>
    <cellStyle name="계산 2 4 3 4 2" xfId="13267"/>
    <cellStyle name="계산 2 4 3 4 2 2" xfId="36321"/>
    <cellStyle name="계산 2 4 3 4 3" xfId="19023"/>
    <cellStyle name="계산 2 4 3 4 3 2" xfId="42062"/>
    <cellStyle name="계산 2 4 3 4 4" xfId="24505"/>
    <cellStyle name="계산 2 4 3 4 4 2" xfId="47544"/>
    <cellStyle name="계산 2 4 3 4 5" xfId="30394"/>
    <cellStyle name="계산 2 4 3 5" xfId="7302"/>
    <cellStyle name="계산 2 4 3 5 2" xfId="13268"/>
    <cellStyle name="계산 2 4 3 5 2 2" xfId="36322"/>
    <cellStyle name="계산 2 4 3 5 3" xfId="19024"/>
    <cellStyle name="계산 2 4 3 5 3 2" xfId="42063"/>
    <cellStyle name="계산 2 4 3 5 4" xfId="24506"/>
    <cellStyle name="계산 2 4 3 5 4 2" xfId="47545"/>
    <cellStyle name="계산 2 4 3 5 5" xfId="30395"/>
    <cellStyle name="계산 2 4 3 6" xfId="7303"/>
    <cellStyle name="계산 2 4 3 6 2" xfId="13269"/>
    <cellStyle name="계산 2 4 3 6 2 2" xfId="36323"/>
    <cellStyle name="계산 2 4 3 6 3" xfId="19025"/>
    <cellStyle name="계산 2 4 3 6 3 2" xfId="42064"/>
    <cellStyle name="계산 2 4 3 6 4" xfId="24507"/>
    <cellStyle name="계산 2 4 3 6 4 2" xfId="47546"/>
    <cellStyle name="계산 2 4 3 6 5" xfId="30396"/>
    <cellStyle name="계산 2 4 3 7" xfId="7304"/>
    <cellStyle name="계산 2 4 3 7 2" xfId="13270"/>
    <cellStyle name="계산 2 4 3 7 2 2" xfId="36324"/>
    <cellStyle name="계산 2 4 3 7 3" xfId="19026"/>
    <cellStyle name="계산 2 4 3 7 3 2" xfId="42065"/>
    <cellStyle name="계산 2 4 3 7 4" xfId="24508"/>
    <cellStyle name="계산 2 4 3 7 4 2" xfId="47547"/>
    <cellStyle name="계산 2 4 3 7 5" xfId="30397"/>
    <cellStyle name="계산 2 4 3 8" xfId="7305"/>
    <cellStyle name="계산 2 4 3 8 2" xfId="13271"/>
    <cellStyle name="계산 2 4 3 8 2 2" xfId="36325"/>
    <cellStyle name="계산 2 4 3 8 3" xfId="19027"/>
    <cellStyle name="계산 2 4 3 8 3 2" xfId="42066"/>
    <cellStyle name="계산 2 4 3 8 4" xfId="24509"/>
    <cellStyle name="계산 2 4 3 8 4 2" xfId="47548"/>
    <cellStyle name="계산 2 4 3 8 5" xfId="30398"/>
    <cellStyle name="계산 2 4 3 9" xfId="7306"/>
    <cellStyle name="계산 2 4 3 9 2" xfId="13272"/>
    <cellStyle name="계산 2 4 3 9 2 2" xfId="36326"/>
    <cellStyle name="계산 2 4 3 9 3" xfId="19028"/>
    <cellStyle name="계산 2 4 3 9 3 2" xfId="42067"/>
    <cellStyle name="계산 2 4 3 9 4" xfId="24510"/>
    <cellStyle name="계산 2 4 3 9 4 2" xfId="47549"/>
    <cellStyle name="계산 2 4 3 9 5" xfId="30399"/>
    <cellStyle name="계산 2 4 4" xfId="7307"/>
    <cellStyle name="계산 2 4 4 2" xfId="13273"/>
    <cellStyle name="계산 2 4 4 2 2" xfId="36327"/>
    <cellStyle name="계산 2 4 4 3" xfId="19029"/>
    <cellStyle name="계산 2 4 4 3 2" xfId="42068"/>
    <cellStyle name="계산 2 4 4 4" xfId="24511"/>
    <cellStyle name="계산 2 4 4 4 2" xfId="47550"/>
    <cellStyle name="계산 2 4 4 5" xfId="30400"/>
    <cellStyle name="계산 2 4 5" xfId="7308"/>
    <cellStyle name="계산 2 4 5 2" xfId="13274"/>
    <cellStyle name="계산 2 4 5 2 2" xfId="36328"/>
    <cellStyle name="계산 2 4 5 3" xfId="19030"/>
    <cellStyle name="계산 2 4 5 3 2" xfId="42069"/>
    <cellStyle name="계산 2 4 5 4" xfId="24512"/>
    <cellStyle name="계산 2 4 5 4 2" xfId="47551"/>
    <cellStyle name="계산 2 4 5 5" xfId="30401"/>
    <cellStyle name="계산 2 4 6" xfId="7309"/>
    <cellStyle name="계산 2 4 6 2" xfId="13275"/>
    <cellStyle name="계산 2 4 6 2 2" xfId="36329"/>
    <cellStyle name="계산 2 4 6 3" xfId="19031"/>
    <cellStyle name="계산 2 4 6 3 2" xfId="42070"/>
    <cellStyle name="계산 2 4 6 4" xfId="24513"/>
    <cellStyle name="계산 2 4 6 4 2" xfId="47552"/>
    <cellStyle name="계산 2 4 6 5" xfId="30402"/>
    <cellStyle name="계산 2 4 7" xfId="11518"/>
    <cellStyle name="계산 2 4 7 2" xfId="34587"/>
    <cellStyle name="계산 2 4 8" xfId="17307"/>
    <cellStyle name="계산 2 4 8 2" xfId="40361"/>
    <cellStyle name="계산 2 4 9" xfId="28649"/>
    <cellStyle name="계산 2 5" xfId="5531"/>
    <cellStyle name="계산 2 5 10" xfId="28656"/>
    <cellStyle name="계산 2 5 2" xfId="5819"/>
    <cellStyle name="계산 2 5 2 10" xfId="11792"/>
    <cellStyle name="계산 2 5 2 10 2" xfId="34861"/>
    <cellStyle name="계산 2 5 2 11" xfId="17555"/>
    <cellStyle name="계산 2 5 2 11 2" xfId="40609"/>
    <cellStyle name="계산 2 5 2 12" xfId="23071"/>
    <cellStyle name="계산 2 5 2 12 2" xfId="46110"/>
    <cellStyle name="계산 2 5 2 13" xfId="28933"/>
    <cellStyle name="계산 2 5 2 2" xfId="7310"/>
    <cellStyle name="계산 2 5 2 2 2" xfId="13276"/>
    <cellStyle name="계산 2 5 2 2 2 2" xfId="36330"/>
    <cellStyle name="계산 2 5 2 2 3" xfId="19032"/>
    <cellStyle name="계산 2 5 2 2 3 2" xfId="42071"/>
    <cellStyle name="계산 2 5 2 2 4" xfId="24514"/>
    <cellStyle name="계산 2 5 2 2 4 2" xfId="47553"/>
    <cellStyle name="계산 2 5 2 2 5" xfId="30403"/>
    <cellStyle name="계산 2 5 2 3" xfId="7311"/>
    <cellStyle name="계산 2 5 2 3 2" xfId="13277"/>
    <cellStyle name="계산 2 5 2 3 2 2" xfId="36331"/>
    <cellStyle name="계산 2 5 2 3 3" xfId="19033"/>
    <cellStyle name="계산 2 5 2 3 3 2" xfId="42072"/>
    <cellStyle name="계산 2 5 2 3 4" xfId="24515"/>
    <cellStyle name="계산 2 5 2 3 4 2" xfId="47554"/>
    <cellStyle name="계산 2 5 2 3 5" xfId="30404"/>
    <cellStyle name="계산 2 5 2 4" xfId="7312"/>
    <cellStyle name="계산 2 5 2 4 2" xfId="13278"/>
    <cellStyle name="계산 2 5 2 4 2 2" xfId="36332"/>
    <cellStyle name="계산 2 5 2 4 3" xfId="19034"/>
    <cellStyle name="계산 2 5 2 4 3 2" xfId="42073"/>
    <cellStyle name="계산 2 5 2 4 4" xfId="24516"/>
    <cellStyle name="계산 2 5 2 4 4 2" xfId="47555"/>
    <cellStyle name="계산 2 5 2 4 5" xfId="30405"/>
    <cellStyle name="계산 2 5 2 5" xfId="7313"/>
    <cellStyle name="계산 2 5 2 5 2" xfId="13279"/>
    <cellStyle name="계산 2 5 2 5 2 2" xfId="36333"/>
    <cellStyle name="계산 2 5 2 5 3" xfId="19035"/>
    <cellStyle name="계산 2 5 2 5 3 2" xfId="42074"/>
    <cellStyle name="계산 2 5 2 5 4" xfId="24517"/>
    <cellStyle name="계산 2 5 2 5 4 2" xfId="47556"/>
    <cellStyle name="계산 2 5 2 5 5" xfId="30406"/>
    <cellStyle name="계산 2 5 2 6" xfId="7314"/>
    <cellStyle name="계산 2 5 2 6 2" xfId="13280"/>
    <cellStyle name="계산 2 5 2 6 2 2" xfId="36334"/>
    <cellStyle name="계산 2 5 2 6 3" xfId="19036"/>
    <cellStyle name="계산 2 5 2 6 3 2" xfId="42075"/>
    <cellStyle name="계산 2 5 2 6 4" xfId="24518"/>
    <cellStyle name="계산 2 5 2 6 4 2" xfId="47557"/>
    <cellStyle name="계산 2 5 2 6 5" xfId="30407"/>
    <cellStyle name="계산 2 5 2 7" xfId="7315"/>
    <cellStyle name="계산 2 5 2 7 2" xfId="13281"/>
    <cellStyle name="계산 2 5 2 7 2 2" xfId="36335"/>
    <cellStyle name="계산 2 5 2 7 3" xfId="19037"/>
    <cellStyle name="계산 2 5 2 7 3 2" xfId="42076"/>
    <cellStyle name="계산 2 5 2 7 4" xfId="24519"/>
    <cellStyle name="계산 2 5 2 7 4 2" xfId="47558"/>
    <cellStyle name="계산 2 5 2 7 5" xfId="30408"/>
    <cellStyle name="계산 2 5 2 8" xfId="7316"/>
    <cellStyle name="계산 2 5 2 8 2" xfId="13282"/>
    <cellStyle name="계산 2 5 2 8 2 2" xfId="36336"/>
    <cellStyle name="계산 2 5 2 8 3" xfId="19038"/>
    <cellStyle name="계산 2 5 2 8 3 2" xfId="42077"/>
    <cellStyle name="계산 2 5 2 8 4" xfId="24520"/>
    <cellStyle name="계산 2 5 2 8 4 2" xfId="47559"/>
    <cellStyle name="계산 2 5 2 8 5" xfId="30409"/>
    <cellStyle name="계산 2 5 2 9" xfId="7317"/>
    <cellStyle name="계산 2 5 2 9 2" xfId="13283"/>
    <cellStyle name="계산 2 5 2 9 2 2" xfId="36337"/>
    <cellStyle name="계산 2 5 2 9 3" xfId="19039"/>
    <cellStyle name="계산 2 5 2 9 3 2" xfId="42078"/>
    <cellStyle name="계산 2 5 2 9 4" xfId="24521"/>
    <cellStyle name="계산 2 5 2 9 4 2" xfId="47560"/>
    <cellStyle name="계산 2 5 2 9 5" xfId="30410"/>
    <cellStyle name="계산 2 5 3" xfId="6042"/>
    <cellStyle name="계산 2 5 3 10" xfId="7318"/>
    <cellStyle name="계산 2 5 3 10 2" xfId="13284"/>
    <cellStyle name="계산 2 5 3 10 2 2" xfId="36338"/>
    <cellStyle name="계산 2 5 3 10 3" xfId="19040"/>
    <cellStyle name="계산 2 5 3 10 3 2" xfId="42079"/>
    <cellStyle name="계산 2 5 3 10 4" xfId="24522"/>
    <cellStyle name="계산 2 5 3 10 4 2" xfId="47561"/>
    <cellStyle name="계산 2 5 3 10 5" xfId="30411"/>
    <cellStyle name="계산 2 5 3 11" xfId="12014"/>
    <cellStyle name="계산 2 5 3 11 2" xfId="35083"/>
    <cellStyle name="계산 2 5 3 12" xfId="17771"/>
    <cellStyle name="계산 2 5 3 12 2" xfId="40825"/>
    <cellStyle name="계산 2 5 3 13" xfId="23268"/>
    <cellStyle name="계산 2 5 3 13 2" xfId="46307"/>
    <cellStyle name="계산 2 5 3 14" xfId="29156"/>
    <cellStyle name="계산 2 5 3 2" xfId="7319"/>
    <cellStyle name="계산 2 5 3 2 2" xfId="13285"/>
    <cellStyle name="계산 2 5 3 2 2 2" xfId="36339"/>
    <cellStyle name="계산 2 5 3 2 3" xfId="19041"/>
    <cellStyle name="계산 2 5 3 2 3 2" xfId="42080"/>
    <cellStyle name="계산 2 5 3 2 4" xfId="24523"/>
    <cellStyle name="계산 2 5 3 2 4 2" xfId="47562"/>
    <cellStyle name="계산 2 5 3 2 5" xfId="30412"/>
    <cellStyle name="계산 2 5 3 3" xfId="7320"/>
    <cellStyle name="계산 2 5 3 3 2" xfId="13286"/>
    <cellStyle name="계산 2 5 3 3 2 2" xfId="36340"/>
    <cellStyle name="계산 2 5 3 3 3" xfId="19042"/>
    <cellStyle name="계산 2 5 3 3 3 2" xfId="42081"/>
    <cellStyle name="계산 2 5 3 3 4" xfId="24524"/>
    <cellStyle name="계산 2 5 3 3 4 2" xfId="47563"/>
    <cellStyle name="계산 2 5 3 3 5" xfId="30413"/>
    <cellStyle name="계산 2 5 3 4" xfId="7321"/>
    <cellStyle name="계산 2 5 3 4 2" xfId="13287"/>
    <cellStyle name="계산 2 5 3 4 2 2" xfId="36341"/>
    <cellStyle name="계산 2 5 3 4 3" xfId="19043"/>
    <cellStyle name="계산 2 5 3 4 3 2" xfId="42082"/>
    <cellStyle name="계산 2 5 3 4 4" xfId="24525"/>
    <cellStyle name="계산 2 5 3 4 4 2" xfId="47564"/>
    <cellStyle name="계산 2 5 3 4 5" xfId="30414"/>
    <cellStyle name="계산 2 5 3 5" xfId="7322"/>
    <cellStyle name="계산 2 5 3 5 2" xfId="13288"/>
    <cellStyle name="계산 2 5 3 5 2 2" xfId="36342"/>
    <cellStyle name="계산 2 5 3 5 3" xfId="19044"/>
    <cellStyle name="계산 2 5 3 5 3 2" xfId="42083"/>
    <cellStyle name="계산 2 5 3 5 4" xfId="24526"/>
    <cellStyle name="계산 2 5 3 5 4 2" xfId="47565"/>
    <cellStyle name="계산 2 5 3 5 5" xfId="30415"/>
    <cellStyle name="계산 2 5 3 6" xfId="7323"/>
    <cellStyle name="계산 2 5 3 6 2" xfId="13289"/>
    <cellStyle name="계산 2 5 3 6 2 2" xfId="36343"/>
    <cellStyle name="계산 2 5 3 6 3" xfId="19045"/>
    <cellStyle name="계산 2 5 3 6 3 2" xfId="42084"/>
    <cellStyle name="계산 2 5 3 6 4" xfId="24527"/>
    <cellStyle name="계산 2 5 3 6 4 2" xfId="47566"/>
    <cellStyle name="계산 2 5 3 6 5" xfId="30416"/>
    <cellStyle name="계산 2 5 3 7" xfId="7324"/>
    <cellStyle name="계산 2 5 3 7 2" xfId="13290"/>
    <cellStyle name="계산 2 5 3 7 2 2" xfId="36344"/>
    <cellStyle name="계산 2 5 3 7 3" xfId="19046"/>
    <cellStyle name="계산 2 5 3 7 3 2" xfId="42085"/>
    <cellStyle name="계산 2 5 3 7 4" xfId="24528"/>
    <cellStyle name="계산 2 5 3 7 4 2" xfId="47567"/>
    <cellStyle name="계산 2 5 3 7 5" xfId="30417"/>
    <cellStyle name="계산 2 5 3 8" xfId="7325"/>
    <cellStyle name="계산 2 5 3 8 2" xfId="13291"/>
    <cellStyle name="계산 2 5 3 8 2 2" xfId="36345"/>
    <cellStyle name="계산 2 5 3 8 3" xfId="19047"/>
    <cellStyle name="계산 2 5 3 8 3 2" xfId="42086"/>
    <cellStyle name="계산 2 5 3 8 4" xfId="24529"/>
    <cellStyle name="계산 2 5 3 8 4 2" xfId="47568"/>
    <cellStyle name="계산 2 5 3 8 5" xfId="30418"/>
    <cellStyle name="계산 2 5 3 9" xfId="7326"/>
    <cellStyle name="계산 2 5 3 9 2" xfId="13292"/>
    <cellStyle name="계산 2 5 3 9 2 2" xfId="36346"/>
    <cellStyle name="계산 2 5 3 9 3" xfId="19048"/>
    <cellStyle name="계산 2 5 3 9 3 2" xfId="42087"/>
    <cellStyle name="계산 2 5 3 9 4" xfId="24530"/>
    <cellStyle name="계산 2 5 3 9 4 2" xfId="47569"/>
    <cellStyle name="계산 2 5 3 9 5" xfId="30419"/>
    <cellStyle name="계산 2 5 4" xfId="7327"/>
    <cellStyle name="계산 2 5 4 2" xfId="13293"/>
    <cellStyle name="계산 2 5 4 2 2" xfId="36347"/>
    <cellStyle name="계산 2 5 4 3" xfId="19049"/>
    <cellStyle name="계산 2 5 4 3 2" xfId="42088"/>
    <cellStyle name="계산 2 5 4 4" xfId="24531"/>
    <cellStyle name="계산 2 5 4 4 2" xfId="47570"/>
    <cellStyle name="계산 2 5 4 5" xfId="30420"/>
    <cellStyle name="계산 2 5 5" xfId="7328"/>
    <cellStyle name="계산 2 5 5 2" xfId="13294"/>
    <cellStyle name="계산 2 5 5 2 2" xfId="36348"/>
    <cellStyle name="계산 2 5 5 3" xfId="19050"/>
    <cellStyle name="계산 2 5 5 3 2" xfId="42089"/>
    <cellStyle name="계산 2 5 5 4" xfId="24532"/>
    <cellStyle name="계산 2 5 5 4 2" xfId="47571"/>
    <cellStyle name="계산 2 5 5 5" xfId="30421"/>
    <cellStyle name="계산 2 5 6" xfId="7329"/>
    <cellStyle name="계산 2 5 6 2" xfId="13295"/>
    <cellStyle name="계산 2 5 6 2 2" xfId="36349"/>
    <cellStyle name="계산 2 5 6 3" xfId="19051"/>
    <cellStyle name="계산 2 5 6 3 2" xfId="42090"/>
    <cellStyle name="계산 2 5 6 4" xfId="24533"/>
    <cellStyle name="계산 2 5 6 4 2" xfId="47572"/>
    <cellStyle name="계산 2 5 6 5" xfId="30422"/>
    <cellStyle name="계산 2 5 7" xfId="7330"/>
    <cellStyle name="계산 2 5 7 2" xfId="13296"/>
    <cellStyle name="계산 2 5 7 2 2" xfId="36350"/>
    <cellStyle name="계산 2 5 7 3" xfId="19052"/>
    <cellStyle name="계산 2 5 7 3 2" xfId="42091"/>
    <cellStyle name="계산 2 5 7 4" xfId="24534"/>
    <cellStyle name="계산 2 5 7 4 2" xfId="47573"/>
    <cellStyle name="계산 2 5 7 5" xfId="30423"/>
    <cellStyle name="계산 2 5 8" xfId="11524"/>
    <cellStyle name="계산 2 5 8 2" xfId="34593"/>
    <cellStyle name="계산 2 5 9" xfId="17312"/>
    <cellStyle name="계산 2 5 9 2" xfId="40366"/>
    <cellStyle name="계산 2 6" xfId="5447"/>
    <cellStyle name="계산 2 6 10" xfId="17235"/>
    <cellStyle name="계산 2 6 10 2" xfId="40289"/>
    <cellStyle name="계산 2 6 11" xfId="17521"/>
    <cellStyle name="계산 2 6 11 2" xfId="40575"/>
    <cellStyle name="계산 2 6 12" xfId="28572"/>
    <cellStyle name="계산 2 6 2" xfId="5735"/>
    <cellStyle name="계산 2 6 2 10" xfId="7331"/>
    <cellStyle name="계산 2 6 2 10 2" xfId="13297"/>
    <cellStyle name="계산 2 6 2 10 2 2" xfId="36351"/>
    <cellStyle name="계산 2 6 2 10 3" xfId="19053"/>
    <cellStyle name="계산 2 6 2 10 3 2" xfId="42092"/>
    <cellStyle name="계산 2 6 2 10 4" xfId="24535"/>
    <cellStyle name="계산 2 6 2 10 4 2" xfId="47574"/>
    <cellStyle name="계산 2 6 2 10 5" xfId="30424"/>
    <cellStyle name="계산 2 6 2 11" xfId="11708"/>
    <cellStyle name="계산 2 6 2 11 2" xfId="34777"/>
    <cellStyle name="계산 2 6 2 12" xfId="17475"/>
    <cellStyle name="계산 2 6 2 12 2" xfId="40529"/>
    <cellStyle name="계산 2 6 2 13" xfId="22995"/>
    <cellStyle name="계산 2 6 2 13 2" xfId="46034"/>
    <cellStyle name="계산 2 6 2 14" xfId="28849"/>
    <cellStyle name="계산 2 6 2 2" xfId="7332"/>
    <cellStyle name="계산 2 6 2 2 2" xfId="13298"/>
    <cellStyle name="계산 2 6 2 2 2 2" xfId="36352"/>
    <cellStyle name="계산 2 6 2 2 3" xfId="19054"/>
    <cellStyle name="계산 2 6 2 2 3 2" xfId="42093"/>
    <cellStyle name="계산 2 6 2 2 4" xfId="24536"/>
    <cellStyle name="계산 2 6 2 2 4 2" xfId="47575"/>
    <cellStyle name="계산 2 6 2 2 5" xfId="30425"/>
    <cellStyle name="계산 2 6 2 3" xfId="7333"/>
    <cellStyle name="계산 2 6 2 3 2" xfId="13299"/>
    <cellStyle name="계산 2 6 2 3 2 2" xfId="36353"/>
    <cellStyle name="계산 2 6 2 3 3" xfId="19055"/>
    <cellStyle name="계산 2 6 2 3 3 2" xfId="42094"/>
    <cellStyle name="계산 2 6 2 3 4" xfId="24537"/>
    <cellStyle name="계산 2 6 2 3 4 2" xfId="47576"/>
    <cellStyle name="계산 2 6 2 3 5" xfId="30426"/>
    <cellStyle name="계산 2 6 2 4" xfId="7334"/>
    <cellStyle name="계산 2 6 2 4 2" xfId="13300"/>
    <cellStyle name="계산 2 6 2 4 2 2" xfId="36354"/>
    <cellStyle name="계산 2 6 2 4 3" xfId="19056"/>
    <cellStyle name="계산 2 6 2 4 3 2" xfId="42095"/>
    <cellStyle name="계산 2 6 2 4 4" xfId="24538"/>
    <cellStyle name="계산 2 6 2 4 4 2" xfId="47577"/>
    <cellStyle name="계산 2 6 2 4 5" xfId="30427"/>
    <cellStyle name="계산 2 6 2 5" xfId="7335"/>
    <cellStyle name="계산 2 6 2 5 2" xfId="13301"/>
    <cellStyle name="계산 2 6 2 5 2 2" xfId="36355"/>
    <cellStyle name="계산 2 6 2 5 3" xfId="19057"/>
    <cellStyle name="계산 2 6 2 5 3 2" xfId="42096"/>
    <cellStyle name="계산 2 6 2 5 4" xfId="24539"/>
    <cellStyle name="계산 2 6 2 5 4 2" xfId="47578"/>
    <cellStyle name="계산 2 6 2 5 5" xfId="30428"/>
    <cellStyle name="계산 2 6 2 6" xfId="7336"/>
    <cellStyle name="계산 2 6 2 6 2" xfId="13302"/>
    <cellStyle name="계산 2 6 2 6 2 2" xfId="36356"/>
    <cellStyle name="계산 2 6 2 6 3" xfId="19058"/>
    <cellStyle name="계산 2 6 2 6 3 2" xfId="42097"/>
    <cellStyle name="계산 2 6 2 6 4" xfId="24540"/>
    <cellStyle name="계산 2 6 2 6 4 2" xfId="47579"/>
    <cellStyle name="계산 2 6 2 6 5" xfId="30429"/>
    <cellStyle name="계산 2 6 2 7" xfId="7337"/>
    <cellStyle name="계산 2 6 2 7 2" xfId="13303"/>
    <cellStyle name="계산 2 6 2 7 2 2" xfId="36357"/>
    <cellStyle name="계산 2 6 2 7 3" xfId="19059"/>
    <cellStyle name="계산 2 6 2 7 3 2" xfId="42098"/>
    <cellStyle name="계산 2 6 2 7 4" xfId="24541"/>
    <cellStyle name="계산 2 6 2 7 4 2" xfId="47580"/>
    <cellStyle name="계산 2 6 2 7 5" xfId="30430"/>
    <cellStyle name="계산 2 6 2 8" xfId="7338"/>
    <cellStyle name="계산 2 6 2 8 2" xfId="13304"/>
    <cellStyle name="계산 2 6 2 8 2 2" xfId="36358"/>
    <cellStyle name="계산 2 6 2 8 3" xfId="19060"/>
    <cellStyle name="계산 2 6 2 8 3 2" xfId="42099"/>
    <cellStyle name="계산 2 6 2 8 4" xfId="24542"/>
    <cellStyle name="계산 2 6 2 8 4 2" xfId="47581"/>
    <cellStyle name="계산 2 6 2 8 5" xfId="30431"/>
    <cellStyle name="계산 2 6 2 9" xfId="7339"/>
    <cellStyle name="계산 2 6 2 9 2" xfId="13305"/>
    <cellStyle name="계산 2 6 2 9 2 2" xfId="36359"/>
    <cellStyle name="계산 2 6 2 9 3" xfId="19061"/>
    <cellStyle name="계산 2 6 2 9 3 2" xfId="42100"/>
    <cellStyle name="계산 2 6 2 9 4" xfId="24543"/>
    <cellStyle name="계산 2 6 2 9 4 2" xfId="47582"/>
    <cellStyle name="계산 2 6 2 9 5" xfId="30432"/>
    <cellStyle name="계산 2 6 3" xfId="5966"/>
    <cellStyle name="계산 2 6 3 10" xfId="7340"/>
    <cellStyle name="계산 2 6 3 10 2" xfId="13306"/>
    <cellStyle name="계산 2 6 3 10 2 2" xfId="36360"/>
    <cellStyle name="계산 2 6 3 10 3" xfId="19062"/>
    <cellStyle name="계산 2 6 3 10 3 2" xfId="42101"/>
    <cellStyle name="계산 2 6 3 10 4" xfId="24544"/>
    <cellStyle name="계산 2 6 3 10 4 2" xfId="47583"/>
    <cellStyle name="계산 2 6 3 10 5" xfId="30433"/>
    <cellStyle name="계산 2 6 3 11" xfId="11939"/>
    <cellStyle name="계산 2 6 3 11 2" xfId="35008"/>
    <cellStyle name="계산 2 6 3 12" xfId="17696"/>
    <cellStyle name="계산 2 6 3 12 2" xfId="40750"/>
    <cellStyle name="계산 2 6 3 13" xfId="23193"/>
    <cellStyle name="계산 2 6 3 13 2" xfId="46232"/>
    <cellStyle name="계산 2 6 3 14" xfId="29080"/>
    <cellStyle name="계산 2 6 3 2" xfId="7341"/>
    <cellStyle name="계산 2 6 3 2 2" xfId="13307"/>
    <cellStyle name="계산 2 6 3 2 2 2" xfId="36361"/>
    <cellStyle name="계산 2 6 3 2 3" xfId="19063"/>
    <cellStyle name="계산 2 6 3 2 3 2" xfId="42102"/>
    <cellStyle name="계산 2 6 3 2 4" xfId="24545"/>
    <cellStyle name="계산 2 6 3 2 4 2" xfId="47584"/>
    <cellStyle name="계산 2 6 3 2 5" xfId="30434"/>
    <cellStyle name="계산 2 6 3 3" xfId="7342"/>
    <cellStyle name="계산 2 6 3 3 2" xfId="13308"/>
    <cellStyle name="계산 2 6 3 3 2 2" xfId="36362"/>
    <cellStyle name="계산 2 6 3 3 3" xfId="19064"/>
    <cellStyle name="계산 2 6 3 3 3 2" xfId="42103"/>
    <cellStyle name="계산 2 6 3 3 4" xfId="24546"/>
    <cellStyle name="계산 2 6 3 3 4 2" xfId="47585"/>
    <cellStyle name="계산 2 6 3 3 5" xfId="30435"/>
    <cellStyle name="계산 2 6 3 4" xfId="7343"/>
    <cellStyle name="계산 2 6 3 4 2" xfId="13309"/>
    <cellStyle name="계산 2 6 3 4 2 2" xfId="36363"/>
    <cellStyle name="계산 2 6 3 4 3" xfId="19065"/>
    <cellStyle name="계산 2 6 3 4 3 2" xfId="42104"/>
    <cellStyle name="계산 2 6 3 4 4" xfId="24547"/>
    <cellStyle name="계산 2 6 3 4 4 2" xfId="47586"/>
    <cellStyle name="계산 2 6 3 4 5" xfId="30436"/>
    <cellStyle name="계산 2 6 3 5" xfId="7344"/>
    <cellStyle name="계산 2 6 3 5 2" xfId="13310"/>
    <cellStyle name="계산 2 6 3 5 2 2" xfId="36364"/>
    <cellStyle name="계산 2 6 3 5 3" xfId="19066"/>
    <cellStyle name="계산 2 6 3 5 3 2" xfId="42105"/>
    <cellStyle name="계산 2 6 3 5 4" xfId="24548"/>
    <cellStyle name="계산 2 6 3 5 4 2" xfId="47587"/>
    <cellStyle name="계산 2 6 3 5 5" xfId="30437"/>
    <cellStyle name="계산 2 6 3 6" xfId="7345"/>
    <cellStyle name="계산 2 6 3 6 2" xfId="13311"/>
    <cellStyle name="계산 2 6 3 6 2 2" xfId="36365"/>
    <cellStyle name="계산 2 6 3 6 3" xfId="19067"/>
    <cellStyle name="계산 2 6 3 6 3 2" xfId="42106"/>
    <cellStyle name="계산 2 6 3 6 4" xfId="24549"/>
    <cellStyle name="계산 2 6 3 6 4 2" xfId="47588"/>
    <cellStyle name="계산 2 6 3 6 5" xfId="30438"/>
    <cellStyle name="계산 2 6 3 7" xfId="7346"/>
    <cellStyle name="계산 2 6 3 7 2" xfId="13312"/>
    <cellStyle name="계산 2 6 3 7 2 2" xfId="36366"/>
    <cellStyle name="계산 2 6 3 7 3" xfId="19068"/>
    <cellStyle name="계산 2 6 3 7 3 2" xfId="42107"/>
    <cellStyle name="계산 2 6 3 7 4" xfId="24550"/>
    <cellStyle name="계산 2 6 3 7 4 2" xfId="47589"/>
    <cellStyle name="계산 2 6 3 7 5" xfId="30439"/>
    <cellStyle name="계산 2 6 3 8" xfId="7347"/>
    <cellStyle name="계산 2 6 3 8 2" xfId="13313"/>
    <cellStyle name="계산 2 6 3 8 2 2" xfId="36367"/>
    <cellStyle name="계산 2 6 3 8 3" xfId="19069"/>
    <cellStyle name="계산 2 6 3 8 3 2" xfId="42108"/>
    <cellStyle name="계산 2 6 3 8 4" xfId="24551"/>
    <cellStyle name="계산 2 6 3 8 4 2" xfId="47590"/>
    <cellStyle name="계산 2 6 3 8 5" xfId="30440"/>
    <cellStyle name="계산 2 6 3 9" xfId="7348"/>
    <cellStyle name="계산 2 6 3 9 2" xfId="13314"/>
    <cellStyle name="계산 2 6 3 9 2 2" xfId="36368"/>
    <cellStyle name="계산 2 6 3 9 3" xfId="19070"/>
    <cellStyle name="계산 2 6 3 9 3 2" xfId="42109"/>
    <cellStyle name="계산 2 6 3 9 4" xfId="24552"/>
    <cellStyle name="계산 2 6 3 9 4 2" xfId="47591"/>
    <cellStyle name="계산 2 6 3 9 5" xfId="30441"/>
    <cellStyle name="계산 2 6 4" xfId="7349"/>
    <cellStyle name="계산 2 6 4 2" xfId="13315"/>
    <cellStyle name="계산 2 6 4 2 2" xfId="36369"/>
    <cellStyle name="계산 2 6 4 3" xfId="19071"/>
    <cellStyle name="계산 2 6 4 3 2" xfId="42110"/>
    <cellStyle name="계산 2 6 4 4" xfId="24553"/>
    <cellStyle name="계산 2 6 4 4 2" xfId="47592"/>
    <cellStyle name="계산 2 6 4 5" xfId="30442"/>
    <cellStyle name="계산 2 6 5" xfId="7350"/>
    <cellStyle name="계산 2 6 5 2" xfId="13316"/>
    <cellStyle name="계산 2 6 5 2 2" xfId="36370"/>
    <cellStyle name="계산 2 6 5 3" xfId="19072"/>
    <cellStyle name="계산 2 6 5 3 2" xfId="42111"/>
    <cellStyle name="계산 2 6 5 4" xfId="24554"/>
    <cellStyle name="계산 2 6 5 4 2" xfId="47593"/>
    <cellStyle name="계산 2 6 5 5" xfId="30443"/>
    <cellStyle name="계산 2 6 6" xfId="7351"/>
    <cellStyle name="계산 2 6 6 2" xfId="13317"/>
    <cellStyle name="계산 2 6 6 2 2" xfId="36371"/>
    <cellStyle name="계산 2 6 6 3" xfId="19073"/>
    <cellStyle name="계산 2 6 6 3 2" xfId="42112"/>
    <cellStyle name="계산 2 6 6 4" xfId="24555"/>
    <cellStyle name="계산 2 6 6 4 2" xfId="47594"/>
    <cellStyle name="계산 2 6 6 5" xfId="30444"/>
    <cellStyle name="계산 2 6 7" xfId="7352"/>
    <cellStyle name="계산 2 6 7 2" xfId="13318"/>
    <cellStyle name="계산 2 6 7 2 2" xfId="36372"/>
    <cellStyle name="계산 2 6 7 3" xfId="19074"/>
    <cellStyle name="계산 2 6 7 3 2" xfId="42113"/>
    <cellStyle name="계산 2 6 7 4" xfId="24556"/>
    <cellStyle name="계산 2 6 7 4 2" xfId="47595"/>
    <cellStyle name="계산 2 6 7 5" xfId="30445"/>
    <cellStyle name="계산 2 6 8" xfId="7353"/>
    <cellStyle name="계산 2 6 8 2" xfId="13319"/>
    <cellStyle name="계산 2 6 8 2 2" xfId="36373"/>
    <cellStyle name="계산 2 6 8 3" xfId="19075"/>
    <cellStyle name="계산 2 6 8 3 2" xfId="42114"/>
    <cellStyle name="계산 2 6 8 4" xfId="24557"/>
    <cellStyle name="계산 2 6 8 4 2" xfId="47596"/>
    <cellStyle name="계산 2 6 8 5" xfId="30446"/>
    <cellStyle name="계산 2 6 9" xfId="11441"/>
    <cellStyle name="계산 2 6 9 2" xfId="34510"/>
    <cellStyle name="계산 2 7" xfId="7354"/>
    <cellStyle name="계산 2 7 2" xfId="13320"/>
    <cellStyle name="계산 2 7 2 2" xfId="36374"/>
    <cellStyle name="계산 2 7 3" xfId="19076"/>
    <cellStyle name="계산 2 7 3 2" xfId="42115"/>
    <cellStyle name="계산 2 7 4" xfId="24558"/>
    <cellStyle name="계산 2 7 4 2" xfId="47597"/>
    <cellStyle name="계산 2 7 5" xfId="30447"/>
    <cellStyle name="계산 2 8" xfId="11246"/>
    <cellStyle name="계산 2 8 2" xfId="34315"/>
    <cellStyle name="계산 2 9" xfId="28411"/>
    <cellStyle name="계산 3" xfId="544"/>
    <cellStyle name="계산 3 2" xfId="5132"/>
    <cellStyle name="계산 3 2 10" xfId="28449"/>
    <cellStyle name="계산 3 2 2" xfId="5555"/>
    <cellStyle name="계산 3 2 2 2" xfId="5843"/>
    <cellStyle name="계산 3 2 2 2 10" xfId="11816"/>
    <cellStyle name="계산 3 2 2 2 10 2" xfId="34885"/>
    <cellStyle name="계산 3 2 2 2 11" xfId="17577"/>
    <cellStyle name="계산 3 2 2 2 11 2" xfId="40631"/>
    <cellStyle name="계산 3 2 2 2 12" xfId="23087"/>
    <cellStyle name="계산 3 2 2 2 12 2" xfId="46126"/>
    <cellStyle name="계산 3 2 2 2 13" xfId="28957"/>
    <cellStyle name="계산 3 2 2 2 2" xfId="7355"/>
    <cellStyle name="계산 3 2 2 2 2 2" xfId="13321"/>
    <cellStyle name="계산 3 2 2 2 2 2 2" xfId="36375"/>
    <cellStyle name="계산 3 2 2 2 2 3" xfId="19077"/>
    <cellStyle name="계산 3 2 2 2 2 3 2" xfId="42116"/>
    <cellStyle name="계산 3 2 2 2 2 4" xfId="24559"/>
    <cellStyle name="계산 3 2 2 2 2 4 2" xfId="47598"/>
    <cellStyle name="계산 3 2 2 2 2 5" xfId="30448"/>
    <cellStyle name="계산 3 2 2 2 3" xfId="7356"/>
    <cellStyle name="계산 3 2 2 2 3 2" xfId="13322"/>
    <cellStyle name="계산 3 2 2 2 3 2 2" xfId="36376"/>
    <cellStyle name="계산 3 2 2 2 3 3" xfId="19078"/>
    <cellStyle name="계산 3 2 2 2 3 3 2" xfId="42117"/>
    <cellStyle name="계산 3 2 2 2 3 4" xfId="24560"/>
    <cellStyle name="계산 3 2 2 2 3 4 2" xfId="47599"/>
    <cellStyle name="계산 3 2 2 2 3 5" xfId="30449"/>
    <cellStyle name="계산 3 2 2 2 4" xfId="7357"/>
    <cellStyle name="계산 3 2 2 2 4 2" xfId="13323"/>
    <cellStyle name="계산 3 2 2 2 4 2 2" xfId="36377"/>
    <cellStyle name="계산 3 2 2 2 4 3" xfId="19079"/>
    <cellStyle name="계산 3 2 2 2 4 3 2" xfId="42118"/>
    <cellStyle name="계산 3 2 2 2 4 4" xfId="24561"/>
    <cellStyle name="계산 3 2 2 2 4 4 2" xfId="47600"/>
    <cellStyle name="계산 3 2 2 2 4 5" xfId="30450"/>
    <cellStyle name="계산 3 2 2 2 5" xfId="7358"/>
    <cellStyle name="계산 3 2 2 2 5 2" xfId="13324"/>
    <cellStyle name="계산 3 2 2 2 5 2 2" xfId="36378"/>
    <cellStyle name="계산 3 2 2 2 5 3" xfId="19080"/>
    <cellStyle name="계산 3 2 2 2 5 3 2" xfId="42119"/>
    <cellStyle name="계산 3 2 2 2 5 4" xfId="24562"/>
    <cellStyle name="계산 3 2 2 2 5 4 2" xfId="47601"/>
    <cellStyle name="계산 3 2 2 2 5 5" xfId="30451"/>
    <cellStyle name="계산 3 2 2 2 6" xfId="7359"/>
    <cellStyle name="계산 3 2 2 2 6 2" xfId="13325"/>
    <cellStyle name="계산 3 2 2 2 6 2 2" xfId="36379"/>
    <cellStyle name="계산 3 2 2 2 6 3" xfId="19081"/>
    <cellStyle name="계산 3 2 2 2 6 3 2" xfId="42120"/>
    <cellStyle name="계산 3 2 2 2 6 4" xfId="24563"/>
    <cellStyle name="계산 3 2 2 2 6 4 2" xfId="47602"/>
    <cellStyle name="계산 3 2 2 2 6 5" xfId="30452"/>
    <cellStyle name="계산 3 2 2 2 7" xfId="7360"/>
    <cellStyle name="계산 3 2 2 2 7 2" xfId="13326"/>
    <cellStyle name="계산 3 2 2 2 7 2 2" xfId="36380"/>
    <cellStyle name="계산 3 2 2 2 7 3" xfId="19082"/>
    <cellStyle name="계산 3 2 2 2 7 3 2" xfId="42121"/>
    <cellStyle name="계산 3 2 2 2 7 4" xfId="24564"/>
    <cellStyle name="계산 3 2 2 2 7 4 2" xfId="47603"/>
    <cellStyle name="계산 3 2 2 2 7 5" xfId="30453"/>
    <cellStyle name="계산 3 2 2 2 8" xfId="7361"/>
    <cellStyle name="계산 3 2 2 2 8 2" xfId="13327"/>
    <cellStyle name="계산 3 2 2 2 8 2 2" xfId="36381"/>
    <cellStyle name="계산 3 2 2 2 8 3" xfId="19083"/>
    <cellStyle name="계산 3 2 2 2 8 3 2" xfId="42122"/>
    <cellStyle name="계산 3 2 2 2 8 4" xfId="24565"/>
    <cellStyle name="계산 3 2 2 2 8 4 2" xfId="47604"/>
    <cellStyle name="계산 3 2 2 2 8 5" xfId="30454"/>
    <cellStyle name="계산 3 2 2 2 9" xfId="7362"/>
    <cellStyle name="계산 3 2 2 2 9 2" xfId="13328"/>
    <cellStyle name="계산 3 2 2 2 9 2 2" xfId="36382"/>
    <cellStyle name="계산 3 2 2 2 9 3" xfId="19084"/>
    <cellStyle name="계산 3 2 2 2 9 3 2" xfId="42123"/>
    <cellStyle name="계산 3 2 2 2 9 4" xfId="24566"/>
    <cellStyle name="계산 3 2 2 2 9 4 2" xfId="47605"/>
    <cellStyle name="계산 3 2 2 2 9 5" xfId="30455"/>
    <cellStyle name="계산 3 2 2 3" xfId="6064"/>
    <cellStyle name="계산 3 2 2 3 10" xfId="7363"/>
    <cellStyle name="계산 3 2 2 3 10 2" xfId="13329"/>
    <cellStyle name="계산 3 2 2 3 10 2 2" xfId="36383"/>
    <cellStyle name="계산 3 2 2 3 10 3" xfId="19085"/>
    <cellStyle name="계산 3 2 2 3 10 3 2" xfId="42124"/>
    <cellStyle name="계산 3 2 2 3 10 4" xfId="24567"/>
    <cellStyle name="계산 3 2 2 3 10 4 2" xfId="47606"/>
    <cellStyle name="계산 3 2 2 3 10 5" xfId="30456"/>
    <cellStyle name="계산 3 2 2 3 11" xfId="12036"/>
    <cellStyle name="계산 3 2 2 3 11 2" xfId="35105"/>
    <cellStyle name="계산 3 2 2 3 12" xfId="17792"/>
    <cellStyle name="계산 3 2 2 3 12 2" xfId="40846"/>
    <cellStyle name="계산 3 2 2 3 13" xfId="23289"/>
    <cellStyle name="계산 3 2 2 3 13 2" xfId="46328"/>
    <cellStyle name="계산 3 2 2 3 14" xfId="29178"/>
    <cellStyle name="계산 3 2 2 3 2" xfId="7364"/>
    <cellStyle name="계산 3 2 2 3 2 2" xfId="13330"/>
    <cellStyle name="계산 3 2 2 3 2 2 2" xfId="36384"/>
    <cellStyle name="계산 3 2 2 3 2 3" xfId="19086"/>
    <cellStyle name="계산 3 2 2 3 2 3 2" xfId="42125"/>
    <cellStyle name="계산 3 2 2 3 2 4" xfId="24568"/>
    <cellStyle name="계산 3 2 2 3 2 4 2" xfId="47607"/>
    <cellStyle name="계산 3 2 2 3 2 5" xfId="30457"/>
    <cellStyle name="계산 3 2 2 3 3" xfId="7365"/>
    <cellStyle name="계산 3 2 2 3 3 2" xfId="13331"/>
    <cellStyle name="계산 3 2 2 3 3 2 2" xfId="36385"/>
    <cellStyle name="계산 3 2 2 3 3 3" xfId="19087"/>
    <cellStyle name="계산 3 2 2 3 3 3 2" xfId="42126"/>
    <cellStyle name="계산 3 2 2 3 3 4" xfId="24569"/>
    <cellStyle name="계산 3 2 2 3 3 4 2" xfId="47608"/>
    <cellStyle name="계산 3 2 2 3 3 5" xfId="30458"/>
    <cellStyle name="계산 3 2 2 3 4" xfId="7366"/>
    <cellStyle name="계산 3 2 2 3 4 2" xfId="13332"/>
    <cellStyle name="계산 3 2 2 3 4 2 2" xfId="36386"/>
    <cellStyle name="계산 3 2 2 3 4 3" xfId="19088"/>
    <cellStyle name="계산 3 2 2 3 4 3 2" xfId="42127"/>
    <cellStyle name="계산 3 2 2 3 4 4" xfId="24570"/>
    <cellStyle name="계산 3 2 2 3 4 4 2" xfId="47609"/>
    <cellStyle name="계산 3 2 2 3 4 5" xfId="30459"/>
    <cellStyle name="계산 3 2 2 3 5" xfId="7367"/>
    <cellStyle name="계산 3 2 2 3 5 2" xfId="13333"/>
    <cellStyle name="계산 3 2 2 3 5 2 2" xfId="36387"/>
    <cellStyle name="계산 3 2 2 3 5 3" xfId="19089"/>
    <cellStyle name="계산 3 2 2 3 5 3 2" xfId="42128"/>
    <cellStyle name="계산 3 2 2 3 5 4" xfId="24571"/>
    <cellStyle name="계산 3 2 2 3 5 4 2" xfId="47610"/>
    <cellStyle name="계산 3 2 2 3 5 5" xfId="30460"/>
    <cellStyle name="계산 3 2 2 3 6" xfId="7368"/>
    <cellStyle name="계산 3 2 2 3 6 2" xfId="13334"/>
    <cellStyle name="계산 3 2 2 3 6 2 2" xfId="36388"/>
    <cellStyle name="계산 3 2 2 3 6 3" xfId="19090"/>
    <cellStyle name="계산 3 2 2 3 6 3 2" xfId="42129"/>
    <cellStyle name="계산 3 2 2 3 6 4" xfId="24572"/>
    <cellStyle name="계산 3 2 2 3 6 4 2" xfId="47611"/>
    <cellStyle name="계산 3 2 2 3 6 5" xfId="30461"/>
    <cellStyle name="계산 3 2 2 3 7" xfId="7369"/>
    <cellStyle name="계산 3 2 2 3 7 2" xfId="13335"/>
    <cellStyle name="계산 3 2 2 3 7 2 2" xfId="36389"/>
    <cellStyle name="계산 3 2 2 3 7 3" xfId="19091"/>
    <cellStyle name="계산 3 2 2 3 7 3 2" xfId="42130"/>
    <cellStyle name="계산 3 2 2 3 7 4" xfId="24573"/>
    <cellStyle name="계산 3 2 2 3 7 4 2" xfId="47612"/>
    <cellStyle name="계산 3 2 2 3 7 5" xfId="30462"/>
    <cellStyle name="계산 3 2 2 3 8" xfId="7370"/>
    <cellStyle name="계산 3 2 2 3 8 2" xfId="13336"/>
    <cellStyle name="계산 3 2 2 3 8 2 2" xfId="36390"/>
    <cellStyle name="계산 3 2 2 3 8 3" xfId="19092"/>
    <cellStyle name="계산 3 2 2 3 8 3 2" xfId="42131"/>
    <cellStyle name="계산 3 2 2 3 8 4" xfId="24574"/>
    <cellStyle name="계산 3 2 2 3 8 4 2" xfId="47613"/>
    <cellStyle name="계산 3 2 2 3 8 5" xfId="30463"/>
    <cellStyle name="계산 3 2 2 3 9" xfId="7371"/>
    <cellStyle name="계산 3 2 2 3 9 2" xfId="13337"/>
    <cellStyle name="계산 3 2 2 3 9 2 2" xfId="36391"/>
    <cellStyle name="계산 3 2 2 3 9 3" xfId="19093"/>
    <cellStyle name="계산 3 2 2 3 9 3 2" xfId="42132"/>
    <cellStyle name="계산 3 2 2 3 9 4" xfId="24575"/>
    <cellStyle name="계산 3 2 2 3 9 4 2" xfId="47614"/>
    <cellStyle name="계산 3 2 2 3 9 5" xfId="30464"/>
    <cellStyle name="계산 3 2 2 4" xfId="7372"/>
    <cellStyle name="계산 3 2 2 4 2" xfId="13338"/>
    <cellStyle name="계산 3 2 2 4 2 2" xfId="36392"/>
    <cellStyle name="계산 3 2 2 4 3" xfId="19094"/>
    <cellStyle name="계산 3 2 2 4 3 2" xfId="42133"/>
    <cellStyle name="계산 3 2 2 4 4" xfId="24576"/>
    <cellStyle name="계산 3 2 2 4 4 2" xfId="47615"/>
    <cellStyle name="계산 3 2 2 4 5" xfId="30465"/>
    <cellStyle name="계산 3 2 2 5" xfId="7373"/>
    <cellStyle name="계산 3 2 2 5 2" xfId="13339"/>
    <cellStyle name="계산 3 2 2 5 2 2" xfId="36393"/>
    <cellStyle name="계산 3 2 2 5 3" xfId="19095"/>
    <cellStyle name="계산 3 2 2 5 3 2" xfId="42134"/>
    <cellStyle name="계산 3 2 2 5 4" xfId="24577"/>
    <cellStyle name="계산 3 2 2 5 4 2" xfId="47616"/>
    <cellStyle name="계산 3 2 2 5 5" xfId="30466"/>
    <cellStyle name="계산 3 2 2 6" xfId="7374"/>
    <cellStyle name="계산 3 2 2 6 2" xfId="13340"/>
    <cellStyle name="계산 3 2 2 6 2 2" xfId="36394"/>
    <cellStyle name="계산 3 2 2 6 3" xfId="19096"/>
    <cellStyle name="계산 3 2 2 6 3 2" xfId="42135"/>
    <cellStyle name="계산 3 2 2 6 4" xfId="24578"/>
    <cellStyle name="계산 3 2 2 6 4 2" xfId="47617"/>
    <cellStyle name="계산 3 2 2 6 5" xfId="30467"/>
    <cellStyle name="계산 3 2 2 7" xfId="11548"/>
    <cellStyle name="계산 3 2 2 7 2" xfId="34617"/>
    <cellStyle name="계산 3 2 2 8" xfId="17328"/>
    <cellStyle name="계산 3 2 2 8 2" xfId="40382"/>
    <cellStyle name="계산 3 2 2 9" xfId="28680"/>
    <cellStyle name="계산 3 2 3" xfId="5409"/>
    <cellStyle name="계산 3 2 3 2" xfId="5697"/>
    <cellStyle name="계산 3 2 3 2 10" xfId="11670"/>
    <cellStyle name="계산 3 2 3 2 10 2" xfId="34739"/>
    <cellStyle name="계산 3 2 3 2 11" xfId="17439"/>
    <cellStyle name="계산 3 2 3 2 11 2" xfId="40493"/>
    <cellStyle name="계산 3 2 3 2 12" xfId="22960"/>
    <cellStyle name="계산 3 2 3 2 12 2" xfId="45999"/>
    <cellStyle name="계산 3 2 3 2 13" xfId="28811"/>
    <cellStyle name="계산 3 2 3 2 2" xfId="7375"/>
    <cellStyle name="계산 3 2 3 2 2 2" xfId="13341"/>
    <cellStyle name="계산 3 2 3 2 2 2 2" xfId="36395"/>
    <cellStyle name="계산 3 2 3 2 2 3" xfId="19097"/>
    <cellStyle name="계산 3 2 3 2 2 3 2" xfId="42136"/>
    <cellStyle name="계산 3 2 3 2 2 4" xfId="24579"/>
    <cellStyle name="계산 3 2 3 2 2 4 2" xfId="47618"/>
    <cellStyle name="계산 3 2 3 2 2 5" xfId="30468"/>
    <cellStyle name="계산 3 2 3 2 3" xfId="7376"/>
    <cellStyle name="계산 3 2 3 2 3 2" xfId="13342"/>
    <cellStyle name="계산 3 2 3 2 3 2 2" xfId="36396"/>
    <cellStyle name="계산 3 2 3 2 3 3" xfId="19098"/>
    <cellStyle name="계산 3 2 3 2 3 3 2" xfId="42137"/>
    <cellStyle name="계산 3 2 3 2 3 4" xfId="24580"/>
    <cellStyle name="계산 3 2 3 2 3 4 2" xfId="47619"/>
    <cellStyle name="계산 3 2 3 2 3 5" xfId="30469"/>
    <cellStyle name="계산 3 2 3 2 4" xfId="7377"/>
    <cellStyle name="계산 3 2 3 2 4 2" xfId="13343"/>
    <cellStyle name="계산 3 2 3 2 4 2 2" xfId="36397"/>
    <cellStyle name="계산 3 2 3 2 4 3" xfId="19099"/>
    <cellStyle name="계산 3 2 3 2 4 3 2" xfId="42138"/>
    <cellStyle name="계산 3 2 3 2 4 4" xfId="24581"/>
    <cellStyle name="계산 3 2 3 2 4 4 2" xfId="47620"/>
    <cellStyle name="계산 3 2 3 2 4 5" xfId="30470"/>
    <cellStyle name="계산 3 2 3 2 5" xfId="7378"/>
    <cellStyle name="계산 3 2 3 2 5 2" xfId="13344"/>
    <cellStyle name="계산 3 2 3 2 5 2 2" xfId="36398"/>
    <cellStyle name="계산 3 2 3 2 5 3" xfId="19100"/>
    <cellStyle name="계산 3 2 3 2 5 3 2" xfId="42139"/>
    <cellStyle name="계산 3 2 3 2 5 4" xfId="24582"/>
    <cellStyle name="계산 3 2 3 2 5 4 2" xfId="47621"/>
    <cellStyle name="계산 3 2 3 2 5 5" xfId="30471"/>
    <cellStyle name="계산 3 2 3 2 6" xfId="7379"/>
    <cellStyle name="계산 3 2 3 2 6 2" xfId="13345"/>
    <cellStyle name="계산 3 2 3 2 6 2 2" xfId="36399"/>
    <cellStyle name="계산 3 2 3 2 6 3" xfId="19101"/>
    <cellStyle name="계산 3 2 3 2 6 3 2" xfId="42140"/>
    <cellStyle name="계산 3 2 3 2 6 4" xfId="24583"/>
    <cellStyle name="계산 3 2 3 2 6 4 2" xfId="47622"/>
    <cellStyle name="계산 3 2 3 2 6 5" xfId="30472"/>
    <cellStyle name="계산 3 2 3 2 7" xfId="7380"/>
    <cellStyle name="계산 3 2 3 2 7 2" xfId="13346"/>
    <cellStyle name="계산 3 2 3 2 7 2 2" xfId="36400"/>
    <cellStyle name="계산 3 2 3 2 7 3" xfId="19102"/>
    <cellStyle name="계산 3 2 3 2 7 3 2" xfId="42141"/>
    <cellStyle name="계산 3 2 3 2 7 4" xfId="24584"/>
    <cellStyle name="계산 3 2 3 2 7 4 2" xfId="47623"/>
    <cellStyle name="계산 3 2 3 2 7 5" xfId="30473"/>
    <cellStyle name="계산 3 2 3 2 8" xfId="7381"/>
    <cellStyle name="계산 3 2 3 2 8 2" xfId="13347"/>
    <cellStyle name="계산 3 2 3 2 8 2 2" xfId="36401"/>
    <cellStyle name="계산 3 2 3 2 8 3" xfId="19103"/>
    <cellStyle name="계산 3 2 3 2 8 3 2" xfId="42142"/>
    <cellStyle name="계산 3 2 3 2 8 4" xfId="24585"/>
    <cellStyle name="계산 3 2 3 2 8 4 2" xfId="47624"/>
    <cellStyle name="계산 3 2 3 2 8 5" xfId="30474"/>
    <cellStyle name="계산 3 2 3 2 9" xfId="7382"/>
    <cellStyle name="계산 3 2 3 2 9 2" xfId="13348"/>
    <cellStyle name="계산 3 2 3 2 9 2 2" xfId="36402"/>
    <cellStyle name="계산 3 2 3 2 9 3" xfId="19104"/>
    <cellStyle name="계산 3 2 3 2 9 3 2" xfId="42143"/>
    <cellStyle name="계산 3 2 3 2 9 4" xfId="24586"/>
    <cellStyle name="계산 3 2 3 2 9 4 2" xfId="47625"/>
    <cellStyle name="계산 3 2 3 2 9 5" xfId="30475"/>
    <cellStyle name="계산 3 2 3 3" xfId="5936"/>
    <cellStyle name="계산 3 2 3 3 10" xfId="7383"/>
    <cellStyle name="계산 3 2 3 3 10 2" xfId="13349"/>
    <cellStyle name="계산 3 2 3 3 10 2 2" xfId="36403"/>
    <cellStyle name="계산 3 2 3 3 10 3" xfId="19105"/>
    <cellStyle name="계산 3 2 3 3 10 3 2" xfId="42144"/>
    <cellStyle name="계산 3 2 3 3 10 4" xfId="24587"/>
    <cellStyle name="계산 3 2 3 3 10 4 2" xfId="47626"/>
    <cellStyle name="계산 3 2 3 3 10 5" xfId="30476"/>
    <cellStyle name="계산 3 2 3 3 11" xfId="11909"/>
    <cellStyle name="계산 3 2 3 3 11 2" xfId="34978"/>
    <cellStyle name="계산 3 2 3 3 12" xfId="17666"/>
    <cellStyle name="계산 3 2 3 3 12 2" xfId="40720"/>
    <cellStyle name="계산 3 2 3 3 13" xfId="23163"/>
    <cellStyle name="계산 3 2 3 3 13 2" xfId="46202"/>
    <cellStyle name="계산 3 2 3 3 14" xfId="29050"/>
    <cellStyle name="계산 3 2 3 3 2" xfId="7384"/>
    <cellStyle name="계산 3 2 3 3 2 2" xfId="13350"/>
    <cellStyle name="계산 3 2 3 3 2 2 2" xfId="36404"/>
    <cellStyle name="계산 3 2 3 3 2 3" xfId="19106"/>
    <cellStyle name="계산 3 2 3 3 2 3 2" xfId="42145"/>
    <cellStyle name="계산 3 2 3 3 2 4" xfId="24588"/>
    <cellStyle name="계산 3 2 3 3 2 4 2" xfId="47627"/>
    <cellStyle name="계산 3 2 3 3 2 5" xfId="30477"/>
    <cellStyle name="계산 3 2 3 3 3" xfId="7385"/>
    <cellStyle name="계산 3 2 3 3 3 2" xfId="13351"/>
    <cellStyle name="계산 3 2 3 3 3 2 2" xfId="36405"/>
    <cellStyle name="계산 3 2 3 3 3 3" xfId="19107"/>
    <cellStyle name="계산 3 2 3 3 3 3 2" xfId="42146"/>
    <cellStyle name="계산 3 2 3 3 3 4" xfId="24589"/>
    <cellStyle name="계산 3 2 3 3 3 4 2" xfId="47628"/>
    <cellStyle name="계산 3 2 3 3 3 5" xfId="30478"/>
    <cellStyle name="계산 3 2 3 3 4" xfId="7386"/>
    <cellStyle name="계산 3 2 3 3 4 2" xfId="13352"/>
    <cellStyle name="계산 3 2 3 3 4 2 2" xfId="36406"/>
    <cellStyle name="계산 3 2 3 3 4 3" xfId="19108"/>
    <cellStyle name="계산 3 2 3 3 4 3 2" xfId="42147"/>
    <cellStyle name="계산 3 2 3 3 4 4" xfId="24590"/>
    <cellStyle name="계산 3 2 3 3 4 4 2" xfId="47629"/>
    <cellStyle name="계산 3 2 3 3 4 5" xfId="30479"/>
    <cellStyle name="계산 3 2 3 3 5" xfId="7387"/>
    <cellStyle name="계산 3 2 3 3 5 2" xfId="13353"/>
    <cellStyle name="계산 3 2 3 3 5 2 2" xfId="36407"/>
    <cellStyle name="계산 3 2 3 3 5 3" xfId="19109"/>
    <cellStyle name="계산 3 2 3 3 5 3 2" xfId="42148"/>
    <cellStyle name="계산 3 2 3 3 5 4" xfId="24591"/>
    <cellStyle name="계산 3 2 3 3 5 4 2" xfId="47630"/>
    <cellStyle name="계산 3 2 3 3 5 5" xfId="30480"/>
    <cellStyle name="계산 3 2 3 3 6" xfId="7388"/>
    <cellStyle name="계산 3 2 3 3 6 2" xfId="13354"/>
    <cellStyle name="계산 3 2 3 3 6 2 2" xfId="36408"/>
    <cellStyle name="계산 3 2 3 3 6 3" xfId="19110"/>
    <cellStyle name="계산 3 2 3 3 6 3 2" xfId="42149"/>
    <cellStyle name="계산 3 2 3 3 6 4" xfId="24592"/>
    <cellStyle name="계산 3 2 3 3 6 4 2" xfId="47631"/>
    <cellStyle name="계산 3 2 3 3 6 5" xfId="30481"/>
    <cellStyle name="계산 3 2 3 3 7" xfId="7389"/>
    <cellStyle name="계산 3 2 3 3 7 2" xfId="13355"/>
    <cellStyle name="계산 3 2 3 3 7 2 2" xfId="36409"/>
    <cellStyle name="계산 3 2 3 3 7 3" xfId="19111"/>
    <cellStyle name="계산 3 2 3 3 7 3 2" xfId="42150"/>
    <cellStyle name="계산 3 2 3 3 7 4" xfId="24593"/>
    <cellStyle name="계산 3 2 3 3 7 4 2" xfId="47632"/>
    <cellStyle name="계산 3 2 3 3 7 5" xfId="30482"/>
    <cellStyle name="계산 3 2 3 3 8" xfId="7390"/>
    <cellStyle name="계산 3 2 3 3 8 2" xfId="13356"/>
    <cellStyle name="계산 3 2 3 3 8 2 2" xfId="36410"/>
    <cellStyle name="계산 3 2 3 3 8 3" xfId="19112"/>
    <cellStyle name="계산 3 2 3 3 8 3 2" xfId="42151"/>
    <cellStyle name="계산 3 2 3 3 8 4" xfId="24594"/>
    <cellStyle name="계산 3 2 3 3 8 4 2" xfId="47633"/>
    <cellStyle name="계산 3 2 3 3 8 5" xfId="30483"/>
    <cellStyle name="계산 3 2 3 3 9" xfId="7391"/>
    <cellStyle name="계산 3 2 3 3 9 2" xfId="13357"/>
    <cellStyle name="계산 3 2 3 3 9 2 2" xfId="36411"/>
    <cellStyle name="계산 3 2 3 3 9 3" xfId="19113"/>
    <cellStyle name="계산 3 2 3 3 9 3 2" xfId="42152"/>
    <cellStyle name="계산 3 2 3 3 9 4" xfId="24595"/>
    <cellStyle name="계산 3 2 3 3 9 4 2" xfId="47634"/>
    <cellStyle name="계산 3 2 3 3 9 5" xfId="30484"/>
    <cellStyle name="계산 3 2 3 4" xfId="7392"/>
    <cellStyle name="계산 3 2 3 4 2" xfId="13358"/>
    <cellStyle name="계산 3 2 3 4 2 2" xfId="36412"/>
    <cellStyle name="계산 3 2 3 4 3" xfId="19114"/>
    <cellStyle name="계산 3 2 3 4 3 2" xfId="42153"/>
    <cellStyle name="계산 3 2 3 4 4" xfId="24596"/>
    <cellStyle name="계산 3 2 3 4 4 2" xfId="47635"/>
    <cellStyle name="계산 3 2 3 4 5" xfId="30485"/>
    <cellStyle name="계산 3 2 3 5" xfId="7393"/>
    <cellStyle name="계산 3 2 3 5 2" xfId="13359"/>
    <cellStyle name="계산 3 2 3 5 2 2" xfId="36413"/>
    <cellStyle name="계산 3 2 3 5 3" xfId="19115"/>
    <cellStyle name="계산 3 2 3 5 3 2" xfId="42154"/>
    <cellStyle name="계산 3 2 3 5 4" xfId="24597"/>
    <cellStyle name="계산 3 2 3 5 4 2" xfId="47636"/>
    <cellStyle name="계산 3 2 3 5 5" xfId="30486"/>
    <cellStyle name="계산 3 2 3 6" xfId="7394"/>
    <cellStyle name="계산 3 2 3 6 2" xfId="13360"/>
    <cellStyle name="계산 3 2 3 6 2 2" xfId="36414"/>
    <cellStyle name="계산 3 2 3 6 3" xfId="19116"/>
    <cellStyle name="계산 3 2 3 6 3 2" xfId="42155"/>
    <cellStyle name="계산 3 2 3 6 4" xfId="24598"/>
    <cellStyle name="계산 3 2 3 6 4 2" xfId="47637"/>
    <cellStyle name="계산 3 2 3 6 5" xfId="30487"/>
    <cellStyle name="계산 3 2 3 7" xfId="11403"/>
    <cellStyle name="계산 3 2 3 7 2" xfId="34472"/>
    <cellStyle name="계산 3 2 3 8" xfId="17201"/>
    <cellStyle name="계산 3 2 3 8 2" xfId="40255"/>
    <cellStyle name="계산 3 2 3 9" xfId="28534"/>
    <cellStyle name="계산 3 2 4" xfId="5485"/>
    <cellStyle name="계산 3 2 4 10" xfId="28610"/>
    <cellStyle name="계산 3 2 4 2" xfId="5773"/>
    <cellStyle name="계산 3 2 4 2 10" xfId="11746"/>
    <cellStyle name="계산 3 2 4 2 10 2" xfId="34815"/>
    <cellStyle name="계산 3 2 4 2 11" xfId="17512"/>
    <cellStyle name="계산 3 2 4 2 11 2" xfId="40566"/>
    <cellStyle name="계산 3 2 4 2 12" xfId="23026"/>
    <cellStyle name="계산 3 2 4 2 12 2" xfId="46065"/>
    <cellStyle name="계산 3 2 4 2 13" xfId="28887"/>
    <cellStyle name="계산 3 2 4 2 2" xfId="7395"/>
    <cellStyle name="계산 3 2 4 2 2 2" xfId="13361"/>
    <cellStyle name="계산 3 2 4 2 2 2 2" xfId="36415"/>
    <cellStyle name="계산 3 2 4 2 2 3" xfId="19117"/>
    <cellStyle name="계산 3 2 4 2 2 3 2" xfId="42156"/>
    <cellStyle name="계산 3 2 4 2 2 4" xfId="24599"/>
    <cellStyle name="계산 3 2 4 2 2 4 2" xfId="47638"/>
    <cellStyle name="계산 3 2 4 2 2 5" xfId="30488"/>
    <cellStyle name="계산 3 2 4 2 3" xfId="7396"/>
    <cellStyle name="계산 3 2 4 2 3 2" xfId="13362"/>
    <cellStyle name="계산 3 2 4 2 3 2 2" xfId="36416"/>
    <cellStyle name="계산 3 2 4 2 3 3" xfId="19118"/>
    <cellStyle name="계산 3 2 4 2 3 3 2" xfId="42157"/>
    <cellStyle name="계산 3 2 4 2 3 4" xfId="24600"/>
    <cellStyle name="계산 3 2 4 2 3 4 2" xfId="47639"/>
    <cellStyle name="계산 3 2 4 2 3 5" xfId="30489"/>
    <cellStyle name="계산 3 2 4 2 4" xfId="7397"/>
    <cellStyle name="계산 3 2 4 2 4 2" xfId="13363"/>
    <cellStyle name="계산 3 2 4 2 4 2 2" xfId="36417"/>
    <cellStyle name="계산 3 2 4 2 4 3" xfId="19119"/>
    <cellStyle name="계산 3 2 4 2 4 3 2" xfId="42158"/>
    <cellStyle name="계산 3 2 4 2 4 4" xfId="24601"/>
    <cellStyle name="계산 3 2 4 2 4 4 2" xfId="47640"/>
    <cellStyle name="계산 3 2 4 2 4 5" xfId="30490"/>
    <cellStyle name="계산 3 2 4 2 5" xfId="7398"/>
    <cellStyle name="계산 3 2 4 2 5 2" xfId="13364"/>
    <cellStyle name="계산 3 2 4 2 5 2 2" xfId="36418"/>
    <cellStyle name="계산 3 2 4 2 5 3" xfId="19120"/>
    <cellStyle name="계산 3 2 4 2 5 3 2" xfId="42159"/>
    <cellStyle name="계산 3 2 4 2 5 4" xfId="24602"/>
    <cellStyle name="계산 3 2 4 2 5 4 2" xfId="47641"/>
    <cellStyle name="계산 3 2 4 2 5 5" xfId="30491"/>
    <cellStyle name="계산 3 2 4 2 6" xfId="7399"/>
    <cellStyle name="계산 3 2 4 2 6 2" xfId="13365"/>
    <cellStyle name="계산 3 2 4 2 6 2 2" xfId="36419"/>
    <cellStyle name="계산 3 2 4 2 6 3" xfId="19121"/>
    <cellStyle name="계산 3 2 4 2 6 3 2" xfId="42160"/>
    <cellStyle name="계산 3 2 4 2 6 4" xfId="24603"/>
    <cellStyle name="계산 3 2 4 2 6 4 2" xfId="47642"/>
    <cellStyle name="계산 3 2 4 2 6 5" xfId="30492"/>
    <cellStyle name="계산 3 2 4 2 7" xfId="7400"/>
    <cellStyle name="계산 3 2 4 2 7 2" xfId="13366"/>
    <cellStyle name="계산 3 2 4 2 7 2 2" xfId="36420"/>
    <cellStyle name="계산 3 2 4 2 7 3" xfId="19122"/>
    <cellStyle name="계산 3 2 4 2 7 3 2" xfId="42161"/>
    <cellStyle name="계산 3 2 4 2 7 4" xfId="24604"/>
    <cellStyle name="계산 3 2 4 2 7 4 2" xfId="47643"/>
    <cellStyle name="계산 3 2 4 2 7 5" xfId="30493"/>
    <cellStyle name="계산 3 2 4 2 8" xfId="7401"/>
    <cellStyle name="계산 3 2 4 2 8 2" xfId="13367"/>
    <cellStyle name="계산 3 2 4 2 8 2 2" xfId="36421"/>
    <cellStyle name="계산 3 2 4 2 8 3" xfId="19123"/>
    <cellStyle name="계산 3 2 4 2 8 3 2" xfId="42162"/>
    <cellStyle name="계산 3 2 4 2 8 4" xfId="24605"/>
    <cellStyle name="계산 3 2 4 2 8 4 2" xfId="47644"/>
    <cellStyle name="계산 3 2 4 2 8 5" xfId="30494"/>
    <cellStyle name="계산 3 2 4 2 9" xfId="7402"/>
    <cellStyle name="계산 3 2 4 2 9 2" xfId="13368"/>
    <cellStyle name="계산 3 2 4 2 9 2 2" xfId="36422"/>
    <cellStyle name="계산 3 2 4 2 9 3" xfId="19124"/>
    <cellStyle name="계산 3 2 4 2 9 3 2" xfId="42163"/>
    <cellStyle name="계산 3 2 4 2 9 4" xfId="24606"/>
    <cellStyle name="계산 3 2 4 2 9 4 2" xfId="47645"/>
    <cellStyle name="계산 3 2 4 2 9 5" xfId="30495"/>
    <cellStyle name="계산 3 2 4 3" xfId="5998"/>
    <cellStyle name="계산 3 2 4 3 10" xfId="7403"/>
    <cellStyle name="계산 3 2 4 3 10 2" xfId="13369"/>
    <cellStyle name="계산 3 2 4 3 10 2 2" xfId="36423"/>
    <cellStyle name="계산 3 2 4 3 10 3" xfId="19125"/>
    <cellStyle name="계산 3 2 4 3 10 3 2" xfId="42164"/>
    <cellStyle name="계산 3 2 4 3 10 4" xfId="24607"/>
    <cellStyle name="계산 3 2 4 3 10 4 2" xfId="47646"/>
    <cellStyle name="계산 3 2 4 3 10 5" xfId="30496"/>
    <cellStyle name="계산 3 2 4 3 11" xfId="11971"/>
    <cellStyle name="계산 3 2 4 3 11 2" xfId="35040"/>
    <cellStyle name="계산 3 2 4 3 12" xfId="17728"/>
    <cellStyle name="계산 3 2 4 3 12 2" xfId="40782"/>
    <cellStyle name="계산 3 2 4 3 13" xfId="23225"/>
    <cellStyle name="계산 3 2 4 3 13 2" xfId="46264"/>
    <cellStyle name="계산 3 2 4 3 14" xfId="29112"/>
    <cellStyle name="계산 3 2 4 3 2" xfId="7404"/>
    <cellStyle name="계산 3 2 4 3 2 2" xfId="13370"/>
    <cellStyle name="계산 3 2 4 3 2 2 2" xfId="36424"/>
    <cellStyle name="계산 3 2 4 3 2 3" xfId="19126"/>
    <cellStyle name="계산 3 2 4 3 2 3 2" xfId="42165"/>
    <cellStyle name="계산 3 2 4 3 2 4" xfId="24608"/>
    <cellStyle name="계산 3 2 4 3 2 4 2" xfId="47647"/>
    <cellStyle name="계산 3 2 4 3 2 5" xfId="30497"/>
    <cellStyle name="계산 3 2 4 3 3" xfId="7405"/>
    <cellStyle name="계산 3 2 4 3 3 2" xfId="13371"/>
    <cellStyle name="계산 3 2 4 3 3 2 2" xfId="36425"/>
    <cellStyle name="계산 3 2 4 3 3 3" xfId="19127"/>
    <cellStyle name="계산 3 2 4 3 3 3 2" xfId="42166"/>
    <cellStyle name="계산 3 2 4 3 3 4" xfId="24609"/>
    <cellStyle name="계산 3 2 4 3 3 4 2" xfId="47648"/>
    <cellStyle name="계산 3 2 4 3 3 5" xfId="30498"/>
    <cellStyle name="계산 3 2 4 3 4" xfId="7406"/>
    <cellStyle name="계산 3 2 4 3 4 2" xfId="13372"/>
    <cellStyle name="계산 3 2 4 3 4 2 2" xfId="36426"/>
    <cellStyle name="계산 3 2 4 3 4 3" xfId="19128"/>
    <cellStyle name="계산 3 2 4 3 4 3 2" xfId="42167"/>
    <cellStyle name="계산 3 2 4 3 4 4" xfId="24610"/>
    <cellStyle name="계산 3 2 4 3 4 4 2" xfId="47649"/>
    <cellStyle name="계산 3 2 4 3 4 5" xfId="30499"/>
    <cellStyle name="계산 3 2 4 3 5" xfId="7407"/>
    <cellStyle name="계산 3 2 4 3 5 2" xfId="13373"/>
    <cellStyle name="계산 3 2 4 3 5 2 2" xfId="36427"/>
    <cellStyle name="계산 3 2 4 3 5 3" xfId="19129"/>
    <cellStyle name="계산 3 2 4 3 5 3 2" xfId="42168"/>
    <cellStyle name="계산 3 2 4 3 5 4" xfId="24611"/>
    <cellStyle name="계산 3 2 4 3 5 4 2" xfId="47650"/>
    <cellStyle name="계산 3 2 4 3 5 5" xfId="30500"/>
    <cellStyle name="계산 3 2 4 3 6" xfId="7408"/>
    <cellStyle name="계산 3 2 4 3 6 2" xfId="13374"/>
    <cellStyle name="계산 3 2 4 3 6 2 2" xfId="36428"/>
    <cellStyle name="계산 3 2 4 3 6 3" xfId="19130"/>
    <cellStyle name="계산 3 2 4 3 6 3 2" xfId="42169"/>
    <cellStyle name="계산 3 2 4 3 6 4" xfId="24612"/>
    <cellStyle name="계산 3 2 4 3 6 4 2" xfId="47651"/>
    <cellStyle name="계산 3 2 4 3 6 5" xfId="30501"/>
    <cellStyle name="계산 3 2 4 3 7" xfId="7409"/>
    <cellStyle name="계산 3 2 4 3 7 2" xfId="13375"/>
    <cellStyle name="계산 3 2 4 3 7 2 2" xfId="36429"/>
    <cellStyle name="계산 3 2 4 3 7 3" xfId="19131"/>
    <cellStyle name="계산 3 2 4 3 7 3 2" xfId="42170"/>
    <cellStyle name="계산 3 2 4 3 7 4" xfId="24613"/>
    <cellStyle name="계산 3 2 4 3 7 4 2" xfId="47652"/>
    <cellStyle name="계산 3 2 4 3 7 5" xfId="30502"/>
    <cellStyle name="계산 3 2 4 3 8" xfId="7410"/>
    <cellStyle name="계산 3 2 4 3 8 2" xfId="13376"/>
    <cellStyle name="계산 3 2 4 3 8 2 2" xfId="36430"/>
    <cellStyle name="계산 3 2 4 3 8 3" xfId="19132"/>
    <cellStyle name="계산 3 2 4 3 8 3 2" xfId="42171"/>
    <cellStyle name="계산 3 2 4 3 8 4" xfId="24614"/>
    <cellStyle name="계산 3 2 4 3 8 4 2" xfId="47653"/>
    <cellStyle name="계산 3 2 4 3 8 5" xfId="30503"/>
    <cellStyle name="계산 3 2 4 3 9" xfId="7411"/>
    <cellStyle name="계산 3 2 4 3 9 2" xfId="13377"/>
    <cellStyle name="계산 3 2 4 3 9 2 2" xfId="36431"/>
    <cellStyle name="계산 3 2 4 3 9 3" xfId="19133"/>
    <cellStyle name="계산 3 2 4 3 9 3 2" xfId="42172"/>
    <cellStyle name="계산 3 2 4 3 9 4" xfId="24615"/>
    <cellStyle name="계산 3 2 4 3 9 4 2" xfId="47654"/>
    <cellStyle name="계산 3 2 4 3 9 5" xfId="30504"/>
    <cellStyle name="계산 3 2 4 4" xfId="7412"/>
    <cellStyle name="계산 3 2 4 4 2" xfId="13378"/>
    <cellStyle name="계산 3 2 4 4 2 2" xfId="36432"/>
    <cellStyle name="계산 3 2 4 4 3" xfId="19134"/>
    <cellStyle name="계산 3 2 4 4 3 2" xfId="42173"/>
    <cellStyle name="계산 3 2 4 4 4" xfId="24616"/>
    <cellStyle name="계산 3 2 4 4 4 2" xfId="47655"/>
    <cellStyle name="계산 3 2 4 4 5" xfId="30505"/>
    <cellStyle name="계산 3 2 4 5" xfId="7413"/>
    <cellStyle name="계산 3 2 4 5 2" xfId="13379"/>
    <cellStyle name="계산 3 2 4 5 2 2" xfId="36433"/>
    <cellStyle name="계산 3 2 4 5 3" xfId="19135"/>
    <cellStyle name="계산 3 2 4 5 3 2" xfId="42174"/>
    <cellStyle name="계산 3 2 4 5 4" xfId="24617"/>
    <cellStyle name="계산 3 2 4 5 4 2" xfId="47656"/>
    <cellStyle name="계산 3 2 4 5 5" xfId="30506"/>
    <cellStyle name="계산 3 2 4 6" xfId="7414"/>
    <cellStyle name="계산 3 2 4 6 2" xfId="13380"/>
    <cellStyle name="계산 3 2 4 6 2 2" xfId="36434"/>
    <cellStyle name="계산 3 2 4 6 3" xfId="19136"/>
    <cellStyle name="계산 3 2 4 6 3 2" xfId="42175"/>
    <cellStyle name="계산 3 2 4 6 4" xfId="24618"/>
    <cellStyle name="계산 3 2 4 6 4 2" xfId="47657"/>
    <cellStyle name="계산 3 2 4 6 5" xfId="30507"/>
    <cellStyle name="계산 3 2 4 7" xfId="7415"/>
    <cellStyle name="계산 3 2 4 7 2" xfId="13381"/>
    <cellStyle name="계산 3 2 4 7 2 2" xfId="36435"/>
    <cellStyle name="계산 3 2 4 7 3" xfId="19137"/>
    <cellStyle name="계산 3 2 4 7 3 2" xfId="42176"/>
    <cellStyle name="계산 3 2 4 7 4" xfId="24619"/>
    <cellStyle name="계산 3 2 4 7 4 2" xfId="47658"/>
    <cellStyle name="계산 3 2 4 7 5" xfId="30508"/>
    <cellStyle name="계산 3 2 4 8" xfId="11479"/>
    <cellStyle name="계산 3 2 4 8 2" xfId="34548"/>
    <cellStyle name="계산 3 2 4 9" xfId="17271"/>
    <cellStyle name="계산 3 2 4 9 2" xfId="40325"/>
    <cellStyle name="계산 3 2 5" xfId="5505"/>
    <cellStyle name="계산 3 2 5 10" xfId="17288"/>
    <cellStyle name="계산 3 2 5 10 2" xfId="40342"/>
    <cellStyle name="계산 3 2 5 11" xfId="22888"/>
    <cellStyle name="계산 3 2 5 11 2" xfId="45927"/>
    <cellStyle name="계산 3 2 5 12" xfId="28630"/>
    <cellStyle name="계산 3 2 5 2" xfId="5793"/>
    <cellStyle name="계산 3 2 5 2 10" xfId="7416"/>
    <cellStyle name="계산 3 2 5 2 10 2" xfId="13382"/>
    <cellStyle name="계산 3 2 5 2 10 2 2" xfId="36436"/>
    <cellStyle name="계산 3 2 5 2 10 3" xfId="19138"/>
    <cellStyle name="계산 3 2 5 2 10 3 2" xfId="42177"/>
    <cellStyle name="계산 3 2 5 2 10 4" xfId="24620"/>
    <cellStyle name="계산 3 2 5 2 10 4 2" xfId="47659"/>
    <cellStyle name="계산 3 2 5 2 10 5" xfId="30509"/>
    <cellStyle name="계산 3 2 5 2 11" xfId="11766"/>
    <cellStyle name="계산 3 2 5 2 11 2" xfId="34835"/>
    <cellStyle name="계산 3 2 5 2 12" xfId="17530"/>
    <cellStyle name="계산 3 2 5 2 12 2" xfId="40584"/>
    <cellStyle name="계산 3 2 5 2 13" xfId="23046"/>
    <cellStyle name="계산 3 2 5 2 13 2" xfId="46085"/>
    <cellStyle name="계산 3 2 5 2 14" xfId="28907"/>
    <cellStyle name="계산 3 2 5 2 2" xfId="7417"/>
    <cellStyle name="계산 3 2 5 2 2 2" xfId="13383"/>
    <cellStyle name="계산 3 2 5 2 2 2 2" xfId="36437"/>
    <cellStyle name="계산 3 2 5 2 2 3" xfId="19139"/>
    <cellStyle name="계산 3 2 5 2 2 3 2" xfId="42178"/>
    <cellStyle name="계산 3 2 5 2 2 4" xfId="24621"/>
    <cellStyle name="계산 3 2 5 2 2 4 2" xfId="47660"/>
    <cellStyle name="계산 3 2 5 2 2 5" xfId="30510"/>
    <cellStyle name="계산 3 2 5 2 3" xfId="7418"/>
    <cellStyle name="계산 3 2 5 2 3 2" xfId="13384"/>
    <cellStyle name="계산 3 2 5 2 3 2 2" xfId="36438"/>
    <cellStyle name="계산 3 2 5 2 3 3" xfId="19140"/>
    <cellStyle name="계산 3 2 5 2 3 3 2" xfId="42179"/>
    <cellStyle name="계산 3 2 5 2 3 4" xfId="24622"/>
    <cellStyle name="계산 3 2 5 2 3 4 2" xfId="47661"/>
    <cellStyle name="계산 3 2 5 2 3 5" xfId="30511"/>
    <cellStyle name="계산 3 2 5 2 4" xfId="7419"/>
    <cellStyle name="계산 3 2 5 2 4 2" xfId="13385"/>
    <cellStyle name="계산 3 2 5 2 4 2 2" xfId="36439"/>
    <cellStyle name="계산 3 2 5 2 4 3" xfId="19141"/>
    <cellStyle name="계산 3 2 5 2 4 3 2" xfId="42180"/>
    <cellStyle name="계산 3 2 5 2 4 4" xfId="24623"/>
    <cellStyle name="계산 3 2 5 2 4 4 2" xfId="47662"/>
    <cellStyle name="계산 3 2 5 2 4 5" xfId="30512"/>
    <cellStyle name="계산 3 2 5 2 5" xfId="7420"/>
    <cellStyle name="계산 3 2 5 2 5 2" xfId="13386"/>
    <cellStyle name="계산 3 2 5 2 5 2 2" xfId="36440"/>
    <cellStyle name="계산 3 2 5 2 5 3" xfId="19142"/>
    <cellStyle name="계산 3 2 5 2 5 3 2" xfId="42181"/>
    <cellStyle name="계산 3 2 5 2 5 4" xfId="24624"/>
    <cellStyle name="계산 3 2 5 2 5 4 2" xfId="47663"/>
    <cellStyle name="계산 3 2 5 2 5 5" xfId="30513"/>
    <cellStyle name="계산 3 2 5 2 6" xfId="7421"/>
    <cellStyle name="계산 3 2 5 2 6 2" xfId="13387"/>
    <cellStyle name="계산 3 2 5 2 6 2 2" xfId="36441"/>
    <cellStyle name="계산 3 2 5 2 6 3" xfId="19143"/>
    <cellStyle name="계산 3 2 5 2 6 3 2" xfId="42182"/>
    <cellStyle name="계산 3 2 5 2 6 4" xfId="24625"/>
    <cellStyle name="계산 3 2 5 2 6 4 2" xfId="47664"/>
    <cellStyle name="계산 3 2 5 2 6 5" xfId="30514"/>
    <cellStyle name="계산 3 2 5 2 7" xfId="7422"/>
    <cellStyle name="계산 3 2 5 2 7 2" xfId="13388"/>
    <cellStyle name="계산 3 2 5 2 7 2 2" xfId="36442"/>
    <cellStyle name="계산 3 2 5 2 7 3" xfId="19144"/>
    <cellStyle name="계산 3 2 5 2 7 3 2" xfId="42183"/>
    <cellStyle name="계산 3 2 5 2 7 4" xfId="24626"/>
    <cellStyle name="계산 3 2 5 2 7 4 2" xfId="47665"/>
    <cellStyle name="계산 3 2 5 2 7 5" xfId="30515"/>
    <cellStyle name="계산 3 2 5 2 8" xfId="7423"/>
    <cellStyle name="계산 3 2 5 2 8 2" xfId="13389"/>
    <cellStyle name="계산 3 2 5 2 8 2 2" xfId="36443"/>
    <cellStyle name="계산 3 2 5 2 8 3" xfId="19145"/>
    <cellStyle name="계산 3 2 5 2 8 3 2" xfId="42184"/>
    <cellStyle name="계산 3 2 5 2 8 4" xfId="24627"/>
    <cellStyle name="계산 3 2 5 2 8 4 2" xfId="47666"/>
    <cellStyle name="계산 3 2 5 2 8 5" xfId="30516"/>
    <cellStyle name="계산 3 2 5 2 9" xfId="7424"/>
    <cellStyle name="계산 3 2 5 2 9 2" xfId="13390"/>
    <cellStyle name="계산 3 2 5 2 9 2 2" xfId="36444"/>
    <cellStyle name="계산 3 2 5 2 9 3" xfId="19146"/>
    <cellStyle name="계산 3 2 5 2 9 3 2" xfId="42185"/>
    <cellStyle name="계산 3 2 5 2 9 4" xfId="24628"/>
    <cellStyle name="계산 3 2 5 2 9 4 2" xfId="47667"/>
    <cellStyle name="계산 3 2 5 2 9 5" xfId="30517"/>
    <cellStyle name="계산 3 2 5 3" xfId="6016"/>
    <cellStyle name="계산 3 2 5 3 10" xfId="7425"/>
    <cellStyle name="계산 3 2 5 3 10 2" xfId="13391"/>
    <cellStyle name="계산 3 2 5 3 10 2 2" xfId="36445"/>
    <cellStyle name="계산 3 2 5 3 10 3" xfId="19147"/>
    <cellStyle name="계산 3 2 5 3 10 3 2" xfId="42186"/>
    <cellStyle name="계산 3 2 5 3 10 4" xfId="24629"/>
    <cellStyle name="계산 3 2 5 3 10 4 2" xfId="47668"/>
    <cellStyle name="계산 3 2 5 3 10 5" xfId="30518"/>
    <cellStyle name="계산 3 2 5 3 11" xfId="11989"/>
    <cellStyle name="계산 3 2 5 3 11 2" xfId="35058"/>
    <cellStyle name="계산 3 2 5 3 12" xfId="17746"/>
    <cellStyle name="계산 3 2 5 3 12 2" xfId="40800"/>
    <cellStyle name="계산 3 2 5 3 13" xfId="23243"/>
    <cellStyle name="계산 3 2 5 3 13 2" xfId="46282"/>
    <cellStyle name="계산 3 2 5 3 14" xfId="29130"/>
    <cellStyle name="계산 3 2 5 3 2" xfId="7426"/>
    <cellStyle name="계산 3 2 5 3 2 2" xfId="13392"/>
    <cellStyle name="계산 3 2 5 3 2 2 2" xfId="36446"/>
    <cellStyle name="계산 3 2 5 3 2 3" xfId="19148"/>
    <cellStyle name="계산 3 2 5 3 2 3 2" xfId="42187"/>
    <cellStyle name="계산 3 2 5 3 2 4" xfId="24630"/>
    <cellStyle name="계산 3 2 5 3 2 4 2" xfId="47669"/>
    <cellStyle name="계산 3 2 5 3 2 5" xfId="30519"/>
    <cellStyle name="계산 3 2 5 3 3" xfId="7427"/>
    <cellStyle name="계산 3 2 5 3 3 2" xfId="13393"/>
    <cellStyle name="계산 3 2 5 3 3 2 2" xfId="36447"/>
    <cellStyle name="계산 3 2 5 3 3 3" xfId="19149"/>
    <cellStyle name="계산 3 2 5 3 3 3 2" xfId="42188"/>
    <cellStyle name="계산 3 2 5 3 3 4" xfId="24631"/>
    <cellStyle name="계산 3 2 5 3 3 4 2" xfId="47670"/>
    <cellStyle name="계산 3 2 5 3 3 5" xfId="30520"/>
    <cellStyle name="계산 3 2 5 3 4" xfId="7428"/>
    <cellStyle name="계산 3 2 5 3 4 2" xfId="13394"/>
    <cellStyle name="계산 3 2 5 3 4 2 2" xfId="36448"/>
    <cellStyle name="계산 3 2 5 3 4 3" xfId="19150"/>
    <cellStyle name="계산 3 2 5 3 4 3 2" xfId="42189"/>
    <cellStyle name="계산 3 2 5 3 4 4" xfId="24632"/>
    <cellStyle name="계산 3 2 5 3 4 4 2" xfId="47671"/>
    <cellStyle name="계산 3 2 5 3 4 5" xfId="30521"/>
    <cellStyle name="계산 3 2 5 3 5" xfId="7429"/>
    <cellStyle name="계산 3 2 5 3 5 2" xfId="13395"/>
    <cellStyle name="계산 3 2 5 3 5 2 2" xfId="36449"/>
    <cellStyle name="계산 3 2 5 3 5 3" xfId="19151"/>
    <cellStyle name="계산 3 2 5 3 5 3 2" xfId="42190"/>
    <cellStyle name="계산 3 2 5 3 5 4" xfId="24633"/>
    <cellStyle name="계산 3 2 5 3 5 4 2" xfId="47672"/>
    <cellStyle name="계산 3 2 5 3 5 5" xfId="30522"/>
    <cellStyle name="계산 3 2 5 3 6" xfId="7430"/>
    <cellStyle name="계산 3 2 5 3 6 2" xfId="13396"/>
    <cellStyle name="계산 3 2 5 3 6 2 2" xfId="36450"/>
    <cellStyle name="계산 3 2 5 3 6 3" xfId="19152"/>
    <cellStyle name="계산 3 2 5 3 6 3 2" xfId="42191"/>
    <cellStyle name="계산 3 2 5 3 6 4" xfId="24634"/>
    <cellStyle name="계산 3 2 5 3 6 4 2" xfId="47673"/>
    <cellStyle name="계산 3 2 5 3 6 5" xfId="30523"/>
    <cellStyle name="계산 3 2 5 3 7" xfId="7431"/>
    <cellStyle name="계산 3 2 5 3 7 2" xfId="13397"/>
    <cellStyle name="계산 3 2 5 3 7 2 2" xfId="36451"/>
    <cellStyle name="계산 3 2 5 3 7 3" xfId="19153"/>
    <cellStyle name="계산 3 2 5 3 7 3 2" xfId="42192"/>
    <cellStyle name="계산 3 2 5 3 7 4" xfId="24635"/>
    <cellStyle name="계산 3 2 5 3 7 4 2" xfId="47674"/>
    <cellStyle name="계산 3 2 5 3 7 5" xfId="30524"/>
    <cellStyle name="계산 3 2 5 3 8" xfId="7432"/>
    <cellStyle name="계산 3 2 5 3 8 2" xfId="13398"/>
    <cellStyle name="계산 3 2 5 3 8 2 2" xfId="36452"/>
    <cellStyle name="계산 3 2 5 3 8 3" xfId="19154"/>
    <cellStyle name="계산 3 2 5 3 8 3 2" xfId="42193"/>
    <cellStyle name="계산 3 2 5 3 8 4" xfId="24636"/>
    <cellStyle name="계산 3 2 5 3 8 4 2" xfId="47675"/>
    <cellStyle name="계산 3 2 5 3 8 5" xfId="30525"/>
    <cellStyle name="계산 3 2 5 3 9" xfId="7433"/>
    <cellStyle name="계산 3 2 5 3 9 2" xfId="13399"/>
    <cellStyle name="계산 3 2 5 3 9 2 2" xfId="36453"/>
    <cellStyle name="계산 3 2 5 3 9 3" xfId="19155"/>
    <cellStyle name="계산 3 2 5 3 9 3 2" xfId="42194"/>
    <cellStyle name="계산 3 2 5 3 9 4" xfId="24637"/>
    <cellStyle name="계산 3 2 5 3 9 4 2" xfId="47676"/>
    <cellStyle name="계산 3 2 5 3 9 5" xfId="30526"/>
    <cellStyle name="계산 3 2 5 4" xfId="7434"/>
    <cellStyle name="계산 3 2 5 4 2" xfId="13400"/>
    <cellStyle name="계산 3 2 5 4 2 2" xfId="36454"/>
    <cellStyle name="계산 3 2 5 4 3" xfId="19156"/>
    <cellStyle name="계산 3 2 5 4 3 2" xfId="42195"/>
    <cellStyle name="계산 3 2 5 4 4" xfId="24638"/>
    <cellStyle name="계산 3 2 5 4 4 2" xfId="47677"/>
    <cellStyle name="계산 3 2 5 4 5" xfId="30527"/>
    <cellStyle name="계산 3 2 5 5" xfId="7435"/>
    <cellStyle name="계산 3 2 5 5 2" xfId="13401"/>
    <cellStyle name="계산 3 2 5 5 2 2" xfId="36455"/>
    <cellStyle name="계산 3 2 5 5 3" xfId="19157"/>
    <cellStyle name="계산 3 2 5 5 3 2" xfId="42196"/>
    <cellStyle name="계산 3 2 5 5 4" xfId="24639"/>
    <cellStyle name="계산 3 2 5 5 4 2" xfId="47678"/>
    <cellStyle name="계산 3 2 5 5 5" xfId="30528"/>
    <cellStyle name="계산 3 2 5 6" xfId="7436"/>
    <cellStyle name="계산 3 2 5 6 2" xfId="13402"/>
    <cellStyle name="계산 3 2 5 6 2 2" xfId="36456"/>
    <cellStyle name="계산 3 2 5 6 3" xfId="19158"/>
    <cellStyle name="계산 3 2 5 6 3 2" xfId="42197"/>
    <cellStyle name="계산 3 2 5 6 4" xfId="24640"/>
    <cellStyle name="계산 3 2 5 6 4 2" xfId="47679"/>
    <cellStyle name="계산 3 2 5 6 5" xfId="30529"/>
    <cellStyle name="계산 3 2 5 7" xfId="7437"/>
    <cellStyle name="계산 3 2 5 7 2" xfId="13403"/>
    <cellStyle name="계산 3 2 5 7 2 2" xfId="36457"/>
    <cellStyle name="계산 3 2 5 7 3" xfId="19159"/>
    <cellStyle name="계산 3 2 5 7 3 2" xfId="42198"/>
    <cellStyle name="계산 3 2 5 7 4" xfId="24641"/>
    <cellStyle name="계산 3 2 5 7 4 2" xfId="47680"/>
    <cellStyle name="계산 3 2 5 7 5" xfId="30530"/>
    <cellStyle name="계산 3 2 5 8" xfId="7438"/>
    <cellStyle name="계산 3 2 5 8 2" xfId="13404"/>
    <cellStyle name="계산 3 2 5 8 2 2" xfId="36458"/>
    <cellStyle name="계산 3 2 5 8 3" xfId="19160"/>
    <cellStyle name="계산 3 2 5 8 3 2" xfId="42199"/>
    <cellStyle name="계산 3 2 5 8 4" xfId="24642"/>
    <cellStyle name="계산 3 2 5 8 4 2" xfId="47681"/>
    <cellStyle name="계산 3 2 5 8 5" xfId="30531"/>
    <cellStyle name="계산 3 2 5 9" xfId="11499"/>
    <cellStyle name="계산 3 2 5 9 2" xfId="34568"/>
    <cellStyle name="계산 3 2 6" xfId="7439"/>
    <cellStyle name="계산 3 2 6 2" xfId="13405"/>
    <cellStyle name="계산 3 2 6 2 2" xfId="36459"/>
    <cellStyle name="계산 3 2 6 3" xfId="19161"/>
    <cellStyle name="계산 3 2 6 3 2" xfId="42200"/>
    <cellStyle name="계산 3 2 6 4" xfId="24643"/>
    <cellStyle name="계산 3 2 6 4 2" xfId="47682"/>
    <cellStyle name="계산 3 2 6 5" xfId="30532"/>
    <cellStyle name="계산 3 2 7" xfId="7440"/>
    <cellStyle name="계산 3 2 7 2" xfId="13406"/>
    <cellStyle name="계산 3 2 7 2 2" xfId="36460"/>
    <cellStyle name="계산 3 2 7 3" xfId="19162"/>
    <cellStyle name="계산 3 2 7 3 2" xfId="42201"/>
    <cellStyle name="계산 3 2 7 4" xfId="24644"/>
    <cellStyle name="계산 3 2 7 4 2" xfId="47683"/>
    <cellStyle name="계산 3 2 7 5" xfId="30533"/>
    <cellStyle name="계산 3 2 8" xfId="11326"/>
    <cellStyle name="계산 3 2 8 2" xfId="34395"/>
    <cellStyle name="계산 3 2 9" xfId="11284"/>
    <cellStyle name="계산 3 2 9 2" xfId="34353"/>
    <cellStyle name="계산 3 3" xfId="5373"/>
    <cellStyle name="계산 3 3 10" xfId="7441"/>
    <cellStyle name="계산 3 3 10 2" xfId="13407"/>
    <cellStyle name="계산 3 3 10 2 2" xfId="36461"/>
    <cellStyle name="계산 3 3 10 3" xfId="19163"/>
    <cellStyle name="계산 3 3 10 3 2" xfId="42202"/>
    <cellStyle name="계산 3 3 10 4" xfId="24645"/>
    <cellStyle name="계산 3 3 10 4 2" xfId="47684"/>
    <cellStyle name="계산 3 3 10 5" xfId="30534"/>
    <cellStyle name="계산 3 3 11" xfId="11367"/>
    <cellStyle name="계산 3 3 11 2" xfId="34436"/>
    <cellStyle name="계산 3 3 12" xfId="17170"/>
    <cellStyle name="계산 3 3 12 2" xfId="40224"/>
    <cellStyle name="계산 3 3 13" xfId="11299"/>
    <cellStyle name="계산 3 3 13 2" xfId="34368"/>
    <cellStyle name="계산 3 3 14" xfId="28498"/>
    <cellStyle name="계산 3 3 2" xfId="5661"/>
    <cellStyle name="계산 3 3 2 10" xfId="11634"/>
    <cellStyle name="계산 3 3 2 10 2" xfId="34703"/>
    <cellStyle name="계산 3 3 2 11" xfId="17404"/>
    <cellStyle name="계산 3 3 2 11 2" xfId="40458"/>
    <cellStyle name="계산 3 3 2 12" xfId="22936"/>
    <cellStyle name="계산 3 3 2 12 2" xfId="45975"/>
    <cellStyle name="계산 3 3 2 13" xfId="28775"/>
    <cellStyle name="계산 3 3 2 2" xfId="7442"/>
    <cellStyle name="계산 3 3 2 2 2" xfId="13408"/>
    <cellStyle name="계산 3 3 2 2 2 2" xfId="36462"/>
    <cellStyle name="계산 3 3 2 2 3" xfId="19164"/>
    <cellStyle name="계산 3 3 2 2 3 2" xfId="42203"/>
    <cellStyle name="계산 3 3 2 2 4" xfId="24646"/>
    <cellStyle name="계산 3 3 2 2 4 2" xfId="47685"/>
    <cellStyle name="계산 3 3 2 2 5" xfId="30535"/>
    <cellStyle name="계산 3 3 2 3" xfId="7443"/>
    <cellStyle name="계산 3 3 2 3 2" xfId="13409"/>
    <cellStyle name="계산 3 3 2 3 2 2" xfId="36463"/>
    <cellStyle name="계산 3 3 2 3 3" xfId="19165"/>
    <cellStyle name="계산 3 3 2 3 3 2" xfId="42204"/>
    <cellStyle name="계산 3 3 2 3 4" xfId="24647"/>
    <cellStyle name="계산 3 3 2 3 4 2" xfId="47686"/>
    <cellStyle name="계산 3 3 2 3 5" xfId="30536"/>
    <cellStyle name="계산 3 3 2 4" xfId="7444"/>
    <cellStyle name="계산 3 3 2 4 2" xfId="13410"/>
    <cellStyle name="계산 3 3 2 4 2 2" xfId="36464"/>
    <cellStyle name="계산 3 3 2 4 3" xfId="19166"/>
    <cellStyle name="계산 3 3 2 4 3 2" xfId="42205"/>
    <cellStyle name="계산 3 3 2 4 4" xfId="24648"/>
    <cellStyle name="계산 3 3 2 4 4 2" xfId="47687"/>
    <cellStyle name="계산 3 3 2 4 5" xfId="30537"/>
    <cellStyle name="계산 3 3 2 5" xfId="7445"/>
    <cellStyle name="계산 3 3 2 5 2" xfId="13411"/>
    <cellStyle name="계산 3 3 2 5 2 2" xfId="36465"/>
    <cellStyle name="계산 3 3 2 5 3" xfId="19167"/>
    <cellStyle name="계산 3 3 2 5 3 2" xfId="42206"/>
    <cellStyle name="계산 3 3 2 5 4" xfId="24649"/>
    <cellStyle name="계산 3 3 2 5 4 2" xfId="47688"/>
    <cellStyle name="계산 3 3 2 5 5" xfId="30538"/>
    <cellStyle name="계산 3 3 2 6" xfId="7446"/>
    <cellStyle name="계산 3 3 2 6 2" xfId="13412"/>
    <cellStyle name="계산 3 3 2 6 2 2" xfId="36466"/>
    <cellStyle name="계산 3 3 2 6 3" xfId="19168"/>
    <cellStyle name="계산 3 3 2 6 3 2" xfId="42207"/>
    <cellStyle name="계산 3 3 2 6 4" xfId="24650"/>
    <cellStyle name="계산 3 3 2 6 4 2" xfId="47689"/>
    <cellStyle name="계산 3 3 2 6 5" xfId="30539"/>
    <cellStyle name="계산 3 3 2 7" xfId="7447"/>
    <cellStyle name="계산 3 3 2 7 2" xfId="13413"/>
    <cellStyle name="계산 3 3 2 7 2 2" xfId="36467"/>
    <cellStyle name="계산 3 3 2 7 3" xfId="19169"/>
    <cellStyle name="계산 3 3 2 7 3 2" xfId="42208"/>
    <cellStyle name="계산 3 3 2 7 4" xfId="24651"/>
    <cellStyle name="계산 3 3 2 7 4 2" xfId="47690"/>
    <cellStyle name="계산 3 3 2 7 5" xfId="30540"/>
    <cellStyle name="계산 3 3 2 8" xfId="7448"/>
    <cellStyle name="계산 3 3 2 8 2" xfId="13414"/>
    <cellStyle name="계산 3 3 2 8 2 2" xfId="36468"/>
    <cellStyle name="계산 3 3 2 8 3" xfId="19170"/>
    <cellStyle name="계산 3 3 2 8 3 2" xfId="42209"/>
    <cellStyle name="계산 3 3 2 8 4" xfId="24652"/>
    <cellStyle name="계산 3 3 2 8 4 2" xfId="47691"/>
    <cellStyle name="계산 3 3 2 8 5" xfId="30541"/>
    <cellStyle name="계산 3 3 2 9" xfId="7449"/>
    <cellStyle name="계산 3 3 2 9 2" xfId="13415"/>
    <cellStyle name="계산 3 3 2 9 2 2" xfId="36469"/>
    <cellStyle name="계산 3 3 2 9 3" xfId="19171"/>
    <cellStyle name="계산 3 3 2 9 3 2" xfId="42210"/>
    <cellStyle name="계산 3 3 2 9 4" xfId="24653"/>
    <cellStyle name="계산 3 3 2 9 4 2" xfId="47692"/>
    <cellStyle name="계산 3 3 2 9 5" xfId="30542"/>
    <cellStyle name="계산 3 3 3" xfId="5903"/>
    <cellStyle name="계산 3 3 3 10" xfId="7450"/>
    <cellStyle name="계산 3 3 3 10 2" xfId="13416"/>
    <cellStyle name="계산 3 3 3 10 2 2" xfId="36470"/>
    <cellStyle name="계산 3 3 3 10 3" xfId="19172"/>
    <cellStyle name="계산 3 3 3 10 3 2" xfId="42211"/>
    <cellStyle name="계산 3 3 3 10 4" xfId="24654"/>
    <cellStyle name="계산 3 3 3 10 4 2" xfId="47693"/>
    <cellStyle name="계산 3 3 3 10 5" xfId="30543"/>
    <cellStyle name="계산 3 3 3 11" xfId="11876"/>
    <cellStyle name="계산 3 3 3 11 2" xfId="34945"/>
    <cellStyle name="계산 3 3 3 12" xfId="17633"/>
    <cellStyle name="계산 3 3 3 12 2" xfId="40687"/>
    <cellStyle name="계산 3 3 3 13" xfId="23130"/>
    <cellStyle name="계산 3 3 3 13 2" xfId="46169"/>
    <cellStyle name="계산 3 3 3 14" xfId="29017"/>
    <cellStyle name="계산 3 3 3 2" xfId="7451"/>
    <cellStyle name="계산 3 3 3 2 2" xfId="13417"/>
    <cellStyle name="계산 3 3 3 2 2 2" xfId="36471"/>
    <cellStyle name="계산 3 3 3 2 3" xfId="19173"/>
    <cellStyle name="계산 3 3 3 2 3 2" xfId="42212"/>
    <cellStyle name="계산 3 3 3 2 4" xfId="24655"/>
    <cellStyle name="계산 3 3 3 2 4 2" xfId="47694"/>
    <cellStyle name="계산 3 3 3 2 5" xfId="30544"/>
    <cellStyle name="계산 3 3 3 3" xfId="7452"/>
    <cellStyle name="계산 3 3 3 3 2" xfId="13418"/>
    <cellStyle name="계산 3 3 3 3 2 2" xfId="36472"/>
    <cellStyle name="계산 3 3 3 3 3" xfId="19174"/>
    <cellStyle name="계산 3 3 3 3 3 2" xfId="42213"/>
    <cellStyle name="계산 3 3 3 3 4" xfId="24656"/>
    <cellStyle name="계산 3 3 3 3 4 2" xfId="47695"/>
    <cellStyle name="계산 3 3 3 3 5" xfId="30545"/>
    <cellStyle name="계산 3 3 3 4" xfId="7453"/>
    <cellStyle name="계산 3 3 3 4 2" xfId="13419"/>
    <cellStyle name="계산 3 3 3 4 2 2" xfId="36473"/>
    <cellStyle name="계산 3 3 3 4 3" xfId="19175"/>
    <cellStyle name="계산 3 3 3 4 3 2" xfId="42214"/>
    <cellStyle name="계산 3 3 3 4 4" xfId="24657"/>
    <cellStyle name="계산 3 3 3 4 4 2" xfId="47696"/>
    <cellStyle name="계산 3 3 3 4 5" xfId="30546"/>
    <cellStyle name="계산 3 3 3 5" xfId="7454"/>
    <cellStyle name="계산 3 3 3 5 2" xfId="13420"/>
    <cellStyle name="계산 3 3 3 5 2 2" xfId="36474"/>
    <cellStyle name="계산 3 3 3 5 3" xfId="19176"/>
    <cellStyle name="계산 3 3 3 5 3 2" xfId="42215"/>
    <cellStyle name="계산 3 3 3 5 4" xfId="24658"/>
    <cellStyle name="계산 3 3 3 5 4 2" xfId="47697"/>
    <cellStyle name="계산 3 3 3 5 5" xfId="30547"/>
    <cellStyle name="계산 3 3 3 6" xfId="7455"/>
    <cellStyle name="계산 3 3 3 6 2" xfId="13421"/>
    <cellStyle name="계산 3 3 3 6 2 2" xfId="36475"/>
    <cellStyle name="계산 3 3 3 6 3" xfId="19177"/>
    <cellStyle name="계산 3 3 3 6 3 2" xfId="42216"/>
    <cellStyle name="계산 3 3 3 6 4" xfId="24659"/>
    <cellStyle name="계산 3 3 3 6 4 2" xfId="47698"/>
    <cellStyle name="계산 3 3 3 6 5" xfId="30548"/>
    <cellStyle name="계산 3 3 3 7" xfId="7456"/>
    <cellStyle name="계산 3 3 3 7 2" xfId="13422"/>
    <cellStyle name="계산 3 3 3 7 2 2" xfId="36476"/>
    <cellStyle name="계산 3 3 3 7 3" xfId="19178"/>
    <cellStyle name="계산 3 3 3 7 3 2" xfId="42217"/>
    <cellStyle name="계산 3 3 3 7 4" xfId="24660"/>
    <cellStyle name="계산 3 3 3 7 4 2" xfId="47699"/>
    <cellStyle name="계산 3 3 3 7 5" xfId="30549"/>
    <cellStyle name="계산 3 3 3 8" xfId="7457"/>
    <cellStyle name="계산 3 3 3 8 2" xfId="13423"/>
    <cellStyle name="계산 3 3 3 8 2 2" xfId="36477"/>
    <cellStyle name="계산 3 3 3 8 3" xfId="19179"/>
    <cellStyle name="계산 3 3 3 8 3 2" xfId="42218"/>
    <cellStyle name="계산 3 3 3 8 4" xfId="24661"/>
    <cellStyle name="계산 3 3 3 8 4 2" xfId="47700"/>
    <cellStyle name="계산 3 3 3 8 5" xfId="30550"/>
    <cellStyle name="계산 3 3 3 9" xfId="7458"/>
    <cellStyle name="계산 3 3 3 9 2" xfId="13424"/>
    <cellStyle name="계산 3 3 3 9 2 2" xfId="36478"/>
    <cellStyle name="계산 3 3 3 9 3" xfId="19180"/>
    <cellStyle name="계산 3 3 3 9 3 2" xfId="42219"/>
    <cellStyle name="계산 3 3 3 9 4" xfId="24662"/>
    <cellStyle name="계산 3 3 3 9 4 2" xfId="47701"/>
    <cellStyle name="계산 3 3 3 9 5" xfId="30551"/>
    <cellStyle name="계산 3 3 4" xfId="7459"/>
    <cellStyle name="계산 3 3 4 2" xfId="13425"/>
    <cellStyle name="계산 3 3 4 2 2" xfId="36479"/>
    <cellStyle name="계산 3 3 4 3" xfId="19181"/>
    <cellStyle name="계산 3 3 4 3 2" xfId="42220"/>
    <cellStyle name="계산 3 3 4 4" xfId="24663"/>
    <cellStyle name="계산 3 3 4 4 2" xfId="47702"/>
    <cellStyle name="계산 3 3 4 5" xfId="30552"/>
    <cellStyle name="계산 3 3 5" xfId="7460"/>
    <cellStyle name="계산 3 3 5 2" xfId="13426"/>
    <cellStyle name="계산 3 3 5 2 2" xfId="36480"/>
    <cellStyle name="계산 3 3 5 3" xfId="19182"/>
    <cellStyle name="계산 3 3 5 3 2" xfId="42221"/>
    <cellStyle name="계산 3 3 5 4" xfId="24664"/>
    <cellStyle name="계산 3 3 5 4 2" xfId="47703"/>
    <cellStyle name="계산 3 3 5 5" xfId="30553"/>
    <cellStyle name="계산 3 3 6" xfId="7461"/>
    <cellStyle name="계산 3 3 6 2" xfId="13427"/>
    <cellStyle name="계산 3 3 6 2 2" xfId="36481"/>
    <cellStyle name="계산 3 3 6 3" xfId="19183"/>
    <cellStyle name="계산 3 3 6 3 2" xfId="42222"/>
    <cellStyle name="계산 3 3 6 4" xfId="24665"/>
    <cellStyle name="계산 3 3 6 4 2" xfId="47704"/>
    <cellStyle name="계산 3 3 6 5" xfId="30554"/>
    <cellStyle name="계산 3 3 7" xfId="7462"/>
    <cellStyle name="계산 3 3 7 2" xfId="13428"/>
    <cellStyle name="계산 3 3 7 2 2" xfId="36482"/>
    <cellStyle name="계산 3 3 7 3" xfId="19184"/>
    <cellStyle name="계산 3 3 7 3 2" xfId="42223"/>
    <cellStyle name="계산 3 3 7 4" xfId="24666"/>
    <cellStyle name="계산 3 3 7 4 2" xfId="47705"/>
    <cellStyle name="계산 3 3 7 5" xfId="30555"/>
    <cellStyle name="계산 3 3 8" xfId="7463"/>
    <cellStyle name="계산 3 3 8 2" xfId="13429"/>
    <cellStyle name="계산 3 3 8 2 2" xfId="36483"/>
    <cellStyle name="계산 3 3 8 3" xfId="19185"/>
    <cellStyle name="계산 3 3 8 3 2" xfId="42224"/>
    <cellStyle name="계산 3 3 8 4" xfId="24667"/>
    <cellStyle name="계산 3 3 8 4 2" xfId="47706"/>
    <cellStyle name="계산 3 3 8 5" xfId="30556"/>
    <cellStyle name="계산 3 3 9" xfId="7464"/>
    <cellStyle name="계산 3 3 9 2" xfId="13430"/>
    <cellStyle name="계산 3 3 9 2 2" xfId="36484"/>
    <cellStyle name="계산 3 3 9 3" xfId="19186"/>
    <cellStyle name="계산 3 3 9 3 2" xfId="42225"/>
    <cellStyle name="계산 3 3 9 4" xfId="24668"/>
    <cellStyle name="계산 3 3 9 4 2" xfId="47707"/>
    <cellStyle name="계산 3 3 9 5" xfId="30557"/>
    <cellStyle name="계산 3 4" xfId="5504"/>
    <cellStyle name="계산 3 4 2" xfId="5792"/>
    <cellStyle name="계산 3 4 2 10" xfId="11765"/>
    <cellStyle name="계산 3 4 2 10 2" xfId="34834"/>
    <cellStyle name="계산 3 4 2 11" xfId="17529"/>
    <cellStyle name="계산 3 4 2 11 2" xfId="40583"/>
    <cellStyle name="계산 3 4 2 12" xfId="23045"/>
    <cellStyle name="계산 3 4 2 12 2" xfId="46084"/>
    <cellStyle name="계산 3 4 2 13" xfId="28906"/>
    <cellStyle name="계산 3 4 2 2" xfId="7465"/>
    <cellStyle name="계산 3 4 2 2 2" xfId="13431"/>
    <cellStyle name="계산 3 4 2 2 2 2" xfId="36485"/>
    <cellStyle name="계산 3 4 2 2 3" xfId="19187"/>
    <cellStyle name="계산 3 4 2 2 3 2" xfId="42226"/>
    <cellStyle name="계산 3 4 2 2 4" xfId="24669"/>
    <cellStyle name="계산 3 4 2 2 4 2" xfId="47708"/>
    <cellStyle name="계산 3 4 2 2 5" xfId="30558"/>
    <cellStyle name="계산 3 4 2 3" xfId="7466"/>
    <cellStyle name="계산 3 4 2 3 2" xfId="13432"/>
    <cellStyle name="계산 3 4 2 3 2 2" xfId="36486"/>
    <cellStyle name="계산 3 4 2 3 3" xfId="19188"/>
    <cellStyle name="계산 3 4 2 3 3 2" xfId="42227"/>
    <cellStyle name="계산 3 4 2 3 4" xfId="24670"/>
    <cellStyle name="계산 3 4 2 3 4 2" xfId="47709"/>
    <cellStyle name="계산 3 4 2 3 5" xfId="30559"/>
    <cellStyle name="계산 3 4 2 4" xfId="7467"/>
    <cellStyle name="계산 3 4 2 4 2" xfId="13433"/>
    <cellStyle name="계산 3 4 2 4 2 2" xfId="36487"/>
    <cellStyle name="계산 3 4 2 4 3" xfId="19189"/>
    <cellStyle name="계산 3 4 2 4 3 2" xfId="42228"/>
    <cellStyle name="계산 3 4 2 4 4" xfId="24671"/>
    <cellStyle name="계산 3 4 2 4 4 2" xfId="47710"/>
    <cellStyle name="계산 3 4 2 4 5" xfId="30560"/>
    <cellStyle name="계산 3 4 2 5" xfId="7468"/>
    <cellStyle name="계산 3 4 2 5 2" xfId="13434"/>
    <cellStyle name="계산 3 4 2 5 2 2" xfId="36488"/>
    <cellStyle name="계산 3 4 2 5 3" xfId="19190"/>
    <cellStyle name="계산 3 4 2 5 3 2" xfId="42229"/>
    <cellStyle name="계산 3 4 2 5 4" xfId="24672"/>
    <cellStyle name="계산 3 4 2 5 4 2" xfId="47711"/>
    <cellStyle name="계산 3 4 2 5 5" xfId="30561"/>
    <cellStyle name="계산 3 4 2 6" xfId="7469"/>
    <cellStyle name="계산 3 4 2 6 2" xfId="13435"/>
    <cellStyle name="계산 3 4 2 6 2 2" xfId="36489"/>
    <cellStyle name="계산 3 4 2 6 3" xfId="19191"/>
    <cellStyle name="계산 3 4 2 6 3 2" xfId="42230"/>
    <cellStyle name="계산 3 4 2 6 4" xfId="24673"/>
    <cellStyle name="계산 3 4 2 6 4 2" xfId="47712"/>
    <cellStyle name="계산 3 4 2 6 5" xfId="30562"/>
    <cellStyle name="계산 3 4 2 7" xfId="7470"/>
    <cellStyle name="계산 3 4 2 7 2" xfId="13436"/>
    <cellStyle name="계산 3 4 2 7 2 2" xfId="36490"/>
    <cellStyle name="계산 3 4 2 7 3" xfId="19192"/>
    <cellStyle name="계산 3 4 2 7 3 2" xfId="42231"/>
    <cellStyle name="계산 3 4 2 7 4" xfId="24674"/>
    <cellStyle name="계산 3 4 2 7 4 2" xfId="47713"/>
    <cellStyle name="계산 3 4 2 7 5" xfId="30563"/>
    <cellStyle name="계산 3 4 2 8" xfId="7471"/>
    <cellStyle name="계산 3 4 2 8 2" xfId="13437"/>
    <cellStyle name="계산 3 4 2 8 2 2" xfId="36491"/>
    <cellStyle name="계산 3 4 2 8 3" xfId="19193"/>
    <cellStyle name="계산 3 4 2 8 3 2" xfId="42232"/>
    <cellStyle name="계산 3 4 2 8 4" xfId="24675"/>
    <cellStyle name="계산 3 4 2 8 4 2" xfId="47714"/>
    <cellStyle name="계산 3 4 2 8 5" xfId="30564"/>
    <cellStyle name="계산 3 4 2 9" xfId="7472"/>
    <cellStyle name="계산 3 4 2 9 2" xfId="13438"/>
    <cellStyle name="계산 3 4 2 9 2 2" xfId="36492"/>
    <cellStyle name="계산 3 4 2 9 3" xfId="19194"/>
    <cellStyle name="계산 3 4 2 9 3 2" xfId="42233"/>
    <cellStyle name="계산 3 4 2 9 4" xfId="24676"/>
    <cellStyle name="계산 3 4 2 9 4 2" xfId="47715"/>
    <cellStyle name="계산 3 4 2 9 5" xfId="30565"/>
    <cellStyle name="계산 3 4 3" xfId="6015"/>
    <cellStyle name="계산 3 4 3 10" xfId="7473"/>
    <cellStyle name="계산 3 4 3 10 2" xfId="13439"/>
    <cellStyle name="계산 3 4 3 10 2 2" xfId="36493"/>
    <cellStyle name="계산 3 4 3 10 3" xfId="19195"/>
    <cellStyle name="계산 3 4 3 10 3 2" xfId="42234"/>
    <cellStyle name="계산 3 4 3 10 4" xfId="24677"/>
    <cellStyle name="계산 3 4 3 10 4 2" xfId="47716"/>
    <cellStyle name="계산 3 4 3 10 5" xfId="30566"/>
    <cellStyle name="계산 3 4 3 11" xfId="11988"/>
    <cellStyle name="계산 3 4 3 11 2" xfId="35057"/>
    <cellStyle name="계산 3 4 3 12" xfId="17745"/>
    <cellStyle name="계산 3 4 3 12 2" xfId="40799"/>
    <cellStyle name="계산 3 4 3 13" xfId="23242"/>
    <cellStyle name="계산 3 4 3 13 2" xfId="46281"/>
    <cellStyle name="계산 3 4 3 14" xfId="29129"/>
    <cellStyle name="계산 3 4 3 2" xfId="7474"/>
    <cellStyle name="계산 3 4 3 2 2" xfId="13440"/>
    <cellStyle name="계산 3 4 3 2 2 2" xfId="36494"/>
    <cellStyle name="계산 3 4 3 2 3" xfId="19196"/>
    <cellStyle name="계산 3 4 3 2 3 2" xfId="42235"/>
    <cellStyle name="계산 3 4 3 2 4" xfId="24678"/>
    <cellStyle name="계산 3 4 3 2 4 2" xfId="47717"/>
    <cellStyle name="계산 3 4 3 2 5" xfId="30567"/>
    <cellStyle name="계산 3 4 3 3" xfId="7475"/>
    <cellStyle name="계산 3 4 3 3 2" xfId="13441"/>
    <cellStyle name="계산 3 4 3 3 2 2" xfId="36495"/>
    <cellStyle name="계산 3 4 3 3 3" xfId="19197"/>
    <cellStyle name="계산 3 4 3 3 3 2" xfId="42236"/>
    <cellStyle name="계산 3 4 3 3 4" xfId="24679"/>
    <cellStyle name="계산 3 4 3 3 4 2" xfId="47718"/>
    <cellStyle name="계산 3 4 3 3 5" xfId="30568"/>
    <cellStyle name="계산 3 4 3 4" xfId="7476"/>
    <cellStyle name="계산 3 4 3 4 2" xfId="13442"/>
    <cellStyle name="계산 3 4 3 4 2 2" xfId="36496"/>
    <cellStyle name="계산 3 4 3 4 3" xfId="19198"/>
    <cellStyle name="계산 3 4 3 4 3 2" xfId="42237"/>
    <cellStyle name="계산 3 4 3 4 4" xfId="24680"/>
    <cellStyle name="계산 3 4 3 4 4 2" xfId="47719"/>
    <cellStyle name="계산 3 4 3 4 5" xfId="30569"/>
    <cellStyle name="계산 3 4 3 5" xfId="7477"/>
    <cellStyle name="계산 3 4 3 5 2" xfId="13443"/>
    <cellStyle name="계산 3 4 3 5 2 2" xfId="36497"/>
    <cellStyle name="계산 3 4 3 5 3" xfId="19199"/>
    <cellStyle name="계산 3 4 3 5 3 2" xfId="42238"/>
    <cellStyle name="계산 3 4 3 5 4" xfId="24681"/>
    <cellStyle name="계산 3 4 3 5 4 2" xfId="47720"/>
    <cellStyle name="계산 3 4 3 5 5" xfId="30570"/>
    <cellStyle name="계산 3 4 3 6" xfId="7478"/>
    <cellStyle name="계산 3 4 3 6 2" xfId="13444"/>
    <cellStyle name="계산 3 4 3 6 2 2" xfId="36498"/>
    <cellStyle name="계산 3 4 3 6 3" xfId="19200"/>
    <cellStyle name="계산 3 4 3 6 3 2" xfId="42239"/>
    <cellStyle name="계산 3 4 3 6 4" xfId="24682"/>
    <cellStyle name="계산 3 4 3 6 4 2" xfId="47721"/>
    <cellStyle name="계산 3 4 3 6 5" xfId="30571"/>
    <cellStyle name="계산 3 4 3 7" xfId="7479"/>
    <cellStyle name="계산 3 4 3 7 2" xfId="13445"/>
    <cellStyle name="계산 3 4 3 7 2 2" xfId="36499"/>
    <cellStyle name="계산 3 4 3 7 3" xfId="19201"/>
    <cellStyle name="계산 3 4 3 7 3 2" xfId="42240"/>
    <cellStyle name="계산 3 4 3 7 4" xfId="24683"/>
    <cellStyle name="계산 3 4 3 7 4 2" xfId="47722"/>
    <cellStyle name="계산 3 4 3 7 5" xfId="30572"/>
    <cellStyle name="계산 3 4 3 8" xfId="7480"/>
    <cellStyle name="계산 3 4 3 8 2" xfId="13446"/>
    <cellStyle name="계산 3 4 3 8 2 2" xfId="36500"/>
    <cellStyle name="계산 3 4 3 8 3" xfId="19202"/>
    <cellStyle name="계산 3 4 3 8 3 2" xfId="42241"/>
    <cellStyle name="계산 3 4 3 8 4" xfId="24684"/>
    <cellStyle name="계산 3 4 3 8 4 2" xfId="47723"/>
    <cellStyle name="계산 3 4 3 8 5" xfId="30573"/>
    <cellStyle name="계산 3 4 3 9" xfId="7481"/>
    <cellStyle name="계산 3 4 3 9 2" xfId="13447"/>
    <cellStyle name="계산 3 4 3 9 2 2" xfId="36501"/>
    <cellStyle name="계산 3 4 3 9 3" xfId="19203"/>
    <cellStyle name="계산 3 4 3 9 3 2" xfId="42242"/>
    <cellStyle name="계산 3 4 3 9 4" xfId="24685"/>
    <cellStyle name="계산 3 4 3 9 4 2" xfId="47724"/>
    <cellStyle name="계산 3 4 3 9 5" xfId="30574"/>
    <cellStyle name="계산 3 4 4" xfId="7482"/>
    <cellStyle name="계산 3 4 4 2" xfId="13448"/>
    <cellStyle name="계산 3 4 4 2 2" xfId="36502"/>
    <cellStyle name="계산 3 4 4 3" xfId="19204"/>
    <cellStyle name="계산 3 4 4 3 2" xfId="42243"/>
    <cellStyle name="계산 3 4 4 4" xfId="24686"/>
    <cellStyle name="계산 3 4 4 4 2" xfId="47725"/>
    <cellStyle name="계산 3 4 4 5" xfId="30575"/>
    <cellStyle name="계산 3 4 5" xfId="7483"/>
    <cellStyle name="계산 3 4 5 2" xfId="13449"/>
    <cellStyle name="계산 3 4 5 2 2" xfId="36503"/>
    <cellStyle name="계산 3 4 5 3" xfId="19205"/>
    <cellStyle name="계산 3 4 5 3 2" xfId="42244"/>
    <cellStyle name="계산 3 4 5 4" xfId="24687"/>
    <cellStyle name="계산 3 4 5 4 2" xfId="47726"/>
    <cellStyle name="계산 3 4 5 5" xfId="30576"/>
    <cellStyle name="계산 3 4 6" xfId="7484"/>
    <cellStyle name="계산 3 4 6 2" xfId="13450"/>
    <cellStyle name="계산 3 4 6 2 2" xfId="36504"/>
    <cellStyle name="계산 3 4 6 3" xfId="19206"/>
    <cellStyle name="계산 3 4 6 3 2" xfId="42245"/>
    <cellStyle name="계산 3 4 6 4" xfId="24688"/>
    <cellStyle name="계산 3 4 6 4 2" xfId="47727"/>
    <cellStyle name="계산 3 4 6 5" xfId="30577"/>
    <cellStyle name="계산 3 4 7" xfId="11498"/>
    <cellStyle name="계산 3 4 7 2" xfId="34567"/>
    <cellStyle name="계산 3 4 8" xfId="17287"/>
    <cellStyle name="계산 3 4 8 2" xfId="40341"/>
    <cellStyle name="계산 3 4 9" xfId="28629"/>
    <cellStyle name="계산 3 5" xfId="5410"/>
    <cellStyle name="계산 3 5 10" xfId="28535"/>
    <cellStyle name="계산 3 5 2" xfId="5698"/>
    <cellStyle name="계산 3 5 2 10" xfId="11671"/>
    <cellStyle name="계산 3 5 2 10 2" xfId="34740"/>
    <cellStyle name="계산 3 5 2 11" xfId="17440"/>
    <cellStyle name="계산 3 5 2 11 2" xfId="40494"/>
    <cellStyle name="계산 3 5 2 12" xfId="22961"/>
    <cellStyle name="계산 3 5 2 12 2" xfId="46000"/>
    <cellStyle name="계산 3 5 2 13" xfId="28812"/>
    <cellStyle name="계산 3 5 2 2" xfId="7485"/>
    <cellStyle name="계산 3 5 2 2 2" xfId="13451"/>
    <cellStyle name="계산 3 5 2 2 2 2" xfId="36505"/>
    <cellStyle name="계산 3 5 2 2 3" xfId="19207"/>
    <cellStyle name="계산 3 5 2 2 3 2" xfId="42246"/>
    <cellStyle name="계산 3 5 2 2 4" xfId="24689"/>
    <cellStyle name="계산 3 5 2 2 4 2" xfId="47728"/>
    <cellStyle name="계산 3 5 2 2 5" xfId="30578"/>
    <cellStyle name="계산 3 5 2 3" xfId="7486"/>
    <cellStyle name="계산 3 5 2 3 2" xfId="13452"/>
    <cellStyle name="계산 3 5 2 3 2 2" xfId="36506"/>
    <cellStyle name="계산 3 5 2 3 3" xfId="19208"/>
    <cellStyle name="계산 3 5 2 3 3 2" xfId="42247"/>
    <cellStyle name="계산 3 5 2 3 4" xfId="24690"/>
    <cellStyle name="계산 3 5 2 3 4 2" xfId="47729"/>
    <cellStyle name="계산 3 5 2 3 5" xfId="30579"/>
    <cellStyle name="계산 3 5 2 4" xfId="7487"/>
    <cellStyle name="계산 3 5 2 4 2" xfId="13453"/>
    <cellStyle name="계산 3 5 2 4 2 2" xfId="36507"/>
    <cellStyle name="계산 3 5 2 4 3" xfId="19209"/>
    <cellStyle name="계산 3 5 2 4 3 2" xfId="42248"/>
    <cellStyle name="계산 3 5 2 4 4" xfId="24691"/>
    <cellStyle name="계산 3 5 2 4 4 2" xfId="47730"/>
    <cellStyle name="계산 3 5 2 4 5" xfId="30580"/>
    <cellStyle name="계산 3 5 2 5" xfId="7488"/>
    <cellStyle name="계산 3 5 2 5 2" xfId="13454"/>
    <cellStyle name="계산 3 5 2 5 2 2" xfId="36508"/>
    <cellStyle name="계산 3 5 2 5 3" xfId="19210"/>
    <cellStyle name="계산 3 5 2 5 3 2" xfId="42249"/>
    <cellStyle name="계산 3 5 2 5 4" xfId="24692"/>
    <cellStyle name="계산 3 5 2 5 4 2" xfId="47731"/>
    <cellStyle name="계산 3 5 2 5 5" xfId="30581"/>
    <cellStyle name="계산 3 5 2 6" xfId="7489"/>
    <cellStyle name="계산 3 5 2 6 2" xfId="13455"/>
    <cellStyle name="계산 3 5 2 6 2 2" xfId="36509"/>
    <cellStyle name="계산 3 5 2 6 3" xfId="19211"/>
    <cellStyle name="계산 3 5 2 6 3 2" xfId="42250"/>
    <cellStyle name="계산 3 5 2 6 4" xfId="24693"/>
    <cellStyle name="계산 3 5 2 6 4 2" xfId="47732"/>
    <cellStyle name="계산 3 5 2 6 5" xfId="30582"/>
    <cellStyle name="계산 3 5 2 7" xfId="7490"/>
    <cellStyle name="계산 3 5 2 7 2" xfId="13456"/>
    <cellStyle name="계산 3 5 2 7 2 2" xfId="36510"/>
    <cellStyle name="계산 3 5 2 7 3" xfId="19212"/>
    <cellStyle name="계산 3 5 2 7 3 2" xfId="42251"/>
    <cellStyle name="계산 3 5 2 7 4" xfId="24694"/>
    <cellStyle name="계산 3 5 2 7 4 2" xfId="47733"/>
    <cellStyle name="계산 3 5 2 7 5" xfId="30583"/>
    <cellStyle name="계산 3 5 2 8" xfId="7491"/>
    <cellStyle name="계산 3 5 2 8 2" xfId="13457"/>
    <cellStyle name="계산 3 5 2 8 2 2" xfId="36511"/>
    <cellStyle name="계산 3 5 2 8 3" xfId="19213"/>
    <cellStyle name="계산 3 5 2 8 3 2" xfId="42252"/>
    <cellStyle name="계산 3 5 2 8 4" xfId="24695"/>
    <cellStyle name="계산 3 5 2 8 4 2" xfId="47734"/>
    <cellStyle name="계산 3 5 2 8 5" xfId="30584"/>
    <cellStyle name="계산 3 5 2 9" xfId="7492"/>
    <cellStyle name="계산 3 5 2 9 2" xfId="13458"/>
    <cellStyle name="계산 3 5 2 9 2 2" xfId="36512"/>
    <cellStyle name="계산 3 5 2 9 3" xfId="19214"/>
    <cellStyle name="계산 3 5 2 9 3 2" xfId="42253"/>
    <cellStyle name="계산 3 5 2 9 4" xfId="24696"/>
    <cellStyle name="계산 3 5 2 9 4 2" xfId="47735"/>
    <cellStyle name="계산 3 5 2 9 5" xfId="30585"/>
    <cellStyle name="계산 3 5 3" xfId="5937"/>
    <cellStyle name="계산 3 5 3 10" xfId="7493"/>
    <cellStyle name="계산 3 5 3 10 2" xfId="13459"/>
    <cellStyle name="계산 3 5 3 10 2 2" xfId="36513"/>
    <cellStyle name="계산 3 5 3 10 3" xfId="19215"/>
    <cellStyle name="계산 3 5 3 10 3 2" xfId="42254"/>
    <cellStyle name="계산 3 5 3 10 4" xfId="24697"/>
    <cellStyle name="계산 3 5 3 10 4 2" xfId="47736"/>
    <cellStyle name="계산 3 5 3 10 5" xfId="30586"/>
    <cellStyle name="계산 3 5 3 11" xfId="11910"/>
    <cellStyle name="계산 3 5 3 11 2" xfId="34979"/>
    <cellStyle name="계산 3 5 3 12" xfId="17667"/>
    <cellStyle name="계산 3 5 3 12 2" xfId="40721"/>
    <cellStyle name="계산 3 5 3 13" xfId="23164"/>
    <cellStyle name="계산 3 5 3 13 2" xfId="46203"/>
    <cellStyle name="계산 3 5 3 14" xfId="29051"/>
    <cellStyle name="계산 3 5 3 2" xfId="7494"/>
    <cellStyle name="계산 3 5 3 2 2" xfId="13460"/>
    <cellStyle name="계산 3 5 3 2 2 2" xfId="36514"/>
    <cellStyle name="계산 3 5 3 2 3" xfId="19216"/>
    <cellStyle name="계산 3 5 3 2 3 2" xfId="42255"/>
    <cellStyle name="계산 3 5 3 2 4" xfId="24698"/>
    <cellStyle name="계산 3 5 3 2 4 2" xfId="47737"/>
    <cellStyle name="계산 3 5 3 2 5" xfId="30587"/>
    <cellStyle name="계산 3 5 3 3" xfId="7495"/>
    <cellStyle name="계산 3 5 3 3 2" xfId="13461"/>
    <cellStyle name="계산 3 5 3 3 2 2" xfId="36515"/>
    <cellStyle name="계산 3 5 3 3 3" xfId="19217"/>
    <cellStyle name="계산 3 5 3 3 3 2" xfId="42256"/>
    <cellStyle name="계산 3 5 3 3 4" xfId="24699"/>
    <cellStyle name="계산 3 5 3 3 4 2" xfId="47738"/>
    <cellStyle name="계산 3 5 3 3 5" xfId="30588"/>
    <cellStyle name="계산 3 5 3 4" xfId="7496"/>
    <cellStyle name="계산 3 5 3 4 2" xfId="13462"/>
    <cellStyle name="계산 3 5 3 4 2 2" xfId="36516"/>
    <cellStyle name="계산 3 5 3 4 3" xfId="19218"/>
    <cellStyle name="계산 3 5 3 4 3 2" xfId="42257"/>
    <cellStyle name="계산 3 5 3 4 4" xfId="24700"/>
    <cellStyle name="계산 3 5 3 4 4 2" xfId="47739"/>
    <cellStyle name="계산 3 5 3 4 5" xfId="30589"/>
    <cellStyle name="계산 3 5 3 5" xfId="7497"/>
    <cellStyle name="계산 3 5 3 5 2" xfId="13463"/>
    <cellStyle name="계산 3 5 3 5 2 2" xfId="36517"/>
    <cellStyle name="계산 3 5 3 5 3" xfId="19219"/>
    <cellStyle name="계산 3 5 3 5 3 2" xfId="42258"/>
    <cellStyle name="계산 3 5 3 5 4" xfId="24701"/>
    <cellStyle name="계산 3 5 3 5 4 2" xfId="47740"/>
    <cellStyle name="계산 3 5 3 5 5" xfId="30590"/>
    <cellStyle name="계산 3 5 3 6" xfId="7498"/>
    <cellStyle name="계산 3 5 3 6 2" xfId="13464"/>
    <cellStyle name="계산 3 5 3 6 2 2" xfId="36518"/>
    <cellStyle name="계산 3 5 3 6 3" xfId="19220"/>
    <cellStyle name="계산 3 5 3 6 3 2" xfId="42259"/>
    <cellStyle name="계산 3 5 3 6 4" xfId="24702"/>
    <cellStyle name="계산 3 5 3 6 4 2" xfId="47741"/>
    <cellStyle name="계산 3 5 3 6 5" xfId="30591"/>
    <cellStyle name="계산 3 5 3 7" xfId="7499"/>
    <cellStyle name="계산 3 5 3 7 2" xfId="13465"/>
    <cellStyle name="계산 3 5 3 7 2 2" xfId="36519"/>
    <cellStyle name="계산 3 5 3 7 3" xfId="19221"/>
    <cellStyle name="계산 3 5 3 7 3 2" xfId="42260"/>
    <cellStyle name="계산 3 5 3 7 4" xfId="24703"/>
    <cellStyle name="계산 3 5 3 7 4 2" xfId="47742"/>
    <cellStyle name="계산 3 5 3 7 5" xfId="30592"/>
    <cellStyle name="계산 3 5 3 8" xfId="7500"/>
    <cellStyle name="계산 3 5 3 8 2" xfId="13466"/>
    <cellStyle name="계산 3 5 3 8 2 2" xfId="36520"/>
    <cellStyle name="계산 3 5 3 8 3" xfId="19222"/>
    <cellStyle name="계산 3 5 3 8 3 2" xfId="42261"/>
    <cellStyle name="계산 3 5 3 8 4" xfId="24704"/>
    <cellStyle name="계산 3 5 3 8 4 2" xfId="47743"/>
    <cellStyle name="계산 3 5 3 8 5" xfId="30593"/>
    <cellStyle name="계산 3 5 3 9" xfId="7501"/>
    <cellStyle name="계산 3 5 3 9 2" xfId="13467"/>
    <cellStyle name="계산 3 5 3 9 2 2" xfId="36521"/>
    <cellStyle name="계산 3 5 3 9 3" xfId="19223"/>
    <cellStyle name="계산 3 5 3 9 3 2" xfId="42262"/>
    <cellStyle name="계산 3 5 3 9 4" xfId="24705"/>
    <cellStyle name="계산 3 5 3 9 4 2" xfId="47744"/>
    <cellStyle name="계산 3 5 3 9 5" xfId="30594"/>
    <cellStyle name="계산 3 5 4" xfId="7502"/>
    <cellStyle name="계산 3 5 4 2" xfId="13468"/>
    <cellStyle name="계산 3 5 4 2 2" xfId="36522"/>
    <cellStyle name="계산 3 5 4 3" xfId="19224"/>
    <cellStyle name="계산 3 5 4 3 2" xfId="42263"/>
    <cellStyle name="계산 3 5 4 4" xfId="24706"/>
    <cellStyle name="계산 3 5 4 4 2" xfId="47745"/>
    <cellStyle name="계산 3 5 4 5" xfId="30595"/>
    <cellStyle name="계산 3 5 5" xfId="7503"/>
    <cellStyle name="계산 3 5 5 2" xfId="13469"/>
    <cellStyle name="계산 3 5 5 2 2" xfId="36523"/>
    <cellStyle name="계산 3 5 5 3" xfId="19225"/>
    <cellStyle name="계산 3 5 5 3 2" xfId="42264"/>
    <cellStyle name="계산 3 5 5 4" xfId="24707"/>
    <cellStyle name="계산 3 5 5 4 2" xfId="47746"/>
    <cellStyle name="계산 3 5 5 5" xfId="30596"/>
    <cellStyle name="계산 3 5 6" xfId="7504"/>
    <cellStyle name="계산 3 5 6 2" xfId="13470"/>
    <cellStyle name="계산 3 5 6 2 2" xfId="36524"/>
    <cellStyle name="계산 3 5 6 3" xfId="19226"/>
    <cellStyle name="계산 3 5 6 3 2" xfId="42265"/>
    <cellStyle name="계산 3 5 6 4" xfId="24708"/>
    <cellStyle name="계산 3 5 6 4 2" xfId="47747"/>
    <cellStyle name="계산 3 5 6 5" xfId="30597"/>
    <cellStyle name="계산 3 5 7" xfId="7505"/>
    <cellStyle name="계산 3 5 7 2" xfId="13471"/>
    <cellStyle name="계산 3 5 7 2 2" xfId="36525"/>
    <cellStyle name="계산 3 5 7 3" xfId="19227"/>
    <cellStyle name="계산 3 5 7 3 2" xfId="42266"/>
    <cellStyle name="계산 3 5 7 4" xfId="24709"/>
    <cellStyle name="계산 3 5 7 4 2" xfId="47748"/>
    <cellStyle name="계산 3 5 7 5" xfId="30598"/>
    <cellStyle name="계산 3 5 8" xfId="11404"/>
    <cellStyle name="계산 3 5 8 2" xfId="34473"/>
    <cellStyle name="계산 3 5 9" xfId="17202"/>
    <cellStyle name="계산 3 5 9 2" xfId="40256"/>
    <cellStyle name="계산 3 6" xfId="5512"/>
    <cellStyle name="계산 3 6 10" xfId="17295"/>
    <cellStyle name="계산 3 6 10 2" xfId="40349"/>
    <cellStyle name="계산 3 6 11" xfId="22895"/>
    <cellStyle name="계산 3 6 11 2" xfId="45934"/>
    <cellStyle name="계산 3 6 12" xfId="28637"/>
    <cellStyle name="계산 3 6 2" xfId="5800"/>
    <cellStyle name="계산 3 6 2 10" xfId="7506"/>
    <cellStyle name="계산 3 6 2 10 2" xfId="13472"/>
    <cellStyle name="계산 3 6 2 10 2 2" xfId="36526"/>
    <cellStyle name="계산 3 6 2 10 3" xfId="19228"/>
    <cellStyle name="계산 3 6 2 10 3 2" xfId="42267"/>
    <cellStyle name="계산 3 6 2 10 4" xfId="24710"/>
    <cellStyle name="계산 3 6 2 10 4 2" xfId="47749"/>
    <cellStyle name="계산 3 6 2 10 5" xfId="30599"/>
    <cellStyle name="계산 3 6 2 11" xfId="11773"/>
    <cellStyle name="계산 3 6 2 11 2" xfId="34842"/>
    <cellStyle name="계산 3 6 2 12" xfId="17537"/>
    <cellStyle name="계산 3 6 2 12 2" xfId="40591"/>
    <cellStyle name="계산 3 6 2 13" xfId="23053"/>
    <cellStyle name="계산 3 6 2 13 2" xfId="46092"/>
    <cellStyle name="계산 3 6 2 14" xfId="28914"/>
    <cellStyle name="계산 3 6 2 2" xfId="7507"/>
    <cellStyle name="계산 3 6 2 2 2" xfId="13473"/>
    <cellStyle name="계산 3 6 2 2 2 2" xfId="36527"/>
    <cellStyle name="계산 3 6 2 2 3" xfId="19229"/>
    <cellStyle name="계산 3 6 2 2 3 2" xfId="42268"/>
    <cellStyle name="계산 3 6 2 2 4" xfId="24711"/>
    <cellStyle name="계산 3 6 2 2 4 2" xfId="47750"/>
    <cellStyle name="계산 3 6 2 2 5" xfId="30600"/>
    <cellStyle name="계산 3 6 2 3" xfId="7508"/>
    <cellStyle name="계산 3 6 2 3 2" xfId="13474"/>
    <cellStyle name="계산 3 6 2 3 2 2" xfId="36528"/>
    <cellStyle name="계산 3 6 2 3 3" xfId="19230"/>
    <cellStyle name="계산 3 6 2 3 3 2" xfId="42269"/>
    <cellStyle name="계산 3 6 2 3 4" xfId="24712"/>
    <cellStyle name="계산 3 6 2 3 4 2" xfId="47751"/>
    <cellStyle name="계산 3 6 2 3 5" xfId="30601"/>
    <cellStyle name="계산 3 6 2 4" xfId="7509"/>
    <cellStyle name="계산 3 6 2 4 2" xfId="13475"/>
    <cellStyle name="계산 3 6 2 4 2 2" xfId="36529"/>
    <cellStyle name="계산 3 6 2 4 3" xfId="19231"/>
    <cellStyle name="계산 3 6 2 4 3 2" xfId="42270"/>
    <cellStyle name="계산 3 6 2 4 4" xfId="24713"/>
    <cellStyle name="계산 3 6 2 4 4 2" xfId="47752"/>
    <cellStyle name="계산 3 6 2 4 5" xfId="30602"/>
    <cellStyle name="계산 3 6 2 5" xfId="7510"/>
    <cellStyle name="계산 3 6 2 5 2" xfId="13476"/>
    <cellStyle name="계산 3 6 2 5 2 2" xfId="36530"/>
    <cellStyle name="계산 3 6 2 5 3" xfId="19232"/>
    <cellStyle name="계산 3 6 2 5 3 2" xfId="42271"/>
    <cellStyle name="계산 3 6 2 5 4" xfId="24714"/>
    <cellStyle name="계산 3 6 2 5 4 2" xfId="47753"/>
    <cellStyle name="계산 3 6 2 5 5" xfId="30603"/>
    <cellStyle name="계산 3 6 2 6" xfId="7511"/>
    <cellStyle name="계산 3 6 2 6 2" xfId="13477"/>
    <cellStyle name="계산 3 6 2 6 2 2" xfId="36531"/>
    <cellStyle name="계산 3 6 2 6 3" xfId="19233"/>
    <cellStyle name="계산 3 6 2 6 3 2" xfId="42272"/>
    <cellStyle name="계산 3 6 2 6 4" xfId="24715"/>
    <cellStyle name="계산 3 6 2 6 4 2" xfId="47754"/>
    <cellStyle name="계산 3 6 2 6 5" xfId="30604"/>
    <cellStyle name="계산 3 6 2 7" xfId="7512"/>
    <cellStyle name="계산 3 6 2 7 2" xfId="13478"/>
    <cellStyle name="계산 3 6 2 7 2 2" xfId="36532"/>
    <cellStyle name="계산 3 6 2 7 3" xfId="19234"/>
    <cellStyle name="계산 3 6 2 7 3 2" xfId="42273"/>
    <cellStyle name="계산 3 6 2 7 4" xfId="24716"/>
    <cellStyle name="계산 3 6 2 7 4 2" xfId="47755"/>
    <cellStyle name="계산 3 6 2 7 5" xfId="30605"/>
    <cellStyle name="계산 3 6 2 8" xfId="7513"/>
    <cellStyle name="계산 3 6 2 8 2" xfId="13479"/>
    <cellStyle name="계산 3 6 2 8 2 2" xfId="36533"/>
    <cellStyle name="계산 3 6 2 8 3" xfId="19235"/>
    <cellStyle name="계산 3 6 2 8 3 2" xfId="42274"/>
    <cellStyle name="계산 3 6 2 8 4" xfId="24717"/>
    <cellStyle name="계산 3 6 2 8 4 2" xfId="47756"/>
    <cellStyle name="계산 3 6 2 8 5" xfId="30606"/>
    <cellStyle name="계산 3 6 2 9" xfId="7514"/>
    <cellStyle name="계산 3 6 2 9 2" xfId="13480"/>
    <cellStyle name="계산 3 6 2 9 2 2" xfId="36534"/>
    <cellStyle name="계산 3 6 2 9 3" xfId="19236"/>
    <cellStyle name="계산 3 6 2 9 3 2" xfId="42275"/>
    <cellStyle name="계산 3 6 2 9 4" xfId="24718"/>
    <cellStyle name="계산 3 6 2 9 4 2" xfId="47757"/>
    <cellStyle name="계산 3 6 2 9 5" xfId="30607"/>
    <cellStyle name="계산 3 6 3" xfId="6023"/>
    <cellStyle name="계산 3 6 3 10" xfId="7515"/>
    <cellStyle name="계산 3 6 3 10 2" xfId="13481"/>
    <cellStyle name="계산 3 6 3 10 2 2" xfId="36535"/>
    <cellStyle name="계산 3 6 3 10 3" xfId="19237"/>
    <cellStyle name="계산 3 6 3 10 3 2" xfId="42276"/>
    <cellStyle name="계산 3 6 3 10 4" xfId="24719"/>
    <cellStyle name="계산 3 6 3 10 4 2" xfId="47758"/>
    <cellStyle name="계산 3 6 3 10 5" xfId="30608"/>
    <cellStyle name="계산 3 6 3 11" xfId="11996"/>
    <cellStyle name="계산 3 6 3 11 2" xfId="35065"/>
    <cellStyle name="계산 3 6 3 12" xfId="17753"/>
    <cellStyle name="계산 3 6 3 12 2" xfId="40807"/>
    <cellStyle name="계산 3 6 3 13" xfId="23250"/>
    <cellStyle name="계산 3 6 3 13 2" xfId="46289"/>
    <cellStyle name="계산 3 6 3 14" xfId="29137"/>
    <cellStyle name="계산 3 6 3 2" xfId="7516"/>
    <cellStyle name="계산 3 6 3 2 2" xfId="13482"/>
    <cellStyle name="계산 3 6 3 2 2 2" xfId="36536"/>
    <cellStyle name="계산 3 6 3 2 3" xfId="19238"/>
    <cellStyle name="계산 3 6 3 2 3 2" xfId="42277"/>
    <cellStyle name="계산 3 6 3 2 4" xfId="24720"/>
    <cellStyle name="계산 3 6 3 2 4 2" xfId="47759"/>
    <cellStyle name="계산 3 6 3 2 5" xfId="30609"/>
    <cellStyle name="계산 3 6 3 3" xfId="7517"/>
    <cellStyle name="계산 3 6 3 3 2" xfId="13483"/>
    <cellStyle name="계산 3 6 3 3 2 2" xfId="36537"/>
    <cellStyle name="계산 3 6 3 3 3" xfId="19239"/>
    <cellStyle name="계산 3 6 3 3 3 2" xfId="42278"/>
    <cellStyle name="계산 3 6 3 3 4" xfId="24721"/>
    <cellStyle name="계산 3 6 3 3 4 2" xfId="47760"/>
    <cellStyle name="계산 3 6 3 3 5" xfId="30610"/>
    <cellStyle name="계산 3 6 3 4" xfId="7518"/>
    <cellStyle name="계산 3 6 3 4 2" xfId="13484"/>
    <cellStyle name="계산 3 6 3 4 2 2" xfId="36538"/>
    <cellStyle name="계산 3 6 3 4 3" xfId="19240"/>
    <cellStyle name="계산 3 6 3 4 3 2" xfId="42279"/>
    <cellStyle name="계산 3 6 3 4 4" xfId="24722"/>
    <cellStyle name="계산 3 6 3 4 4 2" xfId="47761"/>
    <cellStyle name="계산 3 6 3 4 5" xfId="30611"/>
    <cellStyle name="계산 3 6 3 5" xfId="7519"/>
    <cellStyle name="계산 3 6 3 5 2" xfId="13485"/>
    <cellStyle name="계산 3 6 3 5 2 2" xfId="36539"/>
    <cellStyle name="계산 3 6 3 5 3" xfId="19241"/>
    <cellStyle name="계산 3 6 3 5 3 2" xfId="42280"/>
    <cellStyle name="계산 3 6 3 5 4" xfId="24723"/>
    <cellStyle name="계산 3 6 3 5 4 2" xfId="47762"/>
    <cellStyle name="계산 3 6 3 5 5" xfId="30612"/>
    <cellStyle name="계산 3 6 3 6" xfId="7520"/>
    <cellStyle name="계산 3 6 3 6 2" xfId="13486"/>
    <cellStyle name="계산 3 6 3 6 2 2" xfId="36540"/>
    <cellStyle name="계산 3 6 3 6 3" xfId="19242"/>
    <cellStyle name="계산 3 6 3 6 3 2" xfId="42281"/>
    <cellStyle name="계산 3 6 3 6 4" xfId="24724"/>
    <cellStyle name="계산 3 6 3 6 4 2" xfId="47763"/>
    <cellStyle name="계산 3 6 3 6 5" xfId="30613"/>
    <cellStyle name="계산 3 6 3 7" xfId="7521"/>
    <cellStyle name="계산 3 6 3 7 2" xfId="13487"/>
    <cellStyle name="계산 3 6 3 7 2 2" xfId="36541"/>
    <cellStyle name="계산 3 6 3 7 3" xfId="19243"/>
    <cellStyle name="계산 3 6 3 7 3 2" xfId="42282"/>
    <cellStyle name="계산 3 6 3 7 4" xfId="24725"/>
    <cellStyle name="계산 3 6 3 7 4 2" xfId="47764"/>
    <cellStyle name="계산 3 6 3 7 5" xfId="30614"/>
    <cellStyle name="계산 3 6 3 8" xfId="7522"/>
    <cellStyle name="계산 3 6 3 8 2" xfId="13488"/>
    <cellStyle name="계산 3 6 3 8 2 2" xfId="36542"/>
    <cellStyle name="계산 3 6 3 8 3" xfId="19244"/>
    <cellStyle name="계산 3 6 3 8 3 2" xfId="42283"/>
    <cellStyle name="계산 3 6 3 8 4" xfId="24726"/>
    <cellStyle name="계산 3 6 3 8 4 2" xfId="47765"/>
    <cellStyle name="계산 3 6 3 8 5" xfId="30615"/>
    <cellStyle name="계산 3 6 3 9" xfId="7523"/>
    <cellStyle name="계산 3 6 3 9 2" xfId="13489"/>
    <cellStyle name="계산 3 6 3 9 2 2" xfId="36543"/>
    <cellStyle name="계산 3 6 3 9 3" xfId="19245"/>
    <cellStyle name="계산 3 6 3 9 3 2" xfId="42284"/>
    <cellStyle name="계산 3 6 3 9 4" xfId="24727"/>
    <cellStyle name="계산 3 6 3 9 4 2" xfId="47766"/>
    <cellStyle name="계산 3 6 3 9 5" xfId="30616"/>
    <cellStyle name="계산 3 6 4" xfId="7524"/>
    <cellStyle name="계산 3 6 4 2" xfId="13490"/>
    <cellStyle name="계산 3 6 4 2 2" xfId="36544"/>
    <cellStyle name="계산 3 6 4 3" xfId="19246"/>
    <cellStyle name="계산 3 6 4 3 2" xfId="42285"/>
    <cellStyle name="계산 3 6 4 4" xfId="24728"/>
    <cellStyle name="계산 3 6 4 4 2" xfId="47767"/>
    <cellStyle name="계산 3 6 4 5" xfId="30617"/>
    <cellStyle name="계산 3 6 5" xfId="7525"/>
    <cellStyle name="계산 3 6 5 2" xfId="13491"/>
    <cellStyle name="계산 3 6 5 2 2" xfId="36545"/>
    <cellStyle name="계산 3 6 5 3" xfId="19247"/>
    <cellStyle name="계산 3 6 5 3 2" xfId="42286"/>
    <cellStyle name="계산 3 6 5 4" xfId="24729"/>
    <cellStyle name="계산 3 6 5 4 2" xfId="47768"/>
    <cellStyle name="계산 3 6 5 5" xfId="30618"/>
    <cellStyle name="계산 3 6 6" xfId="7526"/>
    <cellStyle name="계산 3 6 6 2" xfId="13492"/>
    <cellStyle name="계산 3 6 6 2 2" xfId="36546"/>
    <cellStyle name="계산 3 6 6 3" xfId="19248"/>
    <cellStyle name="계산 3 6 6 3 2" xfId="42287"/>
    <cellStyle name="계산 3 6 6 4" xfId="24730"/>
    <cellStyle name="계산 3 6 6 4 2" xfId="47769"/>
    <cellStyle name="계산 3 6 6 5" xfId="30619"/>
    <cellStyle name="계산 3 6 7" xfId="7527"/>
    <cellStyle name="계산 3 6 7 2" xfId="13493"/>
    <cellStyle name="계산 3 6 7 2 2" xfId="36547"/>
    <cellStyle name="계산 3 6 7 3" xfId="19249"/>
    <cellStyle name="계산 3 6 7 3 2" xfId="42288"/>
    <cellStyle name="계산 3 6 7 4" xfId="24731"/>
    <cellStyle name="계산 3 6 7 4 2" xfId="47770"/>
    <cellStyle name="계산 3 6 7 5" xfId="30620"/>
    <cellStyle name="계산 3 6 8" xfId="7528"/>
    <cellStyle name="계산 3 6 8 2" xfId="13494"/>
    <cellStyle name="계산 3 6 8 2 2" xfId="36548"/>
    <cellStyle name="계산 3 6 8 3" xfId="19250"/>
    <cellStyle name="계산 3 6 8 3 2" xfId="42289"/>
    <cellStyle name="계산 3 6 8 4" xfId="24732"/>
    <cellStyle name="계산 3 6 8 4 2" xfId="47771"/>
    <cellStyle name="계산 3 6 8 5" xfId="30621"/>
    <cellStyle name="계산 3 6 9" xfId="11506"/>
    <cellStyle name="계산 3 6 9 2" xfId="34575"/>
    <cellStyle name="계산 3 7" xfId="7529"/>
    <cellStyle name="계산 3 7 2" xfId="13495"/>
    <cellStyle name="계산 3 7 2 2" xfId="36549"/>
    <cellStyle name="계산 3 7 3" xfId="19251"/>
    <cellStyle name="계산 3 7 3 2" xfId="42290"/>
    <cellStyle name="계산 3 7 4" xfId="24733"/>
    <cellStyle name="계산 3 7 4 2" xfId="47772"/>
    <cellStyle name="계산 3 7 5" xfId="30622"/>
    <cellStyle name="계산 3 8" xfId="11245"/>
    <cellStyle name="계산 3 8 2" xfId="34314"/>
    <cellStyle name="계산 3 9" xfId="28412"/>
    <cellStyle name="계산 4" xfId="545"/>
    <cellStyle name="계산 4 2" xfId="5133"/>
    <cellStyle name="계산 4 2 10" xfId="28450"/>
    <cellStyle name="계산 4 2 2" xfId="5556"/>
    <cellStyle name="계산 4 2 2 2" xfId="5844"/>
    <cellStyle name="계산 4 2 2 2 10" xfId="11817"/>
    <cellStyle name="계산 4 2 2 2 10 2" xfId="34886"/>
    <cellStyle name="계산 4 2 2 2 11" xfId="17578"/>
    <cellStyle name="계산 4 2 2 2 11 2" xfId="40632"/>
    <cellStyle name="계산 4 2 2 2 12" xfId="23088"/>
    <cellStyle name="계산 4 2 2 2 12 2" xfId="46127"/>
    <cellStyle name="계산 4 2 2 2 13" xfId="28958"/>
    <cellStyle name="계산 4 2 2 2 2" xfId="7530"/>
    <cellStyle name="계산 4 2 2 2 2 2" xfId="13496"/>
    <cellStyle name="계산 4 2 2 2 2 2 2" xfId="36550"/>
    <cellStyle name="계산 4 2 2 2 2 3" xfId="19252"/>
    <cellStyle name="계산 4 2 2 2 2 3 2" xfId="42291"/>
    <cellStyle name="계산 4 2 2 2 2 4" xfId="24734"/>
    <cellStyle name="계산 4 2 2 2 2 4 2" xfId="47773"/>
    <cellStyle name="계산 4 2 2 2 2 5" xfId="30623"/>
    <cellStyle name="계산 4 2 2 2 3" xfId="7531"/>
    <cellStyle name="계산 4 2 2 2 3 2" xfId="13497"/>
    <cellStyle name="계산 4 2 2 2 3 2 2" xfId="36551"/>
    <cellStyle name="계산 4 2 2 2 3 3" xfId="19253"/>
    <cellStyle name="계산 4 2 2 2 3 3 2" xfId="42292"/>
    <cellStyle name="계산 4 2 2 2 3 4" xfId="24735"/>
    <cellStyle name="계산 4 2 2 2 3 4 2" xfId="47774"/>
    <cellStyle name="계산 4 2 2 2 3 5" xfId="30624"/>
    <cellStyle name="계산 4 2 2 2 4" xfId="7532"/>
    <cellStyle name="계산 4 2 2 2 4 2" xfId="13498"/>
    <cellStyle name="계산 4 2 2 2 4 2 2" xfId="36552"/>
    <cellStyle name="계산 4 2 2 2 4 3" xfId="19254"/>
    <cellStyle name="계산 4 2 2 2 4 3 2" xfId="42293"/>
    <cellStyle name="계산 4 2 2 2 4 4" xfId="24736"/>
    <cellStyle name="계산 4 2 2 2 4 4 2" xfId="47775"/>
    <cellStyle name="계산 4 2 2 2 4 5" xfId="30625"/>
    <cellStyle name="계산 4 2 2 2 5" xfId="7533"/>
    <cellStyle name="계산 4 2 2 2 5 2" xfId="13499"/>
    <cellStyle name="계산 4 2 2 2 5 2 2" xfId="36553"/>
    <cellStyle name="계산 4 2 2 2 5 3" xfId="19255"/>
    <cellStyle name="계산 4 2 2 2 5 3 2" xfId="42294"/>
    <cellStyle name="계산 4 2 2 2 5 4" xfId="24737"/>
    <cellStyle name="계산 4 2 2 2 5 4 2" xfId="47776"/>
    <cellStyle name="계산 4 2 2 2 5 5" xfId="30626"/>
    <cellStyle name="계산 4 2 2 2 6" xfId="7534"/>
    <cellStyle name="계산 4 2 2 2 6 2" xfId="13500"/>
    <cellStyle name="계산 4 2 2 2 6 2 2" xfId="36554"/>
    <cellStyle name="계산 4 2 2 2 6 3" xfId="19256"/>
    <cellStyle name="계산 4 2 2 2 6 3 2" xfId="42295"/>
    <cellStyle name="계산 4 2 2 2 6 4" xfId="24738"/>
    <cellStyle name="계산 4 2 2 2 6 4 2" xfId="47777"/>
    <cellStyle name="계산 4 2 2 2 6 5" xfId="30627"/>
    <cellStyle name="계산 4 2 2 2 7" xfId="7535"/>
    <cellStyle name="계산 4 2 2 2 7 2" xfId="13501"/>
    <cellStyle name="계산 4 2 2 2 7 2 2" xfId="36555"/>
    <cellStyle name="계산 4 2 2 2 7 3" xfId="19257"/>
    <cellStyle name="계산 4 2 2 2 7 3 2" xfId="42296"/>
    <cellStyle name="계산 4 2 2 2 7 4" xfId="24739"/>
    <cellStyle name="계산 4 2 2 2 7 4 2" xfId="47778"/>
    <cellStyle name="계산 4 2 2 2 7 5" xfId="30628"/>
    <cellStyle name="계산 4 2 2 2 8" xfId="7536"/>
    <cellStyle name="계산 4 2 2 2 8 2" xfId="13502"/>
    <cellStyle name="계산 4 2 2 2 8 2 2" xfId="36556"/>
    <cellStyle name="계산 4 2 2 2 8 3" xfId="19258"/>
    <cellStyle name="계산 4 2 2 2 8 3 2" xfId="42297"/>
    <cellStyle name="계산 4 2 2 2 8 4" xfId="24740"/>
    <cellStyle name="계산 4 2 2 2 8 4 2" xfId="47779"/>
    <cellStyle name="계산 4 2 2 2 8 5" xfId="30629"/>
    <cellStyle name="계산 4 2 2 2 9" xfId="7537"/>
    <cellStyle name="계산 4 2 2 2 9 2" xfId="13503"/>
    <cellStyle name="계산 4 2 2 2 9 2 2" xfId="36557"/>
    <cellStyle name="계산 4 2 2 2 9 3" xfId="19259"/>
    <cellStyle name="계산 4 2 2 2 9 3 2" xfId="42298"/>
    <cellStyle name="계산 4 2 2 2 9 4" xfId="24741"/>
    <cellStyle name="계산 4 2 2 2 9 4 2" xfId="47780"/>
    <cellStyle name="계산 4 2 2 2 9 5" xfId="30630"/>
    <cellStyle name="계산 4 2 2 3" xfId="6065"/>
    <cellStyle name="계산 4 2 2 3 10" xfId="7538"/>
    <cellStyle name="계산 4 2 2 3 10 2" xfId="13504"/>
    <cellStyle name="계산 4 2 2 3 10 2 2" xfId="36558"/>
    <cellStyle name="계산 4 2 2 3 10 3" xfId="19260"/>
    <cellStyle name="계산 4 2 2 3 10 3 2" xfId="42299"/>
    <cellStyle name="계산 4 2 2 3 10 4" xfId="24742"/>
    <cellStyle name="계산 4 2 2 3 10 4 2" xfId="47781"/>
    <cellStyle name="계산 4 2 2 3 10 5" xfId="30631"/>
    <cellStyle name="계산 4 2 2 3 11" xfId="12037"/>
    <cellStyle name="계산 4 2 2 3 11 2" xfId="35106"/>
    <cellStyle name="계산 4 2 2 3 12" xfId="17793"/>
    <cellStyle name="계산 4 2 2 3 12 2" xfId="40847"/>
    <cellStyle name="계산 4 2 2 3 13" xfId="23290"/>
    <cellStyle name="계산 4 2 2 3 13 2" xfId="46329"/>
    <cellStyle name="계산 4 2 2 3 14" xfId="29179"/>
    <cellStyle name="계산 4 2 2 3 2" xfId="7539"/>
    <cellStyle name="계산 4 2 2 3 2 2" xfId="13505"/>
    <cellStyle name="계산 4 2 2 3 2 2 2" xfId="36559"/>
    <cellStyle name="계산 4 2 2 3 2 3" xfId="19261"/>
    <cellStyle name="계산 4 2 2 3 2 3 2" xfId="42300"/>
    <cellStyle name="계산 4 2 2 3 2 4" xfId="24743"/>
    <cellStyle name="계산 4 2 2 3 2 4 2" xfId="47782"/>
    <cellStyle name="계산 4 2 2 3 2 5" xfId="30632"/>
    <cellStyle name="계산 4 2 2 3 3" xfId="7540"/>
    <cellStyle name="계산 4 2 2 3 3 2" xfId="13506"/>
    <cellStyle name="계산 4 2 2 3 3 2 2" xfId="36560"/>
    <cellStyle name="계산 4 2 2 3 3 3" xfId="19262"/>
    <cellStyle name="계산 4 2 2 3 3 3 2" xfId="42301"/>
    <cellStyle name="계산 4 2 2 3 3 4" xfId="24744"/>
    <cellStyle name="계산 4 2 2 3 3 4 2" xfId="47783"/>
    <cellStyle name="계산 4 2 2 3 3 5" xfId="30633"/>
    <cellStyle name="계산 4 2 2 3 4" xfId="7541"/>
    <cellStyle name="계산 4 2 2 3 4 2" xfId="13507"/>
    <cellStyle name="계산 4 2 2 3 4 2 2" xfId="36561"/>
    <cellStyle name="계산 4 2 2 3 4 3" xfId="19263"/>
    <cellStyle name="계산 4 2 2 3 4 3 2" xfId="42302"/>
    <cellStyle name="계산 4 2 2 3 4 4" xfId="24745"/>
    <cellStyle name="계산 4 2 2 3 4 4 2" xfId="47784"/>
    <cellStyle name="계산 4 2 2 3 4 5" xfId="30634"/>
    <cellStyle name="계산 4 2 2 3 5" xfId="7542"/>
    <cellStyle name="계산 4 2 2 3 5 2" xfId="13508"/>
    <cellStyle name="계산 4 2 2 3 5 2 2" xfId="36562"/>
    <cellStyle name="계산 4 2 2 3 5 3" xfId="19264"/>
    <cellStyle name="계산 4 2 2 3 5 3 2" xfId="42303"/>
    <cellStyle name="계산 4 2 2 3 5 4" xfId="24746"/>
    <cellStyle name="계산 4 2 2 3 5 4 2" xfId="47785"/>
    <cellStyle name="계산 4 2 2 3 5 5" xfId="30635"/>
    <cellStyle name="계산 4 2 2 3 6" xfId="7543"/>
    <cellStyle name="계산 4 2 2 3 6 2" xfId="13509"/>
    <cellStyle name="계산 4 2 2 3 6 2 2" xfId="36563"/>
    <cellStyle name="계산 4 2 2 3 6 3" xfId="19265"/>
    <cellStyle name="계산 4 2 2 3 6 3 2" xfId="42304"/>
    <cellStyle name="계산 4 2 2 3 6 4" xfId="24747"/>
    <cellStyle name="계산 4 2 2 3 6 4 2" xfId="47786"/>
    <cellStyle name="계산 4 2 2 3 6 5" xfId="30636"/>
    <cellStyle name="계산 4 2 2 3 7" xfId="7544"/>
    <cellStyle name="계산 4 2 2 3 7 2" xfId="13510"/>
    <cellStyle name="계산 4 2 2 3 7 2 2" xfId="36564"/>
    <cellStyle name="계산 4 2 2 3 7 3" xfId="19266"/>
    <cellStyle name="계산 4 2 2 3 7 3 2" xfId="42305"/>
    <cellStyle name="계산 4 2 2 3 7 4" xfId="24748"/>
    <cellStyle name="계산 4 2 2 3 7 4 2" xfId="47787"/>
    <cellStyle name="계산 4 2 2 3 7 5" xfId="30637"/>
    <cellStyle name="계산 4 2 2 3 8" xfId="7545"/>
    <cellStyle name="계산 4 2 2 3 8 2" xfId="13511"/>
    <cellStyle name="계산 4 2 2 3 8 2 2" xfId="36565"/>
    <cellStyle name="계산 4 2 2 3 8 3" xfId="19267"/>
    <cellStyle name="계산 4 2 2 3 8 3 2" xfId="42306"/>
    <cellStyle name="계산 4 2 2 3 8 4" xfId="24749"/>
    <cellStyle name="계산 4 2 2 3 8 4 2" xfId="47788"/>
    <cellStyle name="계산 4 2 2 3 8 5" xfId="30638"/>
    <cellStyle name="계산 4 2 2 3 9" xfId="7546"/>
    <cellStyle name="계산 4 2 2 3 9 2" xfId="13512"/>
    <cellStyle name="계산 4 2 2 3 9 2 2" xfId="36566"/>
    <cellStyle name="계산 4 2 2 3 9 3" xfId="19268"/>
    <cellStyle name="계산 4 2 2 3 9 3 2" xfId="42307"/>
    <cellStyle name="계산 4 2 2 3 9 4" xfId="24750"/>
    <cellStyle name="계산 4 2 2 3 9 4 2" xfId="47789"/>
    <cellStyle name="계산 4 2 2 3 9 5" xfId="30639"/>
    <cellStyle name="계산 4 2 2 4" xfId="7547"/>
    <cellStyle name="계산 4 2 2 4 2" xfId="13513"/>
    <cellStyle name="계산 4 2 2 4 2 2" xfId="36567"/>
    <cellStyle name="계산 4 2 2 4 3" xfId="19269"/>
    <cellStyle name="계산 4 2 2 4 3 2" xfId="42308"/>
    <cellStyle name="계산 4 2 2 4 4" xfId="24751"/>
    <cellStyle name="계산 4 2 2 4 4 2" xfId="47790"/>
    <cellStyle name="계산 4 2 2 4 5" xfId="30640"/>
    <cellStyle name="계산 4 2 2 5" xfId="7548"/>
    <cellStyle name="계산 4 2 2 5 2" xfId="13514"/>
    <cellStyle name="계산 4 2 2 5 2 2" xfId="36568"/>
    <cellStyle name="계산 4 2 2 5 3" xfId="19270"/>
    <cellStyle name="계산 4 2 2 5 3 2" xfId="42309"/>
    <cellStyle name="계산 4 2 2 5 4" xfId="24752"/>
    <cellStyle name="계산 4 2 2 5 4 2" xfId="47791"/>
    <cellStyle name="계산 4 2 2 5 5" xfId="30641"/>
    <cellStyle name="계산 4 2 2 6" xfId="7549"/>
    <cellStyle name="계산 4 2 2 6 2" xfId="13515"/>
    <cellStyle name="계산 4 2 2 6 2 2" xfId="36569"/>
    <cellStyle name="계산 4 2 2 6 3" xfId="19271"/>
    <cellStyle name="계산 4 2 2 6 3 2" xfId="42310"/>
    <cellStyle name="계산 4 2 2 6 4" xfId="24753"/>
    <cellStyle name="계산 4 2 2 6 4 2" xfId="47792"/>
    <cellStyle name="계산 4 2 2 6 5" xfId="30642"/>
    <cellStyle name="계산 4 2 2 7" xfId="11549"/>
    <cellStyle name="계산 4 2 2 7 2" xfId="34618"/>
    <cellStyle name="계산 4 2 2 8" xfId="17329"/>
    <cellStyle name="계산 4 2 2 8 2" xfId="40383"/>
    <cellStyle name="계산 4 2 2 9" xfId="28681"/>
    <cellStyle name="계산 4 2 3" xfId="5420"/>
    <cellStyle name="계산 4 2 3 2" xfId="5708"/>
    <cellStyle name="계산 4 2 3 2 10" xfId="11681"/>
    <cellStyle name="계산 4 2 3 2 10 2" xfId="34750"/>
    <cellStyle name="계산 4 2 3 2 11" xfId="17450"/>
    <cellStyle name="계산 4 2 3 2 11 2" xfId="40504"/>
    <cellStyle name="계산 4 2 3 2 12" xfId="22971"/>
    <cellStyle name="계산 4 2 3 2 12 2" xfId="46010"/>
    <cellStyle name="계산 4 2 3 2 13" xfId="28822"/>
    <cellStyle name="계산 4 2 3 2 2" xfId="7550"/>
    <cellStyle name="계산 4 2 3 2 2 2" xfId="13516"/>
    <cellStyle name="계산 4 2 3 2 2 2 2" xfId="36570"/>
    <cellStyle name="계산 4 2 3 2 2 3" xfId="19272"/>
    <cellStyle name="계산 4 2 3 2 2 3 2" xfId="42311"/>
    <cellStyle name="계산 4 2 3 2 2 4" xfId="24754"/>
    <cellStyle name="계산 4 2 3 2 2 4 2" xfId="47793"/>
    <cellStyle name="계산 4 2 3 2 2 5" xfId="30643"/>
    <cellStyle name="계산 4 2 3 2 3" xfId="7551"/>
    <cellStyle name="계산 4 2 3 2 3 2" xfId="13517"/>
    <cellStyle name="계산 4 2 3 2 3 2 2" xfId="36571"/>
    <cellStyle name="계산 4 2 3 2 3 3" xfId="19273"/>
    <cellStyle name="계산 4 2 3 2 3 3 2" xfId="42312"/>
    <cellStyle name="계산 4 2 3 2 3 4" xfId="24755"/>
    <cellStyle name="계산 4 2 3 2 3 4 2" xfId="47794"/>
    <cellStyle name="계산 4 2 3 2 3 5" xfId="30644"/>
    <cellStyle name="계산 4 2 3 2 4" xfId="7552"/>
    <cellStyle name="계산 4 2 3 2 4 2" xfId="13518"/>
    <cellStyle name="계산 4 2 3 2 4 2 2" xfId="36572"/>
    <cellStyle name="계산 4 2 3 2 4 3" xfId="19274"/>
    <cellStyle name="계산 4 2 3 2 4 3 2" xfId="42313"/>
    <cellStyle name="계산 4 2 3 2 4 4" xfId="24756"/>
    <cellStyle name="계산 4 2 3 2 4 4 2" xfId="47795"/>
    <cellStyle name="계산 4 2 3 2 4 5" xfId="30645"/>
    <cellStyle name="계산 4 2 3 2 5" xfId="7553"/>
    <cellStyle name="계산 4 2 3 2 5 2" xfId="13519"/>
    <cellStyle name="계산 4 2 3 2 5 2 2" xfId="36573"/>
    <cellStyle name="계산 4 2 3 2 5 3" xfId="19275"/>
    <cellStyle name="계산 4 2 3 2 5 3 2" xfId="42314"/>
    <cellStyle name="계산 4 2 3 2 5 4" xfId="24757"/>
    <cellStyle name="계산 4 2 3 2 5 4 2" xfId="47796"/>
    <cellStyle name="계산 4 2 3 2 5 5" xfId="30646"/>
    <cellStyle name="계산 4 2 3 2 6" xfId="7554"/>
    <cellStyle name="계산 4 2 3 2 6 2" xfId="13520"/>
    <cellStyle name="계산 4 2 3 2 6 2 2" xfId="36574"/>
    <cellStyle name="계산 4 2 3 2 6 3" xfId="19276"/>
    <cellStyle name="계산 4 2 3 2 6 3 2" xfId="42315"/>
    <cellStyle name="계산 4 2 3 2 6 4" xfId="24758"/>
    <cellStyle name="계산 4 2 3 2 6 4 2" xfId="47797"/>
    <cellStyle name="계산 4 2 3 2 6 5" xfId="30647"/>
    <cellStyle name="계산 4 2 3 2 7" xfId="7555"/>
    <cellStyle name="계산 4 2 3 2 7 2" xfId="13521"/>
    <cellStyle name="계산 4 2 3 2 7 2 2" xfId="36575"/>
    <cellStyle name="계산 4 2 3 2 7 3" xfId="19277"/>
    <cellStyle name="계산 4 2 3 2 7 3 2" xfId="42316"/>
    <cellStyle name="계산 4 2 3 2 7 4" xfId="24759"/>
    <cellStyle name="계산 4 2 3 2 7 4 2" xfId="47798"/>
    <cellStyle name="계산 4 2 3 2 7 5" xfId="30648"/>
    <cellStyle name="계산 4 2 3 2 8" xfId="7556"/>
    <cellStyle name="계산 4 2 3 2 8 2" xfId="13522"/>
    <cellStyle name="계산 4 2 3 2 8 2 2" xfId="36576"/>
    <cellStyle name="계산 4 2 3 2 8 3" xfId="19278"/>
    <cellStyle name="계산 4 2 3 2 8 3 2" xfId="42317"/>
    <cellStyle name="계산 4 2 3 2 8 4" xfId="24760"/>
    <cellStyle name="계산 4 2 3 2 8 4 2" xfId="47799"/>
    <cellStyle name="계산 4 2 3 2 8 5" xfId="30649"/>
    <cellStyle name="계산 4 2 3 2 9" xfId="7557"/>
    <cellStyle name="계산 4 2 3 2 9 2" xfId="13523"/>
    <cellStyle name="계산 4 2 3 2 9 2 2" xfId="36577"/>
    <cellStyle name="계산 4 2 3 2 9 3" xfId="19279"/>
    <cellStyle name="계산 4 2 3 2 9 3 2" xfId="42318"/>
    <cellStyle name="계산 4 2 3 2 9 4" xfId="24761"/>
    <cellStyle name="계산 4 2 3 2 9 4 2" xfId="47800"/>
    <cellStyle name="계산 4 2 3 2 9 5" xfId="30650"/>
    <cellStyle name="계산 4 2 3 3" xfId="5946"/>
    <cellStyle name="계산 4 2 3 3 10" xfId="7558"/>
    <cellStyle name="계산 4 2 3 3 10 2" xfId="13524"/>
    <cellStyle name="계산 4 2 3 3 10 2 2" xfId="36578"/>
    <cellStyle name="계산 4 2 3 3 10 3" xfId="19280"/>
    <cellStyle name="계산 4 2 3 3 10 3 2" xfId="42319"/>
    <cellStyle name="계산 4 2 3 3 10 4" xfId="24762"/>
    <cellStyle name="계산 4 2 3 3 10 4 2" xfId="47801"/>
    <cellStyle name="계산 4 2 3 3 10 5" xfId="30651"/>
    <cellStyle name="계산 4 2 3 3 11" xfId="11919"/>
    <cellStyle name="계산 4 2 3 3 11 2" xfId="34988"/>
    <cellStyle name="계산 4 2 3 3 12" xfId="17676"/>
    <cellStyle name="계산 4 2 3 3 12 2" xfId="40730"/>
    <cellStyle name="계산 4 2 3 3 13" xfId="23173"/>
    <cellStyle name="계산 4 2 3 3 13 2" xfId="46212"/>
    <cellStyle name="계산 4 2 3 3 14" xfId="29060"/>
    <cellStyle name="계산 4 2 3 3 2" xfId="7559"/>
    <cellStyle name="계산 4 2 3 3 2 2" xfId="13525"/>
    <cellStyle name="계산 4 2 3 3 2 2 2" xfId="36579"/>
    <cellStyle name="계산 4 2 3 3 2 3" xfId="19281"/>
    <cellStyle name="계산 4 2 3 3 2 3 2" xfId="42320"/>
    <cellStyle name="계산 4 2 3 3 2 4" xfId="24763"/>
    <cellStyle name="계산 4 2 3 3 2 4 2" xfId="47802"/>
    <cellStyle name="계산 4 2 3 3 2 5" xfId="30652"/>
    <cellStyle name="계산 4 2 3 3 3" xfId="7560"/>
    <cellStyle name="계산 4 2 3 3 3 2" xfId="13526"/>
    <cellStyle name="계산 4 2 3 3 3 2 2" xfId="36580"/>
    <cellStyle name="계산 4 2 3 3 3 3" xfId="19282"/>
    <cellStyle name="계산 4 2 3 3 3 3 2" xfId="42321"/>
    <cellStyle name="계산 4 2 3 3 3 4" xfId="24764"/>
    <cellStyle name="계산 4 2 3 3 3 4 2" xfId="47803"/>
    <cellStyle name="계산 4 2 3 3 3 5" xfId="30653"/>
    <cellStyle name="계산 4 2 3 3 4" xfId="7561"/>
    <cellStyle name="계산 4 2 3 3 4 2" xfId="13527"/>
    <cellStyle name="계산 4 2 3 3 4 2 2" xfId="36581"/>
    <cellStyle name="계산 4 2 3 3 4 3" xfId="19283"/>
    <cellStyle name="계산 4 2 3 3 4 3 2" xfId="42322"/>
    <cellStyle name="계산 4 2 3 3 4 4" xfId="24765"/>
    <cellStyle name="계산 4 2 3 3 4 4 2" xfId="47804"/>
    <cellStyle name="계산 4 2 3 3 4 5" xfId="30654"/>
    <cellStyle name="계산 4 2 3 3 5" xfId="7562"/>
    <cellStyle name="계산 4 2 3 3 5 2" xfId="13528"/>
    <cellStyle name="계산 4 2 3 3 5 2 2" xfId="36582"/>
    <cellStyle name="계산 4 2 3 3 5 3" xfId="19284"/>
    <cellStyle name="계산 4 2 3 3 5 3 2" xfId="42323"/>
    <cellStyle name="계산 4 2 3 3 5 4" xfId="24766"/>
    <cellStyle name="계산 4 2 3 3 5 4 2" xfId="47805"/>
    <cellStyle name="계산 4 2 3 3 5 5" xfId="30655"/>
    <cellStyle name="계산 4 2 3 3 6" xfId="7563"/>
    <cellStyle name="계산 4 2 3 3 6 2" xfId="13529"/>
    <cellStyle name="계산 4 2 3 3 6 2 2" xfId="36583"/>
    <cellStyle name="계산 4 2 3 3 6 3" xfId="19285"/>
    <cellStyle name="계산 4 2 3 3 6 3 2" xfId="42324"/>
    <cellStyle name="계산 4 2 3 3 6 4" xfId="24767"/>
    <cellStyle name="계산 4 2 3 3 6 4 2" xfId="47806"/>
    <cellStyle name="계산 4 2 3 3 6 5" xfId="30656"/>
    <cellStyle name="계산 4 2 3 3 7" xfId="7564"/>
    <cellStyle name="계산 4 2 3 3 7 2" xfId="13530"/>
    <cellStyle name="계산 4 2 3 3 7 2 2" xfId="36584"/>
    <cellStyle name="계산 4 2 3 3 7 3" xfId="19286"/>
    <cellStyle name="계산 4 2 3 3 7 3 2" xfId="42325"/>
    <cellStyle name="계산 4 2 3 3 7 4" xfId="24768"/>
    <cellStyle name="계산 4 2 3 3 7 4 2" xfId="47807"/>
    <cellStyle name="계산 4 2 3 3 7 5" xfId="30657"/>
    <cellStyle name="계산 4 2 3 3 8" xfId="7565"/>
    <cellStyle name="계산 4 2 3 3 8 2" xfId="13531"/>
    <cellStyle name="계산 4 2 3 3 8 2 2" xfId="36585"/>
    <cellStyle name="계산 4 2 3 3 8 3" xfId="19287"/>
    <cellStyle name="계산 4 2 3 3 8 3 2" xfId="42326"/>
    <cellStyle name="계산 4 2 3 3 8 4" xfId="24769"/>
    <cellStyle name="계산 4 2 3 3 8 4 2" xfId="47808"/>
    <cellStyle name="계산 4 2 3 3 8 5" xfId="30658"/>
    <cellStyle name="계산 4 2 3 3 9" xfId="7566"/>
    <cellStyle name="계산 4 2 3 3 9 2" xfId="13532"/>
    <cellStyle name="계산 4 2 3 3 9 2 2" xfId="36586"/>
    <cellStyle name="계산 4 2 3 3 9 3" xfId="19288"/>
    <cellStyle name="계산 4 2 3 3 9 3 2" xfId="42327"/>
    <cellStyle name="계산 4 2 3 3 9 4" xfId="24770"/>
    <cellStyle name="계산 4 2 3 3 9 4 2" xfId="47809"/>
    <cellStyle name="계산 4 2 3 3 9 5" xfId="30659"/>
    <cellStyle name="계산 4 2 3 4" xfId="7567"/>
    <cellStyle name="계산 4 2 3 4 2" xfId="13533"/>
    <cellStyle name="계산 4 2 3 4 2 2" xfId="36587"/>
    <cellStyle name="계산 4 2 3 4 3" xfId="19289"/>
    <cellStyle name="계산 4 2 3 4 3 2" xfId="42328"/>
    <cellStyle name="계산 4 2 3 4 4" xfId="24771"/>
    <cellStyle name="계산 4 2 3 4 4 2" xfId="47810"/>
    <cellStyle name="계산 4 2 3 4 5" xfId="30660"/>
    <cellStyle name="계산 4 2 3 5" xfId="7568"/>
    <cellStyle name="계산 4 2 3 5 2" xfId="13534"/>
    <cellStyle name="계산 4 2 3 5 2 2" xfId="36588"/>
    <cellStyle name="계산 4 2 3 5 3" xfId="19290"/>
    <cellStyle name="계산 4 2 3 5 3 2" xfId="42329"/>
    <cellStyle name="계산 4 2 3 5 4" xfId="24772"/>
    <cellStyle name="계산 4 2 3 5 4 2" xfId="47811"/>
    <cellStyle name="계산 4 2 3 5 5" xfId="30661"/>
    <cellStyle name="계산 4 2 3 6" xfId="7569"/>
    <cellStyle name="계산 4 2 3 6 2" xfId="13535"/>
    <cellStyle name="계산 4 2 3 6 2 2" xfId="36589"/>
    <cellStyle name="계산 4 2 3 6 3" xfId="19291"/>
    <cellStyle name="계산 4 2 3 6 3 2" xfId="42330"/>
    <cellStyle name="계산 4 2 3 6 4" xfId="24773"/>
    <cellStyle name="계산 4 2 3 6 4 2" xfId="47812"/>
    <cellStyle name="계산 4 2 3 6 5" xfId="30662"/>
    <cellStyle name="계산 4 2 3 7" xfId="11414"/>
    <cellStyle name="계산 4 2 3 7 2" xfId="34483"/>
    <cellStyle name="계산 4 2 3 8" xfId="17212"/>
    <cellStyle name="계산 4 2 3 8 2" xfId="40266"/>
    <cellStyle name="계산 4 2 3 9" xfId="28545"/>
    <cellStyle name="계산 4 2 4" xfId="5486"/>
    <cellStyle name="계산 4 2 4 10" xfId="28611"/>
    <cellStyle name="계산 4 2 4 2" xfId="5774"/>
    <cellStyle name="계산 4 2 4 2 10" xfId="11747"/>
    <cellStyle name="계산 4 2 4 2 10 2" xfId="34816"/>
    <cellStyle name="계산 4 2 4 2 11" xfId="17513"/>
    <cellStyle name="계산 4 2 4 2 11 2" xfId="40567"/>
    <cellStyle name="계산 4 2 4 2 12" xfId="23027"/>
    <cellStyle name="계산 4 2 4 2 12 2" xfId="46066"/>
    <cellStyle name="계산 4 2 4 2 13" xfId="28888"/>
    <cellStyle name="계산 4 2 4 2 2" xfId="7570"/>
    <cellStyle name="계산 4 2 4 2 2 2" xfId="13536"/>
    <cellStyle name="계산 4 2 4 2 2 2 2" xfId="36590"/>
    <cellStyle name="계산 4 2 4 2 2 3" xfId="19292"/>
    <cellStyle name="계산 4 2 4 2 2 3 2" xfId="42331"/>
    <cellStyle name="계산 4 2 4 2 2 4" xfId="24774"/>
    <cellStyle name="계산 4 2 4 2 2 4 2" xfId="47813"/>
    <cellStyle name="계산 4 2 4 2 2 5" xfId="30663"/>
    <cellStyle name="계산 4 2 4 2 3" xfId="7571"/>
    <cellStyle name="계산 4 2 4 2 3 2" xfId="13537"/>
    <cellStyle name="계산 4 2 4 2 3 2 2" xfId="36591"/>
    <cellStyle name="계산 4 2 4 2 3 3" xfId="19293"/>
    <cellStyle name="계산 4 2 4 2 3 3 2" xfId="42332"/>
    <cellStyle name="계산 4 2 4 2 3 4" xfId="24775"/>
    <cellStyle name="계산 4 2 4 2 3 4 2" xfId="47814"/>
    <cellStyle name="계산 4 2 4 2 3 5" xfId="30664"/>
    <cellStyle name="계산 4 2 4 2 4" xfId="7572"/>
    <cellStyle name="계산 4 2 4 2 4 2" xfId="13538"/>
    <cellStyle name="계산 4 2 4 2 4 2 2" xfId="36592"/>
    <cellStyle name="계산 4 2 4 2 4 3" xfId="19294"/>
    <cellStyle name="계산 4 2 4 2 4 3 2" xfId="42333"/>
    <cellStyle name="계산 4 2 4 2 4 4" xfId="24776"/>
    <cellStyle name="계산 4 2 4 2 4 4 2" xfId="47815"/>
    <cellStyle name="계산 4 2 4 2 4 5" xfId="30665"/>
    <cellStyle name="계산 4 2 4 2 5" xfId="7573"/>
    <cellStyle name="계산 4 2 4 2 5 2" xfId="13539"/>
    <cellStyle name="계산 4 2 4 2 5 2 2" xfId="36593"/>
    <cellStyle name="계산 4 2 4 2 5 3" xfId="19295"/>
    <cellStyle name="계산 4 2 4 2 5 3 2" xfId="42334"/>
    <cellStyle name="계산 4 2 4 2 5 4" xfId="24777"/>
    <cellStyle name="계산 4 2 4 2 5 4 2" xfId="47816"/>
    <cellStyle name="계산 4 2 4 2 5 5" xfId="30666"/>
    <cellStyle name="계산 4 2 4 2 6" xfId="7574"/>
    <cellStyle name="계산 4 2 4 2 6 2" xfId="13540"/>
    <cellStyle name="계산 4 2 4 2 6 2 2" xfId="36594"/>
    <cellStyle name="계산 4 2 4 2 6 3" xfId="19296"/>
    <cellStyle name="계산 4 2 4 2 6 3 2" xfId="42335"/>
    <cellStyle name="계산 4 2 4 2 6 4" xfId="24778"/>
    <cellStyle name="계산 4 2 4 2 6 4 2" xfId="47817"/>
    <cellStyle name="계산 4 2 4 2 6 5" xfId="30667"/>
    <cellStyle name="계산 4 2 4 2 7" xfId="7575"/>
    <cellStyle name="계산 4 2 4 2 7 2" xfId="13541"/>
    <cellStyle name="계산 4 2 4 2 7 2 2" xfId="36595"/>
    <cellStyle name="계산 4 2 4 2 7 3" xfId="19297"/>
    <cellStyle name="계산 4 2 4 2 7 3 2" xfId="42336"/>
    <cellStyle name="계산 4 2 4 2 7 4" xfId="24779"/>
    <cellStyle name="계산 4 2 4 2 7 4 2" xfId="47818"/>
    <cellStyle name="계산 4 2 4 2 7 5" xfId="30668"/>
    <cellStyle name="계산 4 2 4 2 8" xfId="7576"/>
    <cellStyle name="계산 4 2 4 2 8 2" xfId="13542"/>
    <cellStyle name="계산 4 2 4 2 8 2 2" xfId="36596"/>
    <cellStyle name="계산 4 2 4 2 8 3" xfId="19298"/>
    <cellStyle name="계산 4 2 4 2 8 3 2" xfId="42337"/>
    <cellStyle name="계산 4 2 4 2 8 4" xfId="24780"/>
    <cellStyle name="계산 4 2 4 2 8 4 2" xfId="47819"/>
    <cellStyle name="계산 4 2 4 2 8 5" xfId="30669"/>
    <cellStyle name="계산 4 2 4 2 9" xfId="7577"/>
    <cellStyle name="계산 4 2 4 2 9 2" xfId="13543"/>
    <cellStyle name="계산 4 2 4 2 9 2 2" xfId="36597"/>
    <cellStyle name="계산 4 2 4 2 9 3" xfId="19299"/>
    <cellStyle name="계산 4 2 4 2 9 3 2" xfId="42338"/>
    <cellStyle name="계산 4 2 4 2 9 4" xfId="24781"/>
    <cellStyle name="계산 4 2 4 2 9 4 2" xfId="47820"/>
    <cellStyle name="계산 4 2 4 2 9 5" xfId="30670"/>
    <cellStyle name="계산 4 2 4 3" xfId="5999"/>
    <cellStyle name="계산 4 2 4 3 10" xfId="7578"/>
    <cellStyle name="계산 4 2 4 3 10 2" xfId="13544"/>
    <cellStyle name="계산 4 2 4 3 10 2 2" xfId="36598"/>
    <cellStyle name="계산 4 2 4 3 10 3" xfId="19300"/>
    <cellStyle name="계산 4 2 4 3 10 3 2" xfId="42339"/>
    <cellStyle name="계산 4 2 4 3 10 4" xfId="24782"/>
    <cellStyle name="계산 4 2 4 3 10 4 2" xfId="47821"/>
    <cellStyle name="계산 4 2 4 3 10 5" xfId="30671"/>
    <cellStyle name="계산 4 2 4 3 11" xfId="11972"/>
    <cellStyle name="계산 4 2 4 3 11 2" xfId="35041"/>
    <cellStyle name="계산 4 2 4 3 12" xfId="17729"/>
    <cellStyle name="계산 4 2 4 3 12 2" xfId="40783"/>
    <cellStyle name="계산 4 2 4 3 13" xfId="23226"/>
    <cellStyle name="계산 4 2 4 3 13 2" xfId="46265"/>
    <cellStyle name="계산 4 2 4 3 14" xfId="29113"/>
    <cellStyle name="계산 4 2 4 3 2" xfId="7579"/>
    <cellStyle name="계산 4 2 4 3 2 2" xfId="13545"/>
    <cellStyle name="계산 4 2 4 3 2 2 2" xfId="36599"/>
    <cellStyle name="계산 4 2 4 3 2 3" xfId="19301"/>
    <cellStyle name="계산 4 2 4 3 2 3 2" xfId="42340"/>
    <cellStyle name="계산 4 2 4 3 2 4" xfId="24783"/>
    <cellStyle name="계산 4 2 4 3 2 4 2" xfId="47822"/>
    <cellStyle name="계산 4 2 4 3 2 5" xfId="30672"/>
    <cellStyle name="계산 4 2 4 3 3" xfId="7580"/>
    <cellStyle name="계산 4 2 4 3 3 2" xfId="13546"/>
    <cellStyle name="계산 4 2 4 3 3 2 2" xfId="36600"/>
    <cellStyle name="계산 4 2 4 3 3 3" xfId="19302"/>
    <cellStyle name="계산 4 2 4 3 3 3 2" xfId="42341"/>
    <cellStyle name="계산 4 2 4 3 3 4" xfId="24784"/>
    <cellStyle name="계산 4 2 4 3 3 4 2" xfId="47823"/>
    <cellStyle name="계산 4 2 4 3 3 5" xfId="30673"/>
    <cellStyle name="계산 4 2 4 3 4" xfId="7581"/>
    <cellStyle name="계산 4 2 4 3 4 2" xfId="13547"/>
    <cellStyle name="계산 4 2 4 3 4 2 2" xfId="36601"/>
    <cellStyle name="계산 4 2 4 3 4 3" xfId="19303"/>
    <cellStyle name="계산 4 2 4 3 4 3 2" xfId="42342"/>
    <cellStyle name="계산 4 2 4 3 4 4" xfId="24785"/>
    <cellStyle name="계산 4 2 4 3 4 4 2" xfId="47824"/>
    <cellStyle name="계산 4 2 4 3 4 5" xfId="30674"/>
    <cellStyle name="계산 4 2 4 3 5" xfId="7582"/>
    <cellStyle name="계산 4 2 4 3 5 2" xfId="13548"/>
    <cellStyle name="계산 4 2 4 3 5 2 2" xfId="36602"/>
    <cellStyle name="계산 4 2 4 3 5 3" xfId="19304"/>
    <cellStyle name="계산 4 2 4 3 5 3 2" xfId="42343"/>
    <cellStyle name="계산 4 2 4 3 5 4" xfId="24786"/>
    <cellStyle name="계산 4 2 4 3 5 4 2" xfId="47825"/>
    <cellStyle name="계산 4 2 4 3 5 5" xfId="30675"/>
    <cellStyle name="계산 4 2 4 3 6" xfId="7583"/>
    <cellStyle name="계산 4 2 4 3 6 2" xfId="13549"/>
    <cellStyle name="계산 4 2 4 3 6 2 2" xfId="36603"/>
    <cellStyle name="계산 4 2 4 3 6 3" xfId="19305"/>
    <cellStyle name="계산 4 2 4 3 6 3 2" xfId="42344"/>
    <cellStyle name="계산 4 2 4 3 6 4" xfId="24787"/>
    <cellStyle name="계산 4 2 4 3 6 4 2" xfId="47826"/>
    <cellStyle name="계산 4 2 4 3 6 5" xfId="30676"/>
    <cellStyle name="계산 4 2 4 3 7" xfId="7584"/>
    <cellStyle name="계산 4 2 4 3 7 2" xfId="13550"/>
    <cellStyle name="계산 4 2 4 3 7 2 2" xfId="36604"/>
    <cellStyle name="계산 4 2 4 3 7 3" xfId="19306"/>
    <cellStyle name="계산 4 2 4 3 7 3 2" xfId="42345"/>
    <cellStyle name="계산 4 2 4 3 7 4" xfId="24788"/>
    <cellStyle name="계산 4 2 4 3 7 4 2" xfId="47827"/>
    <cellStyle name="계산 4 2 4 3 7 5" xfId="30677"/>
    <cellStyle name="계산 4 2 4 3 8" xfId="7585"/>
    <cellStyle name="계산 4 2 4 3 8 2" xfId="13551"/>
    <cellStyle name="계산 4 2 4 3 8 2 2" xfId="36605"/>
    <cellStyle name="계산 4 2 4 3 8 3" xfId="19307"/>
    <cellStyle name="계산 4 2 4 3 8 3 2" xfId="42346"/>
    <cellStyle name="계산 4 2 4 3 8 4" xfId="24789"/>
    <cellStyle name="계산 4 2 4 3 8 4 2" xfId="47828"/>
    <cellStyle name="계산 4 2 4 3 8 5" xfId="30678"/>
    <cellStyle name="계산 4 2 4 3 9" xfId="7586"/>
    <cellStyle name="계산 4 2 4 3 9 2" xfId="13552"/>
    <cellStyle name="계산 4 2 4 3 9 2 2" xfId="36606"/>
    <cellStyle name="계산 4 2 4 3 9 3" xfId="19308"/>
    <cellStyle name="계산 4 2 4 3 9 3 2" xfId="42347"/>
    <cellStyle name="계산 4 2 4 3 9 4" xfId="24790"/>
    <cellStyle name="계산 4 2 4 3 9 4 2" xfId="47829"/>
    <cellStyle name="계산 4 2 4 3 9 5" xfId="30679"/>
    <cellStyle name="계산 4 2 4 4" xfId="7587"/>
    <cellStyle name="계산 4 2 4 4 2" xfId="13553"/>
    <cellStyle name="계산 4 2 4 4 2 2" xfId="36607"/>
    <cellStyle name="계산 4 2 4 4 3" xfId="19309"/>
    <cellStyle name="계산 4 2 4 4 3 2" xfId="42348"/>
    <cellStyle name="계산 4 2 4 4 4" xfId="24791"/>
    <cellStyle name="계산 4 2 4 4 4 2" xfId="47830"/>
    <cellStyle name="계산 4 2 4 4 5" xfId="30680"/>
    <cellStyle name="계산 4 2 4 5" xfId="7588"/>
    <cellStyle name="계산 4 2 4 5 2" xfId="13554"/>
    <cellStyle name="계산 4 2 4 5 2 2" xfId="36608"/>
    <cellStyle name="계산 4 2 4 5 3" xfId="19310"/>
    <cellStyle name="계산 4 2 4 5 3 2" xfId="42349"/>
    <cellStyle name="계산 4 2 4 5 4" xfId="24792"/>
    <cellStyle name="계산 4 2 4 5 4 2" xfId="47831"/>
    <cellStyle name="계산 4 2 4 5 5" xfId="30681"/>
    <cellStyle name="계산 4 2 4 6" xfId="7589"/>
    <cellStyle name="계산 4 2 4 6 2" xfId="13555"/>
    <cellStyle name="계산 4 2 4 6 2 2" xfId="36609"/>
    <cellStyle name="계산 4 2 4 6 3" xfId="19311"/>
    <cellStyle name="계산 4 2 4 6 3 2" xfId="42350"/>
    <cellStyle name="계산 4 2 4 6 4" xfId="24793"/>
    <cellStyle name="계산 4 2 4 6 4 2" xfId="47832"/>
    <cellStyle name="계산 4 2 4 6 5" xfId="30682"/>
    <cellStyle name="계산 4 2 4 7" xfId="7590"/>
    <cellStyle name="계산 4 2 4 7 2" xfId="13556"/>
    <cellStyle name="계산 4 2 4 7 2 2" xfId="36610"/>
    <cellStyle name="계산 4 2 4 7 3" xfId="19312"/>
    <cellStyle name="계산 4 2 4 7 3 2" xfId="42351"/>
    <cellStyle name="계산 4 2 4 7 4" xfId="24794"/>
    <cellStyle name="계산 4 2 4 7 4 2" xfId="47833"/>
    <cellStyle name="계산 4 2 4 7 5" xfId="30683"/>
    <cellStyle name="계산 4 2 4 8" xfId="11480"/>
    <cellStyle name="계산 4 2 4 8 2" xfId="34549"/>
    <cellStyle name="계산 4 2 4 9" xfId="17272"/>
    <cellStyle name="계산 4 2 4 9 2" xfId="40326"/>
    <cellStyle name="계산 4 2 5" xfId="5405"/>
    <cellStyle name="계산 4 2 5 10" xfId="17198"/>
    <cellStyle name="계산 4 2 5 10 2" xfId="40252"/>
    <cellStyle name="계산 4 2 5 11" xfId="11316"/>
    <cellStyle name="계산 4 2 5 11 2" xfId="34385"/>
    <cellStyle name="계산 4 2 5 12" xfId="28530"/>
    <cellStyle name="계산 4 2 5 2" xfId="5693"/>
    <cellStyle name="계산 4 2 5 2 10" xfId="7591"/>
    <cellStyle name="계산 4 2 5 2 10 2" xfId="13557"/>
    <cellStyle name="계산 4 2 5 2 10 2 2" xfId="36611"/>
    <cellStyle name="계산 4 2 5 2 10 3" xfId="19313"/>
    <cellStyle name="계산 4 2 5 2 10 3 2" xfId="42352"/>
    <cellStyle name="계산 4 2 5 2 10 4" xfId="24795"/>
    <cellStyle name="계산 4 2 5 2 10 4 2" xfId="47834"/>
    <cellStyle name="계산 4 2 5 2 10 5" xfId="30684"/>
    <cellStyle name="계산 4 2 5 2 11" xfId="11666"/>
    <cellStyle name="계산 4 2 5 2 11 2" xfId="34735"/>
    <cellStyle name="계산 4 2 5 2 12" xfId="17436"/>
    <cellStyle name="계산 4 2 5 2 12 2" xfId="40490"/>
    <cellStyle name="계산 4 2 5 2 13" xfId="22956"/>
    <cellStyle name="계산 4 2 5 2 13 2" xfId="45995"/>
    <cellStyle name="계산 4 2 5 2 14" xfId="28807"/>
    <cellStyle name="계산 4 2 5 2 2" xfId="7592"/>
    <cellStyle name="계산 4 2 5 2 2 2" xfId="13558"/>
    <cellStyle name="계산 4 2 5 2 2 2 2" xfId="36612"/>
    <cellStyle name="계산 4 2 5 2 2 3" xfId="19314"/>
    <cellStyle name="계산 4 2 5 2 2 3 2" xfId="42353"/>
    <cellStyle name="계산 4 2 5 2 2 4" xfId="24796"/>
    <cellStyle name="계산 4 2 5 2 2 4 2" xfId="47835"/>
    <cellStyle name="계산 4 2 5 2 2 5" xfId="30685"/>
    <cellStyle name="계산 4 2 5 2 3" xfId="7593"/>
    <cellStyle name="계산 4 2 5 2 3 2" xfId="13559"/>
    <cellStyle name="계산 4 2 5 2 3 2 2" xfId="36613"/>
    <cellStyle name="계산 4 2 5 2 3 3" xfId="19315"/>
    <cellStyle name="계산 4 2 5 2 3 3 2" xfId="42354"/>
    <cellStyle name="계산 4 2 5 2 3 4" xfId="24797"/>
    <cellStyle name="계산 4 2 5 2 3 4 2" xfId="47836"/>
    <cellStyle name="계산 4 2 5 2 3 5" xfId="30686"/>
    <cellStyle name="계산 4 2 5 2 4" xfId="7594"/>
    <cellStyle name="계산 4 2 5 2 4 2" xfId="13560"/>
    <cellStyle name="계산 4 2 5 2 4 2 2" xfId="36614"/>
    <cellStyle name="계산 4 2 5 2 4 3" xfId="19316"/>
    <cellStyle name="계산 4 2 5 2 4 3 2" xfId="42355"/>
    <cellStyle name="계산 4 2 5 2 4 4" xfId="24798"/>
    <cellStyle name="계산 4 2 5 2 4 4 2" xfId="47837"/>
    <cellStyle name="계산 4 2 5 2 4 5" xfId="30687"/>
    <cellStyle name="계산 4 2 5 2 5" xfId="7595"/>
    <cellStyle name="계산 4 2 5 2 5 2" xfId="13561"/>
    <cellStyle name="계산 4 2 5 2 5 2 2" xfId="36615"/>
    <cellStyle name="계산 4 2 5 2 5 3" xfId="19317"/>
    <cellStyle name="계산 4 2 5 2 5 3 2" xfId="42356"/>
    <cellStyle name="계산 4 2 5 2 5 4" xfId="24799"/>
    <cellStyle name="계산 4 2 5 2 5 4 2" xfId="47838"/>
    <cellStyle name="계산 4 2 5 2 5 5" xfId="30688"/>
    <cellStyle name="계산 4 2 5 2 6" xfId="7596"/>
    <cellStyle name="계산 4 2 5 2 6 2" xfId="13562"/>
    <cellStyle name="계산 4 2 5 2 6 2 2" xfId="36616"/>
    <cellStyle name="계산 4 2 5 2 6 3" xfId="19318"/>
    <cellStyle name="계산 4 2 5 2 6 3 2" xfId="42357"/>
    <cellStyle name="계산 4 2 5 2 6 4" xfId="24800"/>
    <cellStyle name="계산 4 2 5 2 6 4 2" xfId="47839"/>
    <cellStyle name="계산 4 2 5 2 6 5" xfId="30689"/>
    <cellStyle name="계산 4 2 5 2 7" xfId="7597"/>
    <cellStyle name="계산 4 2 5 2 7 2" xfId="13563"/>
    <cellStyle name="계산 4 2 5 2 7 2 2" xfId="36617"/>
    <cellStyle name="계산 4 2 5 2 7 3" xfId="19319"/>
    <cellStyle name="계산 4 2 5 2 7 3 2" xfId="42358"/>
    <cellStyle name="계산 4 2 5 2 7 4" xfId="24801"/>
    <cellStyle name="계산 4 2 5 2 7 4 2" xfId="47840"/>
    <cellStyle name="계산 4 2 5 2 7 5" xfId="30690"/>
    <cellStyle name="계산 4 2 5 2 8" xfId="7598"/>
    <cellStyle name="계산 4 2 5 2 8 2" xfId="13564"/>
    <cellStyle name="계산 4 2 5 2 8 2 2" xfId="36618"/>
    <cellStyle name="계산 4 2 5 2 8 3" xfId="19320"/>
    <cellStyle name="계산 4 2 5 2 8 3 2" xfId="42359"/>
    <cellStyle name="계산 4 2 5 2 8 4" xfId="24802"/>
    <cellStyle name="계산 4 2 5 2 8 4 2" xfId="47841"/>
    <cellStyle name="계산 4 2 5 2 8 5" xfId="30691"/>
    <cellStyle name="계산 4 2 5 2 9" xfId="7599"/>
    <cellStyle name="계산 4 2 5 2 9 2" xfId="13565"/>
    <cellStyle name="계산 4 2 5 2 9 2 2" xfId="36619"/>
    <cellStyle name="계산 4 2 5 2 9 3" xfId="19321"/>
    <cellStyle name="계산 4 2 5 2 9 3 2" xfId="42360"/>
    <cellStyle name="계산 4 2 5 2 9 4" xfId="24803"/>
    <cellStyle name="계산 4 2 5 2 9 4 2" xfId="47842"/>
    <cellStyle name="계산 4 2 5 2 9 5" xfId="30692"/>
    <cellStyle name="계산 4 2 5 3" xfId="5932"/>
    <cellStyle name="계산 4 2 5 3 10" xfId="7600"/>
    <cellStyle name="계산 4 2 5 3 10 2" xfId="13566"/>
    <cellStyle name="계산 4 2 5 3 10 2 2" xfId="36620"/>
    <cellStyle name="계산 4 2 5 3 10 3" xfId="19322"/>
    <cellStyle name="계산 4 2 5 3 10 3 2" xfId="42361"/>
    <cellStyle name="계산 4 2 5 3 10 4" xfId="24804"/>
    <cellStyle name="계산 4 2 5 3 10 4 2" xfId="47843"/>
    <cellStyle name="계산 4 2 5 3 10 5" xfId="30693"/>
    <cellStyle name="계산 4 2 5 3 11" xfId="11905"/>
    <cellStyle name="계산 4 2 5 3 11 2" xfId="34974"/>
    <cellStyle name="계산 4 2 5 3 12" xfId="17662"/>
    <cellStyle name="계산 4 2 5 3 12 2" xfId="40716"/>
    <cellStyle name="계산 4 2 5 3 13" xfId="23159"/>
    <cellStyle name="계산 4 2 5 3 13 2" xfId="46198"/>
    <cellStyle name="계산 4 2 5 3 14" xfId="29046"/>
    <cellStyle name="계산 4 2 5 3 2" xfId="7601"/>
    <cellStyle name="계산 4 2 5 3 2 2" xfId="13567"/>
    <cellStyle name="계산 4 2 5 3 2 2 2" xfId="36621"/>
    <cellStyle name="계산 4 2 5 3 2 3" xfId="19323"/>
    <cellStyle name="계산 4 2 5 3 2 3 2" xfId="42362"/>
    <cellStyle name="계산 4 2 5 3 2 4" xfId="24805"/>
    <cellStyle name="계산 4 2 5 3 2 4 2" xfId="47844"/>
    <cellStyle name="계산 4 2 5 3 2 5" xfId="30694"/>
    <cellStyle name="계산 4 2 5 3 3" xfId="7602"/>
    <cellStyle name="계산 4 2 5 3 3 2" xfId="13568"/>
    <cellStyle name="계산 4 2 5 3 3 2 2" xfId="36622"/>
    <cellStyle name="계산 4 2 5 3 3 3" xfId="19324"/>
    <cellStyle name="계산 4 2 5 3 3 3 2" xfId="42363"/>
    <cellStyle name="계산 4 2 5 3 3 4" xfId="24806"/>
    <cellStyle name="계산 4 2 5 3 3 4 2" xfId="47845"/>
    <cellStyle name="계산 4 2 5 3 3 5" xfId="30695"/>
    <cellStyle name="계산 4 2 5 3 4" xfId="7603"/>
    <cellStyle name="계산 4 2 5 3 4 2" xfId="13569"/>
    <cellStyle name="계산 4 2 5 3 4 2 2" xfId="36623"/>
    <cellStyle name="계산 4 2 5 3 4 3" xfId="19325"/>
    <cellStyle name="계산 4 2 5 3 4 3 2" xfId="42364"/>
    <cellStyle name="계산 4 2 5 3 4 4" xfId="24807"/>
    <cellStyle name="계산 4 2 5 3 4 4 2" xfId="47846"/>
    <cellStyle name="계산 4 2 5 3 4 5" xfId="30696"/>
    <cellStyle name="계산 4 2 5 3 5" xfId="7604"/>
    <cellStyle name="계산 4 2 5 3 5 2" xfId="13570"/>
    <cellStyle name="계산 4 2 5 3 5 2 2" xfId="36624"/>
    <cellStyle name="계산 4 2 5 3 5 3" xfId="19326"/>
    <cellStyle name="계산 4 2 5 3 5 3 2" xfId="42365"/>
    <cellStyle name="계산 4 2 5 3 5 4" xfId="24808"/>
    <cellStyle name="계산 4 2 5 3 5 4 2" xfId="47847"/>
    <cellStyle name="계산 4 2 5 3 5 5" xfId="30697"/>
    <cellStyle name="계산 4 2 5 3 6" xfId="7605"/>
    <cellStyle name="계산 4 2 5 3 6 2" xfId="13571"/>
    <cellStyle name="계산 4 2 5 3 6 2 2" xfId="36625"/>
    <cellStyle name="계산 4 2 5 3 6 3" xfId="19327"/>
    <cellStyle name="계산 4 2 5 3 6 3 2" xfId="42366"/>
    <cellStyle name="계산 4 2 5 3 6 4" xfId="24809"/>
    <cellStyle name="계산 4 2 5 3 6 4 2" xfId="47848"/>
    <cellStyle name="계산 4 2 5 3 6 5" xfId="30698"/>
    <cellStyle name="계산 4 2 5 3 7" xfId="7606"/>
    <cellStyle name="계산 4 2 5 3 7 2" xfId="13572"/>
    <cellStyle name="계산 4 2 5 3 7 2 2" xfId="36626"/>
    <cellStyle name="계산 4 2 5 3 7 3" xfId="19328"/>
    <cellStyle name="계산 4 2 5 3 7 3 2" xfId="42367"/>
    <cellStyle name="계산 4 2 5 3 7 4" xfId="24810"/>
    <cellStyle name="계산 4 2 5 3 7 4 2" xfId="47849"/>
    <cellStyle name="계산 4 2 5 3 7 5" xfId="30699"/>
    <cellStyle name="계산 4 2 5 3 8" xfId="7607"/>
    <cellStyle name="계산 4 2 5 3 8 2" xfId="13573"/>
    <cellStyle name="계산 4 2 5 3 8 2 2" xfId="36627"/>
    <cellStyle name="계산 4 2 5 3 8 3" xfId="19329"/>
    <cellStyle name="계산 4 2 5 3 8 3 2" xfId="42368"/>
    <cellStyle name="계산 4 2 5 3 8 4" xfId="24811"/>
    <cellStyle name="계산 4 2 5 3 8 4 2" xfId="47850"/>
    <cellStyle name="계산 4 2 5 3 8 5" xfId="30700"/>
    <cellStyle name="계산 4 2 5 3 9" xfId="7608"/>
    <cellStyle name="계산 4 2 5 3 9 2" xfId="13574"/>
    <cellStyle name="계산 4 2 5 3 9 2 2" xfId="36628"/>
    <cellStyle name="계산 4 2 5 3 9 3" xfId="19330"/>
    <cellStyle name="계산 4 2 5 3 9 3 2" xfId="42369"/>
    <cellStyle name="계산 4 2 5 3 9 4" xfId="24812"/>
    <cellStyle name="계산 4 2 5 3 9 4 2" xfId="47851"/>
    <cellStyle name="계산 4 2 5 3 9 5" xfId="30701"/>
    <cellStyle name="계산 4 2 5 4" xfId="7609"/>
    <cellStyle name="계산 4 2 5 4 2" xfId="13575"/>
    <cellStyle name="계산 4 2 5 4 2 2" xfId="36629"/>
    <cellStyle name="계산 4 2 5 4 3" xfId="19331"/>
    <cellStyle name="계산 4 2 5 4 3 2" xfId="42370"/>
    <cellStyle name="계산 4 2 5 4 4" xfId="24813"/>
    <cellStyle name="계산 4 2 5 4 4 2" xfId="47852"/>
    <cellStyle name="계산 4 2 5 4 5" xfId="30702"/>
    <cellStyle name="계산 4 2 5 5" xfId="7610"/>
    <cellStyle name="계산 4 2 5 5 2" xfId="13576"/>
    <cellStyle name="계산 4 2 5 5 2 2" xfId="36630"/>
    <cellStyle name="계산 4 2 5 5 3" xfId="19332"/>
    <cellStyle name="계산 4 2 5 5 3 2" xfId="42371"/>
    <cellStyle name="계산 4 2 5 5 4" xfId="24814"/>
    <cellStyle name="계산 4 2 5 5 4 2" xfId="47853"/>
    <cellStyle name="계산 4 2 5 5 5" xfId="30703"/>
    <cellStyle name="계산 4 2 5 6" xfId="7611"/>
    <cellStyle name="계산 4 2 5 6 2" xfId="13577"/>
    <cellStyle name="계산 4 2 5 6 2 2" xfId="36631"/>
    <cellStyle name="계산 4 2 5 6 3" xfId="19333"/>
    <cellStyle name="계산 4 2 5 6 3 2" xfId="42372"/>
    <cellStyle name="계산 4 2 5 6 4" xfId="24815"/>
    <cellStyle name="계산 4 2 5 6 4 2" xfId="47854"/>
    <cellStyle name="계산 4 2 5 6 5" xfId="30704"/>
    <cellStyle name="계산 4 2 5 7" xfId="7612"/>
    <cellStyle name="계산 4 2 5 7 2" xfId="13578"/>
    <cellStyle name="계산 4 2 5 7 2 2" xfId="36632"/>
    <cellStyle name="계산 4 2 5 7 3" xfId="19334"/>
    <cellStyle name="계산 4 2 5 7 3 2" xfId="42373"/>
    <cellStyle name="계산 4 2 5 7 4" xfId="24816"/>
    <cellStyle name="계산 4 2 5 7 4 2" xfId="47855"/>
    <cellStyle name="계산 4 2 5 7 5" xfId="30705"/>
    <cellStyle name="계산 4 2 5 8" xfId="7613"/>
    <cellStyle name="계산 4 2 5 8 2" xfId="13579"/>
    <cellStyle name="계산 4 2 5 8 2 2" xfId="36633"/>
    <cellStyle name="계산 4 2 5 8 3" xfId="19335"/>
    <cellStyle name="계산 4 2 5 8 3 2" xfId="42374"/>
    <cellStyle name="계산 4 2 5 8 4" xfId="24817"/>
    <cellStyle name="계산 4 2 5 8 4 2" xfId="47856"/>
    <cellStyle name="계산 4 2 5 8 5" xfId="30706"/>
    <cellStyle name="계산 4 2 5 9" xfId="11399"/>
    <cellStyle name="계산 4 2 5 9 2" xfId="34468"/>
    <cellStyle name="계산 4 2 6" xfId="7614"/>
    <cellStyle name="계산 4 2 6 2" xfId="13580"/>
    <cellStyle name="계산 4 2 6 2 2" xfId="36634"/>
    <cellStyle name="계산 4 2 6 3" xfId="19336"/>
    <cellStyle name="계산 4 2 6 3 2" xfId="42375"/>
    <cellStyle name="계산 4 2 6 4" xfId="24818"/>
    <cellStyle name="계산 4 2 6 4 2" xfId="47857"/>
    <cellStyle name="계산 4 2 6 5" xfId="30707"/>
    <cellStyle name="계산 4 2 7" xfId="7615"/>
    <cellStyle name="계산 4 2 7 2" xfId="13581"/>
    <cellStyle name="계산 4 2 7 2 2" xfId="36635"/>
    <cellStyle name="계산 4 2 7 3" xfId="19337"/>
    <cellStyle name="계산 4 2 7 3 2" xfId="42376"/>
    <cellStyle name="계산 4 2 7 4" xfId="24819"/>
    <cellStyle name="계산 4 2 7 4 2" xfId="47858"/>
    <cellStyle name="계산 4 2 7 5" xfId="30708"/>
    <cellStyle name="계산 4 2 8" xfId="11327"/>
    <cellStyle name="계산 4 2 8 2" xfId="34396"/>
    <cellStyle name="계산 4 2 9" xfId="11283"/>
    <cellStyle name="계산 4 2 9 2" xfId="34352"/>
    <cellStyle name="계산 4 3" xfId="5374"/>
    <cellStyle name="계산 4 3 10" xfId="7616"/>
    <cellStyle name="계산 4 3 10 2" xfId="13582"/>
    <cellStyle name="계산 4 3 10 2 2" xfId="36636"/>
    <cellStyle name="계산 4 3 10 3" xfId="19338"/>
    <cellStyle name="계산 4 3 10 3 2" xfId="42377"/>
    <cellStyle name="계산 4 3 10 4" xfId="24820"/>
    <cellStyle name="계산 4 3 10 4 2" xfId="47859"/>
    <cellStyle name="계산 4 3 10 5" xfId="30709"/>
    <cellStyle name="계산 4 3 11" xfId="11368"/>
    <cellStyle name="계산 4 3 11 2" xfId="34437"/>
    <cellStyle name="계산 4 3 12" xfId="17171"/>
    <cellStyle name="계산 4 3 12 2" xfId="40225"/>
    <cellStyle name="계산 4 3 13" xfId="11300"/>
    <cellStyle name="계산 4 3 13 2" xfId="34369"/>
    <cellStyle name="계산 4 3 14" xfId="28499"/>
    <cellStyle name="계산 4 3 2" xfId="5662"/>
    <cellStyle name="계산 4 3 2 10" xfId="11635"/>
    <cellStyle name="계산 4 3 2 10 2" xfId="34704"/>
    <cellStyle name="계산 4 3 2 11" xfId="17405"/>
    <cellStyle name="계산 4 3 2 11 2" xfId="40459"/>
    <cellStyle name="계산 4 3 2 12" xfId="22937"/>
    <cellStyle name="계산 4 3 2 12 2" xfId="45976"/>
    <cellStyle name="계산 4 3 2 13" xfId="28776"/>
    <cellStyle name="계산 4 3 2 2" xfId="7617"/>
    <cellStyle name="계산 4 3 2 2 2" xfId="13583"/>
    <cellStyle name="계산 4 3 2 2 2 2" xfId="36637"/>
    <cellStyle name="계산 4 3 2 2 3" xfId="19339"/>
    <cellStyle name="계산 4 3 2 2 3 2" xfId="42378"/>
    <cellStyle name="계산 4 3 2 2 4" xfId="24821"/>
    <cellStyle name="계산 4 3 2 2 4 2" xfId="47860"/>
    <cellStyle name="계산 4 3 2 2 5" xfId="30710"/>
    <cellStyle name="계산 4 3 2 3" xfId="7618"/>
    <cellStyle name="계산 4 3 2 3 2" xfId="13584"/>
    <cellStyle name="계산 4 3 2 3 2 2" xfId="36638"/>
    <cellStyle name="계산 4 3 2 3 3" xfId="19340"/>
    <cellStyle name="계산 4 3 2 3 3 2" xfId="42379"/>
    <cellStyle name="계산 4 3 2 3 4" xfId="24822"/>
    <cellStyle name="계산 4 3 2 3 4 2" xfId="47861"/>
    <cellStyle name="계산 4 3 2 3 5" xfId="30711"/>
    <cellStyle name="계산 4 3 2 4" xfId="7619"/>
    <cellStyle name="계산 4 3 2 4 2" xfId="13585"/>
    <cellStyle name="계산 4 3 2 4 2 2" xfId="36639"/>
    <cellStyle name="계산 4 3 2 4 3" xfId="19341"/>
    <cellStyle name="계산 4 3 2 4 3 2" xfId="42380"/>
    <cellStyle name="계산 4 3 2 4 4" xfId="24823"/>
    <cellStyle name="계산 4 3 2 4 4 2" xfId="47862"/>
    <cellStyle name="계산 4 3 2 4 5" xfId="30712"/>
    <cellStyle name="계산 4 3 2 5" xfId="7620"/>
    <cellStyle name="계산 4 3 2 5 2" xfId="13586"/>
    <cellStyle name="계산 4 3 2 5 2 2" xfId="36640"/>
    <cellStyle name="계산 4 3 2 5 3" xfId="19342"/>
    <cellStyle name="계산 4 3 2 5 3 2" xfId="42381"/>
    <cellStyle name="계산 4 3 2 5 4" xfId="24824"/>
    <cellStyle name="계산 4 3 2 5 4 2" xfId="47863"/>
    <cellStyle name="계산 4 3 2 5 5" xfId="30713"/>
    <cellStyle name="계산 4 3 2 6" xfId="7621"/>
    <cellStyle name="계산 4 3 2 6 2" xfId="13587"/>
    <cellStyle name="계산 4 3 2 6 2 2" xfId="36641"/>
    <cellStyle name="계산 4 3 2 6 3" xfId="19343"/>
    <cellStyle name="계산 4 3 2 6 3 2" xfId="42382"/>
    <cellStyle name="계산 4 3 2 6 4" xfId="24825"/>
    <cellStyle name="계산 4 3 2 6 4 2" xfId="47864"/>
    <cellStyle name="계산 4 3 2 6 5" xfId="30714"/>
    <cellStyle name="계산 4 3 2 7" xfId="7622"/>
    <cellStyle name="계산 4 3 2 7 2" xfId="13588"/>
    <cellStyle name="계산 4 3 2 7 2 2" xfId="36642"/>
    <cellStyle name="계산 4 3 2 7 3" xfId="19344"/>
    <cellStyle name="계산 4 3 2 7 3 2" xfId="42383"/>
    <cellStyle name="계산 4 3 2 7 4" xfId="24826"/>
    <cellStyle name="계산 4 3 2 7 4 2" xfId="47865"/>
    <cellStyle name="계산 4 3 2 7 5" xfId="30715"/>
    <cellStyle name="계산 4 3 2 8" xfId="7623"/>
    <cellStyle name="계산 4 3 2 8 2" xfId="13589"/>
    <cellStyle name="계산 4 3 2 8 2 2" xfId="36643"/>
    <cellStyle name="계산 4 3 2 8 3" xfId="19345"/>
    <cellStyle name="계산 4 3 2 8 3 2" xfId="42384"/>
    <cellStyle name="계산 4 3 2 8 4" xfId="24827"/>
    <cellStyle name="계산 4 3 2 8 4 2" xfId="47866"/>
    <cellStyle name="계산 4 3 2 8 5" xfId="30716"/>
    <cellStyle name="계산 4 3 2 9" xfId="7624"/>
    <cellStyle name="계산 4 3 2 9 2" xfId="13590"/>
    <cellStyle name="계산 4 3 2 9 2 2" xfId="36644"/>
    <cellStyle name="계산 4 3 2 9 3" xfId="19346"/>
    <cellStyle name="계산 4 3 2 9 3 2" xfId="42385"/>
    <cellStyle name="계산 4 3 2 9 4" xfId="24828"/>
    <cellStyle name="계산 4 3 2 9 4 2" xfId="47867"/>
    <cellStyle name="계산 4 3 2 9 5" xfId="30717"/>
    <cellStyle name="계산 4 3 3" xfId="5904"/>
    <cellStyle name="계산 4 3 3 10" xfId="7625"/>
    <cellStyle name="계산 4 3 3 10 2" xfId="13591"/>
    <cellStyle name="계산 4 3 3 10 2 2" xfId="36645"/>
    <cellStyle name="계산 4 3 3 10 3" xfId="19347"/>
    <cellStyle name="계산 4 3 3 10 3 2" xfId="42386"/>
    <cellStyle name="계산 4 3 3 10 4" xfId="24829"/>
    <cellStyle name="계산 4 3 3 10 4 2" xfId="47868"/>
    <cellStyle name="계산 4 3 3 10 5" xfId="30718"/>
    <cellStyle name="계산 4 3 3 11" xfId="11877"/>
    <cellStyle name="계산 4 3 3 11 2" xfId="34946"/>
    <cellStyle name="계산 4 3 3 12" xfId="17634"/>
    <cellStyle name="계산 4 3 3 12 2" xfId="40688"/>
    <cellStyle name="계산 4 3 3 13" xfId="23131"/>
    <cellStyle name="계산 4 3 3 13 2" xfId="46170"/>
    <cellStyle name="계산 4 3 3 14" xfId="29018"/>
    <cellStyle name="계산 4 3 3 2" xfId="7626"/>
    <cellStyle name="계산 4 3 3 2 2" xfId="13592"/>
    <cellStyle name="계산 4 3 3 2 2 2" xfId="36646"/>
    <cellStyle name="계산 4 3 3 2 3" xfId="19348"/>
    <cellStyle name="계산 4 3 3 2 3 2" xfId="42387"/>
    <cellStyle name="계산 4 3 3 2 4" xfId="24830"/>
    <cellStyle name="계산 4 3 3 2 4 2" xfId="47869"/>
    <cellStyle name="계산 4 3 3 2 5" xfId="30719"/>
    <cellStyle name="계산 4 3 3 3" xfId="7627"/>
    <cellStyle name="계산 4 3 3 3 2" xfId="13593"/>
    <cellStyle name="계산 4 3 3 3 2 2" xfId="36647"/>
    <cellStyle name="계산 4 3 3 3 3" xfId="19349"/>
    <cellStyle name="계산 4 3 3 3 3 2" xfId="42388"/>
    <cellStyle name="계산 4 3 3 3 4" xfId="24831"/>
    <cellStyle name="계산 4 3 3 3 4 2" xfId="47870"/>
    <cellStyle name="계산 4 3 3 3 5" xfId="30720"/>
    <cellStyle name="계산 4 3 3 4" xfId="7628"/>
    <cellStyle name="계산 4 3 3 4 2" xfId="13594"/>
    <cellStyle name="계산 4 3 3 4 2 2" xfId="36648"/>
    <cellStyle name="계산 4 3 3 4 3" xfId="19350"/>
    <cellStyle name="계산 4 3 3 4 3 2" xfId="42389"/>
    <cellStyle name="계산 4 3 3 4 4" xfId="24832"/>
    <cellStyle name="계산 4 3 3 4 4 2" xfId="47871"/>
    <cellStyle name="계산 4 3 3 4 5" xfId="30721"/>
    <cellStyle name="계산 4 3 3 5" xfId="7629"/>
    <cellStyle name="계산 4 3 3 5 2" xfId="13595"/>
    <cellStyle name="계산 4 3 3 5 2 2" xfId="36649"/>
    <cellStyle name="계산 4 3 3 5 3" xfId="19351"/>
    <cellStyle name="계산 4 3 3 5 3 2" xfId="42390"/>
    <cellStyle name="계산 4 3 3 5 4" xfId="24833"/>
    <cellStyle name="계산 4 3 3 5 4 2" xfId="47872"/>
    <cellStyle name="계산 4 3 3 5 5" xfId="30722"/>
    <cellStyle name="계산 4 3 3 6" xfId="7630"/>
    <cellStyle name="계산 4 3 3 6 2" xfId="13596"/>
    <cellStyle name="계산 4 3 3 6 2 2" xfId="36650"/>
    <cellStyle name="계산 4 3 3 6 3" xfId="19352"/>
    <cellStyle name="계산 4 3 3 6 3 2" xfId="42391"/>
    <cellStyle name="계산 4 3 3 6 4" xfId="24834"/>
    <cellStyle name="계산 4 3 3 6 4 2" xfId="47873"/>
    <cellStyle name="계산 4 3 3 6 5" xfId="30723"/>
    <cellStyle name="계산 4 3 3 7" xfId="7631"/>
    <cellStyle name="계산 4 3 3 7 2" xfId="13597"/>
    <cellStyle name="계산 4 3 3 7 2 2" xfId="36651"/>
    <cellStyle name="계산 4 3 3 7 3" xfId="19353"/>
    <cellStyle name="계산 4 3 3 7 3 2" xfId="42392"/>
    <cellStyle name="계산 4 3 3 7 4" xfId="24835"/>
    <cellStyle name="계산 4 3 3 7 4 2" xfId="47874"/>
    <cellStyle name="계산 4 3 3 7 5" xfId="30724"/>
    <cellStyle name="계산 4 3 3 8" xfId="7632"/>
    <cellStyle name="계산 4 3 3 8 2" xfId="13598"/>
    <cellStyle name="계산 4 3 3 8 2 2" xfId="36652"/>
    <cellStyle name="계산 4 3 3 8 3" xfId="19354"/>
    <cellStyle name="계산 4 3 3 8 3 2" xfId="42393"/>
    <cellStyle name="계산 4 3 3 8 4" xfId="24836"/>
    <cellStyle name="계산 4 3 3 8 4 2" xfId="47875"/>
    <cellStyle name="계산 4 3 3 8 5" xfId="30725"/>
    <cellStyle name="계산 4 3 3 9" xfId="7633"/>
    <cellStyle name="계산 4 3 3 9 2" xfId="13599"/>
    <cellStyle name="계산 4 3 3 9 2 2" xfId="36653"/>
    <cellStyle name="계산 4 3 3 9 3" xfId="19355"/>
    <cellStyle name="계산 4 3 3 9 3 2" xfId="42394"/>
    <cellStyle name="계산 4 3 3 9 4" xfId="24837"/>
    <cellStyle name="계산 4 3 3 9 4 2" xfId="47876"/>
    <cellStyle name="계산 4 3 3 9 5" xfId="30726"/>
    <cellStyle name="계산 4 3 4" xfId="7634"/>
    <cellStyle name="계산 4 3 4 2" xfId="13600"/>
    <cellStyle name="계산 4 3 4 2 2" xfId="36654"/>
    <cellStyle name="계산 4 3 4 3" xfId="19356"/>
    <cellStyle name="계산 4 3 4 3 2" xfId="42395"/>
    <cellStyle name="계산 4 3 4 4" xfId="24838"/>
    <cellStyle name="계산 4 3 4 4 2" xfId="47877"/>
    <cellStyle name="계산 4 3 4 5" xfId="30727"/>
    <cellStyle name="계산 4 3 5" xfId="7635"/>
    <cellStyle name="계산 4 3 5 2" xfId="13601"/>
    <cellStyle name="계산 4 3 5 2 2" xfId="36655"/>
    <cellStyle name="계산 4 3 5 3" xfId="19357"/>
    <cellStyle name="계산 4 3 5 3 2" xfId="42396"/>
    <cellStyle name="계산 4 3 5 4" xfId="24839"/>
    <cellStyle name="계산 4 3 5 4 2" xfId="47878"/>
    <cellStyle name="계산 4 3 5 5" xfId="30728"/>
    <cellStyle name="계산 4 3 6" xfId="7636"/>
    <cellStyle name="계산 4 3 6 2" xfId="13602"/>
    <cellStyle name="계산 4 3 6 2 2" xfId="36656"/>
    <cellStyle name="계산 4 3 6 3" xfId="19358"/>
    <cellStyle name="계산 4 3 6 3 2" xfId="42397"/>
    <cellStyle name="계산 4 3 6 4" xfId="24840"/>
    <cellStyle name="계산 4 3 6 4 2" xfId="47879"/>
    <cellStyle name="계산 4 3 6 5" xfId="30729"/>
    <cellStyle name="계산 4 3 7" xfId="7637"/>
    <cellStyle name="계산 4 3 7 2" xfId="13603"/>
    <cellStyle name="계산 4 3 7 2 2" xfId="36657"/>
    <cellStyle name="계산 4 3 7 3" xfId="19359"/>
    <cellStyle name="계산 4 3 7 3 2" xfId="42398"/>
    <cellStyle name="계산 4 3 7 4" xfId="24841"/>
    <cellStyle name="계산 4 3 7 4 2" xfId="47880"/>
    <cellStyle name="계산 4 3 7 5" xfId="30730"/>
    <cellStyle name="계산 4 3 8" xfId="7638"/>
    <cellStyle name="계산 4 3 8 2" xfId="13604"/>
    <cellStyle name="계산 4 3 8 2 2" xfId="36658"/>
    <cellStyle name="계산 4 3 8 3" xfId="19360"/>
    <cellStyle name="계산 4 3 8 3 2" xfId="42399"/>
    <cellStyle name="계산 4 3 8 4" xfId="24842"/>
    <cellStyle name="계산 4 3 8 4 2" xfId="47881"/>
    <cellStyle name="계산 4 3 8 5" xfId="30731"/>
    <cellStyle name="계산 4 3 9" xfId="7639"/>
    <cellStyle name="계산 4 3 9 2" xfId="13605"/>
    <cellStyle name="계산 4 3 9 2 2" xfId="36659"/>
    <cellStyle name="계산 4 3 9 3" xfId="19361"/>
    <cellStyle name="계산 4 3 9 3 2" xfId="42400"/>
    <cellStyle name="계산 4 3 9 4" xfId="24843"/>
    <cellStyle name="계산 4 3 9 4 2" xfId="47882"/>
    <cellStyle name="계산 4 3 9 5" xfId="30732"/>
    <cellStyle name="계산 4 4" xfId="5404"/>
    <cellStyle name="계산 4 4 2" xfId="5692"/>
    <cellStyle name="계산 4 4 2 10" xfId="11665"/>
    <cellStyle name="계산 4 4 2 10 2" xfId="34734"/>
    <cellStyle name="계산 4 4 2 11" xfId="17435"/>
    <cellStyle name="계산 4 4 2 11 2" xfId="40489"/>
    <cellStyle name="계산 4 4 2 12" xfId="22955"/>
    <cellStyle name="계산 4 4 2 12 2" xfId="45994"/>
    <cellStyle name="계산 4 4 2 13" xfId="28806"/>
    <cellStyle name="계산 4 4 2 2" xfId="7640"/>
    <cellStyle name="계산 4 4 2 2 2" xfId="13606"/>
    <cellStyle name="계산 4 4 2 2 2 2" xfId="36660"/>
    <cellStyle name="계산 4 4 2 2 3" xfId="19362"/>
    <cellStyle name="계산 4 4 2 2 3 2" xfId="42401"/>
    <cellStyle name="계산 4 4 2 2 4" xfId="24844"/>
    <cellStyle name="계산 4 4 2 2 4 2" xfId="47883"/>
    <cellStyle name="계산 4 4 2 2 5" xfId="30733"/>
    <cellStyle name="계산 4 4 2 3" xfId="7641"/>
    <cellStyle name="계산 4 4 2 3 2" xfId="13607"/>
    <cellStyle name="계산 4 4 2 3 2 2" xfId="36661"/>
    <cellStyle name="계산 4 4 2 3 3" xfId="19363"/>
    <cellStyle name="계산 4 4 2 3 3 2" xfId="42402"/>
    <cellStyle name="계산 4 4 2 3 4" xfId="24845"/>
    <cellStyle name="계산 4 4 2 3 4 2" xfId="47884"/>
    <cellStyle name="계산 4 4 2 3 5" xfId="30734"/>
    <cellStyle name="계산 4 4 2 4" xfId="7642"/>
    <cellStyle name="계산 4 4 2 4 2" xfId="13608"/>
    <cellStyle name="계산 4 4 2 4 2 2" xfId="36662"/>
    <cellStyle name="계산 4 4 2 4 3" xfId="19364"/>
    <cellStyle name="계산 4 4 2 4 3 2" xfId="42403"/>
    <cellStyle name="계산 4 4 2 4 4" xfId="24846"/>
    <cellStyle name="계산 4 4 2 4 4 2" xfId="47885"/>
    <cellStyle name="계산 4 4 2 4 5" xfId="30735"/>
    <cellStyle name="계산 4 4 2 5" xfId="7643"/>
    <cellStyle name="계산 4 4 2 5 2" xfId="13609"/>
    <cellStyle name="계산 4 4 2 5 2 2" xfId="36663"/>
    <cellStyle name="계산 4 4 2 5 3" xfId="19365"/>
    <cellStyle name="계산 4 4 2 5 3 2" xfId="42404"/>
    <cellStyle name="계산 4 4 2 5 4" xfId="24847"/>
    <cellStyle name="계산 4 4 2 5 4 2" xfId="47886"/>
    <cellStyle name="계산 4 4 2 5 5" xfId="30736"/>
    <cellStyle name="계산 4 4 2 6" xfId="7644"/>
    <cellStyle name="계산 4 4 2 6 2" xfId="13610"/>
    <cellStyle name="계산 4 4 2 6 2 2" xfId="36664"/>
    <cellStyle name="계산 4 4 2 6 3" xfId="19366"/>
    <cellStyle name="계산 4 4 2 6 3 2" xfId="42405"/>
    <cellStyle name="계산 4 4 2 6 4" xfId="24848"/>
    <cellStyle name="계산 4 4 2 6 4 2" xfId="47887"/>
    <cellStyle name="계산 4 4 2 6 5" xfId="30737"/>
    <cellStyle name="계산 4 4 2 7" xfId="7645"/>
    <cellStyle name="계산 4 4 2 7 2" xfId="13611"/>
    <cellStyle name="계산 4 4 2 7 2 2" xfId="36665"/>
    <cellStyle name="계산 4 4 2 7 3" xfId="19367"/>
    <cellStyle name="계산 4 4 2 7 3 2" xfId="42406"/>
    <cellStyle name="계산 4 4 2 7 4" xfId="24849"/>
    <cellStyle name="계산 4 4 2 7 4 2" xfId="47888"/>
    <cellStyle name="계산 4 4 2 7 5" xfId="30738"/>
    <cellStyle name="계산 4 4 2 8" xfId="7646"/>
    <cellStyle name="계산 4 4 2 8 2" xfId="13612"/>
    <cellStyle name="계산 4 4 2 8 2 2" xfId="36666"/>
    <cellStyle name="계산 4 4 2 8 3" xfId="19368"/>
    <cellStyle name="계산 4 4 2 8 3 2" xfId="42407"/>
    <cellStyle name="계산 4 4 2 8 4" xfId="24850"/>
    <cellStyle name="계산 4 4 2 8 4 2" xfId="47889"/>
    <cellStyle name="계산 4 4 2 8 5" xfId="30739"/>
    <cellStyle name="계산 4 4 2 9" xfId="7647"/>
    <cellStyle name="계산 4 4 2 9 2" xfId="13613"/>
    <cellStyle name="계산 4 4 2 9 2 2" xfId="36667"/>
    <cellStyle name="계산 4 4 2 9 3" xfId="19369"/>
    <cellStyle name="계산 4 4 2 9 3 2" xfId="42408"/>
    <cellStyle name="계산 4 4 2 9 4" xfId="24851"/>
    <cellStyle name="계산 4 4 2 9 4 2" xfId="47890"/>
    <cellStyle name="계산 4 4 2 9 5" xfId="30740"/>
    <cellStyle name="계산 4 4 3" xfId="5931"/>
    <cellStyle name="계산 4 4 3 10" xfId="7648"/>
    <cellStyle name="계산 4 4 3 10 2" xfId="13614"/>
    <cellStyle name="계산 4 4 3 10 2 2" xfId="36668"/>
    <cellStyle name="계산 4 4 3 10 3" xfId="19370"/>
    <cellStyle name="계산 4 4 3 10 3 2" xfId="42409"/>
    <cellStyle name="계산 4 4 3 10 4" xfId="24852"/>
    <cellStyle name="계산 4 4 3 10 4 2" xfId="47891"/>
    <cellStyle name="계산 4 4 3 10 5" xfId="30741"/>
    <cellStyle name="계산 4 4 3 11" xfId="11904"/>
    <cellStyle name="계산 4 4 3 11 2" xfId="34973"/>
    <cellStyle name="계산 4 4 3 12" xfId="17661"/>
    <cellStyle name="계산 4 4 3 12 2" xfId="40715"/>
    <cellStyle name="계산 4 4 3 13" xfId="23158"/>
    <cellStyle name="계산 4 4 3 13 2" xfId="46197"/>
    <cellStyle name="계산 4 4 3 14" xfId="29045"/>
    <cellStyle name="계산 4 4 3 2" xfId="7649"/>
    <cellStyle name="계산 4 4 3 2 2" xfId="13615"/>
    <cellStyle name="계산 4 4 3 2 2 2" xfId="36669"/>
    <cellStyle name="계산 4 4 3 2 3" xfId="19371"/>
    <cellStyle name="계산 4 4 3 2 3 2" xfId="42410"/>
    <cellStyle name="계산 4 4 3 2 4" xfId="24853"/>
    <cellStyle name="계산 4 4 3 2 4 2" xfId="47892"/>
    <cellStyle name="계산 4 4 3 2 5" xfId="30742"/>
    <cellStyle name="계산 4 4 3 3" xfId="7650"/>
    <cellStyle name="계산 4 4 3 3 2" xfId="13616"/>
    <cellStyle name="계산 4 4 3 3 2 2" xfId="36670"/>
    <cellStyle name="계산 4 4 3 3 3" xfId="19372"/>
    <cellStyle name="계산 4 4 3 3 3 2" xfId="42411"/>
    <cellStyle name="계산 4 4 3 3 4" xfId="24854"/>
    <cellStyle name="계산 4 4 3 3 4 2" xfId="47893"/>
    <cellStyle name="계산 4 4 3 3 5" xfId="30743"/>
    <cellStyle name="계산 4 4 3 4" xfId="7651"/>
    <cellStyle name="계산 4 4 3 4 2" xfId="13617"/>
    <cellStyle name="계산 4 4 3 4 2 2" xfId="36671"/>
    <cellStyle name="계산 4 4 3 4 3" xfId="19373"/>
    <cellStyle name="계산 4 4 3 4 3 2" xfId="42412"/>
    <cellStyle name="계산 4 4 3 4 4" xfId="24855"/>
    <cellStyle name="계산 4 4 3 4 4 2" xfId="47894"/>
    <cellStyle name="계산 4 4 3 4 5" xfId="30744"/>
    <cellStyle name="계산 4 4 3 5" xfId="7652"/>
    <cellStyle name="계산 4 4 3 5 2" xfId="13618"/>
    <cellStyle name="계산 4 4 3 5 2 2" xfId="36672"/>
    <cellStyle name="계산 4 4 3 5 3" xfId="19374"/>
    <cellStyle name="계산 4 4 3 5 3 2" xfId="42413"/>
    <cellStyle name="계산 4 4 3 5 4" xfId="24856"/>
    <cellStyle name="계산 4 4 3 5 4 2" xfId="47895"/>
    <cellStyle name="계산 4 4 3 5 5" xfId="30745"/>
    <cellStyle name="계산 4 4 3 6" xfId="7653"/>
    <cellStyle name="계산 4 4 3 6 2" xfId="13619"/>
    <cellStyle name="계산 4 4 3 6 2 2" xfId="36673"/>
    <cellStyle name="계산 4 4 3 6 3" xfId="19375"/>
    <cellStyle name="계산 4 4 3 6 3 2" xfId="42414"/>
    <cellStyle name="계산 4 4 3 6 4" xfId="24857"/>
    <cellStyle name="계산 4 4 3 6 4 2" xfId="47896"/>
    <cellStyle name="계산 4 4 3 6 5" xfId="30746"/>
    <cellStyle name="계산 4 4 3 7" xfId="7654"/>
    <cellStyle name="계산 4 4 3 7 2" xfId="13620"/>
    <cellStyle name="계산 4 4 3 7 2 2" xfId="36674"/>
    <cellStyle name="계산 4 4 3 7 3" xfId="19376"/>
    <cellStyle name="계산 4 4 3 7 3 2" xfId="42415"/>
    <cellStyle name="계산 4 4 3 7 4" xfId="24858"/>
    <cellStyle name="계산 4 4 3 7 4 2" xfId="47897"/>
    <cellStyle name="계산 4 4 3 7 5" xfId="30747"/>
    <cellStyle name="계산 4 4 3 8" xfId="7655"/>
    <cellStyle name="계산 4 4 3 8 2" xfId="13621"/>
    <cellStyle name="계산 4 4 3 8 2 2" xfId="36675"/>
    <cellStyle name="계산 4 4 3 8 3" xfId="19377"/>
    <cellStyle name="계산 4 4 3 8 3 2" xfId="42416"/>
    <cellStyle name="계산 4 4 3 8 4" xfId="24859"/>
    <cellStyle name="계산 4 4 3 8 4 2" xfId="47898"/>
    <cellStyle name="계산 4 4 3 8 5" xfId="30748"/>
    <cellStyle name="계산 4 4 3 9" xfId="7656"/>
    <cellStyle name="계산 4 4 3 9 2" xfId="13622"/>
    <cellStyle name="계산 4 4 3 9 2 2" xfId="36676"/>
    <cellStyle name="계산 4 4 3 9 3" xfId="19378"/>
    <cellStyle name="계산 4 4 3 9 3 2" xfId="42417"/>
    <cellStyle name="계산 4 4 3 9 4" xfId="24860"/>
    <cellStyle name="계산 4 4 3 9 4 2" xfId="47899"/>
    <cellStyle name="계산 4 4 3 9 5" xfId="30749"/>
    <cellStyle name="계산 4 4 4" xfId="7657"/>
    <cellStyle name="계산 4 4 4 2" xfId="13623"/>
    <cellStyle name="계산 4 4 4 2 2" xfId="36677"/>
    <cellStyle name="계산 4 4 4 3" xfId="19379"/>
    <cellStyle name="계산 4 4 4 3 2" xfId="42418"/>
    <cellStyle name="계산 4 4 4 4" xfId="24861"/>
    <cellStyle name="계산 4 4 4 4 2" xfId="47900"/>
    <cellStyle name="계산 4 4 4 5" xfId="30750"/>
    <cellStyle name="계산 4 4 5" xfId="7658"/>
    <cellStyle name="계산 4 4 5 2" xfId="13624"/>
    <cellStyle name="계산 4 4 5 2 2" xfId="36678"/>
    <cellStyle name="계산 4 4 5 3" xfId="19380"/>
    <cellStyle name="계산 4 4 5 3 2" xfId="42419"/>
    <cellStyle name="계산 4 4 5 4" xfId="24862"/>
    <cellStyle name="계산 4 4 5 4 2" xfId="47901"/>
    <cellStyle name="계산 4 4 5 5" xfId="30751"/>
    <cellStyle name="계산 4 4 6" xfId="7659"/>
    <cellStyle name="계산 4 4 6 2" xfId="13625"/>
    <cellStyle name="계산 4 4 6 2 2" xfId="36679"/>
    <cellStyle name="계산 4 4 6 3" xfId="19381"/>
    <cellStyle name="계산 4 4 6 3 2" xfId="42420"/>
    <cellStyle name="계산 4 4 6 4" xfId="24863"/>
    <cellStyle name="계산 4 4 6 4 2" xfId="47902"/>
    <cellStyle name="계산 4 4 6 5" xfId="30752"/>
    <cellStyle name="계산 4 4 7" xfId="11398"/>
    <cellStyle name="계산 4 4 7 2" xfId="34467"/>
    <cellStyle name="계산 4 4 8" xfId="17197"/>
    <cellStyle name="계산 4 4 8 2" xfId="40251"/>
    <cellStyle name="계산 4 4 9" xfId="28529"/>
    <cellStyle name="계산 4 5" xfId="5378"/>
    <cellStyle name="계산 4 5 10" xfId="28503"/>
    <cellStyle name="계산 4 5 2" xfId="5666"/>
    <cellStyle name="계산 4 5 2 10" xfId="11639"/>
    <cellStyle name="계산 4 5 2 10 2" xfId="34708"/>
    <cellStyle name="계산 4 5 2 11" xfId="17409"/>
    <cellStyle name="계산 4 5 2 11 2" xfId="40463"/>
    <cellStyle name="계산 4 5 2 12" xfId="22941"/>
    <cellStyle name="계산 4 5 2 12 2" xfId="45980"/>
    <cellStyle name="계산 4 5 2 13" xfId="28780"/>
    <cellStyle name="계산 4 5 2 2" xfId="7660"/>
    <cellStyle name="계산 4 5 2 2 2" xfId="13626"/>
    <cellStyle name="계산 4 5 2 2 2 2" xfId="36680"/>
    <cellStyle name="계산 4 5 2 2 3" xfId="19382"/>
    <cellStyle name="계산 4 5 2 2 3 2" xfId="42421"/>
    <cellStyle name="계산 4 5 2 2 4" xfId="24864"/>
    <cellStyle name="계산 4 5 2 2 4 2" xfId="47903"/>
    <cellStyle name="계산 4 5 2 2 5" xfId="30753"/>
    <cellStyle name="계산 4 5 2 3" xfId="7661"/>
    <cellStyle name="계산 4 5 2 3 2" xfId="13627"/>
    <cellStyle name="계산 4 5 2 3 2 2" xfId="36681"/>
    <cellStyle name="계산 4 5 2 3 3" xfId="19383"/>
    <cellStyle name="계산 4 5 2 3 3 2" xfId="42422"/>
    <cellStyle name="계산 4 5 2 3 4" xfId="24865"/>
    <cellStyle name="계산 4 5 2 3 4 2" xfId="47904"/>
    <cellStyle name="계산 4 5 2 3 5" xfId="30754"/>
    <cellStyle name="계산 4 5 2 4" xfId="7662"/>
    <cellStyle name="계산 4 5 2 4 2" xfId="13628"/>
    <cellStyle name="계산 4 5 2 4 2 2" xfId="36682"/>
    <cellStyle name="계산 4 5 2 4 3" xfId="19384"/>
    <cellStyle name="계산 4 5 2 4 3 2" xfId="42423"/>
    <cellStyle name="계산 4 5 2 4 4" xfId="24866"/>
    <cellStyle name="계산 4 5 2 4 4 2" xfId="47905"/>
    <cellStyle name="계산 4 5 2 4 5" xfId="30755"/>
    <cellStyle name="계산 4 5 2 5" xfId="7663"/>
    <cellStyle name="계산 4 5 2 5 2" xfId="13629"/>
    <cellStyle name="계산 4 5 2 5 2 2" xfId="36683"/>
    <cellStyle name="계산 4 5 2 5 3" xfId="19385"/>
    <cellStyle name="계산 4 5 2 5 3 2" xfId="42424"/>
    <cellStyle name="계산 4 5 2 5 4" xfId="24867"/>
    <cellStyle name="계산 4 5 2 5 4 2" xfId="47906"/>
    <cellStyle name="계산 4 5 2 5 5" xfId="30756"/>
    <cellStyle name="계산 4 5 2 6" xfId="7664"/>
    <cellStyle name="계산 4 5 2 6 2" xfId="13630"/>
    <cellStyle name="계산 4 5 2 6 2 2" xfId="36684"/>
    <cellStyle name="계산 4 5 2 6 3" xfId="19386"/>
    <cellStyle name="계산 4 5 2 6 3 2" xfId="42425"/>
    <cellStyle name="계산 4 5 2 6 4" xfId="24868"/>
    <cellStyle name="계산 4 5 2 6 4 2" xfId="47907"/>
    <cellStyle name="계산 4 5 2 6 5" xfId="30757"/>
    <cellStyle name="계산 4 5 2 7" xfId="7665"/>
    <cellStyle name="계산 4 5 2 7 2" xfId="13631"/>
    <cellStyle name="계산 4 5 2 7 2 2" xfId="36685"/>
    <cellStyle name="계산 4 5 2 7 3" xfId="19387"/>
    <cellStyle name="계산 4 5 2 7 3 2" xfId="42426"/>
    <cellStyle name="계산 4 5 2 7 4" xfId="24869"/>
    <cellStyle name="계산 4 5 2 7 4 2" xfId="47908"/>
    <cellStyle name="계산 4 5 2 7 5" xfId="30758"/>
    <cellStyle name="계산 4 5 2 8" xfId="7666"/>
    <cellStyle name="계산 4 5 2 8 2" xfId="13632"/>
    <cellStyle name="계산 4 5 2 8 2 2" xfId="36686"/>
    <cellStyle name="계산 4 5 2 8 3" xfId="19388"/>
    <cellStyle name="계산 4 5 2 8 3 2" xfId="42427"/>
    <cellStyle name="계산 4 5 2 8 4" xfId="24870"/>
    <cellStyle name="계산 4 5 2 8 4 2" xfId="47909"/>
    <cellStyle name="계산 4 5 2 8 5" xfId="30759"/>
    <cellStyle name="계산 4 5 2 9" xfId="7667"/>
    <cellStyle name="계산 4 5 2 9 2" xfId="13633"/>
    <cellStyle name="계산 4 5 2 9 2 2" xfId="36687"/>
    <cellStyle name="계산 4 5 2 9 3" xfId="19389"/>
    <cellStyle name="계산 4 5 2 9 3 2" xfId="42428"/>
    <cellStyle name="계산 4 5 2 9 4" xfId="24871"/>
    <cellStyle name="계산 4 5 2 9 4 2" xfId="47910"/>
    <cellStyle name="계산 4 5 2 9 5" xfId="30760"/>
    <cellStyle name="계산 4 5 3" xfId="5907"/>
    <cellStyle name="계산 4 5 3 10" xfId="7668"/>
    <cellStyle name="계산 4 5 3 10 2" xfId="13634"/>
    <cellStyle name="계산 4 5 3 10 2 2" xfId="36688"/>
    <cellStyle name="계산 4 5 3 10 3" xfId="19390"/>
    <cellStyle name="계산 4 5 3 10 3 2" xfId="42429"/>
    <cellStyle name="계산 4 5 3 10 4" xfId="24872"/>
    <cellStyle name="계산 4 5 3 10 4 2" xfId="47911"/>
    <cellStyle name="계산 4 5 3 10 5" xfId="30761"/>
    <cellStyle name="계산 4 5 3 11" xfId="11880"/>
    <cellStyle name="계산 4 5 3 11 2" xfId="34949"/>
    <cellStyle name="계산 4 5 3 12" xfId="17637"/>
    <cellStyle name="계산 4 5 3 12 2" xfId="40691"/>
    <cellStyle name="계산 4 5 3 13" xfId="23134"/>
    <cellStyle name="계산 4 5 3 13 2" xfId="46173"/>
    <cellStyle name="계산 4 5 3 14" xfId="29021"/>
    <cellStyle name="계산 4 5 3 2" xfId="7669"/>
    <cellStyle name="계산 4 5 3 2 2" xfId="13635"/>
    <cellStyle name="계산 4 5 3 2 2 2" xfId="36689"/>
    <cellStyle name="계산 4 5 3 2 3" xfId="19391"/>
    <cellStyle name="계산 4 5 3 2 3 2" xfId="42430"/>
    <cellStyle name="계산 4 5 3 2 4" xfId="24873"/>
    <cellStyle name="계산 4 5 3 2 4 2" xfId="47912"/>
    <cellStyle name="계산 4 5 3 2 5" xfId="30762"/>
    <cellStyle name="계산 4 5 3 3" xfId="7670"/>
    <cellStyle name="계산 4 5 3 3 2" xfId="13636"/>
    <cellStyle name="계산 4 5 3 3 2 2" xfId="36690"/>
    <cellStyle name="계산 4 5 3 3 3" xfId="19392"/>
    <cellStyle name="계산 4 5 3 3 3 2" xfId="42431"/>
    <cellStyle name="계산 4 5 3 3 4" xfId="24874"/>
    <cellStyle name="계산 4 5 3 3 4 2" xfId="47913"/>
    <cellStyle name="계산 4 5 3 3 5" xfId="30763"/>
    <cellStyle name="계산 4 5 3 4" xfId="7671"/>
    <cellStyle name="계산 4 5 3 4 2" xfId="13637"/>
    <cellStyle name="계산 4 5 3 4 2 2" xfId="36691"/>
    <cellStyle name="계산 4 5 3 4 3" xfId="19393"/>
    <cellStyle name="계산 4 5 3 4 3 2" xfId="42432"/>
    <cellStyle name="계산 4 5 3 4 4" xfId="24875"/>
    <cellStyle name="계산 4 5 3 4 4 2" xfId="47914"/>
    <cellStyle name="계산 4 5 3 4 5" xfId="30764"/>
    <cellStyle name="계산 4 5 3 5" xfId="7672"/>
    <cellStyle name="계산 4 5 3 5 2" xfId="13638"/>
    <cellStyle name="계산 4 5 3 5 2 2" xfId="36692"/>
    <cellStyle name="계산 4 5 3 5 3" xfId="19394"/>
    <cellStyle name="계산 4 5 3 5 3 2" xfId="42433"/>
    <cellStyle name="계산 4 5 3 5 4" xfId="24876"/>
    <cellStyle name="계산 4 5 3 5 4 2" xfId="47915"/>
    <cellStyle name="계산 4 5 3 5 5" xfId="30765"/>
    <cellStyle name="계산 4 5 3 6" xfId="7673"/>
    <cellStyle name="계산 4 5 3 6 2" xfId="13639"/>
    <cellStyle name="계산 4 5 3 6 2 2" xfId="36693"/>
    <cellStyle name="계산 4 5 3 6 3" xfId="19395"/>
    <cellStyle name="계산 4 5 3 6 3 2" xfId="42434"/>
    <cellStyle name="계산 4 5 3 6 4" xfId="24877"/>
    <cellStyle name="계산 4 5 3 6 4 2" xfId="47916"/>
    <cellStyle name="계산 4 5 3 6 5" xfId="30766"/>
    <cellStyle name="계산 4 5 3 7" xfId="7674"/>
    <cellStyle name="계산 4 5 3 7 2" xfId="13640"/>
    <cellStyle name="계산 4 5 3 7 2 2" xfId="36694"/>
    <cellStyle name="계산 4 5 3 7 3" xfId="19396"/>
    <cellStyle name="계산 4 5 3 7 3 2" xfId="42435"/>
    <cellStyle name="계산 4 5 3 7 4" xfId="24878"/>
    <cellStyle name="계산 4 5 3 7 4 2" xfId="47917"/>
    <cellStyle name="계산 4 5 3 7 5" xfId="30767"/>
    <cellStyle name="계산 4 5 3 8" xfId="7675"/>
    <cellStyle name="계산 4 5 3 8 2" xfId="13641"/>
    <cellStyle name="계산 4 5 3 8 2 2" xfId="36695"/>
    <cellStyle name="계산 4 5 3 8 3" xfId="19397"/>
    <cellStyle name="계산 4 5 3 8 3 2" xfId="42436"/>
    <cellStyle name="계산 4 5 3 8 4" xfId="24879"/>
    <cellStyle name="계산 4 5 3 8 4 2" xfId="47918"/>
    <cellStyle name="계산 4 5 3 8 5" xfId="30768"/>
    <cellStyle name="계산 4 5 3 9" xfId="7676"/>
    <cellStyle name="계산 4 5 3 9 2" xfId="13642"/>
    <cellStyle name="계산 4 5 3 9 2 2" xfId="36696"/>
    <cellStyle name="계산 4 5 3 9 3" xfId="19398"/>
    <cellStyle name="계산 4 5 3 9 3 2" xfId="42437"/>
    <cellStyle name="계산 4 5 3 9 4" xfId="24880"/>
    <cellStyle name="계산 4 5 3 9 4 2" xfId="47919"/>
    <cellStyle name="계산 4 5 3 9 5" xfId="30769"/>
    <cellStyle name="계산 4 5 4" xfId="7677"/>
    <cellStyle name="계산 4 5 4 2" xfId="13643"/>
    <cellStyle name="계산 4 5 4 2 2" xfId="36697"/>
    <cellStyle name="계산 4 5 4 3" xfId="19399"/>
    <cellStyle name="계산 4 5 4 3 2" xfId="42438"/>
    <cellStyle name="계산 4 5 4 4" xfId="24881"/>
    <cellStyle name="계산 4 5 4 4 2" xfId="47920"/>
    <cellStyle name="계산 4 5 4 5" xfId="30770"/>
    <cellStyle name="계산 4 5 5" xfId="7678"/>
    <cellStyle name="계산 4 5 5 2" xfId="13644"/>
    <cellStyle name="계산 4 5 5 2 2" xfId="36698"/>
    <cellStyle name="계산 4 5 5 3" xfId="19400"/>
    <cellStyle name="계산 4 5 5 3 2" xfId="42439"/>
    <cellStyle name="계산 4 5 5 4" xfId="24882"/>
    <cellStyle name="계산 4 5 5 4 2" xfId="47921"/>
    <cellStyle name="계산 4 5 5 5" xfId="30771"/>
    <cellStyle name="계산 4 5 6" xfId="7679"/>
    <cellStyle name="계산 4 5 6 2" xfId="13645"/>
    <cellStyle name="계산 4 5 6 2 2" xfId="36699"/>
    <cellStyle name="계산 4 5 6 3" xfId="19401"/>
    <cellStyle name="계산 4 5 6 3 2" xfId="42440"/>
    <cellStyle name="계산 4 5 6 4" xfId="24883"/>
    <cellStyle name="계산 4 5 6 4 2" xfId="47922"/>
    <cellStyle name="계산 4 5 6 5" xfId="30772"/>
    <cellStyle name="계산 4 5 7" xfId="7680"/>
    <cellStyle name="계산 4 5 7 2" xfId="13646"/>
    <cellStyle name="계산 4 5 7 2 2" xfId="36700"/>
    <cellStyle name="계산 4 5 7 3" xfId="19402"/>
    <cellStyle name="계산 4 5 7 3 2" xfId="42441"/>
    <cellStyle name="계산 4 5 7 4" xfId="24884"/>
    <cellStyle name="계산 4 5 7 4 2" xfId="47923"/>
    <cellStyle name="계산 4 5 7 5" xfId="30773"/>
    <cellStyle name="계산 4 5 8" xfId="11372"/>
    <cellStyle name="계산 4 5 8 2" xfId="34441"/>
    <cellStyle name="계산 4 5 9" xfId="17175"/>
    <cellStyle name="계산 4 5 9 2" xfId="40229"/>
    <cellStyle name="계산 4 6" xfId="5370"/>
    <cellStyle name="계산 4 6 10" xfId="17167"/>
    <cellStyle name="계산 4 6 10 2" xfId="40221"/>
    <cellStyle name="계산 4 6 11" xfId="11297"/>
    <cellStyle name="계산 4 6 11 2" xfId="34366"/>
    <cellStyle name="계산 4 6 12" xfId="28495"/>
    <cellStyle name="계산 4 6 2" xfId="5658"/>
    <cellStyle name="계산 4 6 2 10" xfId="7681"/>
    <cellStyle name="계산 4 6 2 10 2" xfId="13647"/>
    <cellStyle name="계산 4 6 2 10 2 2" xfId="36701"/>
    <cellStyle name="계산 4 6 2 10 3" xfId="19403"/>
    <cellStyle name="계산 4 6 2 10 3 2" xfId="42442"/>
    <cellStyle name="계산 4 6 2 10 4" xfId="24885"/>
    <cellStyle name="계산 4 6 2 10 4 2" xfId="47924"/>
    <cellStyle name="계산 4 6 2 10 5" xfId="30774"/>
    <cellStyle name="계산 4 6 2 11" xfId="11631"/>
    <cellStyle name="계산 4 6 2 11 2" xfId="34700"/>
    <cellStyle name="계산 4 6 2 12" xfId="17401"/>
    <cellStyle name="계산 4 6 2 12 2" xfId="40455"/>
    <cellStyle name="계산 4 6 2 13" xfId="22933"/>
    <cellStyle name="계산 4 6 2 13 2" xfId="45972"/>
    <cellStyle name="계산 4 6 2 14" xfId="28772"/>
    <cellStyle name="계산 4 6 2 2" xfId="7682"/>
    <cellStyle name="계산 4 6 2 2 2" xfId="13648"/>
    <cellStyle name="계산 4 6 2 2 2 2" xfId="36702"/>
    <cellStyle name="계산 4 6 2 2 3" xfId="19404"/>
    <cellStyle name="계산 4 6 2 2 3 2" xfId="42443"/>
    <cellStyle name="계산 4 6 2 2 4" xfId="24886"/>
    <cellStyle name="계산 4 6 2 2 4 2" xfId="47925"/>
    <cellStyle name="계산 4 6 2 2 5" xfId="30775"/>
    <cellStyle name="계산 4 6 2 3" xfId="7683"/>
    <cellStyle name="계산 4 6 2 3 2" xfId="13649"/>
    <cellStyle name="계산 4 6 2 3 2 2" xfId="36703"/>
    <cellStyle name="계산 4 6 2 3 3" xfId="19405"/>
    <cellStyle name="계산 4 6 2 3 3 2" xfId="42444"/>
    <cellStyle name="계산 4 6 2 3 4" xfId="24887"/>
    <cellStyle name="계산 4 6 2 3 4 2" xfId="47926"/>
    <cellStyle name="계산 4 6 2 3 5" xfId="30776"/>
    <cellStyle name="계산 4 6 2 4" xfId="7684"/>
    <cellStyle name="계산 4 6 2 4 2" xfId="13650"/>
    <cellStyle name="계산 4 6 2 4 2 2" xfId="36704"/>
    <cellStyle name="계산 4 6 2 4 3" xfId="19406"/>
    <cellStyle name="계산 4 6 2 4 3 2" xfId="42445"/>
    <cellStyle name="계산 4 6 2 4 4" xfId="24888"/>
    <cellStyle name="계산 4 6 2 4 4 2" xfId="47927"/>
    <cellStyle name="계산 4 6 2 4 5" xfId="30777"/>
    <cellStyle name="계산 4 6 2 5" xfId="7685"/>
    <cellStyle name="계산 4 6 2 5 2" xfId="13651"/>
    <cellStyle name="계산 4 6 2 5 2 2" xfId="36705"/>
    <cellStyle name="계산 4 6 2 5 3" xfId="19407"/>
    <cellStyle name="계산 4 6 2 5 3 2" xfId="42446"/>
    <cellStyle name="계산 4 6 2 5 4" xfId="24889"/>
    <cellStyle name="계산 4 6 2 5 4 2" xfId="47928"/>
    <cellStyle name="계산 4 6 2 5 5" xfId="30778"/>
    <cellStyle name="계산 4 6 2 6" xfId="7686"/>
    <cellStyle name="계산 4 6 2 6 2" xfId="13652"/>
    <cellStyle name="계산 4 6 2 6 2 2" xfId="36706"/>
    <cellStyle name="계산 4 6 2 6 3" xfId="19408"/>
    <cellStyle name="계산 4 6 2 6 3 2" xfId="42447"/>
    <cellStyle name="계산 4 6 2 6 4" xfId="24890"/>
    <cellStyle name="계산 4 6 2 6 4 2" xfId="47929"/>
    <cellStyle name="계산 4 6 2 6 5" xfId="30779"/>
    <cellStyle name="계산 4 6 2 7" xfId="7687"/>
    <cellStyle name="계산 4 6 2 7 2" xfId="13653"/>
    <cellStyle name="계산 4 6 2 7 2 2" xfId="36707"/>
    <cellStyle name="계산 4 6 2 7 3" xfId="19409"/>
    <cellStyle name="계산 4 6 2 7 3 2" xfId="42448"/>
    <cellStyle name="계산 4 6 2 7 4" xfId="24891"/>
    <cellStyle name="계산 4 6 2 7 4 2" xfId="47930"/>
    <cellStyle name="계산 4 6 2 7 5" xfId="30780"/>
    <cellStyle name="계산 4 6 2 8" xfId="7688"/>
    <cellStyle name="계산 4 6 2 8 2" xfId="13654"/>
    <cellStyle name="계산 4 6 2 8 2 2" xfId="36708"/>
    <cellStyle name="계산 4 6 2 8 3" xfId="19410"/>
    <cellStyle name="계산 4 6 2 8 3 2" xfId="42449"/>
    <cellStyle name="계산 4 6 2 8 4" xfId="24892"/>
    <cellStyle name="계산 4 6 2 8 4 2" xfId="47931"/>
    <cellStyle name="계산 4 6 2 8 5" xfId="30781"/>
    <cellStyle name="계산 4 6 2 9" xfId="7689"/>
    <cellStyle name="계산 4 6 2 9 2" xfId="13655"/>
    <cellStyle name="계산 4 6 2 9 2 2" xfId="36709"/>
    <cellStyle name="계산 4 6 2 9 3" xfId="19411"/>
    <cellStyle name="계산 4 6 2 9 3 2" xfId="42450"/>
    <cellStyle name="계산 4 6 2 9 4" xfId="24893"/>
    <cellStyle name="계산 4 6 2 9 4 2" xfId="47932"/>
    <cellStyle name="계산 4 6 2 9 5" xfId="30782"/>
    <cellStyle name="계산 4 6 3" xfId="5900"/>
    <cellStyle name="계산 4 6 3 10" xfId="7690"/>
    <cellStyle name="계산 4 6 3 10 2" xfId="13656"/>
    <cellStyle name="계산 4 6 3 10 2 2" xfId="36710"/>
    <cellStyle name="계산 4 6 3 10 3" xfId="19412"/>
    <cellStyle name="계산 4 6 3 10 3 2" xfId="42451"/>
    <cellStyle name="계산 4 6 3 10 4" xfId="24894"/>
    <cellStyle name="계산 4 6 3 10 4 2" xfId="47933"/>
    <cellStyle name="계산 4 6 3 10 5" xfId="30783"/>
    <cellStyle name="계산 4 6 3 11" xfId="11873"/>
    <cellStyle name="계산 4 6 3 11 2" xfId="34942"/>
    <cellStyle name="계산 4 6 3 12" xfId="17630"/>
    <cellStyle name="계산 4 6 3 12 2" xfId="40684"/>
    <cellStyle name="계산 4 6 3 13" xfId="23127"/>
    <cellStyle name="계산 4 6 3 13 2" xfId="46166"/>
    <cellStyle name="계산 4 6 3 14" xfId="29014"/>
    <cellStyle name="계산 4 6 3 2" xfId="7691"/>
    <cellStyle name="계산 4 6 3 2 2" xfId="13657"/>
    <cellStyle name="계산 4 6 3 2 2 2" xfId="36711"/>
    <cellStyle name="계산 4 6 3 2 3" xfId="19413"/>
    <cellStyle name="계산 4 6 3 2 3 2" xfId="42452"/>
    <cellStyle name="계산 4 6 3 2 4" xfId="24895"/>
    <cellStyle name="계산 4 6 3 2 4 2" xfId="47934"/>
    <cellStyle name="계산 4 6 3 2 5" xfId="30784"/>
    <cellStyle name="계산 4 6 3 3" xfId="7692"/>
    <cellStyle name="계산 4 6 3 3 2" xfId="13658"/>
    <cellStyle name="계산 4 6 3 3 2 2" xfId="36712"/>
    <cellStyle name="계산 4 6 3 3 3" xfId="19414"/>
    <cellStyle name="계산 4 6 3 3 3 2" xfId="42453"/>
    <cellStyle name="계산 4 6 3 3 4" xfId="24896"/>
    <cellStyle name="계산 4 6 3 3 4 2" xfId="47935"/>
    <cellStyle name="계산 4 6 3 3 5" xfId="30785"/>
    <cellStyle name="계산 4 6 3 4" xfId="7693"/>
    <cellStyle name="계산 4 6 3 4 2" xfId="13659"/>
    <cellStyle name="계산 4 6 3 4 2 2" xfId="36713"/>
    <cellStyle name="계산 4 6 3 4 3" xfId="19415"/>
    <cellStyle name="계산 4 6 3 4 3 2" xfId="42454"/>
    <cellStyle name="계산 4 6 3 4 4" xfId="24897"/>
    <cellStyle name="계산 4 6 3 4 4 2" xfId="47936"/>
    <cellStyle name="계산 4 6 3 4 5" xfId="30786"/>
    <cellStyle name="계산 4 6 3 5" xfId="7694"/>
    <cellStyle name="계산 4 6 3 5 2" xfId="13660"/>
    <cellStyle name="계산 4 6 3 5 2 2" xfId="36714"/>
    <cellStyle name="계산 4 6 3 5 3" xfId="19416"/>
    <cellStyle name="계산 4 6 3 5 3 2" xfId="42455"/>
    <cellStyle name="계산 4 6 3 5 4" xfId="24898"/>
    <cellStyle name="계산 4 6 3 5 4 2" xfId="47937"/>
    <cellStyle name="계산 4 6 3 5 5" xfId="30787"/>
    <cellStyle name="계산 4 6 3 6" xfId="7695"/>
    <cellStyle name="계산 4 6 3 6 2" xfId="13661"/>
    <cellStyle name="계산 4 6 3 6 2 2" xfId="36715"/>
    <cellStyle name="계산 4 6 3 6 3" xfId="19417"/>
    <cellStyle name="계산 4 6 3 6 3 2" xfId="42456"/>
    <cellStyle name="계산 4 6 3 6 4" xfId="24899"/>
    <cellStyle name="계산 4 6 3 6 4 2" xfId="47938"/>
    <cellStyle name="계산 4 6 3 6 5" xfId="30788"/>
    <cellStyle name="계산 4 6 3 7" xfId="7696"/>
    <cellStyle name="계산 4 6 3 7 2" xfId="13662"/>
    <cellStyle name="계산 4 6 3 7 2 2" xfId="36716"/>
    <cellStyle name="계산 4 6 3 7 3" xfId="19418"/>
    <cellStyle name="계산 4 6 3 7 3 2" xfId="42457"/>
    <cellStyle name="계산 4 6 3 7 4" xfId="24900"/>
    <cellStyle name="계산 4 6 3 7 4 2" xfId="47939"/>
    <cellStyle name="계산 4 6 3 7 5" xfId="30789"/>
    <cellStyle name="계산 4 6 3 8" xfId="7697"/>
    <cellStyle name="계산 4 6 3 8 2" xfId="13663"/>
    <cellStyle name="계산 4 6 3 8 2 2" xfId="36717"/>
    <cellStyle name="계산 4 6 3 8 3" xfId="19419"/>
    <cellStyle name="계산 4 6 3 8 3 2" xfId="42458"/>
    <cellStyle name="계산 4 6 3 8 4" xfId="24901"/>
    <cellStyle name="계산 4 6 3 8 4 2" xfId="47940"/>
    <cellStyle name="계산 4 6 3 8 5" xfId="30790"/>
    <cellStyle name="계산 4 6 3 9" xfId="7698"/>
    <cellStyle name="계산 4 6 3 9 2" xfId="13664"/>
    <cellStyle name="계산 4 6 3 9 2 2" xfId="36718"/>
    <cellStyle name="계산 4 6 3 9 3" xfId="19420"/>
    <cellStyle name="계산 4 6 3 9 3 2" xfId="42459"/>
    <cellStyle name="계산 4 6 3 9 4" xfId="24902"/>
    <cellStyle name="계산 4 6 3 9 4 2" xfId="47941"/>
    <cellStyle name="계산 4 6 3 9 5" xfId="30791"/>
    <cellStyle name="계산 4 6 4" xfId="7699"/>
    <cellStyle name="계산 4 6 4 2" xfId="13665"/>
    <cellStyle name="계산 4 6 4 2 2" xfId="36719"/>
    <cellStyle name="계산 4 6 4 3" xfId="19421"/>
    <cellStyle name="계산 4 6 4 3 2" xfId="42460"/>
    <cellStyle name="계산 4 6 4 4" xfId="24903"/>
    <cellStyle name="계산 4 6 4 4 2" xfId="47942"/>
    <cellStyle name="계산 4 6 4 5" xfId="30792"/>
    <cellStyle name="계산 4 6 5" xfId="7700"/>
    <cellStyle name="계산 4 6 5 2" xfId="13666"/>
    <cellStyle name="계산 4 6 5 2 2" xfId="36720"/>
    <cellStyle name="계산 4 6 5 3" xfId="19422"/>
    <cellStyle name="계산 4 6 5 3 2" xfId="42461"/>
    <cellStyle name="계산 4 6 5 4" xfId="24904"/>
    <cellStyle name="계산 4 6 5 4 2" xfId="47943"/>
    <cellStyle name="계산 4 6 5 5" xfId="30793"/>
    <cellStyle name="계산 4 6 6" xfId="7701"/>
    <cellStyle name="계산 4 6 6 2" xfId="13667"/>
    <cellStyle name="계산 4 6 6 2 2" xfId="36721"/>
    <cellStyle name="계산 4 6 6 3" xfId="19423"/>
    <cellStyle name="계산 4 6 6 3 2" xfId="42462"/>
    <cellStyle name="계산 4 6 6 4" xfId="24905"/>
    <cellStyle name="계산 4 6 6 4 2" xfId="47944"/>
    <cellStyle name="계산 4 6 6 5" xfId="30794"/>
    <cellStyle name="계산 4 6 7" xfId="7702"/>
    <cellStyle name="계산 4 6 7 2" xfId="13668"/>
    <cellStyle name="계산 4 6 7 2 2" xfId="36722"/>
    <cellStyle name="계산 4 6 7 3" xfId="19424"/>
    <cellStyle name="계산 4 6 7 3 2" xfId="42463"/>
    <cellStyle name="계산 4 6 7 4" xfId="24906"/>
    <cellStyle name="계산 4 6 7 4 2" xfId="47945"/>
    <cellStyle name="계산 4 6 7 5" xfId="30795"/>
    <cellStyle name="계산 4 6 8" xfId="7703"/>
    <cellStyle name="계산 4 6 8 2" xfId="13669"/>
    <cellStyle name="계산 4 6 8 2 2" xfId="36723"/>
    <cellStyle name="계산 4 6 8 3" xfId="19425"/>
    <cellStyle name="계산 4 6 8 3 2" xfId="42464"/>
    <cellStyle name="계산 4 6 8 4" xfId="24907"/>
    <cellStyle name="계산 4 6 8 4 2" xfId="47946"/>
    <cellStyle name="계산 4 6 8 5" xfId="30796"/>
    <cellStyle name="계산 4 6 9" xfId="11364"/>
    <cellStyle name="계산 4 6 9 2" xfId="34433"/>
    <cellStyle name="계산 4 7" xfId="7704"/>
    <cellStyle name="계산 4 7 2" xfId="13670"/>
    <cellStyle name="계산 4 7 2 2" xfId="36724"/>
    <cellStyle name="계산 4 7 3" xfId="19426"/>
    <cellStyle name="계산 4 7 3 2" xfId="42465"/>
    <cellStyle name="계산 4 7 4" xfId="24908"/>
    <cellStyle name="계산 4 7 4 2" xfId="47947"/>
    <cellStyle name="계산 4 7 5" xfId="30797"/>
    <cellStyle name="계산 4 8" xfId="11244"/>
    <cellStyle name="계산 4 8 2" xfId="34313"/>
    <cellStyle name="계산 4 9" xfId="28413"/>
    <cellStyle name="계산 5" xfId="5130"/>
    <cellStyle name="계산 5 10" xfId="28447"/>
    <cellStyle name="계산 5 2" xfId="5371"/>
    <cellStyle name="계산 5 2 2" xfId="5659"/>
    <cellStyle name="계산 5 2 2 10" xfId="11632"/>
    <cellStyle name="계산 5 2 2 10 2" xfId="34701"/>
    <cellStyle name="계산 5 2 2 11" xfId="17402"/>
    <cellStyle name="계산 5 2 2 11 2" xfId="40456"/>
    <cellStyle name="계산 5 2 2 12" xfId="22934"/>
    <cellStyle name="계산 5 2 2 12 2" xfId="45973"/>
    <cellStyle name="계산 5 2 2 13" xfId="28773"/>
    <cellStyle name="계산 5 2 2 2" xfId="7705"/>
    <cellStyle name="계산 5 2 2 2 2" xfId="13671"/>
    <cellStyle name="계산 5 2 2 2 2 2" xfId="36725"/>
    <cellStyle name="계산 5 2 2 2 3" xfId="19427"/>
    <cellStyle name="계산 5 2 2 2 3 2" xfId="42466"/>
    <cellStyle name="계산 5 2 2 2 4" xfId="24909"/>
    <cellStyle name="계산 5 2 2 2 4 2" xfId="47948"/>
    <cellStyle name="계산 5 2 2 2 5" xfId="30798"/>
    <cellStyle name="계산 5 2 2 3" xfId="7706"/>
    <cellStyle name="계산 5 2 2 3 2" xfId="13672"/>
    <cellStyle name="계산 5 2 2 3 2 2" xfId="36726"/>
    <cellStyle name="계산 5 2 2 3 3" xfId="19428"/>
    <cellStyle name="계산 5 2 2 3 3 2" xfId="42467"/>
    <cellStyle name="계산 5 2 2 3 4" xfId="24910"/>
    <cellStyle name="계산 5 2 2 3 4 2" xfId="47949"/>
    <cellStyle name="계산 5 2 2 3 5" xfId="30799"/>
    <cellStyle name="계산 5 2 2 4" xfId="7707"/>
    <cellStyle name="계산 5 2 2 4 2" xfId="13673"/>
    <cellStyle name="계산 5 2 2 4 2 2" xfId="36727"/>
    <cellStyle name="계산 5 2 2 4 3" xfId="19429"/>
    <cellStyle name="계산 5 2 2 4 3 2" xfId="42468"/>
    <cellStyle name="계산 5 2 2 4 4" xfId="24911"/>
    <cellStyle name="계산 5 2 2 4 4 2" xfId="47950"/>
    <cellStyle name="계산 5 2 2 4 5" xfId="30800"/>
    <cellStyle name="계산 5 2 2 5" xfId="7708"/>
    <cellStyle name="계산 5 2 2 5 2" xfId="13674"/>
    <cellStyle name="계산 5 2 2 5 2 2" xfId="36728"/>
    <cellStyle name="계산 5 2 2 5 3" xfId="19430"/>
    <cellStyle name="계산 5 2 2 5 3 2" xfId="42469"/>
    <cellStyle name="계산 5 2 2 5 4" xfId="24912"/>
    <cellStyle name="계산 5 2 2 5 4 2" xfId="47951"/>
    <cellStyle name="계산 5 2 2 5 5" xfId="30801"/>
    <cellStyle name="계산 5 2 2 6" xfId="7709"/>
    <cellStyle name="계산 5 2 2 6 2" xfId="13675"/>
    <cellStyle name="계산 5 2 2 6 2 2" xfId="36729"/>
    <cellStyle name="계산 5 2 2 6 3" xfId="19431"/>
    <cellStyle name="계산 5 2 2 6 3 2" xfId="42470"/>
    <cellStyle name="계산 5 2 2 6 4" xfId="24913"/>
    <cellStyle name="계산 5 2 2 6 4 2" xfId="47952"/>
    <cellStyle name="계산 5 2 2 6 5" xfId="30802"/>
    <cellStyle name="계산 5 2 2 7" xfId="7710"/>
    <cellStyle name="계산 5 2 2 7 2" xfId="13676"/>
    <cellStyle name="계산 5 2 2 7 2 2" xfId="36730"/>
    <cellStyle name="계산 5 2 2 7 3" xfId="19432"/>
    <cellStyle name="계산 5 2 2 7 3 2" xfId="42471"/>
    <cellStyle name="계산 5 2 2 7 4" xfId="24914"/>
    <cellStyle name="계산 5 2 2 7 4 2" xfId="47953"/>
    <cellStyle name="계산 5 2 2 7 5" xfId="30803"/>
    <cellStyle name="계산 5 2 2 8" xfId="7711"/>
    <cellStyle name="계산 5 2 2 8 2" xfId="13677"/>
    <cellStyle name="계산 5 2 2 8 2 2" xfId="36731"/>
    <cellStyle name="계산 5 2 2 8 3" xfId="19433"/>
    <cellStyle name="계산 5 2 2 8 3 2" xfId="42472"/>
    <cellStyle name="계산 5 2 2 8 4" xfId="24915"/>
    <cellStyle name="계산 5 2 2 8 4 2" xfId="47954"/>
    <cellStyle name="계산 5 2 2 8 5" xfId="30804"/>
    <cellStyle name="계산 5 2 2 9" xfId="7712"/>
    <cellStyle name="계산 5 2 2 9 2" xfId="13678"/>
    <cellStyle name="계산 5 2 2 9 2 2" xfId="36732"/>
    <cellStyle name="계산 5 2 2 9 3" xfId="19434"/>
    <cellStyle name="계산 5 2 2 9 3 2" xfId="42473"/>
    <cellStyle name="계산 5 2 2 9 4" xfId="24916"/>
    <cellStyle name="계산 5 2 2 9 4 2" xfId="47955"/>
    <cellStyle name="계산 5 2 2 9 5" xfId="30805"/>
    <cellStyle name="계산 5 2 3" xfId="5901"/>
    <cellStyle name="계산 5 2 3 10" xfId="7713"/>
    <cellStyle name="계산 5 2 3 10 2" xfId="13679"/>
    <cellStyle name="계산 5 2 3 10 2 2" xfId="36733"/>
    <cellStyle name="계산 5 2 3 10 3" xfId="19435"/>
    <cellStyle name="계산 5 2 3 10 3 2" xfId="42474"/>
    <cellStyle name="계산 5 2 3 10 4" xfId="24917"/>
    <cellStyle name="계산 5 2 3 10 4 2" xfId="47956"/>
    <cellStyle name="계산 5 2 3 10 5" xfId="30806"/>
    <cellStyle name="계산 5 2 3 11" xfId="11874"/>
    <cellStyle name="계산 5 2 3 11 2" xfId="34943"/>
    <cellStyle name="계산 5 2 3 12" xfId="17631"/>
    <cellStyle name="계산 5 2 3 12 2" xfId="40685"/>
    <cellStyle name="계산 5 2 3 13" xfId="23128"/>
    <cellStyle name="계산 5 2 3 13 2" xfId="46167"/>
    <cellStyle name="계산 5 2 3 14" xfId="29015"/>
    <cellStyle name="계산 5 2 3 2" xfId="7714"/>
    <cellStyle name="계산 5 2 3 2 2" xfId="13680"/>
    <cellStyle name="계산 5 2 3 2 2 2" xfId="36734"/>
    <cellStyle name="계산 5 2 3 2 3" xfId="19436"/>
    <cellStyle name="계산 5 2 3 2 3 2" xfId="42475"/>
    <cellStyle name="계산 5 2 3 2 4" xfId="24918"/>
    <cellStyle name="계산 5 2 3 2 4 2" xfId="47957"/>
    <cellStyle name="계산 5 2 3 2 5" xfId="30807"/>
    <cellStyle name="계산 5 2 3 3" xfId="7715"/>
    <cellStyle name="계산 5 2 3 3 2" xfId="13681"/>
    <cellStyle name="계산 5 2 3 3 2 2" xfId="36735"/>
    <cellStyle name="계산 5 2 3 3 3" xfId="19437"/>
    <cellStyle name="계산 5 2 3 3 3 2" xfId="42476"/>
    <cellStyle name="계산 5 2 3 3 4" xfId="24919"/>
    <cellStyle name="계산 5 2 3 3 4 2" xfId="47958"/>
    <cellStyle name="계산 5 2 3 3 5" xfId="30808"/>
    <cellStyle name="계산 5 2 3 4" xfId="7716"/>
    <cellStyle name="계산 5 2 3 4 2" xfId="13682"/>
    <cellStyle name="계산 5 2 3 4 2 2" xfId="36736"/>
    <cellStyle name="계산 5 2 3 4 3" xfId="19438"/>
    <cellStyle name="계산 5 2 3 4 3 2" xfId="42477"/>
    <cellStyle name="계산 5 2 3 4 4" xfId="24920"/>
    <cellStyle name="계산 5 2 3 4 4 2" xfId="47959"/>
    <cellStyle name="계산 5 2 3 4 5" xfId="30809"/>
    <cellStyle name="계산 5 2 3 5" xfId="7717"/>
    <cellStyle name="계산 5 2 3 5 2" xfId="13683"/>
    <cellStyle name="계산 5 2 3 5 2 2" xfId="36737"/>
    <cellStyle name="계산 5 2 3 5 3" xfId="19439"/>
    <cellStyle name="계산 5 2 3 5 3 2" xfId="42478"/>
    <cellStyle name="계산 5 2 3 5 4" xfId="24921"/>
    <cellStyle name="계산 5 2 3 5 4 2" xfId="47960"/>
    <cellStyle name="계산 5 2 3 5 5" xfId="30810"/>
    <cellStyle name="계산 5 2 3 6" xfId="7718"/>
    <cellStyle name="계산 5 2 3 6 2" xfId="13684"/>
    <cellStyle name="계산 5 2 3 6 2 2" xfId="36738"/>
    <cellStyle name="계산 5 2 3 6 3" xfId="19440"/>
    <cellStyle name="계산 5 2 3 6 3 2" xfId="42479"/>
    <cellStyle name="계산 5 2 3 6 4" xfId="24922"/>
    <cellStyle name="계산 5 2 3 6 4 2" xfId="47961"/>
    <cellStyle name="계산 5 2 3 6 5" xfId="30811"/>
    <cellStyle name="계산 5 2 3 7" xfId="7719"/>
    <cellStyle name="계산 5 2 3 7 2" xfId="13685"/>
    <cellStyle name="계산 5 2 3 7 2 2" xfId="36739"/>
    <cellStyle name="계산 5 2 3 7 3" xfId="19441"/>
    <cellStyle name="계산 5 2 3 7 3 2" xfId="42480"/>
    <cellStyle name="계산 5 2 3 7 4" xfId="24923"/>
    <cellStyle name="계산 5 2 3 7 4 2" xfId="47962"/>
    <cellStyle name="계산 5 2 3 7 5" xfId="30812"/>
    <cellStyle name="계산 5 2 3 8" xfId="7720"/>
    <cellStyle name="계산 5 2 3 8 2" xfId="13686"/>
    <cellStyle name="계산 5 2 3 8 2 2" xfId="36740"/>
    <cellStyle name="계산 5 2 3 8 3" xfId="19442"/>
    <cellStyle name="계산 5 2 3 8 3 2" xfId="42481"/>
    <cellStyle name="계산 5 2 3 8 4" xfId="24924"/>
    <cellStyle name="계산 5 2 3 8 4 2" xfId="47963"/>
    <cellStyle name="계산 5 2 3 8 5" xfId="30813"/>
    <cellStyle name="계산 5 2 3 9" xfId="7721"/>
    <cellStyle name="계산 5 2 3 9 2" xfId="13687"/>
    <cellStyle name="계산 5 2 3 9 2 2" xfId="36741"/>
    <cellStyle name="계산 5 2 3 9 3" xfId="19443"/>
    <cellStyle name="계산 5 2 3 9 3 2" xfId="42482"/>
    <cellStyle name="계산 5 2 3 9 4" xfId="24925"/>
    <cellStyle name="계산 5 2 3 9 4 2" xfId="47964"/>
    <cellStyle name="계산 5 2 3 9 5" xfId="30814"/>
    <cellStyle name="계산 5 2 4" xfId="7722"/>
    <cellStyle name="계산 5 2 4 2" xfId="13688"/>
    <cellStyle name="계산 5 2 4 2 2" xfId="36742"/>
    <cellStyle name="계산 5 2 4 3" xfId="19444"/>
    <cellStyle name="계산 5 2 4 3 2" xfId="42483"/>
    <cellStyle name="계산 5 2 4 4" xfId="24926"/>
    <cellStyle name="계산 5 2 4 4 2" xfId="47965"/>
    <cellStyle name="계산 5 2 4 5" xfId="30815"/>
    <cellStyle name="계산 5 2 5" xfId="7723"/>
    <cellStyle name="계산 5 2 5 2" xfId="13689"/>
    <cellStyle name="계산 5 2 5 2 2" xfId="36743"/>
    <cellStyle name="계산 5 2 5 3" xfId="19445"/>
    <cellStyle name="계산 5 2 5 3 2" xfId="42484"/>
    <cellStyle name="계산 5 2 5 4" xfId="24927"/>
    <cellStyle name="계산 5 2 5 4 2" xfId="47966"/>
    <cellStyle name="계산 5 2 5 5" xfId="30816"/>
    <cellStyle name="계산 5 2 6" xfId="7724"/>
    <cellStyle name="계산 5 2 6 2" xfId="13690"/>
    <cellStyle name="계산 5 2 6 2 2" xfId="36744"/>
    <cellStyle name="계산 5 2 6 3" xfId="19446"/>
    <cellStyle name="계산 5 2 6 3 2" xfId="42485"/>
    <cellStyle name="계산 5 2 6 4" xfId="24928"/>
    <cellStyle name="계산 5 2 6 4 2" xfId="47967"/>
    <cellStyle name="계산 5 2 6 5" xfId="30817"/>
    <cellStyle name="계산 5 2 7" xfId="11365"/>
    <cellStyle name="계산 5 2 7 2" xfId="34434"/>
    <cellStyle name="계산 5 2 8" xfId="17168"/>
    <cellStyle name="계산 5 2 8 2" xfId="40222"/>
    <cellStyle name="계산 5 2 9" xfId="28496"/>
    <cellStyle name="계산 5 3" xfId="5445"/>
    <cellStyle name="계산 5 3 2" xfId="5733"/>
    <cellStyle name="계산 5 3 2 10" xfId="11706"/>
    <cellStyle name="계산 5 3 2 10 2" xfId="34775"/>
    <cellStyle name="계산 5 3 2 11" xfId="17473"/>
    <cellStyle name="계산 5 3 2 11 2" xfId="40527"/>
    <cellStyle name="계산 5 3 2 12" xfId="22993"/>
    <cellStyle name="계산 5 3 2 12 2" xfId="46032"/>
    <cellStyle name="계산 5 3 2 13" xfId="28847"/>
    <cellStyle name="계산 5 3 2 2" xfId="7725"/>
    <cellStyle name="계산 5 3 2 2 2" xfId="13691"/>
    <cellStyle name="계산 5 3 2 2 2 2" xfId="36745"/>
    <cellStyle name="계산 5 3 2 2 3" xfId="19447"/>
    <cellStyle name="계산 5 3 2 2 3 2" xfId="42486"/>
    <cellStyle name="계산 5 3 2 2 4" xfId="24929"/>
    <cellStyle name="계산 5 3 2 2 4 2" xfId="47968"/>
    <cellStyle name="계산 5 3 2 2 5" xfId="30818"/>
    <cellStyle name="계산 5 3 2 3" xfId="7726"/>
    <cellStyle name="계산 5 3 2 3 2" xfId="13692"/>
    <cellStyle name="계산 5 3 2 3 2 2" xfId="36746"/>
    <cellStyle name="계산 5 3 2 3 3" xfId="19448"/>
    <cellStyle name="계산 5 3 2 3 3 2" xfId="42487"/>
    <cellStyle name="계산 5 3 2 3 4" xfId="24930"/>
    <cellStyle name="계산 5 3 2 3 4 2" xfId="47969"/>
    <cellStyle name="계산 5 3 2 3 5" xfId="30819"/>
    <cellStyle name="계산 5 3 2 4" xfId="7727"/>
    <cellStyle name="계산 5 3 2 4 2" xfId="13693"/>
    <cellStyle name="계산 5 3 2 4 2 2" xfId="36747"/>
    <cellStyle name="계산 5 3 2 4 3" xfId="19449"/>
    <cellStyle name="계산 5 3 2 4 3 2" xfId="42488"/>
    <cellStyle name="계산 5 3 2 4 4" xfId="24931"/>
    <cellStyle name="계산 5 3 2 4 4 2" xfId="47970"/>
    <cellStyle name="계산 5 3 2 4 5" xfId="30820"/>
    <cellStyle name="계산 5 3 2 5" xfId="7728"/>
    <cellStyle name="계산 5 3 2 5 2" xfId="13694"/>
    <cellStyle name="계산 5 3 2 5 2 2" xfId="36748"/>
    <cellStyle name="계산 5 3 2 5 3" xfId="19450"/>
    <cellStyle name="계산 5 3 2 5 3 2" xfId="42489"/>
    <cellStyle name="계산 5 3 2 5 4" xfId="24932"/>
    <cellStyle name="계산 5 3 2 5 4 2" xfId="47971"/>
    <cellStyle name="계산 5 3 2 5 5" xfId="30821"/>
    <cellStyle name="계산 5 3 2 6" xfId="7729"/>
    <cellStyle name="계산 5 3 2 6 2" xfId="13695"/>
    <cellStyle name="계산 5 3 2 6 2 2" xfId="36749"/>
    <cellStyle name="계산 5 3 2 6 3" xfId="19451"/>
    <cellStyle name="계산 5 3 2 6 3 2" xfId="42490"/>
    <cellStyle name="계산 5 3 2 6 4" xfId="24933"/>
    <cellStyle name="계산 5 3 2 6 4 2" xfId="47972"/>
    <cellStyle name="계산 5 3 2 6 5" xfId="30822"/>
    <cellStyle name="계산 5 3 2 7" xfId="7730"/>
    <cellStyle name="계산 5 3 2 7 2" xfId="13696"/>
    <cellStyle name="계산 5 3 2 7 2 2" xfId="36750"/>
    <cellStyle name="계산 5 3 2 7 3" xfId="19452"/>
    <cellStyle name="계산 5 3 2 7 3 2" xfId="42491"/>
    <cellStyle name="계산 5 3 2 7 4" xfId="24934"/>
    <cellStyle name="계산 5 3 2 7 4 2" xfId="47973"/>
    <cellStyle name="계산 5 3 2 7 5" xfId="30823"/>
    <cellStyle name="계산 5 3 2 8" xfId="7731"/>
    <cellStyle name="계산 5 3 2 8 2" xfId="13697"/>
    <cellStyle name="계산 5 3 2 8 2 2" xfId="36751"/>
    <cellStyle name="계산 5 3 2 8 3" xfId="19453"/>
    <cellStyle name="계산 5 3 2 8 3 2" xfId="42492"/>
    <cellStyle name="계산 5 3 2 8 4" xfId="24935"/>
    <cellStyle name="계산 5 3 2 8 4 2" xfId="47974"/>
    <cellStyle name="계산 5 3 2 8 5" xfId="30824"/>
    <cellStyle name="계산 5 3 2 9" xfId="7732"/>
    <cellStyle name="계산 5 3 2 9 2" xfId="13698"/>
    <cellStyle name="계산 5 3 2 9 2 2" xfId="36752"/>
    <cellStyle name="계산 5 3 2 9 3" xfId="19454"/>
    <cellStyle name="계산 5 3 2 9 3 2" xfId="42493"/>
    <cellStyle name="계산 5 3 2 9 4" xfId="24936"/>
    <cellStyle name="계산 5 3 2 9 4 2" xfId="47975"/>
    <cellStyle name="계산 5 3 2 9 5" xfId="30825"/>
    <cellStyle name="계산 5 3 3" xfId="5964"/>
    <cellStyle name="계산 5 3 3 10" xfId="7733"/>
    <cellStyle name="계산 5 3 3 10 2" xfId="13699"/>
    <cellStyle name="계산 5 3 3 10 2 2" xfId="36753"/>
    <cellStyle name="계산 5 3 3 10 3" xfId="19455"/>
    <cellStyle name="계산 5 3 3 10 3 2" xfId="42494"/>
    <cellStyle name="계산 5 3 3 10 4" xfId="24937"/>
    <cellStyle name="계산 5 3 3 10 4 2" xfId="47976"/>
    <cellStyle name="계산 5 3 3 10 5" xfId="30826"/>
    <cellStyle name="계산 5 3 3 11" xfId="11937"/>
    <cellStyle name="계산 5 3 3 11 2" xfId="35006"/>
    <cellStyle name="계산 5 3 3 12" xfId="17694"/>
    <cellStyle name="계산 5 3 3 12 2" xfId="40748"/>
    <cellStyle name="계산 5 3 3 13" xfId="23191"/>
    <cellStyle name="계산 5 3 3 13 2" xfId="46230"/>
    <cellStyle name="계산 5 3 3 14" xfId="29078"/>
    <cellStyle name="계산 5 3 3 2" xfId="7734"/>
    <cellStyle name="계산 5 3 3 2 2" xfId="13700"/>
    <cellStyle name="계산 5 3 3 2 2 2" xfId="36754"/>
    <cellStyle name="계산 5 3 3 2 3" xfId="19456"/>
    <cellStyle name="계산 5 3 3 2 3 2" xfId="42495"/>
    <cellStyle name="계산 5 3 3 2 4" xfId="24938"/>
    <cellStyle name="계산 5 3 3 2 4 2" xfId="47977"/>
    <cellStyle name="계산 5 3 3 2 5" xfId="30827"/>
    <cellStyle name="계산 5 3 3 3" xfId="7735"/>
    <cellStyle name="계산 5 3 3 3 2" xfId="13701"/>
    <cellStyle name="계산 5 3 3 3 2 2" xfId="36755"/>
    <cellStyle name="계산 5 3 3 3 3" xfId="19457"/>
    <cellStyle name="계산 5 3 3 3 3 2" xfId="42496"/>
    <cellStyle name="계산 5 3 3 3 4" xfId="24939"/>
    <cellStyle name="계산 5 3 3 3 4 2" xfId="47978"/>
    <cellStyle name="계산 5 3 3 3 5" xfId="30828"/>
    <cellStyle name="계산 5 3 3 4" xfId="7736"/>
    <cellStyle name="계산 5 3 3 4 2" xfId="13702"/>
    <cellStyle name="계산 5 3 3 4 2 2" xfId="36756"/>
    <cellStyle name="계산 5 3 3 4 3" xfId="19458"/>
    <cellStyle name="계산 5 3 3 4 3 2" xfId="42497"/>
    <cellStyle name="계산 5 3 3 4 4" xfId="24940"/>
    <cellStyle name="계산 5 3 3 4 4 2" xfId="47979"/>
    <cellStyle name="계산 5 3 3 4 5" xfId="30829"/>
    <cellStyle name="계산 5 3 3 5" xfId="7737"/>
    <cellStyle name="계산 5 3 3 5 2" xfId="13703"/>
    <cellStyle name="계산 5 3 3 5 2 2" xfId="36757"/>
    <cellStyle name="계산 5 3 3 5 3" xfId="19459"/>
    <cellStyle name="계산 5 3 3 5 3 2" xfId="42498"/>
    <cellStyle name="계산 5 3 3 5 4" xfId="24941"/>
    <cellStyle name="계산 5 3 3 5 4 2" xfId="47980"/>
    <cellStyle name="계산 5 3 3 5 5" xfId="30830"/>
    <cellStyle name="계산 5 3 3 6" xfId="7738"/>
    <cellStyle name="계산 5 3 3 6 2" xfId="13704"/>
    <cellStyle name="계산 5 3 3 6 2 2" xfId="36758"/>
    <cellStyle name="계산 5 3 3 6 3" xfId="19460"/>
    <cellStyle name="계산 5 3 3 6 3 2" xfId="42499"/>
    <cellStyle name="계산 5 3 3 6 4" xfId="24942"/>
    <cellStyle name="계산 5 3 3 6 4 2" xfId="47981"/>
    <cellStyle name="계산 5 3 3 6 5" xfId="30831"/>
    <cellStyle name="계산 5 3 3 7" xfId="7739"/>
    <cellStyle name="계산 5 3 3 7 2" xfId="13705"/>
    <cellStyle name="계산 5 3 3 7 2 2" xfId="36759"/>
    <cellStyle name="계산 5 3 3 7 3" xfId="19461"/>
    <cellStyle name="계산 5 3 3 7 3 2" xfId="42500"/>
    <cellStyle name="계산 5 3 3 7 4" xfId="24943"/>
    <cellStyle name="계산 5 3 3 7 4 2" xfId="47982"/>
    <cellStyle name="계산 5 3 3 7 5" xfId="30832"/>
    <cellStyle name="계산 5 3 3 8" xfId="7740"/>
    <cellStyle name="계산 5 3 3 8 2" xfId="13706"/>
    <cellStyle name="계산 5 3 3 8 2 2" xfId="36760"/>
    <cellStyle name="계산 5 3 3 8 3" xfId="19462"/>
    <cellStyle name="계산 5 3 3 8 3 2" xfId="42501"/>
    <cellStyle name="계산 5 3 3 8 4" xfId="24944"/>
    <cellStyle name="계산 5 3 3 8 4 2" xfId="47983"/>
    <cellStyle name="계산 5 3 3 8 5" xfId="30833"/>
    <cellStyle name="계산 5 3 3 9" xfId="7741"/>
    <cellStyle name="계산 5 3 3 9 2" xfId="13707"/>
    <cellStyle name="계산 5 3 3 9 2 2" xfId="36761"/>
    <cellStyle name="계산 5 3 3 9 3" xfId="19463"/>
    <cellStyle name="계산 5 3 3 9 3 2" xfId="42502"/>
    <cellStyle name="계산 5 3 3 9 4" xfId="24945"/>
    <cellStyle name="계산 5 3 3 9 4 2" xfId="47984"/>
    <cellStyle name="계산 5 3 3 9 5" xfId="30834"/>
    <cellStyle name="계산 5 3 4" xfId="7742"/>
    <cellStyle name="계산 5 3 4 2" xfId="13708"/>
    <cellStyle name="계산 5 3 4 2 2" xfId="36762"/>
    <cellStyle name="계산 5 3 4 3" xfId="19464"/>
    <cellStyle name="계산 5 3 4 3 2" xfId="42503"/>
    <cellStyle name="계산 5 3 4 4" xfId="24946"/>
    <cellStyle name="계산 5 3 4 4 2" xfId="47985"/>
    <cellStyle name="계산 5 3 4 5" xfId="30835"/>
    <cellStyle name="계산 5 3 5" xfId="7743"/>
    <cellStyle name="계산 5 3 5 2" xfId="13709"/>
    <cellStyle name="계산 5 3 5 2 2" xfId="36763"/>
    <cellStyle name="계산 5 3 5 3" xfId="19465"/>
    <cellStyle name="계산 5 3 5 3 2" xfId="42504"/>
    <cellStyle name="계산 5 3 5 4" xfId="24947"/>
    <cellStyle name="계산 5 3 5 4 2" xfId="47986"/>
    <cellStyle name="계산 5 3 5 5" xfId="30836"/>
    <cellStyle name="계산 5 3 6" xfId="7744"/>
    <cellStyle name="계산 5 3 6 2" xfId="13710"/>
    <cellStyle name="계산 5 3 6 2 2" xfId="36764"/>
    <cellStyle name="계산 5 3 6 3" xfId="19466"/>
    <cellStyle name="계산 5 3 6 3 2" xfId="42505"/>
    <cellStyle name="계산 5 3 6 4" xfId="24948"/>
    <cellStyle name="계산 5 3 6 4 2" xfId="47987"/>
    <cellStyle name="계산 5 3 6 5" xfId="30837"/>
    <cellStyle name="계산 5 3 7" xfId="11439"/>
    <cellStyle name="계산 5 3 7 2" xfId="34508"/>
    <cellStyle name="계산 5 3 8" xfId="17233"/>
    <cellStyle name="계산 5 3 8 2" xfId="40287"/>
    <cellStyle name="계산 5 3 9" xfId="28570"/>
    <cellStyle name="계산 5 4" xfId="5484"/>
    <cellStyle name="계산 5 4 10" xfId="28609"/>
    <cellStyle name="계산 5 4 2" xfId="5772"/>
    <cellStyle name="계산 5 4 2 10" xfId="11745"/>
    <cellStyle name="계산 5 4 2 10 2" xfId="34814"/>
    <cellStyle name="계산 5 4 2 11" xfId="17511"/>
    <cellStyle name="계산 5 4 2 11 2" xfId="40565"/>
    <cellStyle name="계산 5 4 2 12" xfId="23025"/>
    <cellStyle name="계산 5 4 2 12 2" xfId="46064"/>
    <cellStyle name="계산 5 4 2 13" xfId="28886"/>
    <cellStyle name="계산 5 4 2 2" xfId="7745"/>
    <cellStyle name="계산 5 4 2 2 2" xfId="13711"/>
    <cellStyle name="계산 5 4 2 2 2 2" xfId="36765"/>
    <cellStyle name="계산 5 4 2 2 3" xfId="19467"/>
    <cellStyle name="계산 5 4 2 2 3 2" xfId="42506"/>
    <cellStyle name="계산 5 4 2 2 4" xfId="24949"/>
    <cellStyle name="계산 5 4 2 2 4 2" xfId="47988"/>
    <cellStyle name="계산 5 4 2 2 5" xfId="30838"/>
    <cellStyle name="계산 5 4 2 3" xfId="7746"/>
    <cellStyle name="계산 5 4 2 3 2" xfId="13712"/>
    <cellStyle name="계산 5 4 2 3 2 2" xfId="36766"/>
    <cellStyle name="계산 5 4 2 3 3" xfId="19468"/>
    <cellStyle name="계산 5 4 2 3 3 2" xfId="42507"/>
    <cellStyle name="계산 5 4 2 3 4" xfId="24950"/>
    <cellStyle name="계산 5 4 2 3 4 2" xfId="47989"/>
    <cellStyle name="계산 5 4 2 3 5" xfId="30839"/>
    <cellStyle name="계산 5 4 2 4" xfId="7747"/>
    <cellStyle name="계산 5 4 2 4 2" xfId="13713"/>
    <cellStyle name="계산 5 4 2 4 2 2" xfId="36767"/>
    <cellStyle name="계산 5 4 2 4 3" xfId="19469"/>
    <cellStyle name="계산 5 4 2 4 3 2" xfId="42508"/>
    <cellStyle name="계산 5 4 2 4 4" xfId="24951"/>
    <cellStyle name="계산 5 4 2 4 4 2" xfId="47990"/>
    <cellStyle name="계산 5 4 2 4 5" xfId="30840"/>
    <cellStyle name="계산 5 4 2 5" xfId="7748"/>
    <cellStyle name="계산 5 4 2 5 2" xfId="13714"/>
    <cellStyle name="계산 5 4 2 5 2 2" xfId="36768"/>
    <cellStyle name="계산 5 4 2 5 3" xfId="19470"/>
    <cellStyle name="계산 5 4 2 5 3 2" xfId="42509"/>
    <cellStyle name="계산 5 4 2 5 4" xfId="24952"/>
    <cellStyle name="계산 5 4 2 5 4 2" xfId="47991"/>
    <cellStyle name="계산 5 4 2 5 5" xfId="30841"/>
    <cellStyle name="계산 5 4 2 6" xfId="7749"/>
    <cellStyle name="계산 5 4 2 6 2" xfId="13715"/>
    <cellStyle name="계산 5 4 2 6 2 2" xfId="36769"/>
    <cellStyle name="계산 5 4 2 6 3" xfId="19471"/>
    <cellStyle name="계산 5 4 2 6 3 2" xfId="42510"/>
    <cellStyle name="계산 5 4 2 6 4" xfId="24953"/>
    <cellStyle name="계산 5 4 2 6 4 2" xfId="47992"/>
    <cellStyle name="계산 5 4 2 6 5" xfId="30842"/>
    <cellStyle name="계산 5 4 2 7" xfId="7750"/>
    <cellStyle name="계산 5 4 2 7 2" xfId="13716"/>
    <cellStyle name="계산 5 4 2 7 2 2" xfId="36770"/>
    <cellStyle name="계산 5 4 2 7 3" xfId="19472"/>
    <cellStyle name="계산 5 4 2 7 3 2" xfId="42511"/>
    <cellStyle name="계산 5 4 2 7 4" xfId="24954"/>
    <cellStyle name="계산 5 4 2 7 4 2" xfId="47993"/>
    <cellStyle name="계산 5 4 2 7 5" xfId="30843"/>
    <cellStyle name="계산 5 4 2 8" xfId="7751"/>
    <cellStyle name="계산 5 4 2 8 2" xfId="13717"/>
    <cellStyle name="계산 5 4 2 8 2 2" xfId="36771"/>
    <cellStyle name="계산 5 4 2 8 3" xfId="19473"/>
    <cellStyle name="계산 5 4 2 8 3 2" xfId="42512"/>
    <cellStyle name="계산 5 4 2 8 4" xfId="24955"/>
    <cellStyle name="계산 5 4 2 8 4 2" xfId="47994"/>
    <cellStyle name="계산 5 4 2 8 5" xfId="30844"/>
    <cellStyle name="계산 5 4 2 9" xfId="7752"/>
    <cellStyle name="계산 5 4 2 9 2" xfId="13718"/>
    <cellStyle name="계산 5 4 2 9 2 2" xfId="36772"/>
    <cellStyle name="계산 5 4 2 9 3" xfId="19474"/>
    <cellStyle name="계산 5 4 2 9 3 2" xfId="42513"/>
    <cellStyle name="계산 5 4 2 9 4" xfId="24956"/>
    <cellStyle name="계산 5 4 2 9 4 2" xfId="47995"/>
    <cellStyle name="계산 5 4 2 9 5" xfId="30845"/>
    <cellStyle name="계산 5 4 3" xfId="5997"/>
    <cellStyle name="계산 5 4 3 10" xfId="7753"/>
    <cellStyle name="계산 5 4 3 10 2" xfId="13719"/>
    <cellStyle name="계산 5 4 3 10 2 2" xfId="36773"/>
    <cellStyle name="계산 5 4 3 10 3" xfId="19475"/>
    <cellStyle name="계산 5 4 3 10 3 2" xfId="42514"/>
    <cellStyle name="계산 5 4 3 10 4" xfId="24957"/>
    <cellStyle name="계산 5 4 3 10 4 2" xfId="47996"/>
    <cellStyle name="계산 5 4 3 10 5" xfId="30846"/>
    <cellStyle name="계산 5 4 3 11" xfId="11970"/>
    <cellStyle name="계산 5 4 3 11 2" xfId="35039"/>
    <cellStyle name="계산 5 4 3 12" xfId="17727"/>
    <cellStyle name="계산 5 4 3 12 2" xfId="40781"/>
    <cellStyle name="계산 5 4 3 13" xfId="23224"/>
    <cellStyle name="계산 5 4 3 13 2" xfId="46263"/>
    <cellStyle name="계산 5 4 3 14" xfId="29111"/>
    <cellStyle name="계산 5 4 3 2" xfId="7754"/>
    <cellStyle name="계산 5 4 3 2 2" xfId="13720"/>
    <cellStyle name="계산 5 4 3 2 2 2" xfId="36774"/>
    <cellStyle name="계산 5 4 3 2 3" xfId="19476"/>
    <cellStyle name="계산 5 4 3 2 3 2" xfId="42515"/>
    <cellStyle name="계산 5 4 3 2 4" xfId="24958"/>
    <cellStyle name="계산 5 4 3 2 4 2" xfId="47997"/>
    <cellStyle name="계산 5 4 3 2 5" xfId="30847"/>
    <cellStyle name="계산 5 4 3 3" xfId="7755"/>
    <cellStyle name="계산 5 4 3 3 2" xfId="13721"/>
    <cellStyle name="계산 5 4 3 3 2 2" xfId="36775"/>
    <cellStyle name="계산 5 4 3 3 3" xfId="19477"/>
    <cellStyle name="계산 5 4 3 3 3 2" xfId="42516"/>
    <cellStyle name="계산 5 4 3 3 4" xfId="24959"/>
    <cellStyle name="계산 5 4 3 3 4 2" xfId="47998"/>
    <cellStyle name="계산 5 4 3 3 5" xfId="30848"/>
    <cellStyle name="계산 5 4 3 4" xfId="7756"/>
    <cellStyle name="계산 5 4 3 4 2" xfId="13722"/>
    <cellStyle name="계산 5 4 3 4 2 2" xfId="36776"/>
    <cellStyle name="계산 5 4 3 4 3" xfId="19478"/>
    <cellStyle name="계산 5 4 3 4 3 2" xfId="42517"/>
    <cellStyle name="계산 5 4 3 4 4" xfId="24960"/>
    <cellStyle name="계산 5 4 3 4 4 2" xfId="47999"/>
    <cellStyle name="계산 5 4 3 4 5" xfId="30849"/>
    <cellStyle name="계산 5 4 3 5" xfId="7757"/>
    <cellStyle name="계산 5 4 3 5 2" xfId="13723"/>
    <cellStyle name="계산 5 4 3 5 2 2" xfId="36777"/>
    <cellStyle name="계산 5 4 3 5 3" xfId="19479"/>
    <cellStyle name="계산 5 4 3 5 3 2" xfId="42518"/>
    <cellStyle name="계산 5 4 3 5 4" xfId="24961"/>
    <cellStyle name="계산 5 4 3 5 4 2" xfId="48000"/>
    <cellStyle name="계산 5 4 3 5 5" xfId="30850"/>
    <cellStyle name="계산 5 4 3 6" xfId="7758"/>
    <cellStyle name="계산 5 4 3 6 2" xfId="13724"/>
    <cellStyle name="계산 5 4 3 6 2 2" xfId="36778"/>
    <cellStyle name="계산 5 4 3 6 3" xfId="19480"/>
    <cellStyle name="계산 5 4 3 6 3 2" xfId="42519"/>
    <cellStyle name="계산 5 4 3 6 4" xfId="24962"/>
    <cellStyle name="계산 5 4 3 6 4 2" xfId="48001"/>
    <cellStyle name="계산 5 4 3 6 5" xfId="30851"/>
    <cellStyle name="계산 5 4 3 7" xfId="7759"/>
    <cellStyle name="계산 5 4 3 7 2" xfId="13725"/>
    <cellStyle name="계산 5 4 3 7 2 2" xfId="36779"/>
    <cellStyle name="계산 5 4 3 7 3" xfId="19481"/>
    <cellStyle name="계산 5 4 3 7 3 2" xfId="42520"/>
    <cellStyle name="계산 5 4 3 7 4" xfId="24963"/>
    <cellStyle name="계산 5 4 3 7 4 2" xfId="48002"/>
    <cellStyle name="계산 5 4 3 7 5" xfId="30852"/>
    <cellStyle name="계산 5 4 3 8" xfId="7760"/>
    <cellStyle name="계산 5 4 3 8 2" xfId="13726"/>
    <cellStyle name="계산 5 4 3 8 2 2" xfId="36780"/>
    <cellStyle name="계산 5 4 3 8 3" xfId="19482"/>
    <cellStyle name="계산 5 4 3 8 3 2" xfId="42521"/>
    <cellStyle name="계산 5 4 3 8 4" xfId="24964"/>
    <cellStyle name="계산 5 4 3 8 4 2" xfId="48003"/>
    <cellStyle name="계산 5 4 3 8 5" xfId="30853"/>
    <cellStyle name="계산 5 4 3 9" xfId="7761"/>
    <cellStyle name="계산 5 4 3 9 2" xfId="13727"/>
    <cellStyle name="계산 5 4 3 9 2 2" xfId="36781"/>
    <cellStyle name="계산 5 4 3 9 3" xfId="19483"/>
    <cellStyle name="계산 5 4 3 9 3 2" xfId="42522"/>
    <cellStyle name="계산 5 4 3 9 4" xfId="24965"/>
    <cellStyle name="계산 5 4 3 9 4 2" xfId="48004"/>
    <cellStyle name="계산 5 4 3 9 5" xfId="30854"/>
    <cellStyle name="계산 5 4 4" xfId="7762"/>
    <cellStyle name="계산 5 4 4 2" xfId="13728"/>
    <cellStyle name="계산 5 4 4 2 2" xfId="36782"/>
    <cellStyle name="계산 5 4 4 3" xfId="19484"/>
    <cellStyle name="계산 5 4 4 3 2" xfId="42523"/>
    <cellStyle name="계산 5 4 4 4" xfId="24966"/>
    <cellStyle name="계산 5 4 4 4 2" xfId="48005"/>
    <cellStyle name="계산 5 4 4 5" xfId="30855"/>
    <cellStyle name="계산 5 4 5" xfId="7763"/>
    <cellStyle name="계산 5 4 5 2" xfId="13729"/>
    <cellStyle name="계산 5 4 5 2 2" xfId="36783"/>
    <cellStyle name="계산 5 4 5 3" xfId="19485"/>
    <cellStyle name="계산 5 4 5 3 2" xfId="42524"/>
    <cellStyle name="계산 5 4 5 4" xfId="24967"/>
    <cellStyle name="계산 5 4 5 4 2" xfId="48006"/>
    <cellStyle name="계산 5 4 5 5" xfId="30856"/>
    <cellStyle name="계산 5 4 6" xfId="7764"/>
    <cellStyle name="계산 5 4 6 2" xfId="13730"/>
    <cellStyle name="계산 5 4 6 2 2" xfId="36784"/>
    <cellStyle name="계산 5 4 6 3" xfId="19486"/>
    <cellStyle name="계산 5 4 6 3 2" xfId="42525"/>
    <cellStyle name="계산 5 4 6 4" xfId="24968"/>
    <cellStyle name="계산 5 4 6 4 2" xfId="48007"/>
    <cellStyle name="계산 5 4 6 5" xfId="30857"/>
    <cellStyle name="계산 5 4 7" xfId="7765"/>
    <cellStyle name="계산 5 4 7 2" xfId="13731"/>
    <cellStyle name="계산 5 4 7 2 2" xfId="36785"/>
    <cellStyle name="계산 5 4 7 3" xfId="19487"/>
    <cellStyle name="계산 5 4 7 3 2" xfId="42526"/>
    <cellStyle name="계산 5 4 7 4" xfId="24969"/>
    <cellStyle name="계산 5 4 7 4 2" xfId="48008"/>
    <cellStyle name="계산 5 4 7 5" xfId="30858"/>
    <cellStyle name="계산 5 4 8" xfId="11478"/>
    <cellStyle name="계산 5 4 8 2" xfId="34547"/>
    <cellStyle name="계산 5 4 9" xfId="17270"/>
    <cellStyle name="계산 5 4 9 2" xfId="40324"/>
    <cellStyle name="계산 5 5" xfId="5406"/>
    <cellStyle name="계산 5 5 10" xfId="17199"/>
    <cellStyle name="계산 5 5 10 2" xfId="40253"/>
    <cellStyle name="계산 5 5 11" xfId="11317"/>
    <cellStyle name="계산 5 5 11 2" xfId="34386"/>
    <cellStyle name="계산 5 5 12" xfId="28531"/>
    <cellStyle name="계산 5 5 2" xfId="5694"/>
    <cellStyle name="계산 5 5 2 10" xfId="7766"/>
    <cellStyle name="계산 5 5 2 10 2" xfId="13732"/>
    <cellStyle name="계산 5 5 2 10 2 2" xfId="36786"/>
    <cellStyle name="계산 5 5 2 10 3" xfId="19488"/>
    <cellStyle name="계산 5 5 2 10 3 2" xfId="42527"/>
    <cellStyle name="계산 5 5 2 10 4" xfId="24970"/>
    <cellStyle name="계산 5 5 2 10 4 2" xfId="48009"/>
    <cellStyle name="계산 5 5 2 10 5" xfId="30859"/>
    <cellStyle name="계산 5 5 2 11" xfId="11667"/>
    <cellStyle name="계산 5 5 2 11 2" xfId="34736"/>
    <cellStyle name="계산 5 5 2 12" xfId="17437"/>
    <cellStyle name="계산 5 5 2 12 2" xfId="40491"/>
    <cellStyle name="계산 5 5 2 13" xfId="22957"/>
    <cellStyle name="계산 5 5 2 13 2" xfId="45996"/>
    <cellStyle name="계산 5 5 2 14" xfId="28808"/>
    <cellStyle name="계산 5 5 2 2" xfId="7767"/>
    <cellStyle name="계산 5 5 2 2 2" xfId="13733"/>
    <cellStyle name="계산 5 5 2 2 2 2" xfId="36787"/>
    <cellStyle name="계산 5 5 2 2 3" xfId="19489"/>
    <cellStyle name="계산 5 5 2 2 3 2" xfId="42528"/>
    <cellStyle name="계산 5 5 2 2 4" xfId="24971"/>
    <cellStyle name="계산 5 5 2 2 4 2" xfId="48010"/>
    <cellStyle name="계산 5 5 2 2 5" xfId="30860"/>
    <cellStyle name="계산 5 5 2 3" xfId="7768"/>
    <cellStyle name="계산 5 5 2 3 2" xfId="13734"/>
    <cellStyle name="계산 5 5 2 3 2 2" xfId="36788"/>
    <cellStyle name="계산 5 5 2 3 3" xfId="19490"/>
    <cellStyle name="계산 5 5 2 3 3 2" xfId="42529"/>
    <cellStyle name="계산 5 5 2 3 4" xfId="24972"/>
    <cellStyle name="계산 5 5 2 3 4 2" xfId="48011"/>
    <cellStyle name="계산 5 5 2 3 5" xfId="30861"/>
    <cellStyle name="계산 5 5 2 4" xfId="7769"/>
    <cellStyle name="계산 5 5 2 4 2" xfId="13735"/>
    <cellStyle name="계산 5 5 2 4 2 2" xfId="36789"/>
    <cellStyle name="계산 5 5 2 4 3" xfId="19491"/>
    <cellStyle name="계산 5 5 2 4 3 2" xfId="42530"/>
    <cellStyle name="계산 5 5 2 4 4" xfId="24973"/>
    <cellStyle name="계산 5 5 2 4 4 2" xfId="48012"/>
    <cellStyle name="계산 5 5 2 4 5" xfId="30862"/>
    <cellStyle name="계산 5 5 2 5" xfId="7770"/>
    <cellStyle name="계산 5 5 2 5 2" xfId="13736"/>
    <cellStyle name="계산 5 5 2 5 2 2" xfId="36790"/>
    <cellStyle name="계산 5 5 2 5 3" xfId="19492"/>
    <cellStyle name="계산 5 5 2 5 3 2" xfId="42531"/>
    <cellStyle name="계산 5 5 2 5 4" xfId="24974"/>
    <cellStyle name="계산 5 5 2 5 4 2" xfId="48013"/>
    <cellStyle name="계산 5 5 2 5 5" xfId="30863"/>
    <cellStyle name="계산 5 5 2 6" xfId="7771"/>
    <cellStyle name="계산 5 5 2 6 2" xfId="13737"/>
    <cellStyle name="계산 5 5 2 6 2 2" xfId="36791"/>
    <cellStyle name="계산 5 5 2 6 3" xfId="19493"/>
    <cellStyle name="계산 5 5 2 6 3 2" xfId="42532"/>
    <cellStyle name="계산 5 5 2 6 4" xfId="24975"/>
    <cellStyle name="계산 5 5 2 6 4 2" xfId="48014"/>
    <cellStyle name="계산 5 5 2 6 5" xfId="30864"/>
    <cellStyle name="계산 5 5 2 7" xfId="7772"/>
    <cellStyle name="계산 5 5 2 7 2" xfId="13738"/>
    <cellStyle name="계산 5 5 2 7 2 2" xfId="36792"/>
    <cellStyle name="계산 5 5 2 7 3" xfId="19494"/>
    <cellStyle name="계산 5 5 2 7 3 2" xfId="42533"/>
    <cellStyle name="계산 5 5 2 7 4" xfId="24976"/>
    <cellStyle name="계산 5 5 2 7 4 2" xfId="48015"/>
    <cellStyle name="계산 5 5 2 7 5" xfId="30865"/>
    <cellStyle name="계산 5 5 2 8" xfId="7773"/>
    <cellStyle name="계산 5 5 2 8 2" xfId="13739"/>
    <cellStyle name="계산 5 5 2 8 2 2" xfId="36793"/>
    <cellStyle name="계산 5 5 2 8 3" xfId="19495"/>
    <cellStyle name="계산 5 5 2 8 3 2" xfId="42534"/>
    <cellStyle name="계산 5 5 2 8 4" xfId="24977"/>
    <cellStyle name="계산 5 5 2 8 4 2" xfId="48016"/>
    <cellStyle name="계산 5 5 2 8 5" xfId="30866"/>
    <cellStyle name="계산 5 5 2 9" xfId="7774"/>
    <cellStyle name="계산 5 5 2 9 2" xfId="13740"/>
    <cellStyle name="계산 5 5 2 9 2 2" xfId="36794"/>
    <cellStyle name="계산 5 5 2 9 3" xfId="19496"/>
    <cellStyle name="계산 5 5 2 9 3 2" xfId="42535"/>
    <cellStyle name="계산 5 5 2 9 4" xfId="24978"/>
    <cellStyle name="계산 5 5 2 9 4 2" xfId="48017"/>
    <cellStyle name="계산 5 5 2 9 5" xfId="30867"/>
    <cellStyle name="계산 5 5 3" xfId="5933"/>
    <cellStyle name="계산 5 5 3 10" xfId="7775"/>
    <cellStyle name="계산 5 5 3 10 2" xfId="13741"/>
    <cellStyle name="계산 5 5 3 10 2 2" xfId="36795"/>
    <cellStyle name="계산 5 5 3 10 3" xfId="19497"/>
    <cellStyle name="계산 5 5 3 10 3 2" xfId="42536"/>
    <cellStyle name="계산 5 5 3 10 4" xfId="24979"/>
    <cellStyle name="계산 5 5 3 10 4 2" xfId="48018"/>
    <cellStyle name="계산 5 5 3 10 5" xfId="30868"/>
    <cellStyle name="계산 5 5 3 11" xfId="11906"/>
    <cellStyle name="계산 5 5 3 11 2" xfId="34975"/>
    <cellStyle name="계산 5 5 3 12" xfId="17663"/>
    <cellStyle name="계산 5 5 3 12 2" xfId="40717"/>
    <cellStyle name="계산 5 5 3 13" xfId="23160"/>
    <cellStyle name="계산 5 5 3 13 2" xfId="46199"/>
    <cellStyle name="계산 5 5 3 14" xfId="29047"/>
    <cellStyle name="계산 5 5 3 2" xfId="7776"/>
    <cellStyle name="계산 5 5 3 2 2" xfId="13742"/>
    <cellStyle name="계산 5 5 3 2 2 2" xfId="36796"/>
    <cellStyle name="계산 5 5 3 2 3" xfId="19498"/>
    <cellStyle name="계산 5 5 3 2 3 2" xfId="42537"/>
    <cellStyle name="계산 5 5 3 2 4" xfId="24980"/>
    <cellStyle name="계산 5 5 3 2 4 2" xfId="48019"/>
    <cellStyle name="계산 5 5 3 2 5" xfId="30869"/>
    <cellStyle name="계산 5 5 3 3" xfId="7777"/>
    <cellStyle name="계산 5 5 3 3 2" xfId="13743"/>
    <cellStyle name="계산 5 5 3 3 2 2" xfId="36797"/>
    <cellStyle name="계산 5 5 3 3 3" xfId="19499"/>
    <cellStyle name="계산 5 5 3 3 3 2" xfId="42538"/>
    <cellStyle name="계산 5 5 3 3 4" xfId="24981"/>
    <cellStyle name="계산 5 5 3 3 4 2" xfId="48020"/>
    <cellStyle name="계산 5 5 3 3 5" xfId="30870"/>
    <cellStyle name="계산 5 5 3 4" xfId="7778"/>
    <cellStyle name="계산 5 5 3 4 2" xfId="13744"/>
    <cellStyle name="계산 5 5 3 4 2 2" xfId="36798"/>
    <cellStyle name="계산 5 5 3 4 3" xfId="19500"/>
    <cellStyle name="계산 5 5 3 4 3 2" xfId="42539"/>
    <cellStyle name="계산 5 5 3 4 4" xfId="24982"/>
    <cellStyle name="계산 5 5 3 4 4 2" xfId="48021"/>
    <cellStyle name="계산 5 5 3 4 5" xfId="30871"/>
    <cellStyle name="계산 5 5 3 5" xfId="7779"/>
    <cellStyle name="계산 5 5 3 5 2" xfId="13745"/>
    <cellStyle name="계산 5 5 3 5 2 2" xfId="36799"/>
    <cellStyle name="계산 5 5 3 5 3" xfId="19501"/>
    <cellStyle name="계산 5 5 3 5 3 2" xfId="42540"/>
    <cellStyle name="계산 5 5 3 5 4" xfId="24983"/>
    <cellStyle name="계산 5 5 3 5 4 2" xfId="48022"/>
    <cellStyle name="계산 5 5 3 5 5" xfId="30872"/>
    <cellStyle name="계산 5 5 3 6" xfId="7780"/>
    <cellStyle name="계산 5 5 3 6 2" xfId="13746"/>
    <cellStyle name="계산 5 5 3 6 2 2" xfId="36800"/>
    <cellStyle name="계산 5 5 3 6 3" xfId="19502"/>
    <cellStyle name="계산 5 5 3 6 3 2" xfId="42541"/>
    <cellStyle name="계산 5 5 3 6 4" xfId="24984"/>
    <cellStyle name="계산 5 5 3 6 4 2" xfId="48023"/>
    <cellStyle name="계산 5 5 3 6 5" xfId="30873"/>
    <cellStyle name="계산 5 5 3 7" xfId="7781"/>
    <cellStyle name="계산 5 5 3 7 2" xfId="13747"/>
    <cellStyle name="계산 5 5 3 7 2 2" xfId="36801"/>
    <cellStyle name="계산 5 5 3 7 3" xfId="19503"/>
    <cellStyle name="계산 5 5 3 7 3 2" xfId="42542"/>
    <cellStyle name="계산 5 5 3 7 4" xfId="24985"/>
    <cellStyle name="계산 5 5 3 7 4 2" xfId="48024"/>
    <cellStyle name="계산 5 5 3 7 5" xfId="30874"/>
    <cellStyle name="계산 5 5 3 8" xfId="7782"/>
    <cellStyle name="계산 5 5 3 8 2" xfId="13748"/>
    <cellStyle name="계산 5 5 3 8 2 2" xfId="36802"/>
    <cellStyle name="계산 5 5 3 8 3" xfId="19504"/>
    <cellStyle name="계산 5 5 3 8 3 2" xfId="42543"/>
    <cellStyle name="계산 5 5 3 8 4" xfId="24986"/>
    <cellStyle name="계산 5 5 3 8 4 2" xfId="48025"/>
    <cellStyle name="계산 5 5 3 8 5" xfId="30875"/>
    <cellStyle name="계산 5 5 3 9" xfId="7783"/>
    <cellStyle name="계산 5 5 3 9 2" xfId="13749"/>
    <cellStyle name="계산 5 5 3 9 2 2" xfId="36803"/>
    <cellStyle name="계산 5 5 3 9 3" xfId="19505"/>
    <cellStyle name="계산 5 5 3 9 3 2" xfId="42544"/>
    <cellStyle name="계산 5 5 3 9 4" xfId="24987"/>
    <cellStyle name="계산 5 5 3 9 4 2" xfId="48026"/>
    <cellStyle name="계산 5 5 3 9 5" xfId="30876"/>
    <cellStyle name="계산 5 5 4" xfId="7784"/>
    <cellStyle name="계산 5 5 4 2" xfId="13750"/>
    <cellStyle name="계산 5 5 4 2 2" xfId="36804"/>
    <cellStyle name="계산 5 5 4 3" xfId="19506"/>
    <cellStyle name="계산 5 5 4 3 2" xfId="42545"/>
    <cellStyle name="계산 5 5 4 4" xfId="24988"/>
    <cellStyle name="계산 5 5 4 4 2" xfId="48027"/>
    <cellStyle name="계산 5 5 4 5" xfId="30877"/>
    <cellStyle name="계산 5 5 5" xfId="7785"/>
    <cellStyle name="계산 5 5 5 2" xfId="13751"/>
    <cellStyle name="계산 5 5 5 2 2" xfId="36805"/>
    <cellStyle name="계산 5 5 5 3" xfId="19507"/>
    <cellStyle name="계산 5 5 5 3 2" xfId="42546"/>
    <cellStyle name="계산 5 5 5 4" xfId="24989"/>
    <cellStyle name="계산 5 5 5 4 2" xfId="48028"/>
    <cellStyle name="계산 5 5 5 5" xfId="30878"/>
    <cellStyle name="계산 5 5 6" xfId="7786"/>
    <cellStyle name="계산 5 5 6 2" xfId="13752"/>
    <cellStyle name="계산 5 5 6 2 2" xfId="36806"/>
    <cellStyle name="계산 5 5 6 3" xfId="19508"/>
    <cellStyle name="계산 5 5 6 3 2" xfId="42547"/>
    <cellStyle name="계산 5 5 6 4" xfId="24990"/>
    <cellStyle name="계산 5 5 6 4 2" xfId="48029"/>
    <cellStyle name="계산 5 5 6 5" xfId="30879"/>
    <cellStyle name="계산 5 5 7" xfId="7787"/>
    <cellStyle name="계산 5 5 7 2" xfId="13753"/>
    <cellStyle name="계산 5 5 7 2 2" xfId="36807"/>
    <cellStyle name="계산 5 5 7 3" xfId="19509"/>
    <cellStyle name="계산 5 5 7 3 2" xfId="42548"/>
    <cellStyle name="계산 5 5 7 4" xfId="24991"/>
    <cellStyle name="계산 5 5 7 4 2" xfId="48030"/>
    <cellStyle name="계산 5 5 7 5" xfId="30880"/>
    <cellStyle name="계산 5 5 8" xfId="7788"/>
    <cellStyle name="계산 5 5 8 2" xfId="13754"/>
    <cellStyle name="계산 5 5 8 2 2" xfId="36808"/>
    <cellStyle name="계산 5 5 8 3" xfId="19510"/>
    <cellStyle name="계산 5 5 8 3 2" xfId="42549"/>
    <cellStyle name="계산 5 5 8 4" xfId="24992"/>
    <cellStyle name="계산 5 5 8 4 2" xfId="48031"/>
    <cellStyle name="계산 5 5 8 5" xfId="30881"/>
    <cellStyle name="계산 5 5 9" xfId="11400"/>
    <cellStyle name="계산 5 5 9 2" xfId="34469"/>
    <cellStyle name="계산 5 6" xfId="7789"/>
    <cellStyle name="계산 5 6 2" xfId="13755"/>
    <cellStyle name="계산 5 6 2 2" xfId="36809"/>
    <cellStyle name="계산 5 6 3" xfId="19511"/>
    <cellStyle name="계산 5 6 3 2" xfId="42550"/>
    <cellStyle name="계산 5 6 4" xfId="24993"/>
    <cellStyle name="계산 5 6 4 2" xfId="48032"/>
    <cellStyle name="계산 5 6 5" xfId="30882"/>
    <cellStyle name="계산 5 7" xfId="7790"/>
    <cellStyle name="계산 5 7 2" xfId="13756"/>
    <cellStyle name="계산 5 7 2 2" xfId="36810"/>
    <cellStyle name="계산 5 7 3" xfId="19512"/>
    <cellStyle name="계산 5 7 3 2" xfId="42551"/>
    <cellStyle name="계산 5 7 4" xfId="24994"/>
    <cellStyle name="계산 5 7 4 2" xfId="48033"/>
    <cellStyle name="계산 5 7 5" xfId="30883"/>
    <cellStyle name="계산 5 8" xfId="11324"/>
    <cellStyle name="계산 5 8 2" xfId="34393"/>
    <cellStyle name="계산 5 9" xfId="11286"/>
    <cellStyle name="계산 5 9 2" xfId="34355"/>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10" xfId="28695"/>
    <cellStyle name="금액 2 2 2 2" xfId="5858"/>
    <cellStyle name="금액 2 2 2 2 2" xfId="7791"/>
    <cellStyle name="금액 2 2 2 2 2 2" xfId="13757"/>
    <cellStyle name="금액 2 2 2 2 2 2 2" xfId="36811"/>
    <cellStyle name="금액 2 2 2 2 2 3" xfId="19513"/>
    <cellStyle name="금액 2 2 2 2 2 3 2" xfId="42552"/>
    <cellStyle name="금액 2 2 2 2 2 4" xfId="24995"/>
    <cellStyle name="금액 2 2 2 2 2 4 2" xfId="48034"/>
    <cellStyle name="금액 2 2 2 2 2 5" xfId="30884"/>
    <cellStyle name="금액 2 2 2 2 3" xfId="7792"/>
    <cellStyle name="금액 2 2 2 2 3 2" xfId="13758"/>
    <cellStyle name="금액 2 2 2 2 3 2 2" xfId="36812"/>
    <cellStyle name="금액 2 2 2 2 3 3" xfId="19514"/>
    <cellStyle name="금액 2 2 2 2 3 3 2" xfId="42553"/>
    <cellStyle name="금액 2 2 2 2 3 4" xfId="24996"/>
    <cellStyle name="금액 2 2 2 2 3 4 2" xfId="48035"/>
    <cellStyle name="금액 2 2 2 2 3 5" xfId="30885"/>
    <cellStyle name="금액 2 2 2 2 4" xfId="7793"/>
    <cellStyle name="금액 2 2 2 2 4 2" xfId="13759"/>
    <cellStyle name="금액 2 2 2 2 4 2 2" xfId="36813"/>
    <cellStyle name="금액 2 2 2 2 4 3" xfId="19515"/>
    <cellStyle name="금액 2 2 2 2 4 3 2" xfId="42554"/>
    <cellStyle name="금액 2 2 2 2 4 4" xfId="24997"/>
    <cellStyle name="금액 2 2 2 2 4 4 2" xfId="48036"/>
    <cellStyle name="금액 2 2 2 2 4 5" xfId="30886"/>
    <cellStyle name="금액 2 2 2 2 5" xfId="7794"/>
    <cellStyle name="금액 2 2 2 2 5 2" xfId="13760"/>
    <cellStyle name="금액 2 2 2 2 5 2 2" xfId="36814"/>
    <cellStyle name="금액 2 2 2 2 5 3" xfId="19516"/>
    <cellStyle name="금액 2 2 2 2 5 3 2" xfId="42555"/>
    <cellStyle name="금액 2 2 2 2 5 4" xfId="24998"/>
    <cellStyle name="금액 2 2 2 2 5 4 2" xfId="48037"/>
    <cellStyle name="금액 2 2 2 2 5 5" xfId="30887"/>
    <cellStyle name="금액 2 2 2 2 6" xfId="7795"/>
    <cellStyle name="금액 2 2 2 2 6 2" xfId="13761"/>
    <cellStyle name="금액 2 2 2 2 6 2 2" xfId="36815"/>
    <cellStyle name="금액 2 2 2 2 6 3" xfId="19517"/>
    <cellStyle name="금액 2 2 2 2 6 3 2" xfId="42556"/>
    <cellStyle name="금액 2 2 2 2 6 4" xfId="24999"/>
    <cellStyle name="금액 2 2 2 2 6 4 2" xfId="48038"/>
    <cellStyle name="금액 2 2 2 2 6 5" xfId="30888"/>
    <cellStyle name="금액 2 2 2 2 7" xfId="11831"/>
    <cellStyle name="금액 2 2 2 2 7 2" xfId="34900"/>
    <cellStyle name="금액 2 2 2 2 8" xfId="17592"/>
    <cellStyle name="금액 2 2 2 2 8 2" xfId="40646"/>
    <cellStyle name="금액 2 2 2 2 9" xfId="28972"/>
    <cellStyle name="금액 2 2 2 3" xfId="7796"/>
    <cellStyle name="금액 2 2 2 3 2" xfId="13762"/>
    <cellStyle name="금액 2 2 2 3 2 2" xfId="36816"/>
    <cellStyle name="금액 2 2 2 3 3" xfId="19518"/>
    <cellStyle name="금액 2 2 2 3 3 2" xfId="42557"/>
    <cellStyle name="금액 2 2 2 3 4" xfId="25000"/>
    <cellStyle name="금액 2 2 2 3 4 2" xfId="48039"/>
    <cellStyle name="금액 2 2 2 3 5" xfId="30889"/>
    <cellStyle name="금액 2 2 2 4" xfId="7797"/>
    <cellStyle name="금액 2 2 2 4 2" xfId="13763"/>
    <cellStyle name="금액 2 2 2 4 2 2" xfId="36817"/>
    <cellStyle name="금액 2 2 2 4 3" xfId="19519"/>
    <cellStyle name="금액 2 2 2 4 3 2" xfId="42558"/>
    <cellStyle name="금액 2 2 2 4 4" xfId="25001"/>
    <cellStyle name="금액 2 2 2 4 4 2" xfId="48040"/>
    <cellStyle name="금액 2 2 2 4 5" xfId="30890"/>
    <cellStyle name="금액 2 2 2 5" xfId="7798"/>
    <cellStyle name="금액 2 2 2 5 2" xfId="13764"/>
    <cellStyle name="금액 2 2 2 5 2 2" xfId="36818"/>
    <cellStyle name="금액 2 2 2 5 3" xfId="19520"/>
    <cellStyle name="금액 2 2 2 5 3 2" xfId="42559"/>
    <cellStyle name="금액 2 2 2 5 4" xfId="25002"/>
    <cellStyle name="금액 2 2 2 5 4 2" xfId="48041"/>
    <cellStyle name="금액 2 2 2 5 5" xfId="30891"/>
    <cellStyle name="금액 2 2 2 6" xfId="7799"/>
    <cellStyle name="금액 2 2 2 6 2" xfId="13765"/>
    <cellStyle name="금액 2 2 2 6 2 2" xfId="36819"/>
    <cellStyle name="금액 2 2 2 6 3" xfId="19521"/>
    <cellStyle name="금액 2 2 2 6 3 2" xfId="42560"/>
    <cellStyle name="금액 2 2 2 6 4" xfId="25003"/>
    <cellStyle name="금액 2 2 2 6 4 2" xfId="48042"/>
    <cellStyle name="금액 2 2 2 6 5" xfId="30892"/>
    <cellStyle name="금액 2 2 2 7" xfId="7800"/>
    <cellStyle name="금액 2 2 2 7 2" xfId="13766"/>
    <cellStyle name="금액 2 2 2 7 2 2" xfId="36820"/>
    <cellStyle name="금액 2 2 2 7 3" xfId="19522"/>
    <cellStyle name="금액 2 2 2 7 3 2" xfId="42561"/>
    <cellStyle name="금액 2 2 2 7 4" xfId="25004"/>
    <cellStyle name="금액 2 2 2 7 4 2" xfId="48043"/>
    <cellStyle name="금액 2 2 2 7 5" xfId="30893"/>
    <cellStyle name="금액 2 2 2 8" xfId="7801"/>
    <cellStyle name="금액 2 2 2 8 2" xfId="13767"/>
    <cellStyle name="금액 2 2 2 8 2 2" xfId="36821"/>
    <cellStyle name="금액 2 2 2 8 3" xfId="19523"/>
    <cellStyle name="금액 2 2 2 8 3 2" xfId="42562"/>
    <cellStyle name="금액 2 2 2 8 4" xfId="25005"/>
    <cellStyle name="금액 2 2 2 8 4 2" xfId="48044"/>
    <cellStyle name="금액 2 2 2 8 5" xfId="30894"/>
    <cellStyle name="금액 2 2 2 9" xfId="7802"/>
    <cellStyle name="금액 2 2 2 9 2" xfId="13768"/>
    <cellStyle name="금액 2 2 2 9 2 2" xfId="36822"/>
    <cellStyle name="금액 2 2 2 9 3" xfId="19524"/>
    <cellStyle name="금액 2 2 2 9 3 2" xfId="42563"/>
    <cellStyle name="금액 2 2 2 9 4" xfId="25006"/>
    <cellStyle name="금액 2 2 2 9 4 2" xfId="48045"/>
    <cellStyle name="금액 2 2 2 9 5" xfId="30895"/>
    <cellStyle name="금액 2 2 3" xfId="5407"/>
    <cellStyle name="금액 2 2 3 2" xfId="5695"/>
    <cellStyle name="금액 2 2 3 2 10" xfId="7803"/>
    <cellStyle name="금액 2 2 3 2 10 2" xfId="13769"/>
    <cellStyle name="금액 2 2 3 2 10 2 2" xfId="36823"/>
    <cellStyle name="금액 2 2 3 2 10 3" xfId="19525"/>
    <cellStyle name="금액 2 2 3 2 10 3 2" xfId="42564"/>
    <cellStyle name="금액 2 2 3 2 10 4" xfId="25007"/>
    <cellStyle name="금액 2 2 3 2 10 4 2" xfId="48046"/>
    <cellStyle name="금액 2 2 3 2 10 5" xfId="30896"/>
    <cellStyle name="금액 2 2 3 2 11" xfId="11668"/>
    <cellStyle name="금액 2 2 3 2 11 2" xfId="34737"/>
    <cellStyle name="금액 2 2 3 2 12" xfId="22958"/>
    <cellStyle name="금액 2 2 3 2 12 2" xfId="45997"/>
    <cellStyle name="금액 2 2 3 2 13" xfId="28809"/>
    <cellStyle name="금액 2 2 3 2 2" xfId="7804"/>
    <cellStyle name="금액 2 2 3 2 2 2" xfId="13770"/>
    <cellStyle name="금액 2 2 3 2 2 2 2" xfId="36824"/>
    <cellStyle name="금액 2 2 3 2 2 3" xfId="19526"/>
    <cellStyle name="금액 2 2 3 2 2 3 2" xfId="42565"/>
    <cellStyle name="금액 2 2 3 2 2 4" xfId="25008"/>
    <cellStyle name="금액 2 2 3 2 2 4 2" xfId="48047"/>
    <cellStyle name="금액 2 2 3 2 2 5" xfId="30897"/>
    <cellStyle name="금액 2 2 3 2 3" xfId="7805"/>
    <cellStyle name="금액 2 2 3 2 3 2" xfId="13771"/>
    <cellStyle name="금액 2 2 3 2 3 2 2" xfId="36825"/>
    <cellStyle name="금액 2 2 3 2 3 3" xfId="19527"/>
    <cellStyle name="금액 2 2 3 2 3 3 2" xfId="42566"/>
    <cellStyle name="금액 2 2 3 2 3 4" xfId="25009"/>
    <cellStyle name="금액 2 2 3 2 3 4 2" xfId="48048"/>
    <cellStyle name="금액 2 2 3 2 3 5" xfId="30898"/>
    <cellStyle name="금액 2 2 3 2 4" xfId="7806"/>
    <cellStyle name="금액 2 2 3 2 4 2" xfId="13772"/>
    <cellStyle name="금액 2 2 3 2 4 2 2" xfId="36826"/>
    <cellStyle name="금액 2 2 3 2 4 3" xfId="19528"/>
    <cellStyle name="금액 2 2 3 2 4 3 2" xfId="42567"/>
    <cellStyle name="금액 2 2 3 2 4 4" xfId="25010"/>
    <cellStyle name="금액 2 2 3 2 4 4 2" xfId="48049"/>
    <cellStyle name="금액 2 2 3 2 4 5" xfId="30899"/>
    <cellStyle name="금액 2 2 3 2 5" xfId="7807"/>
    <cellStyle name="금액 2 2 3 2 5 2" xfId="13773"/>
    <cellStyle name="금액 2 2 3 2 5 2 2" xfId="36827"/>
    <cellStyle name="금액 2 2 3 2 5 3" xfId="19529"/>
    <cellStyle name="금액 2 2 3 2 5 3 2" xfId="42568"/>
    <cellStyle name="금액 2 2 3 2 5 4" xfId="25011"/>
    <cellStyle name="금액 2 2 3 2 5 4 2" xfId="48050"/>
    <cellStyle name="금액 2 2 3 2 5 5" xfId="30900"/>
    <cellStyle name="금액 2 2 3 2 6" xfId="7808"/>
    <cellStyle name="금액 2 2 3 2 6 2" xfId="13774"/>
    <cellStyle name="금액 2 2 3 2 6 2 2" xfId="36828"/>
    <cellStyle name="금액 2 2 3 2 6 3" xfId="19530"/>
    <cellStyle name="금액 2 2 3 2 6 3 2" xfId="42569"/>
    <cellStyle name="금액 2 2 3 2 6 4" xfId="25012"/>
    <cellStyle name="금액 2 2 3 2 6 4 2" xfId="48051"/>
    <cellStyle name="금액 2 2 3 2 6 5" xfId="30901"/>
    <cellStyle name="금액 2 2 3 2 7" xfId="7809"/>
    <cellStyle name="금액 2 2 3 2 7 2" xfId="13775"/>
    <cellStyle name="금액 2 2 3 2 7 2 2" xfId="36829"/>
    <cellStyle name="금액 2 2 3 2 7 3" xfId="19531"/>
    <cellStyle name="금액 2 2 3 2 7 3 2" xfId="42570"/>
    <cellStyle name="금액 2 2 3 2 7 4" xfId="25013"/>
    <cellStyle name="금액 2 2 3 2 7 4 2" xfId="48052"/>
    <cellStyle name="금액 2 2 3 2 7 5" xfId="30902"/>
    <cellStyle name="금액 2 2 3 2 8" xfId="7810"/>
    <cellStyle name="금액 2 2 3 2 8 2" xfId="13776"/>
    <cellStyle name="금액 2 2 3 2 8 2 2" xfId="36830"/>
    <cellStyle name="금액 2 2 3 2 8 3" xfId="19532"/>
    <cellStyle name="금액 2 2 3 2 8 3 2" xfId="42571"/>
    <cellStyle name="금액 2 2 3 2 8 4" xfId="25014"/>
    <cellStyle name="금액 2 2 3 2 8 4 2" xfId="48053"/>
    <cellStyle name="금액 2 2 3 2 8 5" xfId="30903"/>
    <cellStyle name="금액 2 2 3 2 9" xfId="7811"/>
    <cellStyle name="금액 2 2 3 2 9 2" xfId="13777"/>
    <cellStyle name="금액 2 2 3 2 9 2 2" xfId="36831"/>
    <cellStyle name="금액 2 2 3 2 9 3" xfId="19533"/>
    <cellStyle name="금액 2 2 3 2 9 3 2" xfId="42572"/>
    <cellStyle name="금액 2 2 3 2 9 4" xfId="25015"/>
    <cellStyle name="금액 2 2 3 2 9 4 2" xfId="48054"/>
    <cellStyle name="금액 2 2 3 2 9 5" xfId="30904"/>
    <cellStyle name="금액 2 2 3 3" xfId="5934"/>
    <cellStyle name="금액 2 2 3 3 10" xfId="7812"/>
    <cellStyle name="금액 2 2 3 3 10 2" xfId="13778"/>
    <cellStyle name="금액 2 2 3 3 10 2 2" xfId="36832"/>
    <cellStyle name="금액 2 2 3 3 10 3" xfId="19534"/>
    <cellStyle name="금액 2 2 3 3 10 3 2" xfId="42573"/>
    <cellStyle name="금액 2 2 3 3 10 4" xfId="25016"/>
    <cellStyle name="금액 2 2 3 3 10 4 2" xfId="48055"/>
    <cellStyle name="금액 2 2 3 3 10 5" xfId="30905"/>
    <cellStyle name="금액 2 2 3 3 11" xfId="11907"/>
    <cellStyle name="금액 2 2 3 3 11 2" xfId="34976"/>
    <cellStyle name="금액 2 2 3 3 12" xfId="17664"/>
    <cellStyle name="금액 2 2 3 3 12 2" xfId="40718"/>
    <cellStyle name="금액 2 2 3 3 13" xfId="23161"/>
    <cellStyle name="금액 2 2 3 3 13 2" xfId="46200"/>
    <cellStyle name="금액 2 2 3 3 14" xfId="29048"/>
    <cellStyle name="금액 2 2 3 3 2" xfId="7813"/>
    <cellStyle name="금액 2 2 3 3 2 2" xfId="13779"/>
    <cellStyle name="금액 2 2 3 3 2 2 2" xfId="36833"/>
    <cellStyle name="금액 2 2 3 3 2 3" xfId="19535"/>
    <cellStyle name="금액 2 2 3 3 2 3 2" xfId="42574"/>
    <cellStyle name="금액 2 2 3 3 2 4" xfId="25017"/>
    <cellStyle name="금액 2 2 3 3 2 4 2" xfId="48056"/>
    <cellStyle name="금액 2 2 3 3 2 5" xfId="30906"/>
    <cellStyle name="금액 2 2 3 3 3" xfId="7814"/>
    <cellStyle name="금액 2 2 3 3 3 2" xfId="13780"/>
    <cellStyle name="금액 2 2 3 3 3 2 2" xfId="36834"/>
    <cellStyle name="금액 2 2 3 3 3 3" xfId="19536"/>
    <cellStyle name="금액 2 2 3 3 3 3 2" xfId="42575"/>
    <cellStyle name="금액 2 2 3 3 3 4" xfId="25018"/>
    <cellStyle name="금액 2 2 3 3 3 4 2" xfId="48057"/>
    <cellStyle name="금액 2 2 3 3 3 5" xfId="30907"/>
    <cellStyle name="금액 2 2 3 3 4" xfId="7815"/>
    <cellStyle name="금액 2 2 3 3 4 2" xfId="13781"/>
    <cellStyle name="금액 2 2 3 3 4 2 2" xfId="36835"/>
    <cellStyle name="금액 2 2 3 3 4 3" xfId="19537"/>
    <cellStyle name="금액 2 2 3 3 4 3 2" xfId="42576"/>
    <cellStyle name="금액 2 2 3 3 4 4" xfId="25019"/>
    <cellStyle name="금액 2 2 3 3 4 4 2" xfId="48058"/>
    <cellStyle name="금액 2 2 3 3 4 5" xfId="30908"/>
    <cellStyle name="금액 2 2 3 3 5" xfId="7816"/>
    <cellStyle name="금액 2 2 3 3 5 2" xfId="13782"/>
    <cellStyle name="금액 2 2 3 3 5 2 2" xfId="36836"/>
    <cellStyle name="금액 2 2 3 3 5 3" xfId="19538"/>
    <cellStyle name="금액 2 2 3 3 5 3 2" xfId="42577"/>
    <cellStyle name="금액 2 2 3 3 5 4" xfId="25020"/>
    <cellStyle name="금액 2 2 3 3 5 4 2" xfId="48059"/>
    <cellStyle name="금액 2 2 3 3 5 5" xfId="30909"/>
    <cellStyle name="금액 2 2 3 3 6" xfId="7817"/>
    <cellStyle name="금액 2 2 3 3 6 2" xfId="13783"/>
    <cellStyle name="금액 2 2 3 3 6 2 2" xfId="36837"/>
    <cellStyle name="금액 2 2 3 3 6 3" xfId="19539"/>
    <cellStyle name="금액 2 2 3 3 6 3 2" xfId="42578"/>
    <cellStyle name="금액 2 2 3 3 6 4" xfId="25021"/>
    <cellStyle name="금액 2 2 3 3 6 4 2" xfId="48060"/>
    <cellStyle name="금액 2 2 3 3 6 5" xfId="30910"/>
    <cellStyle name="금액 2 2 3 3 7" xfId="7818"/>
    <cellStyle name="금액 2 2 3 3 7 2" xfId="13784"/>
    <cellStyle name="금액 2 2 3 3 7 2 2" xfId="36838"/>
    <cellStyle name="금액 2 2 3 3 7 3" xfId="19540"/>
    <cellStyle name="금액 2 2 3 3 7 3 2" xfId="42579"/>
    <cellStyle name="금액 2 2 3 3 7 4" xfId="25022"/>
    <cellStyle name="금액 2 2 3 3 7 4 2" xfId="48061"/>
    <cellStyle name="금액 2 2 3 3 7 5" xfId="30911"/>
    <cellStyle name="금액 2 2 3 3 8" xfId="7819"/>
    <cellStyle name="금액 2 2 3 3 8 2" xfId="13785"/>
    <cellStyle name="금액 2 2 3 3 8 2 2" xfId="36839"/>
    <cellStyle name="금액 2 2 3 3 8 3" xfId="19541"/>
    <cellStyle name="금액 2 2 3 3 8 3 2" xfId="42580"/>
    <cellStyle name="금액 2 2 3 3 8 4" xfId="25023"/>
    <cellStyle name="금액 2 2 3 3 8 4 2" xfId="48062"/>
    <cellStyle name="금액 2 2 3 3 8 5" xfId="30912"/>
    <cellStyle name="금액 2 2 3 3 9" xfId="7820"/>
    <cellStyle name="금액 2 2 3 3 9 2" xfId="13786"/>
    <cellStyle name="금액 2 2 3 3 9 2 2" xfId="36840"/>
    <cellStyle name="금액 2 2 3 3 9 3" xfId="19542"/>
    <cellStyle name="금액 2 2 3 3 9 3 2" xfId="42581"/>
    <cellStyle name="금액 2 2 3 3 9 4" xfId="25024"/>
    <cellStyle name="금액 2 2 3 3 9 4 2" xfId="48063"/>
    <cellStyle name="금액 2 2 3 3 9 5" xfId="30913"/>
    <cellStyle name="금액 2 2 3 4" xfId="7821"/>
    <cellStyle name="금액 2 2 3 4 2" xfId="13787"/>
    <cellStyle name="금액 2 2 3 4 2 2" xfId="36841"/>
    <cellStyle name="금액 2 2 3 4 3" xfId="19543"/>
    <cellStyle name="금액 2 2 3 4 3 2" xfId="42582"/>
    <cellStyle name="금액 2 2 3 4 4" xfId="25025"/>
    <cellStyle name="금액 2 2 3 4 4 2" xfId="48064"/>
    <cellStyle name="금액 2 2 3 4 5" xfId="30914"/>
    <cellStyle name="금액 2 2 3 5" xfId="7822"/>
    <cellStyle name="금액 2 2 3 5 2" xfId="13788"/>
    <cellStyle name="금액 2 2 3 5 2 2" xfId="36842"/>
    <cellStyle name="금액 2 2 3 5 3" xfId="19544"/>
    <cellStyle name="금액 2 2 3 5 3 2" xfId="42583"/>
    <cellStyle name="금액 2 2 3 5 4" xfId="25026"/>
    <cellStyle name="금액 2 2 3 5 4 2" xfId="48065"/>
    <cellStyle name="금액 2 2 3 5 5" xfId="30915"/>
    <cellStyle name="금액 2 2 3 6" xfId="7823"/>
    <cellStyle name="금액 2 2 3 6 2" xfId="13789"/>
    <cellStyle name="금액 2 2 3 6 2 2" xfId="36843"/>
    <cellStyle name="금액 2 2 3 6 3" xfId="19545"/>
    <cellStyle name="금액 2 2 3 6 3 2" xfId="42584"/>
    <cellStyle name="금액 2 2 3 6 4" xfId="25027"/>
    <cellStyle name="금액 2 2 3 6 4 2" xfId="48066"/>
    <cellStyle name="금액 2 2 3 6 5" xfId="30916"/>
    <cellStyle name="금액 2 2 3 7" xfId="11401"/>
    <cellStyle name="금액 2 2 3 7 2" xfId="34470"/>
    <cellStyle name="금액 2 2 3 8" xfId="28532"/>
    <cellStyle name="금액 2 2 4" xfId="5635"/>
    <cellStyle name="금액 2 2 4 2" xfId="7824"/>
    <cellStyle name="금액 2 2 4 2 2" xfId="13790"/>
    <cellStyle name="금액 2 2 4 2 2 2" xfId="36844"/>
    <cellStyle name="금액 2 2 4 2 3" xfId="19546"/>
    <cellStyle name="금액 2 2 4 2 3 2" xfId="42585"/>
    <cellStyle name="금액 2 2 4 2 4" xfId="25028"/>
    <cellStyle name="금액 2 2 4 2 4 2" xfId="48067"/>
    <cellStyle name="금액 2 2 4 2 5" xfId="30917"/>
    <cellStyle name="금액 2 2 4 3" xfId="7825"/>
    <cellStyle name="금액 2 2 4 3 2" xfId="13791"/>
    <cellStyle name="금액 2 2 4 3 2 2" xfId="36845"/>
    <cellStyle name="금액 2 2 4 3 3" xfId="19547"/>
    <cellStyle name="금액 2 2 4 3 3 2" xfId="42586"/>
    <cellStyle name="금액 2 2 4 3 4" xfId="25029"/>
    <cellStyle name="금액 2 2 4 3 4 2" xfId="48068"/>
    <cellStyle name="금액 2 2 4 3 5" xfId="30918"/>
    <cellStyle name="금액 2 2 4 4" xfId="7826"/>
    <cellStyle name="금액 2 2 4 4 2" xfId="13792"/>
    <cellStyle name="금액 2 2 4 4 2 2" xfId="36846"/>
    <cellStyle name="금액 2 2 4 4 3" xfId="19548"/>
    <cellStyle name="금액 2 2 4 4 3 2" xfId="42587"/>
    <cellStyle name="금액 2 2 4 4 4" xfId="25030"/>
    <cellStyle name="금액 2 2 4 4 4 2" xfId="48069"/>
    <cellStyle name="금액 2 2 4 4 5" xfId="30919"/>
    <cellStyle name="금액 2 2 4 5" xfId="7827"/>
    <cellStyle name="금액 2 2 4 5 2" xfId="13793"/>
    <cellStyle name="금액 2 2 4 5 2 2" xfId="36847"/>
    <cellStyle name="금액 2 2 4 5 3" xfId="19549"/>
    <cellStyle name="금액 2 2 4 5 3 2" xfId="42588"/>
    <cellStyle name="금액 2 2 4 5 4" xfId="25031"/>
    <cellStyle name="금액 2 2 4 5 4 2" xfId="48070"/>
    <cellStyle name="금액 2 2 4 5 5" xfId="30920"/>
    <cellStyle name="금액 2 2 4 6" xfId="7828"/>
    <cellStyle name="금액 2 2 4 6 2" xfId="13794"/>
    <cellStyle name="금액 2 2 4 6 2 2" xfId="36848"/>
    <cellStyle name="금액 2 2 4 6 3" xfId="19550"/>
    <cellStyle name="금액 2 2 4 6 3 2" xfId="42589"/>
    <cellStyle name="금액 2 2 4 6 4" xfId="25032"/>
    <cellStyle name="금액 2 2 4 6 4 2" xfId="48071"/>
    <cellStyle name="금액 2 2 4 6 5" xfId="30921"/>
    <cellStyle name="금액 2 2 4 7" xfId="11609"/>
    <cellStyle name="금액 2 2 4 7 2" xfId="34678"/>
    <cellStyle name="금액 2 2 4 8" xfId="17380"/>
    <cellStyle name="금액 2 2 4 8 2" xfId="40434"/>
    <cellStyle name="금액 2 2 4 9" xfId="28750"/>
    <cellStyle name="금액 2 2 5" xfId="5608"/>
    <cellStyle name="금액 2 2 5 10" xfId="7829"/>
    <cellStyle name="금액 2 2 5 10 2" xfId="13795"/>
    <cellStyle name="금액 2 2 5 10 2 2" xfId="36849"/>
    <cellStyle name="금액 2 2 5 10 3" xfId="19551"/>
    <cellStyle name="금액 2 2 5 10 3 2" xfId="42590"/>
    <cellStyle name="금액 2 2 5 10 4" xfId="25033"/>
    <cellStyle name="금액 2 2 5 10 4 2" xfId="48072"/>
    <cellStyle name="금액 2 2 5 10 5" xfId="30922"/>
    <cellStyle name="금액 2 2 5 11" xfId="11590"/>
    <cellStyle name="금액 2 2 5 11 2" xfId="34659"/>
    <cellStyle name="금액 2 2 5 12" xfId="17362"/>
    <cellStyle name="금액 2 2 5 12 2" xfId="40416"/>
    <cellStyle name="금액 2 2 5 13" xfId="22914"/>
    <cellStyle name="금액 2 2 5 13 2" xfId="45953"/>
    <cellStyle name="금액 2 2 5 14" xfId="28730"/>
    <cellStyle name="금액 2 2 5 2" xfId="7830"/>
    <cellStyle name="금액 2 2 5 2 2" xfId="13796"/>
    <cellStyle name="금액 2 2 5 2 2 2" xfId="36850"/>
    <cellStyle name="금액 2 2 5 2 3" xfId="19552"/>
    <cellStyle name="금액 2 2 5 2 3 2" xfId="42591"/>
    <cellStyle name="금액 2 2 5 2 4" xfId="25034"/>
    <cellStyle name="금액 2 2 5 2 4 2" xfId="48073"/>
    <cellStyle name="금액 2 2 5 2 5" xfId="30923"/>
    <cellStyle name="금액 2 2 5 3" xfId="7831"/>
    <cellStyle name="금액 2 2 5 3 2" xfId="13797"/>
    <cellStyle name="금액 2 2 5 3 2 2" xfId="36851"/>
    <cellStyle name="금액 2 2 5 3 3" xfId="19553"/>
    <cellStyle name="금액 2 2 5 3 3 2" xfId="42592"/>
    <cellStyle name="금액 2 2 5 3 4" xfId="25035"/>
    <cellStyle name="금액 2 2 5 3 4 2" xfId="48074"/>
    <cellStyle name="금액 2 2 5 3 5" xfId="30924"/>
    <cellStyle name="금액 2 2 5 4" xfId="7832"/>
    <cellStyle name="금액 2 2 5 4 2" xfId="13798"/>
    <cellStyle name="금액 2 2 5 4 2 2" xfId="36852"/>
    <cellStyle name="금액 2 2 5 4 3" xfId="19554"/>
    <cellStyle name="금액 2 2 5 4 3 2" xfId="42593"/>
    <cellStyle name="금액 2 2 5 4 4" xfId="25036"/>
    <cellStyle name="금액 2 2 5 4 4 2" xfId="48075"/>
    <cellStyle name="금액 2 2 5 4 5" xfId="30925"/>
    <cellStyle name="금액 2 2 5 5" xfId="7833"/>
    <cellStyle name="금액 2 2 5 5 2" xfId="13799"/>
    <cellStyle name="금액 2 2 5 5 2 2" xfId="36853"/>
    <cellStyle name="금액 2 2 5 5 3" xfId="19555"/>
    <cellStyle name="금액 2 2 5 5 3 2" xfId="42594"/>
    <cellStyle name="금액 2 2 5 5 4" xfId="25037"/>
    <cellStyle name="금액 2 2 5 5 4 2" xfId="48076"/>
    <cellStyle name="금액 2 2 5 5 5" xfId="30926"/>
    <cellStyle name="금액 2 2 5 6" xfId="7834"/>
    <cellStyle name="금액 2 2 5 6 2" xfId="13800"/>
    <cellStyle name="금액 2 2 5 6 2 2" xfId="36854"/>
    <cellStyle name="금액 2 2 5 6 3" xfId="19556"/>
    <cellStyle name="금액 2 2 5 6 3 2" xfId="42595"/>
    <cellStyle name="금액 2 2 5 6 4" xfId="25038"/>
    <cellStyle name="금액 2 2 5 6 4 2" xfId="48077"/>
    <cellStyle name="금액 2 2 5 6 5" xfId="30927"/>
    <cellStyle name="금액 2 2 5 7" xfId="7835"/>
    <cellStyle name="금액 2 2 5 7 2" xfId="13801"/>
    <cellStyle name="금액 2 2 5 7 2 2" xfId="36855"/>
    <cellStyle name="금액 2 2 5 7 3" xfId="19557"/>
    <cellStyle name="금액 2 2 5 7 3 2" xfId="42596"/>
    <cellStyle name="금액 2 2 5 7 4" xfId="25039"/>
    <cellStyle name="금액 2 2 5 7 4 2" xfId="48078"/>
    <cellStyle name="금액 2 2 5 7 5" xfId="30928"/>
    <cellStyle name="금액 2 2 5 8" xfId="7836"/>
    <cellStyle name="금액 2 2 5 8 2" xfId="13802"/>
    <cellStyle name="금액 2 2 5 8 2 2" xfId="36856"/>
    <cellStyle name="금액 2 2 5 8 3" xfId="19558"/>
    <cellStyle name="금액 2 2 5 8 3 2" xfId="42597"/>
    <cellStyle name="금액 2 2 5 8 4" xfId="25040"/>
    <cellStyle name="금액 2 2 5 8 4 2" xfId="48079"/>
    <cellStyle name="금액 2 2 5 8 5" xfId="30929"/>
    <cellStyle name="금액 2 2 5 9" xfId="7837"/>
    <cellStyle name="금액 2 2 5 9 2" xfId="13803"/>
    <cellStyle name="금액 2 2 5 9 2 2" xfId="36857"/>
    <cellStyle name="금액 2 2 5 9 3" xfId="19559"/>
    <cellStyle name="금액 2 2 5 9 3 2" xfId="42598"/>
    <cellStyle name="금액 2 2 5 9 4" xfId="25041"/>
    <cellStyle name="금액 2 2 5 9 4 2" xfId="48080"/>
    <cellStyle name="금액 2 2 5 9 5" xfId="30930"/>
    <cellStyle name="금액 2 2 6" xfId="7838"/>
    <cellStyle name="금액 2 2 6 2" xfId="13804"/>
    <cellStyle name="금액 2 2 6 2 2" xfId="36858"/>
    <cellStyle name="금액 2 2 6 3" xfId="19560"/>
    <cellStyle name="금액 2 2 6 3 2" xfId="42599"/>
    <cellStyle name="금액 2 2 6 4" xfId="25042"/>
    <cellStyle name="금액 2 2 6 4 2" xfId="48081"/>
    <cellStyle name="금액 2 2 6 5" xfId="30931"/>
    <cellStyle name="금액 2 2 7" xfId="28471"/>
    <cellStyle name="금액 2 3" xfId="5443"/>
    <cellStyle name="금액 2 3 10" xfId="11437"/>
    <cellStyle name="금액 2 3 10 2" xfId="34506"/>
    <cellStyle name="금액 2 3 11" xfId="28568"/>
    <cellStyle name="금액 2 3 2" xfId="5731"/>
    <cellStyle name="금액 2 3 2 2" xfId="7839"/>
    <cellStyle name="금액 2 3 2 2 2" xfId="13805"/>
    <cellStyle name="금액 2 3 2 2 2 2" xfId="36859"/>
    <cellStyle name="금액 2 3 2 2 3" xfId="19561"/>
    <cellStyle name="금액 2 3 2 2 3 2" xfId="42600"/>
    <cellStyle name="금액 2 3 2 2 4" xfId="25043"/>
    <cellStyle name="금액 2 3 2 2 4 2" xfId="48082"/>
    <cellStyle name="금액 2 3 2 2 5" xfId="30932"/>
    <cellStyle name="금액 2 3 2 3" xfId="7840"/>
    <cellStyle name="금액 2 3 2 3 2" xfId="13806"/>
    <cellStyle name="금액 2 3 2 3 2 2" xfId="36860"/>
    <cellStyle name="금액 2 3 2 3 3" xfId="19562"/>
    <cellStyle name="금액 2 3 2 3 3 2" xfId="42601"/>
    <cellStyle name="금액 2 3 2 3 4" xfId="25044"/>
    <cellStyle name="금액 2 3 2 3 4 2" xfId="48083"/>
    <cellStyle name="금액 2 3 2 3 5" xfId="30933"/>
    <cellStyle name="금액 2 3 2 4" xfId="7841"/>
    <cellStyle name="금액 2 3 2 4 2" xfId="13807"/>
    <cellStyle name="금액 2 3 2 4 2 2" xfId="36861"/>
    <cellStyle name="금액 2 3 2 4 3" xfId="19563"/>
    <cellStyle name="금액 2 3 2 4 3 2" xfId="42602"/>
    <cellStyle name="금액 2 3 2 4 4" xfId="25045"/>
    <cellStyle name="금액 2 3 2 4 4 2" xfId="48084"/>
    <cellStyle name="금액 2 3 2 4 5" xfId="30934"/>
    <cellStyle name="금액 2 3 2 5" xfId="7842"/>
    <cellStyle name="금액 2 3 2 5 2" xfId="13808"/>
    <cellStyle name="금액 2 3 2 5 2 2" xfId="36862"/>
    <cellStyle name="금액 2 3 2 5 3" xfId="19564"/>
    <cellStyle name="금액 2 3 2 5 3 2" xfId="42603"/>
    <cellStyle name="금액 2 3 2 5 4" xfId="25046"/>
    <cellStyle name="금액 2 3 2 5 4 2" xfId="48085"/>
    <cellStyle name="금액 2 3 2 5 5" xfId="30935"/>
    <cellStyle name="금액 2 3 2 6" xfId="7843"/>
    <cellStyle name="금액 2 3 2 6 2" xfId="13809"/>
    <cellStyle name="금액 2 3 2 6 2 2" xfId="36863"/>
    <cellStyle name="금액 2 3 2 6 3" xfId="19565"/>
    <cellStyle name="금액 2 3 2 6 3 2" xfId="42604"/>
    <cellStyle name="금액 2 3 2 6 4" xfId="25047"/>
    <cellStyle name="금액 2 3 2 6 4 2" xfId="48086"/>
    <cellStyle name="금액 2 3 2 6 5" xfId="30936"/>
    <cellStyle name="금액 2 3 2 7" xfId="11704"/>
    <cellStyle name="금액 2 3 2 7 2" xfId="34773"/>
    <cellStyle name="금액 2 3 2 8" xfId="17471"/>
    <cellStyle name="금액 2 3 2 8 2" xfId="40525"/>
    <cellStyle name="금액 2 3 2 9" xfId="28845"/>
    <cellStyle name="금액 2 3 3" xfId="5962"/>
    <cellStyle name="금액 2 3 3 10" xfId="7844"/>
    <cellStyle name="금액 2 3 3 10 2" xfId="13810"/>
    <cellStyle name="금액 2 3 3 10 2 2" xfId="36864"/>
    <cellStyle name="금액 2 3 3 10 3" xfId="19566"/>
    <cellStyle name="금액 2 3 3 10 3 2" xfId="42605"/>
    <cellStyle name="금액 2 3 3 10 4" xfId="25048"/>
    <cellStyle name="금액 2 3 3 10 4 2" xfId="48087"/>
    <cellStyle name="금액 2 3 3 10 5" xfId="30937"/>
    <cellStyle name="금액 2 3 3 11" xfId="11935"/>
    <cellStyle name="금액 2 3 3 11 2" xfId="35004"/>
    <cellStyle name="금액 2 3 3 12" xfId="17692"/>
    <cellStyle name="금액 2 3 3 12 2" xfId="40746"/>
    <cellStyle name="금액 2 3 3 13" xfId="23189"/>
    <cellStyle name="금액 2 3 3 13 2" xfId="46228"/>
    <cellStyle name="금액 2 3 3 14" xfId="29076"/>
    <cellStyle name="금액 2 3 3 2" xfId="7845"/>
    <cellStyle name="금액 2 3 3 2 2" xfId="13811"/>
    <cellStyle name="금액 2 3 3 2 2 2" xfId="36865"/>
    <cellStyle name="금액 2 3 3 2 3" xfId="19567"/>
    <cellStyle name="금액 2 3 3 2 3 2" xfId="42606"/>
    <cellStyle name="금액 2 3 3 2 4" xfId="25049"/>
    <cellStyle name="금액 2 3 3 2 4 2" xfId="48088"/>
    <cellStyle name="금액 2 3 3 2 5" xfId="30938"/>
    <cellStyle name="금액 2 3 3 3" xfId="7846"/>
    <cellStyle name="금액 2 3 3 3 2" xfId="13812"/>
    <cellStyle name="금액 2 3 3 3 2 2" xfId="36866"/>
    <cellStyle name="금액 2 3 3 3 3" xfId="19568"/>
    <cellStyle name="금액 2 3 3 3 3 2" xfId="42607"/>
    <cellStyle name="금액 2 3 3 3 4" xfId="25050"/>
    <cellStyle name="금액 2 3 3 3 4 2" xfId="48089"/>
    <cellStyle name="금액 2 3 3 3 5" xfId="30939"/>
    <cellStyle name="금액 2 3 3 4" xfId="7847"/>
    <cellStyle name="금액 2 3 3 4 2" xfId="13813"/>
    <cellStyle name="금액 2 3 3 4 2 2" xfId="36867"/>
    <cellStyle name="금액 2 3 3 4 3" xfId="19569"/>
    <cellStyle name="금액 2 3 3 4 3 2" xfId="42608"/>
    <cellStyle name="금액 2 3 3 4 4" xfId="25051"/>
    <cellStyle name="금액 2 3 3 4 4 2" xfId="48090"/>
    <cellStyle name="금액 2 3 3 4 5" xfId="30940"/>
    <cellStyle name="금액 2 3 3 5" xfId="7848"/>
    <cellStyle name="금액 2 3 3 5 2" xfId="13814"/>
    <cellStyle name="금액 2 3 3 5 2 2" xfId="36868"/>
    <cellStyle name="금액 2 3 3 5 3" xfId="19570"/>
    <cellStyle name="금액 2 3 3 5 3 2" xfId="42609"/>
    <cellStyle name="금액 2 3 3 5 4" xfId="25052"/>
    <cellStyle name="금액 2 3 3 5 4 2" xfId="48091"/>
    <cellStyle name="금액 2 3 3 5 5" xfId="30941"/>
    <cellStyle name="금액 2 3 3 6" xfId="7849"/>
    <cellStyle name="금액 2 3 3 6 2" xfId="13815"/>
    <cellStyle name="금액 2 3 3 6 2 2" xfId="36869"/>
    <cellStyle name="금액 2 3 3 6 3" xfId="19571"/>
    <cellStyle name="금액 2 3 3 6 3 2" xfId="42610"/>
    <cellStyle name="금액 2 3 3 6 4" xfId="25053"/>
    <cellStyle name="금액 2 3 3 6 4 2" xfId="48092"/>
    <cellStyle name="금액 2 3 3 6 5" xfId="30942"/>
    <cellStyle name="금액 2 3 3 7" xfId="7850"/>
    <cellStyle name="금액 2 3 3 7 2" xfId="13816"/>
    <cellStyle name="금액 2 3 3 7 2 2" xfId="36870"/>
    <cellStyle name="금액 2 3 3 7 3" xfId="19572"/>
    <cellStyle name="금액 2 3 3 7 3 2" xfId="42611"/>
    <cellStyle name="금액 2 3 3 7 4" xfId="25054"/>
    <cellStyle name="금액 2 3 3 7 4 2" xfId="48093"/>
    <cellStyle name="금액 2 3 3 7 5" xfId="30943"/>
    <cellStyle name="금액 2 3 3 8" xfId="7851"/>
    <cellStyle name="금액 2 3 3 8 2" xfId="13817"/>
    <cellStyle name="금액 2 3 3 8 2 2" xfId="36871"/>
    <cellStyle name="금액 2 3 3 8 3" xfId="19573"/>
    <cellStyle name="금액 2 3 3 8 3 2" xfId="42612"/>
    <cellStyle name="금액 2 3 3 8 4" xfId="25055"/>
    <cellStyle name="금액 2 3 3 8 4 2" xfId="48094"/>
    <cellStyle name="금액 2 3 3 8 5" xfId="30944"/>
    <cellStyle name="금액 2 3 3 9" xfId="7852"/>
    <cellStyle name="금액 2 3 3 9 2" xfId="13818"/>
    <cellStyle name="금액 2 3 3 9 2 2" xfId="36872"/>
    <cellStyle name="금액 2 3 3 9 3" xfId="19574"/>
    <cellStyle name="금액 2 3 3 9 3 2" xfId="42613"/>
    <cellStyle name="금액 2 3 3 9 4" xfId="25056"/>
    <cellStyle name="금액 2 3 3 9 4 2" xfId="48095"/>
    <cellStyle name="금액 2 3 3 9 5" xfId="30945"/>
    <cellStyle name="금액 2 3 4" xfId="7853"/>
    <cellStyle name="금액 2 3 4 2" xfId="13819"/>
    <cellStyle name="금액 2 3 4 2 2" xfId="36873"/>
    <cellStyle name="금액 2 3 4 3" xfId="19575"/>
    <cellStyle name="금액 2 3 4 3 2" xfId="42614"/>
    <cellStyle name="금액 2 3 4 4" xfId="25057"/>
    <cellStyle name="금액 2 3 4 4 2" xfId="48096"/>
    <cellStyle name="금액 2 3 4 5" xfId="30946"/>
    <cellStyle name="금액 2 3 5" xfId="7854"/>
    <cellStyle name="금액 2 3 5 2" xfId="13820"/>
    <cellStyle name="금액 2 3 5 2 2" xfId="36874"/>
    <cellStyle name="금액 2 3 5 3" xfId="19576"/>
    <cellStyle name="금액 2 3 5 3 2" xfId="42615"/>
    <cellStyle name="금액 2 3 5 4" xfId="25058"/>
    <cellStyle name="금액 2 3 5 4 2" xfId="48097"/>
    <cellStyle name="금액 2 3 5 5" xfId="30947"/>
    <cellStyle name="금액 2 3 6" xfId="7855"/>
    <cellStyle name="금액 2 3 6 2" xfId="13821"/>
    <cellStyle name="금액 2 3 6 2 2" xfId="36875"/>
    <cellStyle name="금액 2 3 6 3" xfId="19577"/>
    <cellStyle name="금액 2 3 6 3 2" xfId="42616"/>
    <cellStyle name="금액 2 3 6 4" xfId="25059"/>
    <cellStyle name="금액 2 3 6 4 2" xfId="48098"/>
    <cellStyle name="금액 2 3 6 5" xfId="30948"/>
    <cellStyle name="금액 2 3 7" xfId="7856"/>
    <cellStyle name="금액 2 3 7 2" xfId="13822"/>
    <cellStyle name="금액 2 3 7 2 2" xfId="36876"/>
    <cellStyle name="금액 2 3 7 3" xfId="19578"/>
    <cellStyle name="금액 2 3 7 3 2" xfId="42617"/>
    <cellStyle name="금액 2 3 7 4" xfId="25060"/>
    <cellStyle name="금액 2 3 7 4 2" xfId="48099"/>
    <cellStyle name="금액 2 3 7 5" xfId="30949"/>
    <cellStyle name="금액 2 3 8" xfId="7857"/>
    <cellStyle name="금액 2 3 8 2" xfId="13823"/>
    <cellStyle name="금액 2 3 8 2 2" xfId="36877"/>
    <cellStyle name="금액 2 3 8 3" xfId="19579"/>
    <cellStyle name="금액 2 3 8 3 2" xfId="42618"/>
    <cellStyle name="금액 2 3 8 4" xfId="25061"/>
    <cellStyle name="금액 2 3 8 4 2" xfId="48100"/>
    <cellStyle name="금액 2 3 8 5" xfId="30950"/>
    <cellStyle name="금액 2 3 9" xfId="7858"/>
    <cellStyle name="금액 2 3 9 2" xfId="13824"/>
    <cellStyle name="금액 2 3 9 2 2" xfId="36878"/>
    <cellStyle name="금액 2 3 9 3" xfId="19580"/>
    <cellStyle name="금액 2 3 9 3 2" xfId="42619"/>
    <cellStyle name="금액 2 3 9 4" xfId="25062"/>
    <cellStyle name="금액 2 3 9 4 2" xfId="48101"/>
    <cellStyle name="금액 2 3 9 5" xfId="30951"/>
    <cellStyle name="금액 2 4" xfId="5577"/>
    <cellStyle name="금액 2 4 2" xfId="5865"/>
    <cellStyle name="금액 2 4 2 2" xfId="7859"/>
    <cellStyle name="금액 2 4 2 2 2" xfId="13825"/>
    <cellStyle name="금액 2 4 2 2 2 2" xfId="36879"/>
    <cellStyle name="금액 2 4 2 2 3" xfId="19581"/>
    <cellStyle name="금액 2 4 2 2 3 2" xfId="42620"/>
    <cellStyle name="금액 2 4 2 2 4" xfId="25063"/>
    <cellStyle name="금액 2 4 2 2 4 2" xfId="48102"/>
    <cellStyle name="금액 2 4 2 2 5" xfId="30952"/>
    <cellStyle name="금액 2 4 2 3" xfId="7860"/>
    <cellStyle name="금액 2 4 2 3 2" xfId="13826"/>
    <cellStyle name="금액 2 4 2 3 2 2" xfId="36880"/>
    <cellStyle name="금액 2 4 2 3 3" xfId="19582"/>
    <cellStyle name="금액 2 4 2 3 3 2" xfId="42621"/>
    <cellStyle name="금액 2 4 2 3 4" xfId="25064"/>
    <cellStyle name="금액 2 4 2 3 4 2" xfId="48103"/>
    <cellStyle name="금액 2 4 2 3 5" xfId="30953"/>
    <cellStyle name="금액 2 4 2 4" xfId="7861"/>
    <cellStyle name="금액 2 4 2 4 2" xfId="13827"/>
    <cellStyle name="금액 2 4 2 4 2 2" xfId="36881"/>
    <cellStyle name="금액 2 4 2 4 3" xfId="19583"/>
    <cellStyle name="금액 2 4 2 4 3 2" xfId="42622"/>
    <cellStyle name="금액 2 4 2 4 4" xfId="25065"/>
    <cellStyle name="금액 2 4 2 4 4 2" xfId="48104"/>
    <cellStyle name="금액 2 4 2 4 5" xfId="30954"/>
    <cellStyle name="금액 2 4 2 5" xfId="7862"/>
    <cellStyle name="금액 2 4 2 5 2" xfId="13828"/>
    <cellStyle name="금액 2 4 2 5 2 2" xfId="36882"/>
    <cellStyle name="금액 2 4 2 5 3" xfId="19584"/>
    <cellStyle name="금액 2 4 2 5 3 2" xfId="42623"/>
    <cellStyle name="금액 2 4 2 5 4" xfId="25066"/>
    <cellStyle name="금액 2 4 2 5 4 2" xfId="48105"/>
    <cellStyle name="금액 2 4 2 5 5" xfId="30955"/>
    <cellStyle name="금액 2 4 2 6" xfId="7863"/>
    <cellStyle name="금액 2 4 2 6 2" xfId="13829"/>
    <cellStyle name="금액 2 4 2 6 2 2" xfId="36883"/>
    <cellStyle name="금액 2 4 2 6 3" xfId="19585"/>
    <cellStyle name="금액 2 4 2 6 3 2" xfId="42624"/>
    <cellStyle name="금액 2 4 2 6 4" xfId="25067"/>
    <cellStyle name="금액 2 4 2 6 4 2" xfId="48106"/>
    <cellStyle name="금액 2 4 2 6 5" xfId="30956"/>
    <cellStyle name="금액 2 4 2 7" xfId="11838"/>
    <cellStyle name="금액 2 4 2 7 2" xfId="34907"/>
    <cellStyle name="금액 2 4 2 8" xfId="17599"/>
    <cellStyle name="금액 2 4 2 8 2" xfId="40653"/>
    <cellStyle name="금액 2 4 2 9" xfId="28979"/>
    <cellStyle name="금액 2 4 3" xfId="7864"/>
    <cellStyle name="금액 2 4 3 2" xfId="13830"/>
    <cellStyle name="금액 2 4 3 2 2" xfId="36884"/>
    <cellStyle name="금액 2 4 3 3" xfId="19586"/>
    <cellStyle name="금액 2 4 3 3 2" xfId="42625"/>
    <cellStyle name="금액 2 4 3 4" xfId="25068"/>
    <cellStyle name="금액 2 4 3 4 2" xfId="48107"/>
    <cellStyle name="금액 2 4 3 5" xfId="30957"/>
    <cellStyle name="금액 2 4 4" xfId="7865"/>
    <cellStyle name="금액 2 4 4 2" xfId="13831"/>
    <cellStyle name="금액 2 4 4 2 2" xfId="36885"/>
    <cellStyle name="금액 2 4 4 3" xfId="19587"/>
    <cellStyle name="금액 2 4 4 3 2" xfId="42626"/>
    <cellStyle name="금액 2 4 4 4" xfId="25069"/>
    <cellStyle name="금액 2 4 4 4 2" xfId="48108"/>
    <cellStyle name="금액 2 4 4 5" xfId="30958"/>
    <cellStyle name="금액 2 4 5" xfId="7866"/>
    <cellStyle name="금액 2 4 5 2" xfId="13832"/>
    <cellStyle name="금액 2 4 5 2 2" xfId="36886"/>
    <cellStyle name="금액 2 4 5 3" xfId="19588"/>
    <cellStyle name="금액 2 4 5 3 2" xfId="42627"/>
    <cellStyle name="금액 2 4 5 4" xfId="25070"/>
    <cellStyle name="금액 2 4 5 4 2" xfId="48109"/>
    <cellStyle name="금액 2 4 5 5" xfId="30959"/>
    <cellStyle name="금액 2 4 6" xfId="11565"/>
    <cellStyle name="금액 2 4 6 2" xfId="34634"/>
    <cellStyle name="금액 2 4 7" xfId="17341"/>
    <cellStyle name="금액 2 4 7 2" xfId="40395"/>
    <cellStyle name="금액 2 4 8" xfId="28702"/>
    <cellStyle name="금액 2 5" xfId="5622"/>
    <cellStyle name="금액 2 5 2" xfId="7867"/>
    <cellStyle name="금액 2 5 2 2" xfId="13833"/>
    <cellStyle name="금액 2 5 2 2 2" xfId="36887"/>
    <cellStyle name="금액 2 5 2 3" xfId="19589"/>
    <cellStyle name="금액 2 5 2 3 2" xfId="42628"/>
    <cellStyle name="금액 2 5 2 4" xfId="25071"/>
    <cellStyle name="금액 2 5 2 4 2" xfId="48110"/>
    <cellStyle name="금액 2 5 2 5" xfId="30960"/>
    <cellStyle name="금액 2 5 3" xfId="7868"/>
    <cellStyle name="금액 2 5 3 2" xfId="13834"/>
    <cellStyle name="금액 2 5 3 2 2" xfId="36888"/>
    <cellStyle name="금액 2 5 3 3" xfId="19590"/>
    <cellStyle name="금액 2 5 3 3 2" xfId="42629"/>
    <cellStyle name="금액 2 5 3 4" xfId="25072"/>
    <cellStyle name="금액 2 5 3 4 2" xfId="48111"/>
    <cellStyle name="금액 2 5 3 5" xfId="30961"/>
    <cellStyle name="금액 2 5 4" xfId="7869"/>
    <cellStyle name="금액 2 5 4 2" xfId="13835"/>
    <cellStyle name="금액 2 5 4 2 2" xfId="36889"/>
    <cellStyle name="금액 2 5 4 3" xfId="19591"/>
    <cellStyle name="금액 2 5 4 3 2" xfId="42630"/>
    <cellStyle name="금액 2 5 4 4" xfId="25073"/>
    <cellStyle name="금액 2 5 4 4 2" xfId="48112"/>
    <cellStyle name="금액 2 5 4 5" xfId="30962"/>
    <cellStyle name="금액 2 5 5" xfId="7870"/>
    <cellStyle name="금액 2 5 5 2" xfId="13836"/>
    <cellStyle name="금액 2 5 5 2 2" xfId="36890"/>
    <cellStyle name="금액 2 5 5 3" xfId="19592"/>
    <cellStyle name="금액 2 5 5 3 2" xfId="42631"/>
    <cellStyle name="금액 2 5 5 4" xfId="25074"/>
    <cellStyle name="금액 2 5 5 4 2" xfId="48113"/>
    <cellStyle name="금액 2 5 5 5" xfId="30963"/>
    <cellStyle name="금액 2 5 6" xfId="7871"/>
    <cellStyle name="금액 2 5 6 2" xfId="13837"/>
    <cellStyle name="금액 2 5 6 2 2" xfId="36891"/>
    <cellStyle name="금액 2 5 6 3" xfId="19593"/>
    <cellStyle name="금액 2 5 6 3 2" xfId="42632"/>
    <cellStyle name="금액 2 5 6 4" xfId="25075"/>
    <cellStyle name="금액 2 5 6 4 2" xfId="48114"/>
    <cellStyle name="금액 2 5 6 5" xfId="30964"/>
    <cellStyle name="금액 2 5 7" xfId="11600"/>
    <cellStyle name="금액 2 5 7 2" xfId="34669"/>
    <cellStyle name="금액 2 5 8" xfId="17371"/>
    <cellStyle name="금액 2 5 8 2" xfId="40425"/>
    <cellStyle name="금액 2 5 9" xfId="28741"/>
    <cellStyle name="금액 2 6" xfId="7872"/>
    <cellStyle name="금액 2 6 2" xfId="13838"/>
    <cellStyle name="금액 2 6 2 2" xfId="36892"/>
    <cellStyle name="금액 2 6 3" xfId="19594"/>
    <cellStyle name="금액 2 6 3 2" xfId="42633"/>
    <cellStyle name="금액 2 6 4" xfId="25076"/>
    <cellStyle name="금액 2 6 4 2" xfId="48115"/>
    <cellStyle name="금액 2 6 5" xfId="30965"/>
    <cellStyle name="금액 2 7" xfId="28438"/>
    <cellStyle name="금액 3" xfId="5137"/>
    <cellStyle name="금액 3 2" xfId="5557"/>
    <cellStyle name="금액 3 2 10" xfId="28682"/>
    <cellStyle name="금액 3 2 2" xfId="5845"/>
    <cellStyle name="금액 3 2 2 2" xfId="7873"/>
    <cellStyle name="금액 3 2 2 2 2" xfId="13839"/>
    <cellStyle name="금액 3 2 2 2 2 2" xfId="36893"/>
    <cellStyle name="금액 3 2 2 2 3" xfId="19595"/>
    <cellStyle name="금액 3 2 2 2 3 2" xfId="42634"/>
    <cellStyle name="금액 3 2 2 2 4" xfId="25077"/>
    <cellStyle name="금액 3 2 2 2 4 2" xfId="48116"/>
    <cellStyle name="금액 3 2 2 2 5" xfId="30966"/>
    <cellStyle name="금액 3 2 2 3" xfId="7874"/>
    <cellStyle name="금액 3 2 2 3 2" xfId="13840"/>
    <cellStyle name="금액 3 2 2 3 2 2" xfId="36894"/>
    <cellStyle name="금액 3 2 2 3 3" xfId="19596"/>
    <cellStyle name="금액 3 2 2 3 3 2" xfId="42635"/>
    <cellStyle name="금액 3 2 2 3 4" xfId="25078"/>
    <cellStyle name="금액 3 2 2 3 4 2" xfId="48117"/>
    <cellStyle name="금액 3 2 2 3 5" xfId="30967"/>
    <cellStyle name="금액 3 2 2 4" xfId="7875"/>
    <cellStyle name="금액 3 2 2 4 2" xfId="13841"/>
    <cellStyle name="금액 3 2 2 4 2 2" xfId="36895"/>
    <cellStyle name="금액 3 2 2 4 3" xfId="19597"/>
    <cellStyle name="금액 3 2 2 4 3 2" xfId="42636"/>
    <cellStyle name="금액 3 2 2 4 4" xfId="25079"/>
    <cellStyle name="금액 3 2 2 4 4 2" xfId="48118"/>
    <cellStyle name="금액 3 2 2 4 5" xfId="30968"/>
    <cellStyle name="금액 3 2 2 5" xfId="7876"/>
    <cellStyle name="금액 3 2 2 5 2" xfId="13842"/>
    <cellStyle name="금액 3 2 2 5 2 2" xfId="36896"/>
    <cellStyle name="금액 3 2 2 5 3" xfId="19598"/>
    <cellStyle name="금액 3 2 2 5 3 2" xfId="42637"/>
    <cellStyle name="금액 3 2 2 5 4" xfId="25080"/>
    <cellStyle name="금액 3 2 2 5 4 2" xfId="48119"/>
    <cellStyle name="금액 3 2 2 5 5" xfId="30969"/>
    <cellStyle name="금액 3 2 2 6" xfId="7877"/>
    <cellStyle name="금액 3 2 2 6 2" xfId="13843"/>
    <cellStyle name="금액 3 2 2 6 2 2" xfId="36897"/>
    <cellStyle name="금액 3 2 2 6 3" xfId="19599"/>
    <cellStyle name="금액 3 2 2 6 3 2" xfId="42638"/>
    <cellStyle name="금액 3 2 2 6 4" xfId="25081"/>
    <cellStyle name="금액 3 2 2 6 4 2" xfId="48120"/>
    <cellStyle name="금액 3 2 2 6 5" xfId="30970"/>
    <cellStyle name="금액 3 2 2 7" xfId="11818"/>
    <cellStyle name="금액 3 2 2 7 2" xfId="34887"/>
    <cellStyle name="금액 3 2 2 8" xfId="17579"/>
    <cellStyle name="금액 3 2 2 8 2" xfId="40633"/>
    <cellStyle name="금액 3 2 2 9" xfId="28959"/>
    <cellStyle name="금액 3 2 3" xfId="7878"/>
    <cellStyle name="금액 3 2 3 2" xfId="13844"/>
    <cellStyle name="금액 3 2 3 2 2" xfId="36898"/>
    <cellStyle name="금액 3 2 3 3" xfId="19600"/>
    <cellStyle name="금액 3 2 3 3 2" xfId="42639"/>
    <cellStyle name="금액 3 2 3 4" xfId="25082"/>
    <cellStyle name="금액 3 2 3 4 2" xfId="48121"/>
    <cellStyle name="금액 3 2 3 5" xfId="30971"/>
    <cellStyle name="금액 3 2 4" xfId="7879"/>
    <cellStyle name="금액 3 2 4 2" xfId="13845"/>
    <cellStyle name="금액 3 2 4 2 2" xfId="36899"/>
    <cellStyle name="금액 3 2 4 3" xfId="19601"/>
    <cellStyle name="금액 3 2 4 3 2" xfId="42640"/>
    <cellStyle name="금액 3 2 4 4" xfId="25083"/>
    <cellStyle name="금액 3 2 4 4 2" xfId="48122"/>
    <cellStyle name="금액 3 2 4 5" xfId="30972"/>
    <cellStyle name="금액 3 2 5" xfId="7880"/>
    <cellStyle name="금액 3 2 5 2" xfId="13846"/>
    <cellStyle name="금액 3 2 5 2 2" xfId="36900"/>
    <cellStyle name="금액 3 2 5 3" xfId="19602"/>
    <cellStyle name="금액 3 2 5 3 2" xfId="42641"/>
    <cellStyle name="금액 3 2 5 4" xfId="25084"/>
    <cellStyle name="금액 3 2 5 4 2" xfId="48123"/>
    <cellStyle name="금액 3 2 5 5" xfId="30973"/>
    <cellStyle name="금액 3 2 6" xfId="7881"/>
    <cellStyle name="금액 3 2 6 2" xfId="13847"/>
    <cellStyle name="금액 3 2 6 2 2" xfId="36901"/>
    <cellStyle name="금액 3 2 6 3" xfId="19603"/>
    <cellStyle name="금액 3 2 6 3 2" xfId="42642"/>
    <cellStyle name="금액 3 2 6 4" xfId="25085"/>
    <cellStyle name="금액 3 2 6 4 2" xfId="48124"/>
    <cellStyle name="금액 3 2 6 5" xfId="30974"/>
    <cellStyle name="금액 3 2 7" xfId="7882"/>
    <cellStyle name="금액 3 2 7 2" xfId="13848"/>
    <cellStyle name="금액 3 2 7 2 2" xfId="36902"/>
    <cellStyle name="금액 3 2 7 3" xfId="19604"/>
    <cellStyle name="금액 3 2 7 3 2" xfId="42643"/>
    <cellStyle name="금액 3 2 7 4" xfId="25086"/>
    <cellStyle name="금액 3 2 7 4 2" xfId="48125"/>
    <cellStyle name="금액 3 2 7 5" xfId="30975"/>
    <cellStyle name="금액 3 2 8" xfId="7883"/>
    <cellStyle name="금액 3 2 8 2" xfId="13849"/>
    <cellStyle name="금액 3 2 8 2 2" xfId="36903"/>
    <cellStyle name="금액 3 2 8 3" xfId="19605"/>
    <cellStyle name="금액 3 2 8 3 2" xfId="42644"/>
    <cellStyle name="금액 3 2 8 4" xfId="25087"/>
    <cellStyle name="금액 3 2 8 4 2" xfId="48126"/>
    <cellStyle name="금액 3 2 8 5" xfId="30976"/>
    <cellStyle name="금액 3 2 9" xfId="7884"/>
    <cellStyle name="금액 3 2 9 2" xfId="13850"/>
    <cellStyle name="금액 3 2 9 2 2" xfId="36904"/>
    <cellStyle name="금액 3 2 9 3" xfId="19606"/>
    <cellStyle name="금액 3 2 9 3 2" xfId="42645"/>
    <cellStyle name="금액 3 2 9 4" xfId="25088"/>
    <cellStyle name="금액 3 2 9 4 2" xfId="48127"/>
    <cellStyle name="금액 3 2 9 5" xfId="30977"/>
    <cellStyle name="금액 3 3" xfId="5487"/>
    <cellStyle name="금액 3 3 2" xfId="5775"/>
    <cellStyle name="금액 3 3 2 10" xfId="7885"/>
    <cellStyle name="금액 3 3 2 10 2" xfId="13851"/>
    <cellStyle name="금액 3 3 2 10 2 2" xfId="36905"/>
    <cellStyle name="금액 3 3 2 10 3" xfId="19607"/>
    <cellStyle name="금액 3 3 2 10 3 2" xfId="42646"/>
    <cellStyle name="금액 3 3 2 10 4" xfId="25089"/>
    <cellStyle name="금액 3 3 2 10 4 2" xfId="48128"/>
    <cellStyle name="금액 3 3 2 10 5" xfId="30978"/>
    <cellStyle name="금액 3 3 2 11" xfId="11748"/>
    <cellStyle name="금액 3 3 2 11 2" xfId="34817"/>
    <cellStyle name="금액 3 3 2 12" xfId="23028"/>
    <cellStyle name="금액 3 3 2 12 2" xfId="46067"/>
    <cellStyle name="금액 3 3 2 13" xfId="28889"/>
    <cellStyle name="금액 3 3 2 2" xfId="7886"/>
    <cellStyle name="금액 3 3 2 2 2" xfId="13852"/>
    <cellStyle name="금액 3 3 2 2 2 2" xfId="36906"/>
    <cellStyle name="금액 3 3 2 2 3" xfId="19608"/>
    <cellStyle name="금액 3 3 2 2 3 2" xfId="42647"/>
    <cellStyle name="금액 3 3 2 2 4" xfId="25090"/>
    <cellStyle name="금액 3 3 2 2 4 2" xfId="48129"/>
    <cellStyle name="금액 3 3 2 2 5" xfId="30979"/>
    <cellStyle name="금액 3 3 2 3" xfId="7887"/>
    <cellStyle name="금액 3 3 2 3 2" xfId="13853"/>
    <cellStyle name="금액 3 3 2 3 2 2" xfId="36907"/>
    <cellStyle name="금액 3 3 2 3 3" xfId="19609"/>
    <cellStyle name="금액 3 3 2 3 3 2" xfId="42648"/>
    <cellStyle name="금액 3 3 2 3 4" xfId="25091"/>
    <cellStyle name="금액 3 3 2 3 4 2" xfId="48130"/>
    <cellStyle name="금액 3 3 2 3 5" xfId="30980"/>
    <cellStyle name="금액 3 3 2 4" xfId="7888"/>
    <cellStyle name="금액 3 3 2 4 2" xfId="13854"/>
    <cellStyle name="금액 3 3 2 4 2 2" xfId="36908"/>
    <cellStyle name="금액 3 3 2 4 3" xfId="19610"/>
    <cellStyle name="금액 3 3 2 4 3 2" xfId="42649"/>
    <cellStyle name="금액 3 3 2 4 4" xfId="25092"/>
    <cellStyle name="금액 3 3 2 4 4 2" xfId="48131"/>
    <cellStyle name="금액 3 3 2 4 5" xfId="30981"/>
    <cellStyle name="금액 3 3 2 5" xfId="7889"/>
    <cellStyle name="금액 3 3 2 5 2" xfId="13855"/>
    <cellStyle name="금액 3 3 2 5 2 2" xfId="36909"/>
    <cellStyle name="금액 3 3 2 5 3" xfId="19611"/>
    <cellStyle name="금액 3 3 2 5 3 2" xfId="42650"/>
    <cellStyle name="금액 3 3 2 5 4" xfId="25093"/>
    <cellStyle name="금액 3 3 2 5 4 2" xfId="48132"/>
    <cellStyle name="금액 3 3 2 5 5" xfId="30982"/>
    <cellStyle name="금액 3 3 2 6" xfId="7890"/>
    <cellStyle name="금액 3 3 2 6 2" xfId="13856"/>
    <cellStyle name="금액 3 3 2 6 2 2" xfId="36910"/>
    <cellStyle name="금액 3 3 2 6 3" xfId="19612"/>
    <cellStyle name="금액 3 3 2 6 3 2" xfId="42651"/>
    <cellStyle name="금액 3 3 2 6 4" xfId="25094"/>
    <cellStyle name="금액 3 3 2 6 4 2" xfId="48133"/>
    <cellStyle name="금액 3 3 2 6 5" xfId="30983"/>
    <cellStyle name="금액 3 3 2 7" xfId="7891"/>
    <cellStyle name="금액 3 3 2 7 2" xfId="13857"/>
    <cellStyle name="금액 3 3 2 7 2 2" xfId="36911"/>
    <cellStyle name="금액 3 3 2 7 3" xfId="19613"/>
    <cellStyle name="금액 3 3 2 7 3 2" xfId="42652"/>
    <cellStyle name="금액 3 3 2 7 4" xfId="25095"/>
    <cellStyle name="금액 3 3 2 7 4 2" xfId="48134"/>
    <cellStyle name="금액 3 3 2 7 5" xfId="30984"/>
    <cellStyle name="금액 3 3 2 8" xfId="7892"/>
    <cellStyle name="금액 3 3 2 8 2" xfId="13858"/>
    <cellStyle name="금액 3 3 2 8 2 2" xfId="36912"/>
    <cellStyle name="금액 3 3 2 8 3" xfId="19614"/>
    <cellStyle name="금액 3 3 2 8 3 2" xfId="42653"/>
    <cellStyle name="금액 3 3 2 8 4" xfId="25096"/>
    <cellStyle name="금액 3 3 2 8 4 2" xfId="48135"/>
    <cellStyle name="금액 3 3 2 8 5" xfId="30985"/>
    <cellStyle name="금액 3 3 2 9" xfId="7893"/>
    <cellStyle name="금액 3 3 2 9 2" xfId="13859"/>
    <cellStyle name="금액 3 3 2 9 2 2" xfId="36913"/>
    <cellStyle name="금액 3 3 2 9 3" xfId="19615"/>
    <cellStyle name="금액 3 3 2 9 3 2" xfId="42654"/>
    <cellStyle name="금액 3 3 2 9 4" xfId="25097"/>
    <cellStyle name="금액 3 3 2 9 4 2" xfId="48136"/>
    <cellStyle name="금액 3 3 2 9 5" xfId="30986"/>
    <cellStyle name="금액 3 3 3" xfId="6000"/>
    <cellStyle name="금액 3 3 3 10" xfId="7894"/>
    <cellStyle name="금액 3 3 3 10 2" xfId="13860"/>
    <cellStyle name="금액 3 3 3 10 2 2" xfId="36914"/>
    <cellStyle name="금액 3 3 3 10 3" xfId="19616"/>
    <cellStyle name="금액 3 3 3 10 3 2" xfId="42655"/>
    <cellStyle name="금액 3 3 3 10 4" xfId="25098"/>
    <cellStyle name="금액 3 3 3 10 4 2" xfId="48137"/>
    <cellStyle name="금액 3 3 3 10 5" xfId="30987"/>
    <cellStyle name="금액 3 3 3 11" xfId="11973"/>
    <cellStyle name="금액 3 3 3 11 2" xfId="35042"/>
    <cellStyle name="금액 3 3 3 12" xfId="17730"/>
    <cellStyle name="금액 3 3 3 12 2" xfId="40784"/>
    <cellStyle name="금액 3 3 3 13" xfId="23227"/>
    <cellStyle name="금액 3 3 3 13 2" xfId="46266"/>
    <cellStyle name="금액 3 3 3 14" xfId="29114"/>
    <cellStyle name="금액 3 3 3 2" xfId="7895"/>
    <cellStyle name="금액 3 3 3 2 2" xfId="13861"/>
    <cellStyle name="금액 3 3 3 2 2 2" xfId="36915"/>
    <cellStyle name="금액 3 3 3 2 3" xfId="19617"/>
    <cellStyle name="금액 3 3 3 2 3 2" xfId="42656"/>
    <cellStyle name="금액 3 3 3 2 4" xfId="25099"/>
    <cellStyle name="금액 3 3 3 2 4 2" xfId="48138"/>
    <cellStyle name="금액 3 3 3 2 5" xfId="30988"/>
    <cellStyle name="금액 3 3 3 3" xfId="7896"/>
    <cellStyle name="금액 3 3 3 3 2" xfId="13862"/>
    <cellStyle name="금액 3 3 3 3 2 2" xfId="36916"/>
    <cellStyle name="금액 3 3 3 3 3" xfId="19618"/>
    <cellStyle name="금액 3 3 3 3 3 2" xfId="42657"/>
    <cellStyle name="금액 3 3 3 3 4" xfId="25100"/>
    <cellStyle name="금액 3 3 3 3 4 2" xfId="48139"/>
    <cellStyle name="금액 3 3 3 3 5" xfId="30989"/>
    <cellStyle name="금액 3 3 3 4" xfId="7897"/>
    <cellStyle name="금액 3 3 3 4 2" xfId="13863"/>
    <cellStyle name="금액 3 3 3 4 2 2" xfId="36917"/>
    <cellStyle name="금액 3 3 3 4 3" xfId="19619"/>
    <cellStyle name="금액 3 3 3 4 3 2" xfId="42658"/>
    <cellStyle name="금액 3 3 3 4 4" xfId="25101"/>
    <cellStyle name="금액 3 3 3 4 4 2" xfId="48140"/>
    <cellStyle name="금액 3 3 3 4 5" xfId="30990"/>
    <cellStyle name="금액 3 3 3 5" xfId="7898"/>
    <cellStyle name="금액 3 3 3 5 2" xfId="13864"/>
    <cellStyle name="금액 3 3 3 5 2 2" xfId="36918"/>
    <cellStyle name="금액 3 3 3 5 3" xfId="19620"/>
    <cellStyle name="금액 3 3 3 5 3 2" xfId="42659"/>
    <cellStyle name="금액 3 3 3 5 4" xfId="25102"/>
    <cellStyle name="금액 3 3 3 5 4 2" xfId="48141"/>
    <cellStyle name="금액 3 3 3 5 5" xfId="30991"/>
    <cellStyle name="금액 3 3 3 6" xfId="7899"/>
    <cellStyle name="금액 3 3 3 6 2" xfId="13865"/>
    <cellStyle name="금액 3 3 3 6 2 2" xfId="36919"/>
    <cellStyle name="금액 3 3 3 6 3" xfId="19621"/>
    <cellStyle name="금액 3 3 3 6 3 2" xfId="42660"/>
    <cellStyle name="금액 3 3 3 6 4" xfId="25103"/>
    <cellStyle name="금액 3 3 3 6 4 2" xfId="48142"/>
    <cellStyle name="금액 3 3 3 6 5" xfId="30992"/>
    <cellStyle name="금액 3 3 3 7" xfId="7900"/>
    <cellStyle name="금액 3 3 3 7 2" xfId="13866"/>
    <cellStyle name="금액 3 3 3 7 2 2" xfId="36920"/>
    <cellStyle name="금액 3 3 3 7 3" xfId="19622"/>
    <cellStyle name="금액 3 3 3 7 3 2" xfId="42661"/>
    <cellStyle name="금액 3 3 3 7 4" xfId="25104"/>
    <cellStyle name="금액 3 3 3 7 4 2" xfId="48143"/>
    <cellStyle name="금액 3 3 3 7 5" xfId="30993"/>
    <cellStyle name="금액 3 3 3 8" xfId="7901"/>
    <cellStyle name="금액 3 3 3 8 2" xfId="13867"/>
    <cellStyle name="금액 3 3 3 8 2 2" xfId="36921"/>
    <cellStyle name="금액 3 3 3 8 3" xfId="19623"/>
    <cellStyle name="금액 3 3 3 8 3 2" xfId="42662"/>
    <cellStyle name="금액 3 3 3 8 4" xfId="25105"/>
    <cellStyle name="금액 3 3 3 8 4 2" xfId="48144"/>
    <cellStyle name="금액 3 3 3 8 5" xfId="30994"/>
    <cellStyle name="금액 3 3 3 9" xfId="7902"/>
    <cellStyle name="금액 3 3 3 9 2" xfId="13868"/>
    <cellStyle name="금액 3 3 3 9 2 2" xfId="36922"/>
    <cellStyle name="금액 3 3 3 9 3" xfId="19624"/>
    <cellStyle name="금액 3 3 3 9 3 2" xfId="42663"/>
    <cellStyle name="금액 3 3 3 9 4" xfId="25106"/>
    <cellStyle name="금액 3 3 3 9 4 2" xfId="48145"/>
    <cellStyle name="금액 3 3 3 9 5" xfId="30995"/>
    <cellStyle name="금액 3 3 4" xfId="7903"/>
    <cellStyle name="금액 3 3 4 2" xfId="13869"/>
    <cellStyle name="금액 3 3 4 2 2" xfId="36923"/>
    <cellStyle name="금액 3 3 4 3" xfId="19625"/>
    <cellStyle name="금액 3 3 4 3 2" xfId="42664"/>
    <cellStyle name="금액 3 3 4 4" xfId="25107"/>
    <cellStyle name="금액 3 3 4 4 2" xfId="48146"/>
    <cellStyle name="금액 3 3 4 5" xfId="30996"/>
    <cellStyle name="금액 3 3 5" xfId="7904"/>
    <cellStyle name="금액 3 3 5 2" xfId="13870"/>
    <cellStyle name="금액 3 3 5 2 2" xfId="36924"/>
    <cellStyle name="금액 3 3 5 3" xfId="19626"/>
    <cellStyle name="금액 3 3 5 3 2" xfId="42665"/>
    <cellStyle name="금액 3 3 5 4" xfId="25108"/>
    <cellStyle name="금액 3 3 5 4 2" xfId="48147"/>
    <cellStyle name="금액 3 3 5 5" xfId="30997"/>
    <cellStyle name="금액 3 3 6" xfId="7905"/>
    <cellStyle name="금액 3 3 6 2" xfId="13871"/>
    <cellStyle name="금액 3 3 6 2 2" xfId="36925"/>
    <cellStyle name="금액 3 3 6 3" xfId="19627"/>
    <cellStyle name="금액 3 3 6 3 2" xfId="42666"/>
    <cellStyle name="금액 3 3 6 4" xfId="25109"/>
    <cellStyle name="금액 3 3 6 4 2" xfId="48148"/>
    <cellStyle name="금액 3 3 6 5" xfId="30998"/>
    <cellStyle name="금액 3 3 7" xfId="11481"/>
    <cellStyle name="금액 3 3 7 2" xfId="34550"/>
    <cellStyle name="금액 3 3 8" xfId="28612"/>
    <cellStyle name="금액 3 4" xfId="5628"/>
    <cellStyle name="금액 3 4 2" xfId="7906"/>
    <cellStyle name="금액 3 4 2 2" xfId="13872"/>
    <cellStyle name="금액 3 4 2 2 2" xfId="36926"/>
    <cellStyle name="금액 3 4 2 3" xfId="19628"/>
    <cellStyle name="금액 3 4 2 3 2" xfId="42667"/>
    <cellStyle name="금액 3 4 2 4" xfId="25110"/>
    <cellStyle name="금액 3 4 2 4 2" xfId="48149"/>
    <cellStyle name="금액 3 4 2 5" xfId="30999"/>
    <cellStyle name="금액 3 4 3" xfId="7907"/>
    <cellStyle name="금액 3 4 3 2" xfId="13873"/>
    <cellStyle name="금액 3 4 3 2 2" xfId="36927"/>
    <cellStyle name="금액 3 4 3 3" xfId="19629"/>
    <cellStyle name="금액 3 4 3 3 2" xfId="42668"/>
    <cellStyle name="금액 3 4 3 4" xfId="25111"/>
    <cellStyle name="금액 3 4 3 4 2" xfId="48150"/>
    <cellStyle name="금액 3 4 3 5" xfId="31000"/>
    <cellStyle name="금액 3 4 4" xfId="7908"/>
    <cellStyle name="금액 3 4 4 2" xfId="13874"/>
    <cellStyle name="금액 3 4 4 2 2" xfId="36928"/>
    <cellStyle name="금액 3 4 4 3" xfId="19630"/>
    <cellStyle name="금액 3 4 4 3 2" xfId="42669"/>
    <cellStyle name="금액 3 4 4 4" xfId="25112"/>
    <cellStyle name="금액 3 4 4 4 2" xfId="48151"/>
    <cellStyle name="금액 3 4 4 5" xfId="31001"/>
    <cellStyle name="금액 3 4 5" xfId="7909"/>
    <cellStyle name="금액 3 4 5 2" xfId="13875"/>
    <cellStyle name="금액 3 4 5 2 2" xfId="36929"/>
    <cellStyle name="금액 3 4 5 3" xfId="19631"/>
    <cellStyle name="금액 3 4 5 3 2" xfId="42670"/>
    <cellStyle name="금액 3 4 5 4" xfId="25113"/>
    <cellStyle name="금액 3 4 5 4 2" xfId="48152"/>
    <cellStyle name="금액 3 4 5 5" xfId="31002"/>
    <cellStyle name="금액 3 4 6" xfId="7910"/>
    <cellStyle name="금액 3 4 6 2" xfId="13876"/>
    <cellStyle name="금액 3 4 6 2 2" xfId="36930"/>
    <cellStyle name="금액 3 4 6 3" xfId="19632"/>
    <cellStyle name="금액 3 4 6 3 2" xfId="42671"/>
    <cellStyle name="금액 3 4 6 4" xfId="25114"/>
    <cellStyle name="금액 3 4 6 4 2" xfId="48153"/>
    <cellStyle name="금액 3 4 6 5" xfId="31003"/>
    <cellStyle name="금액 3 4 7" xfId="11603"/>
    <cellStyle name="금액 3 4 7 2" xfId="34672"/>
    <cellStyle name="금액 3 4 8" xfId="17374"/>
    <cellStyle name="금액 3 4 8 2" xfId="40428"/>
    <cellStyle name="금액 3 4 9" xfId="28744"/>
    <cellStyle name="금액 3 5" xfId="5615"/>
    <cellStyle name="금액 3 5 10" xfId="7911"/>
    <cellStyle name="금액 3 5 10 2" xfId="13877"/>
    <cellStyle name="금액 3 5 10 2 2" xfId="36931"/>
    <cellStyle name="금액 3 5 10 3" xfId="19633"/>
    <cellStyle name="금액 3 5 10 3 2" xfId="42672"/>
    <cellStyle name="금액 3 5 10 4" xfId="25115"/>
    <cellStyle name="금액 3 5 10 4 2" xfId="48154"/>
    <cellStyle name="금액 3 5 10 5" xfId="31004"/>
    <cellStyle name="금액 3 5 11" xfId="11596"/>
    <cellStyle name="금액 3 5 11 2" xfId="34665"/>
    <cellStyle name="금액 3 5 12" xfId="17368"/>
    <cellStyle name="금액 3 5 12 2" xfId="40422"/>
    <cellStyle name="금액 3 5 13" xfId="22920"/>
    <cellStyle name="금액 3 5 13 2" xfId="45959"/>
    <cellStyle name="금액 3 5 14" xfId="28736"/>
    <cellStyle name="금액 3 5 2" xfId="7912"/>
    <cellStyle name="금액 3 5 2 2" xfId="13878"/>
    <cellStyle name="금액 3 5 2 2 2" xfId="36932"/>
    <cellStyle name="금액 3 5 2 3" xfId="19634"/>
    <cellStyle name="금액 3 5 2 3 2" xfId="42673"/>
    <cellStyle name="금액 3 5 2 4" xfId="25116"/>
    <cellStyle name="금액 3 5 2 4 2" xfId="48155"/>
    <cellStyle name="금액 3 5 2 5" xfId="31005"/>
    <cellStyle name="금액 3 5 3" xfId="7913"/>
    <cellStyle name="금액 3 5 3 2" xfId="13879"/>
    <cellStyle name="금액 3 5 3 2 2" xfId="36933"/>
    <cellStyle name="금액 3 5 3 3" xfId="19635"/>
    <cellStyle name="금액 3 5 3 3 2" xfId="42674"/>
    <cellStyle name="금액 3 5 3 4" xfId="25117"/>
    <cellStyle name="금액 3 5 3 4 2" xfId="48156"/>
    <cellStyle name="금액 3 5 3 5" xfId="31006"/>
    <cellStyle name="금액 3 5 4" xfId="7914"/>
    <cellStyle name="금액 3 5 4 2" xfId="13880"/>
    <cellStyle name="금액 3 5 4 2 2" xfId="36934"/>
    <cellStyle name="금액 3 5 4 3" xfId="19636"/>
    <cellStyle name="금액 3 5 4 3 2" xfId="42675"/>
    <cellStyle name="금액 3 5 4 4" xfId="25118"/>
    <cellStyle name="금액 3 5 4 4 2" xfId="48157"/>
    <cellStyle name="금액 3 5 4 5" xfId="31007"/>
    <cellStyle name="금액 3 5 5" xfId="7915"/>
    <cellStyle name="금액 3 5 5 2" xfId="13881"/>
    <cellStyle name="금액 3 5 5 2 2" xfId="36935"/>
    <cellStyle name="금액 3 5 5 3" xfId="19637"/>
    <cellStyle name="금액 3 5 5 3 2" xfId="42676"/>
    <cellStyle name="금액 3 5 5 4" xfId="25119"/>
    <cellStyle name="금액 3 5 5 4 2" xfId="48158"/>
    <cellStyle name="금액 3 5 5 5" xfId="31008"/>
    <cellStyle name="금액 3 5 6" xfId="7916"/>
    <cellStyle name="금액 3 5 6 2" xfId="13882"/>
    <cellStyle name="금액 3 5 6 2 2" xfId="36936"/>
    <cellStyle name="금액 3 5 6 3" xfId="19638"/>
    <cellStyle name="금액 3 5 6 3 2" xfId="42677"/>
    <cellStyle name="금액 3 5 6 4" xfId="25120"/>
    <cellStyle name="금액 3 5 6 4 2" xfId="48159"/>
    <cellStyle name="금액 3 5 6 5" xfId="31009"/>
    <cellStyle name="금액 3 5 7" xfId="7917"/>
    <cellStyle name="금액 3 5 7 2" xfId="13883"/>
    <cellStyle name="금액 3 5 7 2 2" xfId="36937"/>
    <cellStyle name="금액 3 5 7 3" xfId="19639"/>
    <cellStyle name="금액 3 5 7 3 2" xfId="42678"/>
    <cellStyle name="금액 3 5 7 4" xfId="25121"/>
    <cellStyle name="금액 3 5 7 4 2" xfId="48160"/>
    <cellStyle name="금액 3 5 7 5" xfId="31010"/>
    <cellStyle name="금액 3 5 8" xfId="7918"/>
    <cellStyle name="금액 3 5 8 2" xfId="13884"/>
    <cellStyle name="금액 3 5 8 2 2" xfId="36938"/>
    <cellStyle name="금액 3 5 8 3" xfId="19640"/>
    <cellStyle name="금액 3 5 8 3 2" xfId="42679"/>
    <cellStyle name="금액 3 5 8 4" xfId="25122"/>
    <cellStyle name="금액 3 5 8 4 2" xfId="48161"/>
    <cellStyle name="금액 3 5 8 5" xfId="31011"/>
    <cellStyle name="금액 3 5 9" xfId="7919"/>
    <cellStyle name="금액 3 5 9 2" xfId="13885"/>
    <cellStyle name="금액 3 5 9 2 2" xfId="36939"/>
    <cellStyle name="금액 3 5 9 3" xfId="19641"/>
    <cellStyle name="금액 3 5 9 3 2" xfId="42680"/>
    <cellStyle name="금액 3 5 9 4" xfId="25123"/>
    <cellStyle name="금액 3 5 9 4 2" xfId="48162"/>
    <cellStyle name="금액 3 5 9 5" xfId="31012"/>
    <cellStyle name="금액 3 6" xfId="7920"/>
    <cellStyle name="금액 3 6 2" xfId="13886"/>
    <cellStyle name="금액 3 6 2 2" xfId="36940"/>
    <cellStyle name="금액 3 6 3" xfId="19642"/>
    <cellStyle name="금액 3 6 3 2" xfId="42681"/>
    <cellStyle name="금액 3 6 4" xfId="25124"/>
    <cellStyle name="금액 3 6 4 2" xfId="48163"/>
    <cellStyle name="금액 3 6 5" xfId="31013"/>
    <cellStyle name="금액 3 7" xfId="28451"/>
    <cellStyle name="금액 4" xfId="5550"/>
    <cellStyle name="금액 4 10" xfId="11543"/>
    <cellStyle name="금액 4 10 2" xfId="34612"/>
    <cellStyle name="금액 4 11" xfId="28675"/>
    <cellStyle name="금액 4 2" xfId="5838"/>
    <cellStyle name="금액 4 2 2" xfId="7921"/>
    <cellStyle name="금액 4 2 2 2" xfId="13887"/>
    <cellStyle name="금액 4 2 2 2 2" xfId="36941"/>
    <cellStyle name="금액 4 2 2 3" xfId="19643"/>
    <cellStyle name="금액 4 2 2 3 2" xfId="42682"/>
    <cellStyle name="금액 4 2 2 4" xfId="25125"/>
    <cellStyle name="금액 4 2 2 4 2" xfId="48164"/>
    <cellStyle name="금액 4 2 2 5" xfId="31014"/>
    <cellStyle name="금액 4 2 3" xfId="7922"/>
    <cellStyle name="금액 4 2 3 2" xfId="13888"/>
    <cellStyle name="금액 4 2 3 2 2" xfId="36942"/>
    <cellStyle name="금액 4 2 3 3" xfId="19644"/>
    <cellStyle name="금액 4 2 3 3 2" xfId="42683"/>
    <cellStyle name="금액 4 2 3 4" xfId="25126"/>
    <cellStyle name="금액 4 2 3 4 2" xfId="48165"/>
    <cellStyle name="금액 4 2 3 5" xfId="31015"/>
    <cellStyle name="금액 4 2 4" xfId="7923"/>
    <cellStyle name="금액 4 2 4 2" xfId="13889"/>
    <cellStyle name="금액 4 2 4 2 2" xfId="36943"/>
    <cellStyle name="금액 4 2 4 3" xfId="19645"/>
    <cellStyle name="금액 4 2 4 3 2" xfId="42684"/>
    <cellStyle name="금액 4 2 4 4" xfId="25127"/>
    <cellStyle name="금액 4 2 4 4 2" xfId="48166"/>
    <cellStyle name="금액 4 2 4 5" xfId="31016"/>
    <cellStyle name="금액 4 2 5" xfId="7924"/>
    <cellStyle name="금액 4 2 5 2" xfId="13890"/>
    <cellStyle name="금액 4 2 5 2 2" xfId="36944"/>
    <cellStyle name="금액 4 2 5 3" xfId="19646"/>
    <cellStyle name="금액 4 2 5 3 2" xfId="42685"/>
    <cellStyle name="금액 4 2 5 4" xfId="25128"/>
    <cellStyle name="금액 4 2 5 4 2" xfId="48167"/>
    <cellStyle name="금액 4 2 5 5" xfId="31017"/>
    <cellStyle name="금액 4 2 6" xfId="7925"/>
    <cellStyle name="금액 4 2 6 2" xfId="13891"/>
    <cellStyle name="금액 4 2 6 2 2" xfId="36945"/>
    <cellStyle name="금액 4 2 6 3" xfId="19647"/>
    <cellStyle name="금액 4 2 6 3 2" xfId="42686"/>
    <cellStyle name="금액 4 2 6 4" xfId="25129"/>
    <cellStyle name="금액 4 2 6 4 2" xfId="48168"/>
    <cellStyle name="금액 4 2 6 5" xfId="31018"/>
    <cellStyle name="금액 4 2 7" xfId="11811"/>
    <cellStyle name="금액 4 2 7 2" xfId="34880"/>
    <cellStyle name="금액 4 2 8" xfId="17572"/>
    <cellStyle name="금액 4 2 8 2" xfId="40626"/>
    <cellStyle name="금액 4 2 9" xfId="28952"/>
    <cellStyle name="금액 4 3" xfId="6060"/>
    <cellStyle name="금액 4 3 10" xfId="7926"/>
    <cellStyle name="금액 4 3 10 2" xfId="13892"/>
    <cellStyle name="금액 4 3 10 2 2" xfId="36946"/>
    <cellStyle name="금액 4 3 10 3" xfId="19648"/>
    <cellStyle name="금액 4 3 10 3 2" xfId="42687"/>
    <cellStyle name="금액 4 3 10 4" xfId="25130"/>
    <cellStyle name="금액 4 3 10 4 2" xfId="48169"/>
    <cellStyle name="금액 4 3 10 5" xfId="31019"/>
    <cellStyle name="금액 4 3 11" xfId="12032"/>
    <cellStyle name="금액 4 3 11 2" xfId="35101"/>
    <cellStyle name="금액 4 3 12" xfId="17788"/>
    <cellStyle name="금액 4 3 12 2" xfId="40842"/>
    <cellStyle name="금액 4 3 13" xfId="23285"/>
    <cellStyle name="금액 4 3 13 2" xfId="46324"/>
    <cellStyle name="금액 4 3 14" xfId="29174"/>
    <cellStyle name="금액 4 3 2" xfId="7927"/>
    <cellStyle name="금액 4 3 2 2" xfId="13893"/>
    <cellStyle name="금액 4 3 2 2 2" xfId="36947"/>
    <cellStyle name="금액 4 3 2 3" xfId="19649"/>
    <cellStyle name="금액 4 3 2 3 2" xfId="42688"/>
    <cellStyle name="금액 4 3 2 4" xfId="25131"/>
    <cellStyle name="금액 4 3 2 4 2" xfId="48170"/>
    <cellStyle name="금액 4 3 2 5" xfId="31020"/>
    <cellStyle name="금액 4 3 3" xfId="7928"/>
    <cellStyle name="금액 4 3 3 2" xfId="13894"/>
    <cellStyle name="금액 4 3 3 2 2" xfId="36948"/>
    <cellStyle name="금액 4 3 3 3" xfId="19650"/>
    <cellStyle name="금액 4 3 3 3 2" xfId="42689"/>
    <cellStyle name="금액 4 3 3 4" xfId="25132"/>
    <cellStyle name="금액 4 3 3 4 2" xfId="48171"/>
    <cellStyle name="금액 4 3 3 5" xfId="31021"/>
    <cellStyle name="금액 4 3 4" xfId="7929"/>
    <cellStyle name="금액 4 3 4 2" xfId="13895"/>
    <cellStyle name="금액 4 3 4 2 2" xfId="36949"/>
    <cellStyle name="금액 4 3 4 3" xfId="19651"/>
    <cellStyle name="금액 4 3 4 3 2" xfId="42690"/>
    <cellStyle name="금액 4 3 4 4" xfId="25133"/>
    <cellStyle name="금액 4 3 4 4 2" xfId="48172"/>
    <cellStyle name="금액 4 3 4 5" xfId="31022"/>
    <cellStyle name="금액 4 3 5" xfId="7930"/>
    <cellStyle name="금액 4 3 5 2" xfId="13896"/>
    <cellStyle name="금액 4 3 5 2 2" xfId="36950"/>
    <cellStyle name="금액 4 3 5 3" xfId="19652"/>
    <cellStyle name="금액 4 3 5 3 2" xfId="42691"/>
    <cellStyle name="금액 4 3 5 4" xfId="25134"/>
    <cellStyle name="금액 4 3 5 4 2" xfId="48173"/>
    <cellStyle name="금액 4 3 5 5" xfId="31023"/>
    <cellStyle name="금액 4 3 6" xfId="7931"/>
    <cellStyle name="금액 4 3 6 2" xfId="13897"/>
    <cellStyle name="금액 4 3 6 2 2" xfId="36951"/>
    <cellStyle name="금액 4 3 6 3" xfId="19653"/>
    <cellStyle name="금액 4 3 6 3 2" xfId="42692"/>
    <cellStyle name="금액 4 3 6 4" xfId="25135"/>
    <cellStyle name="금액 4 3 6 4 2" xfId="48174"/>
    <cellStyle name="금액 4 3 6 5" xfId="31024"/>
    <cellStyle name="금액 4 3 7" xfId="7932"/>
    <cellStyle name="금액 4 3 7 2" xfId="13898"/>
    <cellStyle name="금액 4 3 7 2 2" xfId="36952"/>
    <cellStyle name="금액 4 3 7 3" xfId="19654"/>
    <cellStyle name="금액 4 3 7 3 2" xfId="42693"/>
    <cellStyle name="금액 4 3 7 4" xfId="25136"/>
    <cellStyle name="금액 4 3 7 4 2" xfId="48175"/>
    <cellStyle name="금액 4 3 7 5" xfId="31025"/>
    <cellStyle name="금액 4 3 8" xfId="7933"/>
    <cellStyle name="금액 4 3 8 2" xfId="13899"/>
    <cellStyle name="금액 4 3 8 2 2" xfId="36953"/>
    <cellStyle name="금액 4 3 8 3" xfId="19655"/>
    <cellStyle name="금액 4 3 8 3 2" xfId="42694"/>
    <cellStyle name="금액 4 3 8 4" xfId="25137"/>
    <cellStyle name="금액 4 3 8 4 2" xfId="48176"/>
    <cellStyle name="금액 4 3 8 5" xfId="31026"/>
    <cellStyle name="금액 4 3 9" xfId="7934"/>
    <cellStyle name="금액 4 3 9 2" xfId="13900"/>
    <cellStyle name="금액 4 3 9 2 2" xfId="36954"/>
    <cellStyle name="금액 4 3 9 3" xfId="19656"/>
    <cellStyle name="금액 4 3 9 3 2" xfId="42695"/>
    <cellStyle name="금액 4 3 9 4" xfId="25138"/>
    <cellStyle name="금액 4 3 9 4 2" xfId="48177"/>
    <cellStyle name="금액 4 3 9 5" xfId="31027"/>
    <cellStyle name="금액 4 4" xfId="7935"/>
    <cellStyle name="금액 4 4 2" xfId="13901"/>
    <cellStyle name="금액 4 4 2 2" xfId="36955"/>
    <cellStyle name="금액 4 4 3" xfId="19657"/>
    <cellStyle name="금액 4 4 3 2" xfId="42696"/>
    <cellStyle name="금액 4 4 4" xfId="25139"/>
    <cellStyle name="금액 4 4 4 2" xfId="48178"/>
    <cellStyle name="금액 4 4 5" xfId="31028"/>
    <cellStyle name="금액 4 5" xfId="7936"/>
    <cellStyle name="금액 4 5 2" xfId="13902"/>
    <cellStyle name="금액 4 5 2 2" xfId="36956"/>
    <cellStyle name="금액 4 5 3" xfId="19658"/>
    <cellStyle name="금액 4 5 3 2" xfId="42697"/>
    <cellStyle name="금액 4 5 4" xfId="25140"/>
    <cellStyle name="금액 4 5 4 2" xfId="48179"/>
    <cellStyle name="금액 4 5 5" xfId="31029"/>
    <cellStyle name="금액 4 6" xfId="7937"/>
    <cellStyle name="금액 4 6 2" xfId="13903"/>
    <cellStyle name="금액 4 6 2 2" xfId="36957"/>
    <cellStyle name="금액 4 6 3" xfId="19659"/>
    <cellStyle name="금액 4 6 3 2" xfId="42698"/>
    <cellStyle name="금액 4 6 4" xfId="25141"/>
    <cellStyle name="금액 4 6 4 2" xfId="48180"/>
    <cellStyle name="금액 4 6 5" xfId="31030"/>
    <cellStyle name="금액 4 7" xfId="7938"/>
    <cellStyle name="금액 4 7 2" xfId="13904"/>
    <cellStyle name="금액 4 7 2 2" xfId="36958"/>
    <cellStyle name="금액 4 7 3" xfId="19660"/>
    <cellStyle name="금액 4 7 3 2" xfId="42699"/>
    <cellStyle name="금액 4 7 4" xfId="25142"/>
    <cellStyle name="금액 4 7 4 2" xfId="48181"/>
    <cellStyle name="금액 4 7 5" xfId="31031"/>
    <cellStyle name="금액 4 8" xfId="7939"/>
    <cellStyle name="금액 4 8 2" xfId="13905"/>
    <cellStyle name="금액 4 8 2 2" xfId="36959"/>
    <cellStyle name="금액 4 8 3" xfId="19661"/>
    <cellStyle name="금액 4 8 3 2" xfId="42700"/>
    <cellStyle name="금액 4 8 4" xfId="25143"/>
    <cellStyle name="금액 4 8 4 2" xfId="48182"/>
    <cellStyle name="금액 4 8 5" xfId="31032"/>
    <cellStyle name="금액 4 9" xfId="7940"/>
    <cellStyle name="금액 4 9 2" xfId="13906"/>
    <cellStyle name="금액 4 9 2 2" xfId="36960"/>
    <cellStyle name="금액 4 9 3" xfId="19662"/>
    <cellStyle name="금액 4 9 3 2" xfId="42701"/>
    <cellStyle name="금액 4 9 4" xfId="25144"/>
    <cellStyle name="금액 4 9 4 2" xfId="48183"/>
    <cellStyle name="금액 4 9 5" xfId="31033"/>
    <cellStyle name="금액 5" xfId="5582"/>
    <cellStyle name="금액 5 2" xfId="5870"/>
    <cellStyle name="금액 5 2 2" xfId="7941"/>
    <cellStyle name="금액 5 2 2 2" xfId="13907"/>
    <cellStyle name="금액 5 2 2 2 2" xfId="36961"/>
    <cellStyle name="금액 5 2 2 3" xfId="19663"/>
    <cellStyle name="금액 5 2 2 3 2" xfId="42702"/>
    <cellStyle name="금액 5 2 2 4" xfId="25145"/>
    <cellStyle name="금액 5 2 2 4 2" xfId="48184"/>
    <cellStyle name="금액 5 2 2 5" xfId="31034"/>
    <cellStyle name="금액 5 2 3" xfId="7942"/>
    <cellStyle name="금액 5 2 3 2" xfId="13908"/>
    <cellStyle name="금액 5 2 3 2 2" xfId="36962"/>
    <cellStyle name="금액 5 2 3 3" xfId="19664"/>
    <cellStyle name="금액 5 2 3 3 2" xfId="42703"/>
    <cellStyle name="금액 5 2 3 4" xfId="25146"/>
    <cellStyle name="금액 5 2 3 4 2" xfId="48185"/>
    <cellStyle name="금액 5 2 3 5" xfId="31035"/>
    <cellStyle name="금액 5 2 4" xfId="7943"/>
    <cellStyle name="금액 5 2 4 2" xfId="13909"/>
    <cellStyle name="금액 5 2 4 2 2" xfId="36963"/>
    <cellStyle name="금액 5 2 4 3" xfId="19665"/>
    <cellStyle name="금액 5 2 4 3 2" xfId="42704"/>
    <cellStyle name="금액 5 2 4 4" xfId="25147"/>
    <cellStyle name="금액 5 2 4 4 2" xfId="48186"/>
    <cellStyle name="금액 5 2 4 5" xfId="31036"/>
    <cellStyle name="금액 5 2 5" xfId="7944"/>
    <cellStyle name="금액 5 2 5 2" xfId="13910"/>
    <cellStyle name="금액 5 2 5 2 2" xfId="36964"/>
    <cellStyle name="금액 5 2 5 3" xfId="19666"/>
    <cellStyle name="금액 5 2 5 3 2" xfId="42705"/>
    <cellStyle name="금액 5 2 5 4" xfId="25148"/>
    <cellStyle name="금액 5 2 5 4 2" xfId="48187"/>
    <cellStyle name="금액 5 2 5 5" xfId="31037"/>
    <cellStyle name="금액 5 2 6" xfId="7945"/>
    <cellStyle name="금액 5 2 6 2" xfId="13911"/>
    <cellStyle name="금액 5 2 6 2 2" xfId="36965"/>
    <cellStyle name="금액 5 2 6 3" xfId="19667"/>
    <cellStyle name="금액 5 2 6 3 2" xfId="42706"/>
    <cellStyle name="금액 5 2 6 4" xfId="25149"/>
    <cellStyle name="금액 5 2 6 4 2" xfId="48188"/>
    <cellStyle name="금액 5 2 6 5" xfId="31038"/>
    <cellStyle name="금액 5 2 7" xfId="11843"/>
    <cellStyle name="금액 5 2 7 2" xfId="34912"/>
    <cellStyle name="금액 5 2 8" xfId="17604"/>
    <cellStyle name="금액 5 2 8 2" xfId="40658"/>
    <cellStyle name="금액 5 2 9" xfId="28984"/>
    <cellStyle name="금액 5 3" xfId="7946"/>
    <cellStyle name="금액 5 3 2" xfId="13912"/>
    <cellStyle name="금액 5 3 2 2" xfId="36966"/>
    <cellStyle name="금액 5 3 3" xfId="19668"/>
    <cellStyle name="금액 5 3 3 2" xfId="42707"/>
    <cellStyle name="금액 5 3 4" xfId="25150"/>
    <cellStyle name="금액 5 3 4 2" xfId="48189"/>
    <cellStyle name="금액 5 3 5" xfId="31039"/>
    <cellStyle name="금액 5 4" xfId="7947"/>
    <cellStyle name="금액 5 4 2" xfId="13913"/>
    <cellStyle name="금액 5 4 2 2" xfId="36967"/>
    <cellStyle name="금액 5 4 3" xfId="19669"/>
    <cellStyle name="금액 5 4 3 2" xfId="42708"/>
    <cellStyle name="금액 5 4 4" xfId="25151"/>
    <cellStyle name="금액 5 4 4 2" xfId="48190"/>
    <cellStyle name="금액 5 4 5" xfId="31040"/>
    <cellStyle name="금액 5 5" xfId="7948"/>
    <cellStyle name="금액 5 5 2" xfId="13914"/>
    <cellStyle name="금액 5 5 2 2" xfId="36968"/>
    <cellStyle name="금액 5 5 3" xfId="19670"/>
    <cellStyle name="금액 5 5 3 2" xfId="42709"/>
    <cellStyle name="금액 5 5 4" xfId="25152"/>
    <cellStyle name="금액 5 5 4 2" xfId="48191"/>
    <cellStyle name="금액 5 5 5" xfId="31041"/>
    <cellStyle name="금액 5 6" xfId="11567"/>
    <cellStyle name="금액 5 6 2" xfId="34636"/>
    <cellStyle name="금액 5 7" xfId="17343"/>
    <cellStyle name="금액 5 7 2" xfId="40397"/>
    <cellStyle name="금액 5 8" xfId="28707"/>
    <cellStyle name="금액 6" xfId="5597"/>
    <cellStyle name="금액 6 2" xfId="7949"/>
    <cellStyle name="금액 6 2 2" xfId="13915"/>
    <cellStyle name="금액 6 2 2 2" xfId="36969"/>
    <cellStyle name="금액 6 2 3" xfId="19671"/>
    <cellStyle name="금액 6 2 3 2" xfId="42710"/>
    <cellStyle name="금액 6 2 4" xfId="25153"/>
    <cellStyle name="금액 6 2 4 2" xfId="48192"/>
    <cellStyle name="금액 6 2 5" xfId="31042"/>
    <cellStyle name="금액 6 3" xfId="7950"/>
    <cellStyle name="금액 6 3 2" xfId="13916"/>
    <cellStyle name="금액 6 3 2 2" xfId="36970"/>
    <cellStyle name="금액 6 3 3" xfId="19672"/>
    <cellStyle name="금액 6 3 3 2" xfId="42711"/>
    <cellStyle name="금액 6 3 4" xfId="25154"/>
    <cellStyle name="금액 6 3 4 2" xfId="48193"/>
    <cellStyle name="금액 6 3 5" xfId="31043"/>
    <cellStyle name="금액 6 4" xfId="7951"/>
    <cellStyle name="금액 6 4 2" xfId="13917"/>
    <cellStyle name="금액 6 4 2 2" xfId="36971"/>
    <cellStyle name="금액 6 4 3" xfId="19673"/>
    <cellStyle name="금액 6 4 3 2" xfId="42712"/>
    <cellStyle name="금액 6 4 4" xfId="25155"/>
    <cellStyle name="금액 6 4 4 2" xfId="48194"/>
    <cellStyle name="금액 6 4 5" xfId="31044"/>
    <cellStyle name="금액 6 5" xfId="7952"/>
    <cellStyle name="금액 6 5 2" xfId="13918"/>
    <cellStyle name="금액 6 5 2 2" xfId="36972"/>
    <cellStyle name="금액 6 5 3" xfId="19674"/>
    <cellStyle name="금액 6 5 3 2" xfId="42713"/>
    <cellStyle name="금액 6 5 4" xfId="25156"/>
    <cellStyle name="금액 6 5 4 2" xfId="48195"/>
    <cellStyle name="금액 6 5 5" xfId="31045"/>
    <cellStyle name="금액 6 6" xfId="7953"/>
    <cellStyle name="금액 6 6 2" xfId="13919"/>
    <cellStyle name="금액 6 6 2 2" xfId="36973"/>
    <cellStyle name="금액 6 6 3" xfId="19675"/>
    <cellStyle name="금액 6 6 3 2" xfId="42714"/>
    <cellStyle name="금액 6 6 4" xfId="25157"/>
    <cellStyle name="금액 6 6 4 2" xfId="48196"/>
    <cellStyle name="금액 6 6 5" xfId="31046"/>
    <cellStyle name="금액 6 7" xfId="11581"/>
    <cellStyle name="금액 6 7 2" xfId="34650"/>
    <cellStyle name="금액 6 8" xfId="17353"/>
    <cellStyle name="금액 6 8 2" xfId="40407"/>
    <cellStyle name="금액 6 9" xfId="28721"/>
    <cellStyle name="금액 7" xfId="7954"/>
    <cellStyle name="금액 7 2" xfId="13920"/>
    <cellStyle name="금액 7 2 2" xfId="36974"/>
    <cellStyle name="금액 7 3" xfId="19676"/>
    <cellStyle name="금액 7 3 2" xfId="42715"/>
    <cellStyle name="금액 7 4" xfId="25158"/>
    <cellStyle name="금액 7 4 2" xfId="48197"/>
    <cellStyle name="금액 7 5" xfId="31047"/>
    <cellStyle name="금액 8" xfId="28402"/>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10" xfId="28414"/>
    <cellStyle name="메모 2 2" xfId="4576"/>
    <cellStyle name="메모 2 2 2" xfId="5217"/>
    <cellStyle name="메모 2 2 2 10" xfId="28466"/>
    <cellStyle name="메모 2 2 2 2" xfId="5527"/>
    <cellStyle name="메모 2 2 2 2 2" xfId="5815"/>
    <cellStyle name="메모 2 2 2 2 2 10" xfId="11788"/>
    <cellStyle name="메모 2 2 2 2 2 10 2" xfId="34857"/>
    <cellStyle name="메모 2 2 2 2 2 11" xfId="17552"/>
    <cellStyle name="메모 2 2 2 2 2 11 2" xfId="40606"/>
    <cellStyle name="메모 2 2 2 2 2 12" xfId="23068"/>
    <cellStyle name="메모 2 2 2 2 2 12 2" xfId="46107"/>
    <cellStyle name="메모 2 2 2 2 2 13" xfId="28929"/>
    <cellStyle name="메모 2 2 2 2 2 2" xfId="7955"/>
    <cellStyle name="메모 2 2 2 2 2 2 2" xfId="13921"/>
    <cellStyle name="메모 2 2 2 2 2 2 2 2" xfId="36975"/>
    <cellStyle name="메모 2 2 2 2 2 2 3" xfId="19677"/>
    <cellStyle name="메모 2 2 2 2 2 2 3 2" xfId="42716"/>
    <cellStyle name="메모 2 2 2 2 2 2 4" xfId="25159"/>
    <cellStyle name="메모 2 2 2 2 2 2 4 2" xfId="48198"/>
    <cellStyle name="메모 2 2 2 2 2 2 5" xfId="31048"/>
    <cellStyle name="메모 2 2 2 2 2 3" xfId="7956"/>
    <cellStyle name="메모 2 2 2 2 2 3 2" xfId="13922"/>
    <cellStyle name="메모 2 2 2 2 2 3 2 2" xfId="36976"/>
    <cellStyle name="메모 2 2 2 2 2 3 3" xfId="19678"/>
    <cellStyle name="메모 2 2 2 2 2 3 3 2" xfId="42717"/>
    <cellStyle name="메모 2 2 2 2 2 3 4" xfId="25160"/>
    <cellStyle name="메모 2 2 2 2 2 3 4 2" xfId="48199"/>
    <cellStyle name="메모 2 2 2 2 2 3 5" xfId="31049"/>
    <cellStyle name="메모 2 2 2 2 2 4" xfId="7957"/>
    <cellStyle name="메모 2 2 2 2 2 4 2" xfId="13923"/>
    <cellStyle name="메모 2 2 2 2 2 4 2 2" xfId="36977"/>
    <cellStyle name="메모 2 2 2 2 2 4 3" xfId="19679"/>
    <cellStyle name="메모 2 2 2 2 2 4 3 2" xfId="42718"/>
    <cellStyle name="메모 2 2 2 2 2 4 4" xfId="25161"/>
    <cellStyle name="메모 2 2 2 2 2 4 4 2" xfId="48200"/>
    <cellStyle name="메모 2 2 2 2 2 4 5" xfId="31050"/>
    <cellStyle name="메모 2 2 2 2 2 5" xfId="7958"/>
    <cellStyle name="메모 2 2 2 2 2 5 2" xfId="13924"/>
    <cellStyle name="메모 2 2 2 2 2 5 2 2" xfId="36978"/>
    <cellStyle name="메모 2 2 2 2 2 5 3" xfId="19680"/>
    <cellStyle name="메모 2 2 2 2 2 5 3 2" xfId="42719"/>
    <cellStyle name="메모 2 2 2 2 2 5 4" xfId="25162"/>
    <cellStyle name="메모 2 2 2 2 2 5 4 2" xfId="48201"/>
    <cellStyle name="메모 2 2 2 2 2 5 5" xfId="31051"/>
    <cellStyle name="메모 2 2 2 2 2 6" xfId="7959"/>
    <cellStyle name="메모 2 2 2 2 2 6 2" xfId="13925"/>
    <cellStyle name="메모 2 2 2 2 2 6 2 2" xfId="36979"/>
    <cellStyle name="메모 2 2 2 2 2 6 3" xfId="19681"/>
    <cellStyle name="메모 2 2 2 2 2 6 3 2" xfId="42720"/>
    <cellStyle name="메모 2 2 2 2 2 6 4" xfId="25163"/>
    <cellStyle name="메모 2 2 2 2 2 6 4 2" xfId="48202"/>
    <cellStyle name="메모 2 2 2 2 2 6 5" xfId="31052"/>
    <cellStyle name="메모 2 2 2 2 2 7" xfId="7960"/>
    <cellStyle name="메모 2 2 2 2 2 7 2" xfId="13926"/>
    <cellStyle name="메모 2 2 2 2 2 7 2 2" xfId="36980"/>
    <cellStyle name="메모 2 2 2 2 2 7 3" xfId="19682"/>
    <cellStyle name="메모 2 2 2 2 2 7 3 2" xfId="42721"/>
    <cellStyle name="메모 2 2 2 2 2 7 4" xfId="25164"/>
    <cellStyle name="메모 2 2 2 2 2 7 4 2" xfId="48203"/>
    <cellStyle name="메모 2 2 2 2 2 7 5" xfId="31053"/>
    <cellStyle name="메모 2 2 2 2 2 8" xfId="7961"/>
    <cellStyle name="메모 2 2 2 2 2 8 2" xfId="13927"/>
    <cellStyle name="메모 2 2 2 2 2 8 2 2" xfId="36981"/>
    <cellStyle name="메모 2 2 2 2 2 8 3" xfId="19683"/>
    <cellStyle name="메모 2 2 2 2 2 8 3 2" xfId="42722"/>
    <cellStyle name="메모 2 2 2 2 2 8 4" xfId="25165"/>
    <cellStyle name="메모 2 2 2 2 2 8 4 2" xfId="48204"/>
    <cellStyle name="메모 2 2 2 2 2 8 5" xfId="31054"/>
    <cellStyle name="메모 2 2 2 2 2 9" xfId="7962"/>
    <cellStyle name="메모 2 2 2 2 2 9 2" xfId="13928"/>
    <cellStyle name="메모 2 2 2 2 2 9 2 2" xfId="36982"/>
    <cellStyle name="메모 2 2 2 2 2 9 3" xfId="19684"/>
    <cellStyle name="메모 2 2 2 2 2 9 3 2" xfId="42723"/>
    <cellStyle name="메모 2 2 2 2 2 9 4" xfId="25166"/>
    <cellStyle name="메모 2 2 2 2 2 9 4 2" xfId="48205"/>
    <cellStyle name="메모 2 2 2 2 2 9 5" xfId="31055"/>
    <cellStyle name="메모 2 2 2 2 3" xfId="6038"/>
    <cellStyle name="메모 2 2 2 2 3 10" xfId="7963"/>
    <cellStyle name="메모 2 2 2 2 3 10 2" xfId="13929"/>
    <cellStyle name="메모 2 2 2 2 3 10 2 2" xfId="36983"/>
    <cellStyle name="메모 2 2 2 2 3 10 3" xfId="19685"/>
    <cellStyle name="메모 2 2 2 2 3 10 3 2" xfId="42724"/>
    <cellStyle name="메모 2 2 2 2 3 10 4" xfId="25167"/>
    <cellStyle name="메모 2 2 2 2 3 10 4 2" xfId="48206"/>
    <cellStyle name="메모 2 2 2 2 3 10 5" xfId="31056"/>
    <cellStyle name="메모 2 2 2 2 3 11" xfId="12011"/>
    <cellStyle name="메모 2 2 2 2 3 11 2" xfId="35080"/>
    <cellStyle name="메모 2 2 2 2 3 12" xfId="17768"/>
    <cellStyle name="메모 2 2 2 2 3 12 2" xfId="40822"/>
    <cellStyle name="메모 2 2 2 2 3 13" xfId="23265"/>
    <cellStyle name="메모 2 2 2 2 3 13 2" xfId="46304"/>
    <cellStyle name="메모 2 2 2 2 3 14" xfId="29152"/>
    <cellStyle name="메모 2 2 2 2 3 2" xfId="7964"/>
    <cellStyle name="메모 2 2 2 2 3 2 2" xfId="13930"/>
    <cellStyle name="메모 2 2 2 2 3 2 2 2" xfId="36984"/>
    <cellStyle name="메모 2 2 2 2 3 2 3" xfId="19686"/>
    <cellStyle name="메모 2 2 2 2 3 2 3 2" xfId="42725"/>
    <cellStyle name="메모 2 2 2 2 3 2 4" xfId="25168"/>
    <cellStyle name="메모 2 2 2 2 3 2 4 2" xfId="48207"/>
    <cellStyle name="메모 2 2 2 2 3 2 5" xfId="31057"/>
    <cellStyle name="메모 2 2 2 2 3 3" xfId="7965"/>
    <cellStyle name="메모 2 2 2 2 3 3 2" xfId="13931"/>
    <cellStyle name="메모 2 2 2 2 3 3 2 2" xfId="36985"/>
    <cellStyle name="메모 2 2 2 2 3 3 3" xfId="19687"/>
    <cellStyle name="메모 2 2 2 2 3 3 3 2" xfId="42726"/>
    <cellStyle name="메모 2 2 2 2 3 3 4" xfId="25169"/>
    <cellStyle name="메모 2 2 2 2 3 3 4 2" xfId="48208"/>
    <cellStyle name="메모 2 2 2 2 3 3 5" xfId="31058"/>
    <cellStyle name="메모 2 2 2 2 3 4" xfId="7966"/>
    <cellStyle name="메모 2 2 2 2 3 4 2" xfId="13932"/>
    <cellStyle name="메모 2 2 2 2 3 4 2 2" xfId="36986"/>
    <cellStyle name="메모 2 2 2 2 3 4 3" xfId="19688"/>
    <cellStyle name="메모 2 2 2 2 3 4 3 2" xfId="42727"/>
    <cellStyle name="메모 2 2 2 2 3 4 4" xfId="25170"/>
    <cellStyle name="메모 2 2 2 2 3 4 4 2" xfId="48209"/>
    <cellStyle name="메모 2 2 2 2 3 4 5" xfId="31059"/>
    <cellStyle name="메모 2 2 2 2 3 5" xfId="7967"/>
    <cellStyle name="메모 2 2 2 2 3 5 2" xfId="13933"/>
    <cellStyle name="메모 2 2 2 2 3 5 2 2" xfId="36987"/>
    <cellStyle name="메모 2 2 2 2 3 5 3" xfId="19689"/>
    <cellStyle name="메모 2 2 2 2 3 5 3 2" xfId="42728"/>
    <cellStyle name="메모 2 2 2 2 3 5 4" xfId="25171"/>
    <cellStyle name="메모 2 2 2 2 3 5 4 2" xfId="48210"/>
    <cellStyle name="메모 2 2 2 2 3 5 5" xfId="31060"/>
    <cellStyle name="메모 2 2 2 2 3 6" xfId="7968"/>
    <cellStyle name="메모 2 2 2 2 3 6 2" xfId="13934"/>
    <cellStyle name="메모 2 2 2 2 3 6 2 2" xfId="36988"/>
    <cellStyle name="메모 2 2 2 2 3 6 3" xfId="19690"/>
    <cellStyle name="메모 2 2 2 2 3 6 3 2" xfId="42729"/>
    <cellStyle name="메모 2 2 2 2 3 6 4" xfId="25172"/>
    <cellStyle name="메모 2 2 2 2 3 6 4 2" xfId="48211"/>
    <cellStyle name="메모 2 2 2 2 3 6 5" xfId="31061"/>
    <cellStyle name="메모 2 2 2 2 3 7" xfId="7969"/>
    <cellStyle name="메모 2 2 2 2 3 7 2" xfId="13935"/>
    <cellStyle name="메모 2 2 2 2 3 7 2 2" xfId="36989"/>
    <cellStyle name="메모 2 2 2 2 3 7 3" xfId="19691"/>
    <cellStyle name="메모 2 2 2 2 3 7 3 2" xfId="42730"/>
    <cellStyle name="메모 2 2 2 2 3 7 4" xfId="25173"/>
    <cellStyle name="메모 2 2 2 2 3 7 4 2" xfId="48212"/>
    <cellStyle name="메모 2 2 2 2 3 7 5" xfId="31062"/>
    <cellStyle name="메모 2 2 2 2 3 8" xfId="7970"/>
    <cellStyle name="메모 2 2 2 2 3 8 2" xfId="13936"/>
    <cellStyle name="메모 2 2 2 2 3 8 2 2" xfId="36990"/>
    <cellStyle name="메모 2 2 2 2 3 8 3" xfId="19692"/>
    <cellStyle name="메모 2 2 2 2 3 8 3 2" xfId="42731"/>
    <cellStyle name="메모 2 2 2 2 3 8 4" xfId="25174"/>
    <cellStyle name="메모 2 2 2 2 3 8 4 2" xfId="48213"/>
    <cellStyle name="메모 2 2 2 2 3 8 5" xfId="31063"/>
    <cellStyle name="메모 2 2 2 2 3 9" xfId="7971"/>
    <cellStyle name="메모 2 2 2 2 3 9 2" xfId="13937"/>
    <cellStyle name="메모 2 2 2 2 3 9 2 2" xfId="36991"/>
    <cellStyle name="메모 2 2 2 2 3 9 3" xfId="19693"/>
    <cellStyle name="메모 2 2 2 2 3 9 3 2" xfId="42732"/>
    <cellStyle name="메모 2 2 2 2 3 9 4" xfId="25175"/>
    <cellStyle name="메모 2 2 2 2 3 9 4 2" xfId="48214"/>
    <cellStyle name="메모 2 2 2 2 3 9 5" xfId="31064"/>
    <cellStyle name="메모 2 2 2 2 4" xfId="7972"/>
    <cellStyle name="메모 2 2 2 2 4 2" xfId="13938"/>
    <cellStyle name="메모 2 2 2 2 4 2 2" xfId="36992"/>
    <cellStyle name="메모 2 2 2 2 4 3" xfId="19694"/>
    <cellStyle name="메모 2 2 2 2 4 3 2" xfId="42733"/>
    <cellStyle name="메모 2 2 2 2 4 4" xfId="25176"/>
    <cellStyle name="메모 2 2 2 2 4 4 2" xfId="48215"/>
    <cellStyle name="메모 2 2 2 2 4 5" xfId="31065"/>
    <cellStyle name="메모 2 2 2 2 5" xfId="7973"/>
    <cellStyle name="메모 2 2 2 2 5 2" xfId="13939"/>
    <cellStyle name="메모 2 2 2 2 5 2 2" xfId="36993"/>
    <cellStyle name="메모 2 2 2 2 5 3" xfId="19695"/>
    <cellStyle name="메모 2 2 2 2 5 3 2" xfId="42734"/>
    <cellStyle name="메모 2 2 2 2 5 4" xfId="25177"/>
    <cellStyle name="메모 2 2 2 2 5 4 2" xfId="48216"/>
    <cellStyle name="메모 2 2 2 2 5 5" xfId="31066"/>
    <cellStyle name="메모 2 2 2 2 6" xfId="7974"/>
    <cellStyle name="메모 2 2 2 2 6 2" xfId="13940"/>
    <cellStyle name="메모 2 2 2 2 6 2 2" xfId="36994"/>
    <cellStyle name="메모 2 2 2 2 6 3" xfId="19696"/>
    <cellStyle name="메모 2 2 2 2 6 3 2" xfId="42735"/>
    <cellStyle name="메모 2 2 2 2 6 4" xfId="25178"/>
    <cellStyle name="메모 2 2 2 2 6 4 2" xfId="48217"/>
    <cellStyle name="메모 2 2 2 2 6 5" xfId="31067"/>
    <cellStyle name="메모 2 2 2 2 7" xfId="11521"/>
    <cellStyle name="메모 2 2 2 2 7 2" xfId="34590"/>
    <cellStyle name="메모 2 2 2 2 8" xfId="17310"/>
    <cellStyle name="메모 2 2 2 2 8 2" xfId="40364"/>
    <cellStyle name="메모 2 2 2 2 9" xfId="28652"/>
    <cellStyle name="메모 2 2 2 3" xfId="5436"/>
    <cellStyle name="메모 2 2 2 3 2" xfId="5724"/>
    <cellStyle name="메모 2 2 2 3 2 10" xfId="11697"/>
    <cellStyle name="메모 2 2 2 3 2 10 2" xfId="34766"/>
    <cellStyle name="메모 2 2 2 3 2 11" xfId="17464"/>
    <cellStyle name="메모 2 2 2 3 2 11 2" xfId="40518"/>
    <cellStyle name="메모 2 2 2 3 2 12" xfId="22985"/>
    <cellStyle name="메모 2 2 2 3 2 12 2" xfId="46024"/>
    <cellStyle name="메모 2 2 2 3 2 13" xfId="28838"/>
    <cellStyle name="메모 2 2 2 3 2 2" xfId="7975"/>
    <cellStyle name="메모 2 2 2 3 2 2 2" xfId="13941"/>
    <cellStyle name="메모 2 2 2 3 2 2 2 2" xfId="36995"/>
    <cellStyle name="메모 2 2 2 3 2 2 3" xfId="19697"/>
    <cellStyle name="메모 2 2 2 3 2 2 3 2" xfId="42736"/>
    <cellStyle name="메모 2 2 2 3 2 2 4" xfId="25179"/>
    <cellStyle name="메모 2 2 2 3 2 2 4 2" xfId="48218"/>
    <cellStyle name="메모 2 2 2 3 2 2 5" xfId="31068"/>
    <cellStyle name="메모 2 2 2 3 2 3" xfId="7976"/>
    <cellStyle name="메모 2 2 2 3 2 3 2" xfId="13942"/>
    <cellStyle name="메모 2 2 2 3 2 3 2 2" xfId="36996"/>
    <cellStyle name="메모 2 2 2 3 2 3 3" xfId="19698"/>
    <cellStyle name="메모 2 2 2 3 2 3 3 2" xfId="42737"/>
    <cellStyle name="메모 2 2 2 3 2 3 4" xfId="25180"/>
    <cellStyle name="메모 2 2 2 3 2 3 4 2" xfId="48219"/>
    <cellStyle name="메모 2 2 2 3 2 3 5" xfId="31069"/>
    <cellStyle name="메모 2 2 2 3 2 4" xfId="7977"/>
    <cellStyle name="메모 2 2 2 3 2 4 2" xfId="13943"/>
    <cellStyle name="메모 2 2 2 3 2 4 2 2" xfId="36997"/>
    <cellStyle name="메모 2 2 2 3 2 4 3" xfId="19699"/>
    <cellStyle name="메모 2 2 2 3 2 4 3 2" xfId="42738"/>
    <cellStyle name="메모 2 2 2 3 2 4 4" xfId="25181"/>
    <cellStyle name="메모 2 2 2 3 2 4 4 2" xfId="48220"/>
    <cellStyle name="메모 2 2 2 3 2 4 5" xfId="31070"/>
    <cellStyle name="메모 2 2 2 3 2 5" xfId="7978"/>
    <cellStyle name="메모 2 2 2 3 2 5 2" xfId="13944"/>
    <cellStyle name="메모 2 2 2 3 2 5 2 2" xfId="36998"/>
    <cellStyle name="메모 2 2 2 3 2 5 3" xfId="19700"/>
    <cellStyle name="메모 2 2 2 3 2 5 3 2" xfId="42739"/>
    <cellStyle name="메모 2 2 2 3 2 5 4" xfId="25182"/>
    <cellStyle name="메모 2 2 2 3 2 5 4 2" xfId="48221"/>
    <cellStyle name="메모 2 2 2 3 2 5 5" xfId="31071"/>
    <cellStyle name="메모 2 2 2 3 2 6" xfId="7979"/>
    <cellStyle name="메모 2 2 2 3 2 6 2" xfId="13945"/>
    <cellStyle name="메모 2 2 2 3 2 6 2 2" xfId="36999"/>
    <cellStyle name="메모 2 2 2 3 2 6 3" xfId="19701"/>
    <cellStyle name="메모 2 2 2 3 2 6 3 2" xfId="42740"/>
    <cellStyle name="메모 2 2 2 3 2 6 4" xfId="25183"/>
    <cellStyle name="메모 2 2 2 3 2 6 4 2" xfId="48222"/>
    <cellStyle name="메모 2 2 2 3 2 6 5" xfId="31072"/>
    <cellStyle name="메모 2 2 2 3 2 7" xfId="7980"/>
    <cellStyle name="메모 2 2 2 3 2 7 2" xfId="13946"/>
    <cellStyle name="메모 2 2 2 3 2 7 2 2" xfId="37000"/>
    <cellStyle name="메모 2 2 2 3 2 7 3" xfId="19702"/>
    <cellStyle name="메모 2 2 2 3 2 7 3 2" xfId="42741"/>
    <cellStyle name="메모 2 2 2 3 2 7 4" xfId="25184"/>
    <cellStyle name="메모 2 2 2 3 2 7 4 2" xfId="48223"/>
    <cellStyle name="메모 2 2 2 3 2 7 5" xfId="31073"/>
    <cellStyle name="메모 2 2 2 3 2 8" xfId="7981"/>
    <cellStyle name="메모 2 2 2 3 2 8 2" xfId="13947"/>
    <cellStyle name="메모 2 2 2 3 2 8 2 2" xfId="37001"/>
    <cellStyle name="메모 2 2 2 3 2 8 3" xfId="19703"/>
    <cellStyle name="메모 2 2 2 3 2 8 3 2" xfId="42742"/>
    <cellStyle name="메모 2 2 2 3 2 8 4" xfId="25185"/>
    <cellStyle name="메모 2 2 2 3 2 8 4 2" xfId="48224"/>
    <cellStyle name="메모 2 2 2 3 2 8 5" xfId="31074"/>
    <cellStyle name="메모 2 2 2 3 2 9" xfId="7982"/>
    <cellStyle name="메모 2 2 2 3 2 9 2" xfId="13948"/>
    <cellStyle name="메모 2 2 2 3 2 9 2 2" xfId="37002"/>
    <cellStyle name="메모 2 2 2 3 2 9 3" xfId="19704"/>
    <cellStyle name="메모 2 2 2 3 2 9 3 2" xfId="42743"/>
    <cellStyle name="메모 2 2 2 3 2 9 4" xfId="25186"/>
    <cellStyle name="메모 2 2 2 3 2 9 4 2" xfId="48225"/>
    <cellStyle name="메모 2 2 2 3 2 9 5" xfId="31075"/>
    <cellStyle name="메모 2 2 2 3 3" xfId="5956"/>
    <cellStyle name="메모 2 2 2 3 3 10" xfId="7983"/>
    <cellStyle name="메모 2 2 2 3 3 10 2" xfId="13949"/>
    <cellStyle name="메모 2 2 2 3 3 10 2 2" xfId="37003"/>
    <cellStyle name="메모 2 2 2 3 3 10 3" xfId="19705"/>
    <cellStyle name="메모 2 2 2 3 3 10 3 2" xfId="42744"/>
    <cellStyle name="메모 2 2 2 3 3 10 4" xfId="25187"/>
    <cellStyle name="메모 2 2 2 3 3 10 4 2" xfId="48226"/>
    <cellStyle name="메모 2 2 2 3 3 10 5" xfId="31076"/>
    <cellStyle name="메모 2 2 2 3 3 11" xfId="11929"/>
    <cellStyle name="메모 2 2 2 3 3 11 2" xfId="34998"/>
    <cellStyle name="메모 2 2 2 3 3 12" xfId="17686"/>
    <cellStyle name="메모 2 2 2 3 3 12 2" xfId="40740"/>
    <cellStyle name="메모 2 2 2 3 3 13" xfId="23183"/>
    <cellStyle name="메모 2 2 2 3 3 13 2" xfId="46222"/>
    <cellStyle name="메모 2 2 2 3 3 14" xfId="29070"/>
    <cellStyle name="메모 2 2 2 3 3 2" xfId="7984"/>
    <cellStyle name="메모 2 2 2 3 3 2 2" xfId="13950"/>
    <cellStyle name="메모 2 2 2 3 3 2 2 2" xfId="37004"/>
    <cellStyle name="메모 2 2 2 3 3 2 3" xfId="19706"/>
    <cellStyle name="메모 2 2 2 3 3 2 3 2" xfId="42745"/>
    <cellStyle name="메모 2 2 2 3 3 2 4" xfId="25188"/>
    <cellStyle name="메모 2 2 2 3 3 2 4 2" xfId="48227"/>
    <cellStyle name="메모 2 2 2 3 3 2 5" xfId="31077"/>
    <cellStyle name="메모 2 2 2 3 3 3" xfId="7985"/>
    <cellStyle name="메모 2 2 2 3 3 3 2" xfId="13951"/>
    <cellStyle name="메모 2 2 2 3 3 3 2 2" xfId="37005"/>
    <cellStyle name="메모 2 2 2 3 3 3 3" xfId="19707"/>
    <cellStyle name="메모 2 2 2 3 3 3 3 2" xfId="42746"/>
    <cellStyle name="메모 2 2 2 3 3 3 4" xfId="25189"/>
    <cellStyle name="메모 2 2 2 3 3 3 4 2" xfId="48228"/>
    <cellStyle name="메모 2 2 2 3 3 3 5" xfId="31078"/>
    <cellStyle name="메모 2 2 2 3 3 4" xfId="7986"/>
    <cellStyle name="메모 2 2 2 3 3 4 2" xfId="13952"/>
    <cellStyle name="메모 2 2 2 3 3 4 2 2" xfId="37006"/>
    <cellStyle name="메모 2 2 2 3 3 4 3" xfId="19708"/>
    <cellStyle name="메모 2 2 2 3 3 4 3 2" xfId="42747"/>
    <cellStyle name="메모 2 2 2 3 3 4 4" xfId="25190"/>
    <cellStyle name="메모 2 2 2 3 3 4 4 2" xfId="48229"/>
    <cellStyle name="메모 2 2 2 3 3 4 5" xfId="31079"/>
    <cellStyle name="메모 2 2 2 3 3 5" xfId="7987"/>
    <cellStyle name="메모 2 2 2 3 3 5 2" xfId="13953"/>
    <cellStyle name="메모 2 2 2 3 3 5 2 2" xfId="37007"/>
    <cellStyle name="메모 2 2 2 3 3 5 3" xfId="19709"/>
    <cellStyle name="메모 2 2 2 3 3 5 3 2" xfId="42748"/>
    <cellStyle name="메모 2 2 2 3 3 5 4" xfId="25191"/>
    <cellStyle name="메모 2 2 2 3 3 5 4 2" xfId="48230"/>
    <cellStyle name="메모 2 2 2 3 3 5 5" xfId="31080"/>
    <cellStyle name="메모 2 2 2 3 3 6" xfId="7988"/>
    <cellStyle name="메모 2 2 2 3 3 6 2" xfId="13954"/>
    <cellStyle name="메모 2 2 2 3 3 6 2 2" xfId="37008"/>
    <cellStyle name="메모 2 2 2 3 3 6 3" xfId="19710"/>
    <cellStyle name="메모 2 2 2 3 3 6 3 2" xfId="42749"/>
    <cellStyle name="메모 2 2 2 3 3 6 4" xfId="25192"/>
    <cellStyle name="메모 2 2 2 3 3 6 4 2" xfId="48231"/>
    <cellStyle name="메모 2 2 2 3 3 6 5" xfId="31081"/>
    <cellStyle name="메모 2 2 2 3 3 7" xfId="7989"/>
    <cellStyle name="메모 2 2 2 3 3 7 2" xfId="13955"/>
    <cellStyle name="메모 2 2 2 3 3 7 2 2" xfId="37009"/>
    <cellStyle name="메모 2 2 2 3 3 7 3" xfId="19711"/>
    <cellStyle name="메모 2 2 2 3 3 7 3 2" xfId="42750"/>
    <cellStyle name="메모 2 2 2 3 3 7 4" xfId="25193"/>
    <cellStyle name="메모 2 2 2 3 3 7 4 2" xfId="48232"/>
    <cellStyle name="메모 2 2 2 3 3 7 5" xfId="31082"/>
    <cellStyle name="메모 2 2 2 3 3 8" xfId="7990"/>
    <cellStyle name="메모 2 2 2 3 3 8 2" xfId="13956"/>
    <cellStyle name="메모 2 2 2 3 3 8 2 2" xfId="37010"/>
    <cellStyle name="메모 2 2 2 3 3 8 3" xfId="19712"/>
    <cellStyle name="메모 2 2 2 3 3 8 3 2" xfId="42751"/>
    <cellStyle name="메모 2 2 2 3 3 8 4" xfId="25194"/>
    <cellStyle name="메모 2 2 2 3 3 8 4 2" xfId="48233"/>
    <cellStyle name="메모 2 2 2 3 3 8 5" xfId="31083"/>
    <cellStyle name="메모 2 2 2 3 3 9" xfId="7991"/>
    <cellStyle name="메모 2 2 2 3 3 9 2" xfId="13957"/>
    <cellStyle name="메모 2 2 2 3 3 9 2 2" xfId="37011"/>
    <cellStyle name="메모 2 2 2 3 3 9 3" xfId="19713"/>
    <cellStyle name="메모 2 2 2 3 3 9 3 2" xfId="42752"/>
    <cellStyle name="메모 2 2 2 3 3 9 4" xfId="25195"/>
    <cellStyle name="메모 2 2 2 3 3 9 4 2" xfId="48234"/>
    <cellStyle name="메모 2 2 2 3 3 9 5" xfId="31084"/>
    <cellStyle name="메모 2 2 2 3 4" xfId="7992"/>
    <cellStyle name="메모 2 2 2 3 4 2" xfId="13958"/>
    <cellStyle name="메모 2 2 2 3 4 2 2" xfId="37012"/>
    <cellStyle name="메모 2 2 2 3 4 3" xfId="19714"/>
    <cellStyle name="메모 2 2 2 3 4 3 2" xfId="42753"/>
    <cellStyle name="메모 2 2 2 3 4 4" xfId="25196"/>
    <cellStyle name="메모 2 2 2 3 4 4 2" xfId="48235"/>
    <cellStyle name="메모 2 2 2 3 4 5" xfId="31085"/>
    <cellStyle name="메모 2 2 2 3 5" xfId="7993"/>
    <cellStyle name="메모 2 2 2 3 5 2" xfId="13959"/>
    <cellStyle name="메모 2 2 2 3 5 2 2" xfId="37013"/>
    <cellStyle name="메모 2 2 2 3 5 3" xfId="19715"/>
    <cellStyle name="메모 2 2 2 3 5 3 2" xfId="42754"/>
    <cellStyle name="메모 2 2 2 3 5 4" xfId="25197"/>
    <cellStyle name="메모 2 2 2 3 5 4 2" xfId="48236"/>
    <cellStyle name="메모 2 2 2 3 5 5" xfId="31086"/>
    <cellStyle name="메모 2 2 2 3 6" xfId="7994"/>
    <cellStyle name="메모 2 2 2 3 6 2" xfId="13960"/>
    <cellStyle name="메모 2 2 2 3 6 2 2" xfId="37014"/>
    <cellStyle name="메모 2 2 2 3 6 3" xfId="19716"/>
    <cellStyle name="메모 2 2 2 3 6 3 2" xfId="42755"/>
    <cellStyle name="메모 2 2 2 3 6 4" xfId="25198"/>
    <cellStyle name="메모 2 2 2 3 6 4 2" xfId="48237"/>
    <cellStyle name="메모 2 2 2 3 6 5" xfId="31087"/>
    <cellStyle name="메모 2 2 2 3 7" xfId="11430"/>
    <cellStyle name="메모 2 2 2 3 7 2" xfId="34499"/>
    <cellStyle name="메모 2 2 2 3 8" xfId="17225"/>
    <cellStyle name="메모 2 2 2 3 8 2" xfId="40279"/>
    <cellStyle name="메모 2 2 2 3 9" xfId="28561"/>
    <cellStyle name="메모 2 2 2 4" xfId="5494"/>
    <cellStyle name="메모 2 2 2 4 10" xfId="28619"/>
    <cellStyle name="메모 2 2 2 4 2" xfId="5782"/>
    <cellStyle name="메모 2 2 2 4 2 10" xfId="11755"/>
    <cellStyle name="메모 2 2 2 4 2 10 2" xfId="34824"/>
    <cellStyle name="메모 2 2 2 4 2 11" xfId="17520"/>
    <cellStyle name="메모 2 2 2 4 2 11 2" xfId="40574"/>
    <cellStyle name="메모 2 2 2 4 2 12" xfId="23035"/>
    <cellStyle name="메모 2 2 2 4 2 12 2" xfId="46074"/>
    <cellStyle name="메모 2 2 2 4 2 13" xfId="28896"/>
    <cellStyle name="메모 2 2 2 4 2 2" xfId="7995"/>
    <cellStyle name="메모 2 2 2 4 2 2 2" xfId="13961"/>
    <cellStyle name="메모 2 2 2 4 2 2 2 2" xfId="37015"/>
    <cellStyle name="메모 2 2 2 4 2 2 3" xfId="19717"/>
    <cellStyle name="메모 2 2 2 4 2 2 3 2" xfId="42756"/>
    <cellStyle name="메모 2 2 2 4 2 2 4" xfId="25199"/>
    <cellStyle name="메모 2 2 2 4 2 2 4 2" xfId="48238"/>
    <cellStyle name="메모 2 2 2 4 2 2 5" xfId="31088"/>
    <cellStyle name="메모 2 2 2 4 2 3" xfId="7996"/>
    <cellStyle name="메모 2 2 2 4 2 3 2" xfId="13962"/>
    <cellStyle name="메모 2 2 2 4 2 3 2 2" xfId="37016"/>
    <cellStyle name="메모 2 2 2 4 2 3 3" xfId="19718"/>
    <cellStyle name="메모 2 2 2 4 2 3 3 2" xfId="42757"/>
    <cellStyle name="메모 2 2 2 4 2 3 4" xfId="25200"/>
    <cellStyle name="메모 2 2 2 4 2 3 4 2" xfId="48239"/>
    <cellStyle name="메모 2 2 2 4 2 3 5" xfId="31089"/>
    <cellStyle name="메모 2 2 2 4 2 4" xfId="7997"/>
    <cellStyle name="메모 2 2 2 4 2 4 2" xfId="13963"/>
    <cellStyle name="메모 2 2 2 4 2 4 2 2" xfId="37017"/>
    <cellStyle name="메모 2 2 2 4 2 4 3" xfId="19719"/>
    <cellStyle name="메모 2 2 2 4 2 4 3 2" xfId="42758"/>
    <cellStyle name="메모 2 2 2 4 2 4 4" xfId="25201"/>
    <cellStyle name="메모 2 2 2 4 2 4 4 2" xfId="48240"/>
    <cellStyle name="메모 2 2 2 4 2 4 5" xfId="31090"/>
    <cellStyle name="메모 2 2 2 4 2 5" xfId="7998"/>
    <cellStyle name="메모 2 2 2 4 2 5 2" xfId="13964"/>
    <cellStyle name="메모 2 2 2 4 2 5 2 2" xfId="37018"/>
    <cellStyle name="메모 2 2 2 4 2 5 3" xfId="19720"/>
    <cellStyle name="메모 2 2 2 4 2 5 3 2" xfId="42759"/>
    <cellStyle name="메모 2 2 2 4 2 5 4" xfId="25202"/>
    <cellStyle name="메모 2 2 2 4 2 5 4 2" xfId="48241"/>
    <cellStyle name="메모 2 2 2 4 2 5 5" xfId="31091"/>
    <cellStyle name="메모 2 2 2 4 2 6" xfId="7999"/>
    <cellStyle name="메모 2 2 2 4 2 6 2" xfId="13965"/>
    <cellStyle name="메모 2 2 2 4 2 6 2 2" xfId="37019"/>
    <cellStyle name="메모 2 2 2 4 2 6 3" xfId="19721"/>
    <cellStyle name="메모 2 2 2 4 2 6 3 2" xfId="42760"/>
    <cellStyle name="메모 2 2 2 4 2 6 4" xfId="25203"/>
    <cellStyle name="메모 2 2 2 4 2 6 4 2" xfId="48242"/>
    <cellStyle name="메모 2 2 2 4 2 6 5" xfId="31092"/>
    <cellStyle name="메모 2 2 2 4 2 7" xfId="8000"/>
    <cellStyle name="메모 2 2 2 4 2 7 2" xfId="13966"/>
    <cellStyle name="메모 2 2 2 4 2 7 2 2" xfId="37020"/>
    <cellStyle name="메모 2 2 2 4 2 7 3" xfId="19722"/>
    <cellStyle name="메모 2 2 2 4 2 7 3 2" xfId="42761"/>
    <cellStyle name="메모 2 2 2 4 2 7 4" xfId="25204"/>
    <cellStyle name="메모 2 2 2 4 2 7 4 2" xfId="48243"/>
    <cellStyle name="메모 2 2 2 4 2 7 5" xfId="31093"/>
    <cellStyle name="메모 2 2 2 4 2 8" xfId="8001"/>
    <cellStyle name="메모 2 2 2 4 2 8 2" xfId="13967"/>
    <cellStyle name="메모 2 2 2 4 2 8 2 2" xfId="37021"/>
    <cellStyle name="메모 2 2 2 4 2 8 3" xfId="19723"/>
    <cellStyle name="메모 2 2 2 4 2 8 3 2" xfId="42762"/>
    <cellStyle name="메모 2 2 2 4 2 8 4" xfId="25205"/>
    <cellStyle name="메모 2 2 2 4 2 8 4 2" xfId="48244"/>
    <cellStyle name="메모 2 2 2 4 2 8 5" xfId="31094"/>
    <cellStyle name="메모 2 2 2 4 2 9" xfId="8002"/>
    <cellStyle name="메모 2 2 2 4 2 9 2" xfId="13968"/>
    <cellStyle name="메모 2 2 2 4 2 9 2 2" xfId="37022"/>
    <cellStyle name="메모 2 2 2 4 2 9 3" xfId="19724"/>
    <cellStyle name="메모 2 2 2 4 2 9 3 2" xfId="42763"/>
    <cellStyle name="메모 2 2 2 4 2 9 4" xfId="25206"/>
    <cellStyle name="메모 2 2 2 4 2 9 4 2" xfId="48245"/>
    <cellStyle name="메모 2 2 2 4 2 9 5" xfId="31095"/>
    <cellStyle name="메모 2 2 2 4 3" xfId="6007"/>
    <cellStyle name="메모 2 2 2 4 3 10" xfId="8003"/>
    <cellStyle name="메모 2 2 2 4 3 10 2" xfId="13969"/>
    <cellStyle name="메모 2 2 2 4 3 10 2 2" xfId="37023"/>
    <cellStyle name="메모 2 2 2 4 3 10 3" xfId="19725"/>
    <cellStyle name="메모 2 2 2 4 3 10 3 2" xfId="42764"/>
    <cellStyle name="메모 2 2 2 4 3 10 4" xfId="25207"/>
    <cellStyle name="메모 2 2 2 4 3 10 4 2" xfId="48246"/>
    <cellStyle name="메모 2 2 2 4 3 10 5" xfId="31096"/>
    <cellStyle name="메모 2 2 2 4 3 11" xfId="11980"/>
    <cellStyle name="메모 2 2 2 4 3 11 2" xfId="35049"/>
    <cellStyle name="메모 2 2 2 4 3 12" xfId="17737"/>
    <cellStyle name="메모 2 2 2 4 3 12 2" xfId="40791"/>
    <cellStyle name="메모 2 2 2 4 3 13" xfId="23234"/>
    <cellStyle name="메모 2 2 2 4 3 13 2" xfId="46273"/>
    <cellStyle name="메모 2 2 2 4 3 14" xfId="29121"/>
    <cellStyle name="메모 2 2 2 4 3 2" xfId="8004"/>
    <cellStyle name="메모 2 2 2 4 3 2 2" xfId="13970"/>
    <cellStyle name="메모 2 2 2 4 3 2 2 2" xfId="37024"/>
    <cellStyle name="메모 2 2 2 4 3 2 3" xfId="19726"/>
    <cellStyle name="메모 2 2 2 4 3 2 3 2" xfId="42765"/>
    <cellStyle name="메모 2 2 2 4 3 2 4" xfId="25208"/>
    <cellStyle name="메모 2 2 2 4 3 2 4 2" xfId="48247"/>
    <cellStyle name="메모 2 2 2 4 3 2 5" xfId="31097"/>
    <cellStyle name="메모 2 2 2 4 3 3" xfId="8005"/>
    <cellStyle name="메모 2 2 2 4 3 3 2" xfId="13971"/>
    <cellStyle name="메모 2 2 2 4 3 3 2 2" xfId="37025"/>
    <cellStyle name="메모 2 2 2 4 3 3 3" xfId="19727"/>
    <cellStyle name="메모 2 2 2 4 3 3 3 2" xfId="42766"/>
    <cellStyle name="메모 2 2 2 4 3 3 4" xfId="25209"/>
    <cellStyle name="메모 2 2 2 4 3 3 4 2" xfId="48248"/>
    <cellStyle name="메모 2 2 2 4 3 3 5" xfId="31098"/>
    <cellStyle name="메모 2 2 2 4 3 4" xfId="8006"/>
    <cellStyle name="메모 2 2 2 4 3 4 2" xfId="13972"/>
    <cellStyle name="메모 2 2 2 4 3 4 2 2" xfId="37026"/>
    <cellStyle name="메모 2 2 2 4 3 4 3" xfId="19728"/>
    <cellStyle name="메모 2 2 2 4 3 4 3 2" xfId="42767"/>
    <cellStyle name="메모 2 2 2 4 3 4 4" xfId="25210"/>
    <cellStyle name="메모 2 2 2 4 3 4 4 2" xfId="48249"/>
    <cellStyle name="메모 2 2 2 4 3 4 5" xfId="31099"/>
    <cellStyle name="메모 2 2 2 4 3 5" xfId="8007"/>
    <cellStyle name="메모 2 2 2 4 3 5 2" xfId="13973"/>
    <cellStyle name="메모 2 2 2 4 3 5 2 2" xfId="37027"/>
    <cellStyle name="메모 2 2 2 4 3 5 3" xfId="19729"/>
    <cellStyle name="메모 2 2 2 4 3 5 3 2" xfId="42768"/>
    <cellStyle name="메모 2 2 2 4 3 5 4" xfId="25211"/>
    <cellStyle name="메모 2 2 2 4 3 5 4 2" xfId="48250"/>
    <cellStyle name="메모 2 2 2 4 3 5 5" xfId="31100"/>
    <cellStyle name="메모 2 2 2 4 3 6" xfId="8008"/>
    <cellStyle name="메모 2 2 2 4 3 6 2" xfId="13974"/>
    <cellStyle name="메모 2 2 2 4 3 6 2 2" xfId="37028"/>
    <cellStyle name="메모 2 2 2 4 3 6 3" xfId="19730"/>
    <cellStyle name="메모 2 2 2 4 3 6 3 2" xfId="42769"/>
    <cellStyle name="메모 2 2 2 4 3 6 4" xfId="25212"/>
    <cellStyle name="메모 2 2 2 4 3 6 4 2" xfId="48251"/>
    <cellStyle name="메모 2 2 2 4 3 6 5" xfId="31101"/>
    <cellStyle name="메모 2 2 2 4 3 7" xfId="8009"/>
    <cellStyle name="메모 2 2 2 4 3 7 2" xfId="13975"/>
    <cellStyle name="메모 2 2 2 4 3 7 2 2" xfId="37029"/>
    <cellStyle name="메모 2 2 2 4 3 7 3" xfId="19731"/>
    <cellStyle name="메모 2 2 2 4 3 7 3 2" xfId="42770"/>
    <cellStyle name="메모 2 2 2 4 3 7 4" xfId="25213"/>
    <cellStyle name="메모 2 2 2 4 3 7 4 2" xfId="48252"/>
    <cellStyle name="메모 2 2 2 4 3 7 5" xfId="31102"/>
    <cellStyle name="메모 2 2 2 4 3 8" xfId="8010"/>
    <cellStyle name="메모 2 2 2 4 3 8 2" xfId="13976"/>
    <cellStyle name="메모 2 2 2 4 3 8 2 2" xfId="37030"/>
    <cellStyle name="메모 2 2 2 4 3 8 3" xfId="19732"/>
    <cellStyle name="메모 2 2 2 4 3 8 3 2" xfId="42771"/>
    <cellStyle name="메모 2 2 2 4 3 8 4" xfId="25214"/>
    <cellStyle name="메모 2 2 2 4 3 8 4 2" xfId="48253"/>
    <cellStyle name="메모 2 2 2 4 3 8 5" xfId="31103"/>
    <cellStyle name="메모 2 2 2 4 3 9" xfId="8011"/>
    <cellStyle name="메모 2 2 2 4 3 9 2" xfId="13977"/>
    <cellStyle name="메모 2 2 2 4 3 9 2 2" xfId="37031"/>
    <cellStyle name="메모 2 2 2 4 3 9 3" xfId="19733"/>
    <cellStyle name="메모 2 2 2 4 3 9 3 2" xfId="42772"/>
    <cellStyle name="메모 2 2 2 4 3 9 4" xfId="25215"/>
    <cellStyle name="메모 2 2 2 4 3 9 4 2" xfId="48254"/>
    <cellStyle name="메모 2 2 2 4 3 9 5" xfId="31104"/>
    <cellStyle name="메모 2 2 2 4 4" xfId="8012"/>
    <cellStyle name="메모 2 2 2 4 4 2" xfId="13978"/>
    <cellStyle name="메모 2 2 2 4 4 2 2" xfId="37032"/>
    <cellStyle name="메모 2 2 2 4 4 3" xfId="19734"/>
    <cellStyle name="메모 2 2 2 4 4 3 2" xfId="42773"/>
    <cellStyle name="메모 2 2 2 4 4 4" xfId="25216"/>
    <cellStyle name="메모 2 2 2 4 4 4 2" xfId="48255"/>
    <cellStyle name="메모 2 2 2 4 4 5" xfId="31105"/>
    <cellStyle name="메모 2 2 2 4 5" xfId="8013"/>
    <cellStyle name="메모 2 2 2 4 5 2" xfId="13979"/>
    <cellStyle name="메모 2 2 2 4 5 2 2" xfId="37033"/>
    <cellStyle name="메모 2 2 2 4 5 3" xfId="19735"/>
    <cellStyle name="메모 2 2 2 4 5 3 2" xfId="42774"/>
    <cellStyle name="메모 2 2 2 4 5 4" xfId="25217"/>
    <cellStyle name="메모 2 2 2 4 5 4 2" xfId="48256"/>
    <cellStyle name="메모 2 2 2 4 5 5" xfId="31106"/>
    <cellStyle name="메모 2 2 2 4 6" xfId="8014"/>
    <cellStyle name="메모 2 2 2 4 6 2" xfId="13980"/>
    <cellStyle name="메모 2 2 2 4 6 2 2" xfId="37034"/>
    <cellStyle name="메모 2 2 2 4 6 3" xfId="19736"/>
    <cellStyle name="메모 2 2 2 4 6 3 2" xfId="42775"/>
    <cellStyle name="메모 2 2 2 4 6 4" xfId="25218"/>
    <cellStyle name="메모 2 2 2 4 6 4 2" xfId="48257"/>
    <cellStyle name="메모 2 2 2 4 6 5" xfId="31107"/>
    <cellStyle name="메모 2 2 2 4 7" xfId="8015"/>
    <cellStyle name="메모 2 2 2 4 7 2" xfId="13981"/>
    <cellStyle name="메모 2 2 2 4 7 2 2" xfId="37035"/>
    <cellStyle name="메모 2 2 2 4 7 3" xfId="19737"/>
    <cellStyle name="메모 2 2 2 4 7 3 2" xfId="42776"/>
    <cellStyle name="메모 2 2 2 4 7 4" xfId="25219"/>
    <cellStyle name="메모 2 2 2 4 7 4 2" xfId="48258"/>
    <cellStyle name="메모 2 2 2 4 7 5" xfId="31108"/>
    <cellStyle name="메모 2 2 2 4 8" xfId="11488"/>
    <cellStyle name="메모 2 2 2 4 8 2" xfId="34557"/>
    <cellStyle name="메모 2 2 2 4 9" xfId="17279"/>
    <cellStyle name="메모 2 2 2 4 9 2" xfId="40333"/>
    <cellStyle name="메모 2 2 2 5" xfId="5455"/>
    <cellStyle name="메모 2 2 2 5 10" xfId="17242"/>
    <cellStyle name="메모 2 2 2 5 10 2" xfId="40296"/>
    <cellStyle name="메모 2 2 2 5 11" xfId="11321"/>
    <cellStyle name="메모 2 2 2 5 11 2" xfId="34390"/>
    <cellStyle name="메모 2 2 2 5 12" xfId="28580"/>
    <cellStyle name="메모 2 2 2 5 2" xfId="5743"/>
    <cellStyle name="메모 2 2 2 5 2 10" xfId="8016"/>
    <cellStyle name="메모 2 2 2 5 2 10 2" xfId="13982"/>
    <cellStyle name="메모 2 2 2 5 2 10 2 2" xfId="37036"/>
    <cellStyle name="메모 2 2 2 5 2 10 3" xfId="19738"/>
    <cellStyle name="메모 2 2 2 5 2 10 3 2" xfId="42777"/>
    <cellStyle name="메모 2 2 2 5 2 10 4" xfId="25220"/>
    <cellStyle name="메모 2 2 2 5 2 10 4 2" xfId="48259"/>
    <cellStyle name="메모 2 2 2 5 2 10 5" xfId="31109"/>
    <cellStyle name="메모 2 2 2 5 2 11" xfId="11716"/>
    <cellStyle name="메모 2 2 2 5 2 11 2" xfId="34785"/>
    <cellStyle name="메모 2 2 2 5 2 12" xfId="17483"/>
    <cellStyle name="메모 2 2 2 5 2 12 2" xfId="40537"/>
    <cellStyle name="메모 2 2 2 5 2 13" xfId="23001"/>
    <cellStyle name="메모 2 2 2 5 2 13 2" xfId="46040"/>
    <cellStyle name="메모 2 2 2 5 2 14" xfId="28857"/>
    <cellStyle name="메모 2 2 2 5 2 2" xfId="8017"/>
    <cellStyle name="메모 2 2 2 5 2 2 2" xfId="13983"/>
    <cellStyle name="메모 2 2 2 5 2 2 2 2" xfId="37037"/>
    <cellStyle name="메모 2 2 2 5 2 2 3" xfId="19739"/>
    <cellStyle name="메모 2 2 2 5 2 2 3 2" xfId="42778"/>
    <cellStyle name="메모 2 2 2 5 2 2 4" xfId="25221"/>
    <cellStyle name="메모 2 2 2 5 2 2 4 2" xfId="48260"/>
    <cellStyle name="메모 2 2 2 5 2 2 5" xfId="31110"/>
    <cellStyle name="메모 2 2 2 5 2 3" xfId="8018"/>
    <cellStyle name="메모 2 2 2 5 2 3 2" xfId="13984"/>
    <cellStyle name="메모 2 2 2 5 2 3 2 2" xfId="37038"/>
    <cellStyle name="메모 2 2 2 5 2 3 3" xfId="19740"/>
    <cellStyle name="메모 2 2 2 5 2 3 3 2" xfId="42779"/>
    <cellStyle name="메모 2 2 2 5 2 3 4" xfId="25222"/>
    <cellStyle name="메모 2 2 2 5 2 3 4 2" xfId="48261"/>
    <cellStyle name="메모 2 2 2 5 2 3 5" xfId="31111"/>
    <cellStyle name="메모 2 2 2 5 2 4" xfId="8019"/>
    <cellStyle name="메모 2 2 2 5 2 4 2" xfId="13985"/>
    <cellStyle name="메모 2 2 2 5 2 4 2 2" xfId="37039"/>
    <cellStyle name="메모 2 2 2 5 2 4 3" xfId="19741"/>
    <cellStyle name="메모 2 2 2 5 2 4 3 2" xfId="42780"/>
    <cellStyle name="메모 2 2 2 5 2 4 4" xfId="25223"/>
    <cellStyle name="메모 2 2 2 5 2 4 4 2" xfId="48262"/>
    <cellStyle name="메모 2 2 2 5 2 4 5" xfId="31112"/>
    <cellStyle name="메모 2 2 2 5 2 5" xfId="8020"/>
    <cellStyle name="메모 2 2 2 5 2 5 2" xfId="13986"/>
    <cellStyle name="메모 2 2 2 5 2 5 2 2" xfId="37040"/>
    <cellStyle name="메모 2 2 2 5 2 5 3" xfId="19742"/>
    <cellStyle name="메모 2 2 2 5 2 5 3 2" xfId="42781"/>
    <cellStyle name="메모 2 2 2 5 2 5 4" xfId="25224"/>
    <cellStyle name="메모 2 2 2 5 2 5 4 2" xfId="48263"/>
    <cellStyle name="메모 2 2 2 5 2 5 5" xfId="31113"/>
    <cellStyle name="메모 2 2 2 5 2 6" xfId="8021"/>
    <cellStyle name="메모 2 2 2 5 2 6 2" xfId="13987"/>
    <cellStyle name="메모 2 2 2 5 2 6 2 2" xfId="37041"/>
    <cellStyle name="메모 2 2 2 5 2 6 3" xfId="19743"/>
    <cellStyle name="메모 2 2 2 5 2 6 3 2" xfId="42782"/>
    <cellStyle name="메모 2 2 2 5 2 6 4" xfId="25225"/>
    <cellStyle name="메모 2 2 2 5 2 6 4 2" xfId="48264"/>
    <cellStyle name="메모 2 2 2 5 2 6 5" xfId="31114"/>
    <cellStyle name="메모 2 2 2 5 2 7" xfId="8022"/>
    <cellStyle name="메모 2 2 2 5 2 7 2" xfId="13988"/>
    <cellStyle name="메모 2 2 2 5 2 7 2 2" xfId="37042"/>
    <cellStyle name="메모 2 2 2 5 2 7 3" xfId="19744"/>
    <cellStyle name="메모 2 2 2 5 2 7 3 2" xfId="42783"/>
    <cellStyle name="메모 2 2 2 5 2 7 4" xfId="25226"/>
    <cellStyle name="메모 2 2 2 5 2 7 4 2" xfId="48265"/>
    <cellStyle name="메모 2 2 2 5 2 7 5" xfId="31115"/>
    <cellStyle name="메모 2 2 2 5 2 8" xfId="8023"/>
    <cellStyle name="메모 2 2 2 5 2 8 2" xfId="13989"/>
    <cellStyle name="메모 2 2 2 5 2 8 2 2" xfId="37043"/>
    <cellStyle name="메모 2 2 2 5 2 8 3" xfId="19745"/>
    <cellStyle name="메모 2 2 2 5 2 8 3 2" xfId="42784"/>
    <cellStyle name="메모 2 2 2 5 2 8 4" xfId="25227"/>
    <cellStyle name="메모 2 2 2 5 2 8 4 2" xfId="48266"/>
    <cellStyle name="메모 2 2 2 5 2 8 5" xfId="31116"/>
    <cellStyle name="메모 2 2 2 5 2 9" xfId="8024"/>
    <cellStyle name="메모 2 2 2 5 2 9 2" xfId="13990"/>
    <cellStyle name="메모 2 2 2 5 2 9 2 2" xfId="37044"/>
    <cellStyle name="메모 2 2 2 5 2 9 3" xfId="19746"/>
    <cellStyle name="메모 2 2 2 5 2 9 3 2" xfId="42785"/>
    <cellStyle name="메모 2 2 2 5 2 9 4" xfId="25228"/>
    <cellStyle name="메모 2 2 2 5 2 9 4 2" xfId="48267"/>
    <cellStyle name="메모 2 2 2 5 2 9 5" xfId="31117"/>
    <cellStyle name="메모 2 2 2 5 3" xfId="5970"/>
    <cellStyle name="메모 2 2 2 5 3 10" xfId="8025"/>
    <cellStyle name="메모 2 2 2 5 3 10 2" xfId="13991"/>
    <cellStyle name="메모 2 2 2 5 3 10 2 2" xfId="37045"/>
    <cellStyle name="메모 2 2 2 5 3 10 3" xfId="19747"/>
    <cellStyle name="메모 2 2 2 5 3 10 3 2" xfId="42786"/>
    <cellStyle name="메모 2 2 2 5 3 10 4" xfId="25229"/>
    <cellStyle name="메모 2 2 2 5 3 10 4 2" xfId="48268"/>
    <cellStyle name="메모 2 2 2 5 3 10 5" xfId="31118"/>
    <cellStyle name="메모 2 2 2 5 3 11" xfId="11943"/>
    <cellStyle name="메모 2 2 2 5 3 11 2" xfId="35012"/>
    <cellStyle name="메모 2 2 2 5 3 12" xfId="17700"/>
    <cellStyle name="메모 2 2 2 5 3 12 2" xfId="40754"/>
    <cellStyle name="메모 2 2 2 5 3 13" xfId="23197"/>
    <cellStyle name="메모 2 2 2 5 3 13 2" xfId="46236"/>
    <cellStyle name="메모 2 2 2 5 3 14" xfId="29084"/>
    <cellStyle name="메모 2 2 2 5 3 2" xfId="8026"/>
    <cellStyle name="메모 2 2 2 5 3 2 2" xfId="13992"/>
    <cellStyle name="메모 2 2 2 5 3 2 2 2" xfId="37046"/>
    <cellStyle name="메모 2 2 2 5 3 2 3" xfId="19748"/>
    <cellStyle name="메모 2 2 2 5 3 2 3 2" xfId="42787"/>
    <cellStyle name="메모 2 2 2 5 3 2 4" xfId="25230"/>
    <cellStyle name="메모 2 2 2 5 3 2 4 2" xfId="48269"/>
    <cellStyle name="메모 2 2 2 5 3 2 5" xfId="31119"/>
    <cellStyle name="메모 2 2 2 5 3 3" xfId="8027"/>
    <cellStyle name="메모 2 2 2 5 3 3 2" xfId="13993"/>
    <cellStyle name="메모 2 2 2 5 3 3 2 2" xfId="37047"/>
    <cellStyle name="메모 2 2 2 5 3 3 3" xfId="19749"/>
    <cellStyle name="메모 2 2 2 5 3 3 3 2" xfId="42788"/>
    <cellStyle name="메모 2 2 2 5 3 3 4" xfId="25231"/>
    <cellStyle name="메모 2 2 2 5 3 3 4 2" xfId="48270"/>
    <cellStyle name="메모 2 2 2 5 3 3 5" xfId="31120"/>
    <cellStyle name="메모 2 2 2 5 3 4" xfId="8028"/>
    <cellStyle name="메모 2 2 2 5 3 4 2" xfId="13994"/>
    <cellStyle name="메모 2 2 2 5 3 4 2 2" xfId="37048"/>
    <cellStyle name="메모 2 2 2 5 3 4 3" xfId="19750"/>
    <cellStyle name="메모 2 2 2 5 3 4 3 2" xfId="42789"/>
    <cellStyle name="메모 2 2 2 5 3 4 4" xfId="25232"/>
    <cellStyle name="메모 2 2 2 5 3 4 4 2" xfId="48271"/>
    <cellStyle name="메모 2 2 2 5 3 4 5" xfId="31121"/>
    <cellStyle name="메모 2 2 2 5 3 5" xfId="8029"/>
    <cellStyle name="메모 2 2 2 5 3 5 2" xfId="13995"/>
    <cellStyle name="메모 2 2 2 5 3 5 2 2" xfId="37049"/>
    <cellStyle name="메모 2 2 2 5 3 5 3" xfId="19751"/>
    <cellStyle name="메모 2 2 2 5 3 5 3 2" xfId="42790"/>
    <cellStyle name="메모 2 2 2 5 3 5 4" xfId="25233"/>
    <cellStyle name="메모 2 2 2 5 3 5 4 2" xfId="48272"/>
    <cellStyle name="메모 2 2 2 5 3 5 5" xfId="31122"/>
    <cellStyle name="메모 2 2 2 5 3 6" xfId="8030"/>
    <cellStyle name="메모 2 2 2 5 3 6 2" xfId="13996"/>
    <cellStyle name="메모 2 2 2 5 3 6 2 2" xfId="37050"/>
    <cellStyle name="메모 2 2 2 5 3 6 3" xfId="19752"/>
    <cellStyle name="메모 2 2 2 5 3 6 3 2" xfId="42791"/>
    <cellStyle name="메모 2 2 2 5 3 6 4" xfId="25234"/>
    <cellStyle name="메모 2 2 2 5 3 6 4 2" xfId="48273"/>
    <cellStyle name="메모 2 2 2 5 3 6 5" xfId="31123"/>
    <cellStyle name="메모 2 2 2 5 3 7" xfId="8031"/>
    <cellStyle name="메모 2 2 2 5 3 7 2" xfId="13997"/>
    <cellStyle name="메모 2 2 2 5 3 7 2 2" xfId="37051"/>
    <cellStyle name="메모 2 2 2 5 3 7 3" xfId="19753"/>
    <cellStyle name="메모 2 2 2 5 3 7 3 2" xfId="42792"/>
    <cellStyle name="메모 2 2 2 5 3 7 4" xfId="25235"/>
    <cellStyle name="메모 2 2 2 5 3 7 4 2" xfId="48274"/>
    <cellStyle name="메모 2 2 2 5 3 7 5" xfId="31124"/>
    <cellStyle name="메모 2 2 2 5 3 8" xfId="8032"/>
    <cellStyle name="메모 2 2 2 5 3 8 2" xfId="13998"/>
    <cellStyle name="메모 2 2 2 5 3 8 2 2" xfId="37052"/>
    <cellStyle name="메모 2 2 2 5 3 8 3" xfId="19754"/>
    <cellStyle name="메모 2 2 2 5 3 8 3 2" xfId="42793"/>
    <cellStyle name="메모 2 2 2 5 3 8 4" xfId="25236"/>
    <cellStyle name="메모 2 2 2 5 3 8 4 2" xfId="48275"/>
    <cellStyle name="메모 2 2 2 5 3 8 5" xfId="31125"/>
    <cellStyle name="메모 2 2 2 5 3 9" xfId="8033"/>
    <cellStyle name="메모 2 2 2 5 3 9 2" xfId="13999"/>
    <cellStyle name="메모 2 2 2 5 3 9 2 2" xfId="37053"/>
    <cellStyle name="메모 2 2 2 5 3 9 3" xfId="19755"/>
    <cellStyle name="메모 2 2 2 5 3 9 3 2" xfId="42794"/>
    <cellStyle name="메모 2 2 2 5 3 9 4" xfId="25237"/>
    <cellStyle name="메모 2 2 2 5 3 9 4 2" xfId="48276"/>
    <cellStyle name="메모 2 2 2 5 3 9 5" xfId="31126"/>
    <cellStyle name="메모 2 2 2 5 4" xfId="8034"/>
    <cellStyle name="메모 2 2 2 5 4 2" xfId="14000"/>
    <cellStyle name="메모 2 2 2 5 4 2 2" xfId="37054"/>
    <cellStyle name="메모 2 2 2 5 4 3" xfId="19756"/>
    <cellStyle name="메모 2 2 2 5 4 3 2" xfId="42795"/>
    <cellStyle name="메모 2 2 2 5 4 4" xfId="25238"/>
    <cellStyle name="메모 2 2 2 5 4 4 2" xfId="48277"/>
    <cellStyle name="메모 2 2 2 5 4 5" xfId="31127"/>
    <cellStyle name="메모 2 2 2 5 5" xfId="8035"/>
    <cellStyle name="메모 2 2 2 5 5 2" xfId="14001"/>
    <cellStyle name="메모 2 2 2 5 5 2 2" xfId="37055"/>
    <cellStyle name="메모 2 2 2 5 5 3" xfId="19757"/>
    <cellStyle name="메모 2 2 2 5 5 3 2" xfId="42796"/>
    <cellStyle name="메모 2 2 2 5 5 4" xfId="25239"/>
    <cellStyle name="메모 2 2 2 5 5 4 2" xfId="48278"/>
    <cellStyle name="메모 2 2 2 5 5 5" xfId="31128"/>
    <cellStyle name="메모 2 2 2 5 6" xfId="8036"/>
    <cellStyle name="메모 2 2 2 5 6 2" xfId="14002"/>
    <cellStyle name="메모 2 2 2 5 6 2 2" xfId="37056"/>
    <cellStyle name="메모 2 2 2 5 6 3" xfId="19758"/>
    <cellStyle name="메모 2 2 2 5 6 3 2" xfId="42797"/>
    <cellStyle name="메모 2 2 2 5 6 4" xfId="25240"/>
    <cellStyle name="메모 2 2 2 5 6 4 2" xfId="48279"/>
    <cellStyle name="메모 2 2 2 5 6 5" xfId="31129"/>
    <cellStyle name="메모 2 2 2 5 7" xfId="8037"/>
    <cellStyle name="메모 2 2 2 5 7 2" xfId="14003"/>
    <cellStyle name="메모 2 2 2 5 7 2 2" xfId="37057"/>
    <cellStyle name="메모 2 2 2 5 7 3" xfId="19759"/>
    <cellStyle name="메모 2 2 2 5 7 3 2" xfId="42798"/>
    <cellStyle name="메모 2 2 2 5 7 4" xfId="25241"/>
    <cellStyle name="메모 2 2 2 5 7 4 2" xfId="48280"/>
    <cellStyle name="메모 2 2 2 5 7 5" xfId="31130"/>
    <cellStyle name="메모 2 2 2 5 8" xfId="8038"/>
    <cellStyle name="메모 2 2 2 5 8 2" xfId="14004"/>
    <cellStyle name="메모 2 2 2 5 8 2 2" xfId="37058"/>
    <cellStyle name="메모 2 2 2 5 8 3" xfId="19760"/>
    <cellStyle name="메모 2 2 2 5 8 3 2" xfId="42799"/>
    <cellStyle name="메모 2 2 2 5 8 4" xfId="25242"/>
    <cellStyle name="메모 2 2 2 5 8 4 2" xfId="48281"/>
    <cellStyle name="메모 2 2 2 5 8 5" xfId="31131"/>
    <cellStyle name="메모 2 2 2 5 9" xfId="11449"/>
    <cellStyle name="메모 2 2 2 5 9 2" xfId="34518"/>
    <cellStyle name="메모 2 2 2 6" xfId="8039"/>
    <cellStyle name="메모 2 2 2 6 2" xfId="14005"/>
    <cellStyle name="메모 2 2 2 6 2 2" xfId="37059"/>
    <cellStyle name="메모 2 2 2 6 3" xfId="19761"/>
    <cellStyle name="메모 2 2 2 6 3 2" xfId="42800"/>
    <cellStyle name="메모 2 2 2 6 4" xfId="25243"/>
    <cellStyle name="메모 2 2 2 6 4 2" xfId="48282"/>
    <cellStyle name="메모 2 2 2 6 5" xfId="31132"/>
    <cellStyle name="메모 2 2 2 7" xfId="8040"/>
    <cellStyle name="메모 2 2 2 7 2" xfId="14006"/>
    <cellStyle name="메모 2 2 2 7 2 2" xfId="37060"/>
    <cellStyle name="메모 2 2 2 7 3" xfId="19762"/>
    <cellStyle name="메모 2 2 2 7 3 2" xfId="42801"/>
    <cellStyle name="메모 2 2 2 7 4" xfId="25244"/>
    <cellStyle name="메모 2 2 2 7 4 2" xfId="48283"/>
    <cellStyle name="메모 2 2 2 7 5" xfId="31133"/>
    <cellStyle name="메모 2 2 2 8" xfId="11341"/>
    <cellStyle name="메모 2 2 2 8 2" xfId="34410"/>
    <cellStyle name="메모 2 2 2 9" xfId="11269"/>
    <cellStyle name="메모 2 2 2 9 2" xfId="34338"/>
    <cellStyle name="메모 2 2 3" xfId="5519"/>
    <cellStyle name="메모 2 2 3 10" xfId="8041"/>
    <cellStyle name="메모 2 2 3 10 2" xfId="14007"/>
    <cellStyle name="메모 2 2 3 10 2 2" xfId="37061"/>
    <cellStyle name="메모 2 2 3 10 3" xfId="19763"/>
    <cellStyle name="메모 2 2 3 10 3 2" xfId="42802"/>
    <cellStyle name="메모 2 2 3 10 4" xfId="25245"/>
    <cellStyle name="메모 2 2 3 10 4 2" xfId="48284"/>
    <cellStyle name="메모 2 2 3 10 5" xfId="31134"/>
    <cellStyle name="메모 2 2 3 11" xfId="11513"/>
    <cellStyle name="메모 2 2 3 11 2" xfId="34582"/>
    <cellStyle name="메모 2 2 3 12" xfId="17302"/>
    <cellStyle name="메모 2 2 3 12 2" xfId="40356"/>
    <cellStyle name="메모 2 2 3 13" xfId="22896"/>
    <cellStyle name="메모 2 2 3 13 2" xfId="45935"/>
    <cellStyle name="메모 2 2 3 14" xfId="28644"/>
    <cellStyle name="메모 2 2 3 2" xfId="5807"/>
    <cellStyle name="메모 2 2 3 2 10" xfId="11780"/>
    <cellStyle name="메모 2 2 3 2 10 2" xfId="34849"/>
    <cellStyle name="메모 2 2 3 2 11" xfId="17544"/>
    <cellStyle name="메모 2 2 3 2 11 2" xfId="40598"/>
    <cellStyle name="메모 2 2 3 2 12" xfId="23060"/>
    <cellStyle name="메모 2 2 3 2 12 2" xfId="46099"/>
    <cellStyle name="메모 2 2 3 2 13" xfId="28921"/>
    <cellStyle name="메모 2 2 3 2 2" xfId="8042"/>
    <cellStyle name="메모 2 2 3 2 2 2" xfId="14008"/>
    <cellStyle name="메모 2 2 3 2 2 2 2" xfId="37062"/>
    <cellStyle name="메모 2 2 3 2 2 3" xfId="19764"/>
    <cellStyle name="메모 2 2 3 2 2 3 2" xfId="42803"/>
    <cellStyle name="메모 2 2 3 2 2 4" xfId="25246"/>
    <cellStyle name="메모 2 2 3 2 2 4 2" xfId="48285"/>
    <cellStyle name="메모 2 2 3 2 2 5" xfId="31135"/>
    <cellStyle name="메모 2 2 3 2 3" xfId="8043"/>
    <cellStyle name="메모 2 2 3 2 3 2" xfId="14009"/>
    <cellStyle name="메모 2 2 3 2 3 2 2" xfId="37063"/>
    <cellStyle name="메모 2 2 3 2 3 3" xfId="19765"/>
    <cellStyle name="메모 2 2 3 2 3 3 2" xfId="42804"/>
    <cellStyle name="메모 2 2 3 2 3 4" xfId="25247"/>
    <cellStyle name="메모 2 2 3 2 3 4 2" xfId="48286"/>
    <cellStyle name="메모 2 2 3 2 3 5" xfId="31136"/>
    <cellStyle name="메모 2 2 3 2 4" xfId="8044"/>
    <cellStyle name="메모 2 2 3 2 4 2" xfId="14010"/>
    <cellStyle name="메모 2 2 3 2 4 2 2" xfId="37064"/>
    <cellStyle name="메모 2 2 3 2 4 3" xfId="19766"/>
    <cellStyle name="메모 2 2 3 2 4 3 2" xfId="42805"/>
    <cellStyle name="메모 2 2 3 2 4 4" xfId="25248"/>
    <cellStyle name="메모 2 2 3 2 4 4 2" xfId="48287"/>
    <cellStyle name="메모 2 2 3 2 4 5" xfId="31137"/>
    <cellStyle name="메모 2 2 3 2 5" xfId="8045"/>
    <cellStyle name="메모 2 2 3 2 5 2" xfId="14011"/>
    <cellStyle name="메모 2 2 3 2 5 2 2" xfId="37065"/>
    <cellStyle name="메모 2 2 3 2 5 3" xfId="19767"/>
    <cellStyle name="메모 2 2 3 2 5 3 2" xfId="42806"/>
    <cellStyle name="메모 2 2 3 2 5 4" xfId="25249"/>
    <cellStyle name="메모 2 2 3 2 5 4 2" xfId="48288"/>
    <cellStyle name="메모 2 2 3 2 5 5" xfId="31138"/>
    <cellStyle name="메모 2 2 3 2 6" xfId="8046"/>
    <cellStyle name="메모 2 2 3 2 6 2" xfId="14012"/>
    <cellStyle name="메모 2 2 3 2 6 2 2" xfId="37066"/>
    <cellStyle name="메모 2 2 3 2 6 3" xfId="19768"/>
    <cellStyle name="메모 2 2 3 2 6 3 2" xfId="42807"/>
    <cellStyle name="메모 2 2 3 2 6 4" xfId="25250"/>
    <cellStyle name="메모 2 2 3 2 6 4 2" xfId="48289"/>
    <cellStyle name="메모 2 2 3 2 6 5" xfId="31139"/>
    <cellStyle name="메모 2 2 3 2 7" xfId="8047"/>
    <cellStyle name="메모 2 2 3 2 7 2" xfId="14013"/>
    <cellStyle name="메모 2 2 3 2 7 2 2" xfId="37067"/>
    <cellStyle name="메모 2 2 3 2 7 3" xfId="19769"/>
    <cellStyle name="메모 2 2 3 2 7 3 2" xfId="42808"/>
    <cellStyle name="메모 2 2 3 2 7 4" xfId="25251"/>
    <cellStyle name="메모 2 2 3 2 7 4 2" xfId="48290"/>
    <cellStyle name="메모 2 2 3 2 7 5" xfId="31140"/>
    <cellStyle name="메모 2 2 3 2 8" xfId="8048"/>
    <cellStyle name="메모 2 2 3 2 8 2" xfId="14014"/>
    <cellStyle name="메모 2 2 3 2 8 2 2" xfId="37068"/>
    <cellStyle name="메모 2 2 3 2 8 3" xfId="19770"/>
    <cellStyle name="메모 2 2 3 2 8 3 2" xfId="42809"/>
    <cellStyle name="메모 2 2 3 2 8 4" xfId="25252"/>
    <cellStyle name="메모 2 2 3 2 8 4 2" xfId="48291"/>
    <cellStyle name="메모 2 2 3 2 8 5" xfId="31141"/>
    <cellStyle name="메모 2 2 3 2 9" xfId="8049"/>
    <cellStyle name="메모 2 2 3 2 9 2" xfId="14015"/>
    <cellStyle name="메모 2 2 3 2 9 2 2" xfId="37069"/>
    <cellStyle name="메모 2 2 3 2 9 3" xfId="19771"/>
    <cellStyle name="메모 2 2 3 2 9 3 2" xfId="42810"/>
    <cellStyle name="메모 2 2 3 2 9 4" xfId="25253"/>
    <cellStyle name="메모 2 2 3 2 9 4 2" xfId="48292"/>
    <cellStyle name="메모 2 2 3 2 9 5" xfId="31142"/>
    <cellStyle name="메모 2 2 3 3" xfId="6030"/>
    <cellStyle name="메모 2 2 3 3 10" xfId="8050"/>
    <cellStyle name="메모 2 2 3 3 10 2" xfId="14016"/>
    <cellStyle name="메모 2 2 3 3 10 2 2" xfId="37070"/>
    <cellStyle name="메모 2 2 3 3 10 3" xfId="19772"/>
    <cellStyle name="메모 2 2 3 3 10 3 2" xfId="42811"/>
    <cellStyle name="메모 2 2 3 3 10 4" xfId="25254"/>
    <cellStyle name="메모 2 2 3 3 10 4 2" xfId="48293"/>
    <cellStyle name="메모 2 2 3 3 10 5" xfId="31143"/>
    <cellStyle name="메모 2 2 3 3 11" xfId="12003"/>
    <cellStyle name="메모 2 2 3 3 11 2" xfId="35072"/>
    <cellStyle name="메모 2 2 3 3 12" xfId="17760"/>
    <cellStyle name="메모 2 2 3 3 12 2" xfId="40814"/>
    <cellStyle name="메모 2 2 3 3 13" xfId="23257"/>
    <cellStyle name="메모 2 2 3 3 13 2" xfId="46296"/>
    <cellStyle name="메모 2 2 3 3 14" xfId="29144"/>
    <cellStyle name="메모 2 2 3 3 2" xfId="8051"/>
    <cellStyle name="메모 2 2 3 3 2 2" xfId="14017"/>
    <cellStyle name="메모 2 2 3 3 2 2 2" xfId="37071"/>
    <cellStyle name="메모 2 2 3 3 2 3" xfId="19773"/>
    <cellStyle name="메모 2 2 3 3 2 3 2" xfId="42812"/>
    <cellStyle name="메모 2 2 3 3 2 4" xfId="25255"/>
    <cellStyle name="메모 2 2 3 3 2 4 2" xfId="48294"/>
    <cellStyle name="메모 2 2 3 3 2 5" xfId="31144"/>
    <cellStyle name="메모 2 2 3 3 3" xfId="8052"/>
    <cellStyle name="메모 2 2 3 3 3 2" xfId="14018"/>
    <cellStyle name="메모 2 2 3 3 3 2 2" xfId="37072"/>
    <cellStyle name="메모 2 2 3 3 3 3" xfId="19774"/>
    <cellStyle name="메모 2 2 3 3 3 3 2" xfId="42813"/>
    <cellStyle name="메모 2 2 3 3 3 4" xfId="25256"/>
    <cellStyle name="메모 2 2 3 3 3 4 2" xfId="48295"/>
    <cellStyle name="메모 2 2 3 3 3 5" xfId="31145"/>
    <cellStyle name="메모 2 2 3 3 4" xfId="8053"/>
    <cellStyle name="메모 2 2 3 3 4 2" xfId="14019"/>
    <cellStyle name="메모 2 2 3 3 4 2 2" xfId="37073"/>
    <cellStyle name="메모 2 2 3 3 4 3" xfId="19775"/>
    <cellStyle name="메모 2 2 3 3 4 3 2" xfId="42814"/>
    <cellStyle name="메모 2 2 3 3 4 4" xfId="25257"/>
    <cellStyle name="메모 2 2 3 3 4 4 2" xfId="48296"/>
    <cellStyle name="메모 2 2 3 3 4 5" xfId="31146"/>
    <cellStyle name="메모 2 2 3 3 5" xfId="8054"/>
    <cellStyle name="메모 2 2 3 3 5 2" xfId="14020"/>
    <cellStyle name="메모 2 2 3 3 5 2 2" xfId="37074"/>
    <cellStyle name="메모 2 2 3 3 5 3" xfId="19776"/>
    <cellStyle name="메모 2 2 3 3 5 3 2" xfId="42815"/>
    <cellStyle name="메모 2 2 3 3 5 4" xfId="25258"/>
    <cellStyle name="메모 2 2 3 3 5 4 2" xfId="48297"/>
    <cellStyle name="메모 2 2 3 3 5 5" xfId="31147"/>
    <cellStyle name="메모 2 2 3 3 6" xfId="8055"/>
    <cellStyle name="메모 2 2 3 3 6 2" xfId="14021"/>
    <cellStyle name="메모 2 2 3 3 6 2 2" xfId="37075"/>
    <cellStyle name="메모 2 2 3 3 6 3" xfId="19777"/>
    <cellStyle name="메모 2 2 3 3 6 3 2" xfId="42816"/>
    <cellStyle name="메모 2 2 3 3 6 4" xfId="25259"/>
    <cellStyle name="메모 2 2 3 3 6 4 2" xfId="48298"/>
    <cellStyle name="메모 2 2 3 3 6 5" xfId="31148"/>
    <cellStyle name="메모 2 2 3 3 7" xfId="8056"/>
    <cellStyle name="메모 2 2 3 3 7 2" xfId="14022"/>
    <cellStyle name="메모 2 2 3 3 7 2 2" xfId="37076"/>
    <cellStyle name="메모 2 2 3 3 7 3" xfId="19778"/>
    <cellStyle name="메모 2 2 3 3 7 3 2" xfId="42817"/>
    <cellStyle name="메모 2 2 3 3 7 4" xfId="25260"/>
    <cellStyle name="메모 2 2 3 3 7 4 2" xfId="48299"/>
    <cellStyle name="메모 2 2 3 3 7 5" xfId="31149"/>
    <cellStyle name="메모 2 2 3 3 8" xfId="8057"/>
    <cellStyle name="메모 2 2 3 3 8 2" xfId="14023"/>
    <cellStyle name="메모 2 2 3 3 8 2 2" xfId="37077"/>
    <cellStyle name="메모 2 2 3 3 8 3" xfId="19779"/>
    <cellStyle name="메모 2 2 3 3 8 3 2" xfId="42818"/>
    <cellStyle name="메모 2 2 3 3 8 4" xfId="25261"/>
    <cellStyle name="메모 2 2 3 3 8 4 2" xfId="48300"/>
    <cellStyle name="메모 2 2 3 3 8 5" xfId="31150"/>
    <cellStyle name="메모 2 2 3 3 9" xfId="8058"/>
    <cellStyle name="메모 2 2 3 3 9 2" xfId="14024"/>
    <cellStyle name="메모 2 2 3 3 9 2 2" xfId="37078"/>
    <cellStyle name="메모 2 2 3 3 9 3" xfId="19780"/>
    <cellStyle name="메모 2 2 3 3 9 3 2" xfId="42819"/>
    <cellStyle name="메모 2 2 3 3 9 4" xfId="25262"/>
    <cellStyle name="메모 2 2 3 3 9 4 2" xfId="48301"/>
    <cellStyle name="메모 2 2 3 3 9 5" xfId="31151"/>
    <cellStyle name="메모 2 2 3 4" xfId="8059"/>
    <cellStyle name="메모 2 2 3 4 2" xfId="14025"/>
    <cellStyle name="메모 2 2 3 4 2 2" xfId="37079"/>
    <cellStyle name="메모 2 2 3 4 3" xfId="19781"/>
    <cellStyle name="메모 2 2 3 4 3 2" xfId="42820"/>
    <cellStyle name="메모 2 2 3 4 4" xfId="25263"/>
    <cellStyle name="메모 2 2 3 4 4 2" xfId="48302"/>
    <cellStyle name="메모 2 2 3 4 5" xfId="31152"/>
    <cellStyle name="메모 2 2 3 5" xfId="8060"/>
    <cellStyle name="메모 2 2 3 5 2" xfId="14026"/>
    <cellStyle name="메모 2 2 3 5 2 2" xfId="37080"/>
    <cellStyle name="메모 2 2 3 5 3" xfId="19782"/>
    <cellStyle name="메모 2 2 3 5 3 2" xfId="42821"/>
    <cellStyle name="메모 2 2 3 5 4" xfId="25264"/>
    <cellStyle name="메모 2 2 3 5 4 2" xfId="48303"/>
    <cellStyle name="메모 2 2 3 5 5" xfId="31153"/>
    <cellStyle name="메모 2 2 3 6" xfId="8061"/>
    <cellStyle name="메모 2 2 3 6 2" xfId="14027"/>
    <cellStyle name="메모 2 2 3 6 2 2" xfId="37081"/>
    <cellStyle name="메모 2 2 3 6 3" xfId="19783"/>
    <cellStyle name="메모 2 2 3 6 3 2" xfId="42822"/>
    <cellStyle name="메모 2 2 3 6 4" xfId="25265"/>
    <cellStyle name="메모 2 2 3 6 4 2" xfId="48304"/>
    <cellStyle name="메모 2 2 3 6 5" xfId="31154"/>
    <cellStyle name="메모 2 2 3 7" xfId="8062"/>
    <cellStyle name="메모 2 2 3 7 2" xfId="14028"/>
    <cellStyle name="메모 2 2 3 7 2 2" xfId="37082"/>
    <cellStyle name="메모 2 2 3 7 3" xfId="19784"/>
    <cellStyle name="메모 2 2 3 7 3 2" xfId="42823"/>
    <cellStyle name="메모 2 2 3 7 4" xfId="25266"/>
    <cellStyle name="메모 2 2 3 7 4 2" xfId="48305"/>
    <cellStyle name="메모 2 2 3 7 5" xfId="31155"/>
    <cellStyle name="메모 2 2 3 8" xfId="8063"/>
    <cellStyle name="메모 2 2 3 8 2" xfId="14029"/>
    <cellStyle name="메모 2 2 3 8 2 2" xfId="37083"/>
    <cellStyle name="메모 2 2 3 8 3" xfId="19785"/>
    <cellStyle name="메모 2 2 3 8 3 2" xfId="42824"/>
    <cellStyle name="메모 2 2 3 8 4" xfId="25267"/>
    <cellStyle name="메모 2 2 3 8 4 2" xfId="48306"/>
    <cellStyle name="메모 2 2 3 8 5" xfId="31156"/>
    <cellStyle name="메모 2 2 3 9" xfId="8064"/>
    <cellStyle name="메모 2 2 3 9 2" xfId="14030"/>
    <cellStyle name="메모 2 2 3 9 2 2" xfId="37084"/>
    <cellStyle name="메모 2 2 3 9 3" xfId="19786"/>
    <cellStyle name="메모 2 2 3 9 3 2" xfId="42825"/>
    <cellStyle name="메모 2 2 3 9 4" xfId="25268"/>
    <cellStyle name="메모 2 2 3 9 4 2" xfId="48307"/>
    <cellStyle name="메모 2 2 3 9 5" xfId="31157"/>
    <cellStyle name="메모 2 2 4" xfId="5460"/>
    <cellStyle name="메모 2 2 4 2" xfId="5748"/>
    <cellStyle name="메모 2 2 4 2 10" xfId="11721"/>
    <cellStyle name="메모 2 2 4 2 10 2" xfId="34790"/>
    <cellStyle name="메모 2 2 4 2 11" xfId="17488"/>
    <cellStyle name="메모 2 2 4 2 11 2" xfId="40542"/>
    <cellStyle name="메모 2 2 4 2 12" xfId="23006"/>
    <cellStyle name="메모 2 2 4 2 12 2" xfId="46045"/>
    <cellStyle name="메모 2 2 4 2 13" xfId="28862"/>
    <cellStyle name="메모 2 2 4 2 2" xfId="8065"/>
    <cellStyle name="메모 2 2 4 2 2 2" xfId="14031"/>
    <cellStyle name="메모 2 2 4 2 2 2 2" xfId="37085"/>
    <cellStyle name="메모 2 2 4 2 2 3" xfId="19787"/>
    <cellStyle name="메모 2 2 4 2 2 3 2" xfId="42826"/>
    <cellStyle name="메모 2 2 4 2 2 4" xfId="25269"/>
    <cellStyle name="메모 2 2 4 2 2 4 2" xfId="48308"/>
    <cellStyle name="메모 2 2 4 2 2 5" xfId="31158"/>
    <cellStyle name="메모 2 2 4 2 3" xfId="8066"/>
    <cellStyle name="메모 2 2 4 2 3 2" xfId="14032"/>
    <cellStyle name="메모 2 2 4 2 3 2 2" xfId="37086"/>
    <cellStyle name="메모 2 2 4 2 3 3" xfId="19788"/>
    <cellStyle name="메모 2 2 4 2 3 3 2" xfId="42827"/>
    <cellStyle name="메모 2 2 4 2 3 4" xfId="25270"/>
    <cellStyle name="메모 2 2 4 2 3 4 2" xfId="48309"/>
    <cellStyle name="메모 2 2 4 2 3 5" xfId="31159"/>
    <cellStyle name="메모 2 2 4 2 4" xfId="8067"/>
    <cellStyle name="메모 2 2 4 2 4 2" xfId="14033"/>
    <cellStyle name="메모 2 2 4 2 4 2 2" xfId="37087"/>
    <cellStyle name="메모 2 2 4 2 4 3" xfId="19789"/>
    <cellStyle name="메모 2 2 4 2 4 3 2" xfId="42828"/>
    <cellStyle name="메모 2 2 4 2 4 4" xfId="25271"/>
    <cellStyle name="메모 2 2 4 2 4 4 2" xfId="48310"/>
    <cellStyle name="메모 2 2 4 2 4 5" xfId="31160"/>
    <cellStyle name="메모 2 2 4 2 5" xfId="8068"/>
    <cellStyle name="메모 2 2 4 2 5 2" xfId="14034"/>
    <cellStyle name="메모 2 2 4 2 5 2 2" xfId="37088"/>
    <cellStyle name="메모 2 2 4 2 5 3" xfId="19790"/>
    <cellStyle name="메모 2 2 4 2 5 3 2" xfId="42829"/>
    <cellStyle name="메모 2 2 4 2 5 4" xfId="25272"/>
    <cellStyle name="메모 2 2 4 2 5 4 2" xfId="48311"/>
    <cellStyle name="메모 2 2 4 2 5 5" xfId="31161"/>
    <cellStyle name="메모 2 2 4 2 6" xfId="8069"/>
    <cellStyle name="메모 2 2 4 2 6 2" xfId="14035"/>
    <cellStyle name="메모 2 2 4 2 6 2 2" xfId="37089"/>
    <cellStyle name="메모 2 2 4 2 6 3" xfId="19791"/>
    <cellStyle name="메모 2 2 4 2 6 3 2" xfId="42830"/>
    <cellStyle name="메모 2 2 4 2 6 4" xfId="25273"/>
    <cellStyle name="메모 2 2 4 2 6 4 2" xfId="48312"/>
    <cellStyle name="메모 2 2 4 2 6 5" xfId="31162"/>
    <cellStyle name="메모 2 2 4 2 7" xfId="8070"/>
    <cellStyle name="메모 2 2 4 2 7 2" xfId="14036"/>
    <cellStyle name="메모 2 2 4 2 7 2 2" xfId="37090"/>
    <cellStyle name="메모 2 2 4 2 7 3" xfId="19792"/>
    <cellStyle name="메모 2 2 4 2 7 3 2" xfId="42831"/>
    <cellStyle name="메모 2 2 4 2 7 4" xfId="25274"/>
    <cellStyle name="메모 2 2 4 2 7 4 2" xfId="48313"/>
    <cellStyle name="메모 2 2 4 2 7 5" xfId="31163"/>
    <cellStyle name="메모 2 2 4 2 8" xfId="8071"/>
    <cellStyle name="메모 2 2 4 2 8 2" xfId="14037"/>
    <cellStyle name="메모 2 2 4 2 8 2 2" xfId="37091"/>
    <cellStyle name="메모 2 2 4 2 8 3" xfId="19793"/>
    <cellStyle name="메모 2 2 4 2 8 3 2" xfId="42832"/>
    <cellStyle name="메모 2 2 4 2 8 4" xfId="25275"/>
    <cellStyle name="메모 2 2 4 2 8 4 2" xfId="48314"/>
    <cellStyle name="메모 2 2 4 2 8 5" xfId="31164"/>
    <cellStyle name="메모 2 2 4 2 9" xfId="8072"/>
    <cellStyle name="메모 2 2 4 2 9 2" xfId="14038"/>
    <cellStyle name="메모 2 2 4 2 9 2 2" xfId="37092"/>
    <cellStyle name="메모 2 2 4 2 9 3" xfId="19794"/>
    <cellStyle name="메모 2 2 4 2 9 3 2" xfId="42833"/>
    <cellStyle name="메모 2 2 4 2 9 4" xfId="25276"/>
    <cellStyle name="메모 2 2 4 2 9 4 2" xfId="48315"/>
    <cellStyle name="메모 2 2 4 2 9 5" xfId="31165"/>
    <cellStyle name="메모 2 2 4 3" xfId="5975"/>
    <cellStyle name="메모 2 2 4 3 10" xfId="8073"/>
    <cellStyle name="메모 2 2 4 3 10 2" xfId="14039"/>
    <cellStyle name="메모 2 2 4 3 10 2 2" xfId="37093"/>
    <cellStyle name="메모 2 2 4 3 10 3" xfId="19795"/>
    <cellStyle name="메모 2 2 4 3 10 3 2" xfId="42834"/>
    <cellStyle name="메모 2 2 4 3 10 4" xfId="25277"/>
    <cellStyle name="메모 2 2 4 3 10 4 2" xfId="48316"/>
    <cellStyle name="메모 2 2 4 3 10 5" xfId="31166"/>
    <cellStyle name="메모 2 2 4 3 11" xfId="11948"/>
    <cellStyle name="메모 2 2 4 3 11 2" xfId="35017"/>
    <cellStyle name="메모 2 2 4 3 12" xfId="17705"/>
    <cellStyle name="메모 2 2 4 3 12 2" xfId="40759"/>
    <cellStyle name="메모 2 2 4 3 13" xfId="23202"/>
    <cellStyle name="메모 2 2 4 3 13 2" xfId="46241"/>
    <cellStyle name="메모 2 2 4 3 14" xfId="29089"/>
    <cellStyle name="메모 2 2 4 3 2" xfId="8074"/>
    <cellStyle name="메모 2 2 4 3 2 2" xfId="14040"/>
    <cellStyle name="메모 2 2 4 3 2 2 2" xfId="37094"/>
    <cellStyle name="메모 2 2 4 3 2 3" xfId="19796"/>
    <cellStyle name="메모 2 2 4 3 2 3 2" xfId="42835"/>
    <cellStyle name="메모 2 2 4 3 2 4" xfId="25278"/>
    <cellStyle name="메모 2 2 4 3 2 4 2" xfId="48317"/>
    <cellStyle name="메모 2 2 4 3 2 5" xfId="31167"/>
    <cellStyle name="메모 2 2 4 3 3" xfId="8075"/>
    <cellStyle name="메모 2 2 4 3 3 2" xfId="14041"/>
    <cellStyle name="메모 2 2 4 3 3 2 2" xfId="37095"/>
    <cellStyle name="메모 2 2 4 3 3 3" xfId="19797"/>
    <cellStyle name="메모 2 2 4 3 3 3 2" xfId="42836"/>
    <cellStyle name="메모 2 2 4 3 3 4" xfId="25279"/>
    <cellStyle name="메모 2 2 4 3 3 4 2" xfId="48318"/>
    <cellStyle name="메모 2 2 4 3 3 5" xfId="31168"/>
    <cellStyle name="메모 2 2 4 3 4" xfId="8076"/>
    <cellStyle name="메모 2 2 4 3 4 2" xfId="14042"/>
    <cellStyle name="메모 2 2 4 3 4 2 2" xfId="37096"/>
    <cellStyle name="메모 2 2 4 3 4 3" xfId="19798"/>
    <cellStyle name="메모 2 2 4 3 4 3 2" xfId="42837"/>
    <cellStyle name="메모 2 2 4 3 4 4" xfId="25280"/>
    <cellStyle name="메모 2 2 4 3 4 4 2" xfId="48319"/>
    <cellStyle name="메모 2 2 4 3 4 5" xfId="31169"/>
    <cellStyle name="메모 2 2 4 3 5" xfId="8077"/>
    <cellStyle name="메모 2 2 4 3 5 2" xfId="14043"/>
    <cellStyle name="메모 2 2 4 3 5 2 2" xfId="37097"/>
    <cellStyle name="메모 2 2 4 3 5 3" xfId="19799"/>
    <cellStyle name="메모 2 2 4 3 5 3 2" xfId="42838"/>
    <cellStyle name="메모 2 2 4 3 5 4" xfId="25281"/>
    <cellStyle name="메모 2 2 4 3 5 4 2" xfId="48320"/>
    <cellStyle name="메모 2 2 4 3 5 5" xfId="31170"/>
    <cellStyle name="메모 2 2 4 3 6" xfId="8078"/>
    <cellStyle name="메모 2 2 4 3 6 2" xfId="14044"/>
    <cellStyle name="메모 2 2 4 3 6 2 2" xfId="37098"/>
    <cellStyle name="메모 2 2 4 3 6 3" xfId="19800"/>
    <cellStyle name="메모 2 2 4 3 6 3 2" xfId="42839"/>
    <cellStyle name="메모 2 2 4 3 6 4" xfId="25282"/>
    <cellStyle name="메모 2 2 4 3 6 4 2" xfId="48321"/>
    <cellStyle name="메모 2 2 4 3 6 5" xfId="31171"/>
    <cellStyle name="메모 2 2 4 3 7" xfId="8079"/>
    <cellStyle name="메모 2 2 4 3 7 2" xfId="14045"/>
    <cellStyle name="메모 2 2 4 3 7 2 2" xfId="37099"/>
    <cellStyle name="메모 2 2 4 3 7 3" xfId="19801"/>
    <cellStyle name="메모 2 2 4 3 7 3 2" xfId="42840"/>
    <cellStyle name="메모 2 2 4 3 7 4" xfId="25283"/>
    <cellStyle name="메모 2 2 4 3 7 4 2" xfId="48322"/>
    <cellStyle name="메모 2 2 4 3 7 5" xfId="31172"/>
    <cellStyle name="메모 2 2 4 3 8" xfId="8080"/>
    <cellStyle name="메모 2 2 4 3 8 2" xfId="14046"/>
    <cellStyle name="메모 2 2 4 3 8 2 2" xfId="37100"/>
    <cellStyle name="메모 2 2 4 3 8 3" xfId="19802"/>
    <cellStyle name="메모 2 2 4 3 8 3 2" xfId="42841"/>
    <cellStyle name="메모 2 2 4 3 8 4" xfId="25284"/>
    <cellStyle name="메모 2 2 4 3 8 4 2" xfId="48323"/>
    <cellStyle name="메모 2 2 4 3 8 5" xfId="31173"/>
    <cellStyle name="메모 2 2 4 3 9" xfId="8081"/>
    <cellStyle name="메모 2 2 4 3 9 2" xfId="14047"/>
    <cellStyle name="메모 2 2 4 3 9 2 2" xfId="37101"/>
    <cellStyle name="메모 2 2 4 3 9 3" xfId="19803"/>
    <cellStyle name="메모 2 2 4 3 9 3 2" xfId="42842"/>
    <cellStyle name="메모 2 2 4 3 9 4" xfId="25285"/>
    <cellStyle name="메모 2 2 4 3 9 4 2" xfId="48324"/>
    <cellStyle name="메모 2 2 4 3 9 5" xfId="31174"/>
    <cellStyle name="메모 2 2 4 4" xfId="8082"/>
    <cellStyle name="메모 2 2 4 4 2" xfId="14048"/>
    <cellStyle name="메모 2 2 4 4 2 2" xfId="37102"/>
    <cellStyle name="메모 2 2 4 4 3" xfId="19804"/>
    <cellStyle name="메모 2 2 4 4 3 2" xfId="42843"/>
    <cellStyle name="메모 2 2 4 4 4" xfId="25286"/>
    <cellStyle name="메모 2 2 4 4 4 2" xfId="48325"/>
    <cellStyle name="메모 2 2 4 4 5" xfId="31175"/>
    <cellStyle name="메모 2 2 4 5" xfId="8083"/>
    <cellStyle name="메모 2 2 4 5 2" xfId="14049"/>
    <cellStyle name="메모 2 2 4 5 2 2" xfId="37103"/>
    <cellStyle name="메모 2 2 4 5 3" xfId="19805"/>
    <cellStyle name="메모 2 2 4 5 3 2" xfId="42844"/>
    <cellStyle name="메모 2 2 4 5 4" xfId="25287"/>
    <cellStyle name="메모 2 2 4 5 4 2" xfId="48326"/>
    <cellStyle name="메모 2 2 4 5 5" xfId="31176"/>
    <cellStyle name="메모 2 2 4 6" xfId="8084"/>
    <cellStyle name="메모 2 2 4 6 2" xfId="14050"/>
    <cellStyle name="메모 2 2 4 6 2 2" xfId="37104"/>
    <cellStyle name="메모 2 2 4 6 3" xfId="19806"/>
    <cellStyle name="메모 2 2 4 6 3 2" xfId="42845"/>
    <cellStyle name="메모 2 2 4 6 4" xfId="25288"/>
    <cellStyle name="메모 2 2 4 6 4 2" xfId="48327"/>
    <cellStyle name="메모 2 2 4 6 5" xfId="31177"/>
    <cellStyle name="메모 2 2 4 7" xfId="11454"/>
    <cellStyle name="메모 2 2 4 7 2" xfId="34523"/>
    <cellStyle name="메모 2 2 4 8" xfId="17247"/>
    <cellStyle name="메모 2 2 4 8 2" xfId="40301"/>
    <cellStyle name="메모 2 2 4 9" xfId="28585"/>
    <cellStyle name="메모 2 2 5" xfId="5480"/>
    <cellStyle name="메모 2 2 5 10" xfId="28605"/>
    <cellStyle name="메모 2 2 5 2" xfId="5768"/>
    <cellStyle name="메모 2 2 5 2 10" xfId="11741"/>
    <cellStyle name="메모 2 2 5 2 10 2" xfId="34810"/>
    <cellStyle name="메모 2 2 5 2 11" xfId="17508"/>
    <cellStyle name="메모 2 2 5 2 11 2" xfId="40562"/>
    <cellStyle name="메모 2 2 5 2 12" xfId="23021"/>
    <cellStyle name="메모 2 2 5 2 12 2" xfId="46060"/>
    <cellStyle name="메모 2 2 5 2 13" xfId="28882"/>
    <cellStyle name="메모 2 2 5 2 2" xfId="8085"/>
    <cellStyle name="메모 2 2 5 2 2 2" xfId="14051"/>
    <cellStyle name="메모 2 2 5 2 2 2 2" xfId="37105"/>
    <cellStyle name="메모 2 2 5 2 2 3" xfId="19807"/>
    <cellStyle name="메모 2 2 5 2 2 3 2" xfId="42846"/>
    <cellStyle name="메모 2 2 5 2 2 4" xfId="25289"/>
    <cellStyle name="메모 2 2 5 2 2 4 2" xfId="48328"/>
    <cellStyle name="메모 2 2 5 2 2 5" xfId="31178"/>
    <cellStyle name="메모 2 2 5 2 3" xfId="8086"/>
    <cellStyle name="메모 2 2 5 2 3 2" xfId="14052"/>
    <cellStyle name="메모 2 2 5 2 3 2 2" xfId="37106"/>
    <cellStyle name="메모 2 2 5 2 3 3" xfId="19808"/>
    <cellStyle name="메모 2 2 5 2 3 3 2" xfId="42847"/>
    <cellStyle name="메모 2 2 5 2 3 4" xfId="25290"/>
    <cellStyle name="메모 2 2 5 2 3 4 2" xfId="48329"/>
    <cellStyle name="메모 2 2 5 2 3 5" xfId="31179"/>
    <cellStyle name="메모 2 2 5 2 4" xfId="8087"/>
    <cellStyle name="메모 2 2 5 2 4 2" xfId="14053"/>
    <cellStyle name="메모 2 2 5 2 4 2 2" xfId="37107"/>
    <cellStyle name="메모 2 2 5 2 4 3" xfId="19809"/>
    <cellStyle name="메모 2 2 5 2 4 3 2" xfId="42848"/>
    <cellStyle name="메모 2 2 5 2 4 4" xfId="25291"/>
    <cellStyle name="메모 2 2 5 2 4 4 2" xfId="48330"/>
    <cellStyle name="메모 2 2 5 2 4 5" xfId="31180"/>
    <cellStyle name="메모 2 2 5 2 5" xfId="8088"/>
    <cellStyle name="메모 2 2 5 2 5 2" xfId="14054"/>
    <cellStyle name="메모 2 2 5 2 5 2 2" xfId="37108"/>
    <cellStyle name="메모 2 2 5 2 5 3" xfId="19810"/>
    <cellStyle name="메모 2 2 5 2 5 3 2" xfId="42849"/>
    <cellStyle name="메모 2 2 5 2 5 4" xfId="25292"/>
    <cellStyle name="메모 2 2 5 2 5 4 2" xfId="48331"/>
    <cellStyle name="메모 2 2 5 2 5 5" xfId="31181"/>
    <cellStyle name="메모 2 2 5 2 6" xfId="8089"/>
    <cellStyle name="메모 2 2 5 2 6 2" xfId="14055"/>
    <cellStyle name="메모 2 2 5 2 6 2 2" xfId="37109"/>
    <cellStyle name="메모 2 2 5 2 6 3" xfId="19811"/>
    <cellStyle name="메모 2 2 5 2 6 3 2" xfId="42850"/>
    <cellStyle name="메모 2 2 5 2 6 4" xfId="25293"/>
    <cellStyle name="메모 2 2 5 2 6 4 2" xfId="48332"/>
    <cellStyle name="메모 2 2 5 2 6 5" xfId="31182"/>
    <cellStyle name="메모 2 2 5 2 7" xfId="8090"/>
    <cellStyle name="메모 2 2 5 2 7 2" xfId="14056"/>
    <cellStyle name="메모 2 2 5 2 7 2 2" xfId="37110"/>
    <cellStyle name="메모 2 2 5 2 7 3" xfId="19812"/>
    <cellStyle name="메모 2 2 5 2 7 3 2" xfId="42851"/>
    <cellStyle name="메모 2 2 5 2 7 4" xfId="25294"/>
    <cellStyle name="메모 2 2 5 2 7 4 2" xfId="48333"/>
    <cellStyle name="메모 2 2 5 2 7 5" xfId="31183"/>
    <cellStyle name="메모 2 2 5 2 8" xfId="8091"/>
    <cellStyle name="메모 2 2 5 2 8 2" xfId="14057"/>
    <cellStyle name="메모 2 2 5 2 8 2 2" xfId="37111"/>
    <cellStyle name="메모 2 2 5 2 8 3" xfId="19813"/>
    <cellStyle name="메모 2 2 5 2 8 3 2" xfId="42852"/>
    <cellStyle name="메모 2 2 5 2 8 4" xfId="25295"/>
    <cellStyle name="메모 2 2 5 2 8 4 2" xfId="48334"/>
    <cellStyle name="메모 2 2 5 2 8 5" xfId="31184"/>
    <cellStyle name="메모 2 2 5 2 9" xfId="8092"/>
    <cellStyle name="메모 2 2 5 2 9 2" xfId="14058"/>
    <cellStyle name="메모 2 2 5 2 9 2 2" xfId="37112"/>
    <cellStyle name="메모 2 2 5 2 9 3" xfId="19814"/>
    <cellStyle name="메모 2 2 5 2 9 3 2" xfId="42853"/>
    <cellStyle name="메모 2 2 5 2 9 4" xfId="25296"/>
    <cellStyle name="메모 2 2 5 2 9 4 2" xfId="48335"/>
    <cellStyle name="메모 2 2 5 2 9 5" xfId="31185"/>
    <cellStyle name="메모 2 2 5 3" xfId="5993"/>
    <cellStyle name="메모 2 2 5 3 10" xfId="8093"/>
    <cellStyle name="메모 2 2 5 3 10 2" xfId="14059"/>
    <cellStyle name="메모 2 2 5 3 10 2 2" xfId="37113"/>
    <cellStyle name="메모 2 2 5 3 10 3" xfId="19815"/>
    <cellStyle name="메모 2 2 5 3 10 3 2" xfId="42854"/>
    <cellStyle name="메모 2 2 5 3 10 4" xfId="25297"/>
    <cellStyle name="메모 2 2 5 3 10 4 2" xfId="48336"/>
    <cellStyle name="메모 2 2 5 3 10 5" xfId="31186"/>
    <cellStyle name="메모 2 2 5 3 11" xfId="11966"/>
    <cellStyle name="메모 2 2 5 3 11 2" xfId="35035"/>
    <cellStyle name="메모 2 2 5 3 12" xfId="17723"/>
    <cellStyle name="메모 2 2 5 3 12 2" xfId="40777"/>
    <cellStyle name="메모 2 2 5 3 13" xfId="23220"/>
    <cellStyle name="메모 2 2 5 3 13 2" xfId="46259"/>
    <cellStyle name="메모 2 2 5 3 14" xfId="29107"/>
    <cellStyle name="메모 2 2 5 3 2" xfId="8094"/>
    <cellStyle name="메모 2 2 5 3 2 2" xfId="14060"/>
    <cellStyle name="메모 2 2 5 3 2 2 2" xfId="37114"/>
    <cellStyle name="메모 2 2 5 3 2 3" xfId="19816"/>
    <cellStyle name="메모 2 2 5 3 2 3 2" xfId="42855"/>
    <cellStyle name="메모 2 2 5 3 2 4" xfId="25298"/>
    <cellStyle name="메모 2 2 5 3 2 4 2" xfId="48337"/>
    <cellStyle name="메모 2 2 5 3 2 5" xfId="31187"/>
    <cellStyle name="메모 2 2 5 3 3" xfId="8095"/>
    <cellStyle name="메모 2 2 5 3 3 2" xfId="14061"/>
    <cellStyle name="메모 2 2 5 3 3 2 2" xfId="37115"/>
    <cellStyle name="메모 2 2 5 3 3 3" xfId="19817"/>
    <cellStyle name="메모 2 2 5 3 3 3 2" xfId="42856"/>
    <cellStyle name="메모 2 2 5 3 3 4" xfId="25299"/>
    <cellStyle name="메모 2 2 5 3 3 4 2" xfId="48338"/>
    <cellStyle name="메모 2 2 5 3 3 5" xfId="31188"/>
    <cellStyle name="메모 2 2 5 3 4" xfId="8096"/>
    <cellStyle name="메모 2 2 5 3 4 2" xfId="14062"/>
    <cellStyle name="메모 2 2 5 3 4 2 2" xfId="37116"/>
    <cellStyle name="메모 2 2 5 3 4 3" xfId="19818"/>
    <cellStyle name="메모 2 2 5 3 4 3 2" xfId="42857"/>
    <cellStyle name="메모 2 2 5 3 4 4" xfId="25300"/>
    <cellStyle name="메모 2 2 5 3 4 4 2" xfId="48339"/>
    <cellStyle name="메모 2 2 5 3 4 5" xfId="31189"/>
    <cellStyle name="메모 2 2 5 3 5" xfId="8097"/>
    <cellStyle name="메모 2 2 5 3 5 2" xfId="14063"/>
    <cellStyle name="메모 2 2 5 3 5 2 2" xfId="37117"/>
    <cellStyle name="메모 2 2 5 3 5 3" xfId="19819"/>
    <cellStyle name="메모 2 2 5 3 5 3 2" xfId="42858"/>
    <cellStyle name="메모 2 2 5 3 5 4" xfId="25301"/>
    <cellStyle name="메모 2 2 5 3 5 4 2" xfId="48340"/>
    <cellStyle name="메모 2 2 5 3 5 5" xfId="31190"/>
    <cellStyle name="메모 2 2 5 3 6" xfId="8098"/>
    <cellStyle name="메모 2 2 5 3 6 2" xfId="14064"/>
    <cellStyle name="메모 2 2 5 3 6 2 2" xfId="37118"/>
    <cellStyle name="메모 2 2 5 3 6 3" xfId="19820"/>
    <cellStyle name="메모 2 2 5 3 6 3 2" xfId="42859"/>
    <cellStyle name="메모 2 2 5 3 6 4" xfId="25302"/>
    <cellStyle name="메모 2 2 5 3 6 4 2" xfId="48341"/>
    <cellStyle name="메모 2 2 5 3 6 5" xfId="31191"/>
    <cellStyle name="메모 2 2 5 3 7" xfId="8099"/>
    <cellStyle name="메모 2 2 5 3 7 2" xfId="14065"/>
    <cellStyle name="메모 2 2 5 3 7 2 2" xfId="37119"/>
    <cellStyle name="메모 2 2 5 3 7 3" xfId="19821"/>
    <cellStyle name="메모 2 2 5 3 7 3 2" xfId="42860"/>
    <cellStyle name="메모 2 2 5 3 7 4" xfId="25303"/>
    <cellStyle name="메모 2 2 5 3 7 4 2" xfId="48342"/>
    <cellStyle name="메모 2 2 5 3 7 5" xfId="31192"/>
    <cellStyle name="메모 2 2 5 3 8" xfId="8100"/>
    <cellStyle name="메모 2 2 5 3 8 2" xfId="14066"/>
    <cellStyle name="메모 2 2 5 3 8 2 2" xfId="37120"/>
    <cellStyle name="메모 2 2 5 3 8 3" xfId="19822"/>
    <cellStyle name="메모 2 2 5 3 8 3 2" xfId="42861"/>
    <cellStyle name="메모 2 2 5 3 8 4" xfId="25304"/>
    <cellStyle name="메모 2 2 5 3 8 4 2" xfId="48343"/>
    <cellStyle name="메모 2 2 5 3 8 5" xfId="31193"/>
    <cellStyle name="메모 2 2 5 3 9" xfId="8101"/>
    <cellStyle name="메모 2 2 5 3 9 2" xfId="14067"/>
    <cellStyle name="메모 2 2 5 3 9 2 2" xfId="37121"/>
    <cellStyle name="메모 2 2 5 3 9 3" xfId="19823"/>
    <cellStyle name="메모 2 2 5 3 9 3 2" xfId="42862"/>
    <cellStyle name="메모 2 2 5 3 9 4" xfId="25305"/>
    <cellStyle name="메모 2 2 5 3 9 4 2" xfId="48344"/>
    <cellStyle name="메모 2 2 5 3 9 5" xfId="31194"/>
    <cellStyle name="메모 2 2 5 4" xfId="8102"/>
    <cellStyle name="메모 2 2 5 4 2" xfId="14068"/>
    <cellStyle name="메모 2 2 5 4 2 2" xfId="37122"/>
    <cellStyle name="메모 2 2 5 4 3" xfId="19824"/>
    <cellStyle name="메모 2 2 5 4 3 2" xfId="42863"/>
    <cellStyle name="메모 2 2 5 4 4" xfId="25306"/>
    <cellStyle name="메모 2 2 5 4 4 2" xfId="48345"/>
    <cellStyle name="메모 2 2 5 4 5" xfId="31195"/>
    <cellStyle name="메모 2 2 5 5" xfId="8103"/>
    <cellStyle name="메모 2 2 5 5 2" xfId="14069"/>
    <cellStyle name="메모 2 2 5 5 2 2" xfId="37123"/>
    <cellStyle name="메모 2 2 5 5 3" xfId="19825"/>
    <cellStyle name="메모 2 2 5 5 3 2" xfId="42864"/>
    <cellStyle name="메모 2 2 5 5 4" xfId="25307"/>
    <cellStyle name="메모 2 2 5 5 4 2" xfId="48346"/>
    <cellStyle name="메모 2 2 5 5 5" xfId="31196"/>
    <cellStyle name="메모 2 2 5 6" xfId="8104"/>
    <cellStyle name="메모 2 2 5 6 2" xfId="14070"/>
    <cellStyle name="메모 2 2 5 6 2 2" xfId="37124"/>
    <cellStyle name="메모 2 2 5 6 3" xfId="19826"/>
    <cellStyle name="메모 2 2 5 6 3 2" xfId="42865"/>
    <cellStyle name="메모 2 2 5 6 4" xfId="25308"/>
    <cellStyle name="메모 2 2 5 6 4 2" xfId="48347"/>
    <cellStyle name="메모 2 2 5 6 5" xfId="31197"/>
    <cellStyle name="메모 2 2 5 7" xfId="8105"/>
    <cellStyle name="메모 2 2 5 7 2" xfId="14071"/>
    <cellStyle name="메모 2 2 5 7 2 2" xfId="37125"/>
    <cellStyle name="메모 2 2 5 7 3" xfId="19827"/>
    <cellStyle name="메모 2 2 5 7 3 2" xfId="42866"/>
    <cellStyle name="메모 2 2 5 7 4" xfId="25309"/>
    <cellStyle name="메모 2 2 5 7 4 2" xfId="48348"/>
    <cellStyle name="메모 2 2 5 7 5" xfId="31198"/>
    <cellStyle name="메모 2 2 5 8" xfId="11474"/>
    <cellStyle name="메모 2 2 5 8 2" xfId="34543"/>
    <cellStyle name="메모 2 2 5 9" xfId="17267"/>
    <cellStyle name="메모 2 2 5 9 2" xfId="40321"/>
    <cellStyle name="메모 2 2 6" xfId="5471"/>
    <cellStyle name="메모 2 2 6 10" xfId="17258"/>
    <cellStyle name="메모 2 2 6 10 2" xfId="40312"/>
    <cellStyle name="메모 2 2 6 11" xfId="22879"/>
    <cellStyle name="메모 2 2 6 11 2" xfId="45918"/>
    <cellStyle name="메모 2 2 6 12" xfId="28596"/>
    <cellStyle name="메모 2 2 6 2" xfId="5759"/>
    <cellStyle name="메모 2 2 6 2 10" xfId="8106"/>
    <cellStyle name="메모 2 2 6 2 10 2" xfId="14072"/>
    <cellStyle name="메모 2 2 6 2 10 2 2" xfId="37126"/>
    <cellStyle name="메모 2 2 6 2 10 3" xfId="19828"/>
    <cellStyle name="메모 2 2 6 2 10 3 2" xfId="42867"/>
    <cellStyle name="메모 2 2 6 2 10 4" xfId="25310"/>
    <cellStyle name="메모 2 2 6 2 10 4 2" xfId="48349"/>
    <cellStyle name="메모 2 2 6 2 10 5" xfId="31199"/>
    <cellStyle name="메모 2 2 6 2 11" xfId="11732"/>
    <cellStyle name="메모 2 2 6 2 11 2" xfId="34801"/>
    <cellStyle name="메모 2 2 6 2 12" xfId="17499"/>
    <cellStyle name="메모 2 2 6 2 12 2" xfId="40553"/>
    <cellStyle name="메모 2 2 6 2 13" xfId="23015"/>
    <cellStyle name="메모 2 2 6 2 13 2" xfId="46054"/>
    <cellStyle name="메모 2 2 6 2 14" xfId="28873"/>
    <cellStyle name="메모 2 2 6 2 2" xfId="8107"/>
    <cellStyle name="메모 2 2 6 2 2 2" xfId="14073"/>
    <cellStyle name="메모 2 2 6 2 2 2 2" xfId="37127"/>
    <cellStyle name="메모 2 2 6 2 2 3" xfId="19829"/>
    <cellStyle name="메모 2 2 6 2 2 3 2" xfId="42868"/>
    <cellStyle name="메모 2 2 6 2 2 4" xfId="25311"/>
    <cellStyle name="메모 2 2 6 2 2 4 2" xfId="48350"/>
    <cellStyle name="메모 2 2 6 2 2 5" xfId="31200"/>
    <cellStyle name="메모 2 2 6 2 3" xfId="8108"/>
    <cellStyle name="메모 2 2 6 2 3 2" xfId="14074"/>
    <cellStyle name="메모 2 2 6 2 3 2 2" xfId="37128"/>
    <cellStyle name="메모 2 2 6 2 3 3" xfId="19830"/>
    <cellStyle name="메모 2 2 6 2 3 3 2" xfId="42869"/>
    <cellStyle name="메모 2 2 6 2 3 4" xfId="25312"/>
    <cellStyle name="메모 2 2 6 2 3 4 2" xfId="48351"/>
    <cellStyle name="메모 2 2 6 2 3 5" xfId="31201"/>
    <cellStyle name="메모 2 2 6 2 4" xfId="8109"/>
    <cellStyle name="메모 2 2 6 2 4 2" xfId="14075"/>
    <cellStyle name="메모 2 2 6 2 4 2 2" xfId="37129"/>
    <cellStyle name="메모 2 2 6 2 4 3" xfId="19831"/>
    <cellStyle name="메모 2 2 6 2 4 3 2" xfId="42870"/>
    <cellStyle name="메모 2 2 6 2 4 4" xfId="25313"/>
    <cellStyle name="메모 2 2 6 2 4 4 2" xfId="48352"/>
    <cellStyle name="메모 2 2 6 2 4 5" xfId="31202"/>
    <cellStyle name="메모 2 2 6 2 5" xfId="8110"/>
    <cellStyle name="메모 2 2 6 2 5 2" xfId="14076"/>
    <cellStyle name="메모 2 2 6 2 5 2 2" xfId="37130"/>
    <cellStyle name="메모 2 2 6 2 5 3" xfId="19832"/>
    <cellStyle name="메모 2 2 6 2 5 3 2" xfId="42871"/>
    <cellStyle name="메모 2 2 6 2 5 4" xfId="25314"/>
    <cellStyle name="메모 2 2 6 2 5 4 2" xfId="48353"/>
    <cellStyle name="메모 2 2 6 2 5 5" xfId="31203"/>
    <cellStyle name="메모 2 2 6 2 6" xfId="8111"/>
    <cellStyle name="메모 2 2 6 2 6 2" xfId="14077"/>
    <cellStyle name="메모 2 2 6 2 6 2 2" xfId="37131"/>
    <cellStyle name="메모 2 2 6 2 6 3" xfId="19833"/>
    <cellStyle name="메모 2 2 6 2 6 3 2" xfId="42872"/>
    <cellStyle name="메모 2 2 6 2 6 4" xfId="25315"/>
    <cellStyle name="메모 2 2 6 2 6 4 2" xfId="48354"/>
    <cellStyle name="메모 2 2 6 2 6 5" xfId="31204"/>
    <cellStyle name="메모 2 2 6 2 7" xfId="8112"/>
    <cellStyle name="메모 2 2 6 2 7 2" xfId="14078"/>
    <cellStyle name="메모 2 2 6 2 7 2 2" xfId="37132"/>
    <cellStyle name="메모 2 2 6 2 7 3" xfId="19834"/>
    <cellStyle name="메모 2 2 6 2 7 3 2" xfId="42873"/>
    <cellStyle name="메모 2 2 6 2 7 4" xfId="25316"/>
    <cellStyle name="메모 2 2 6 2 7 4 2" xfId="48355"/>
    <cellStyle name="메모 2 2 6 2 7 5" xfId="31205"/>
    <cellStyle name="메모 2 2 6 2 8" xfId="8113"/>
    <cellStyle name="메모 2 2 6 2 8 2" xfId="14079"/>
    <cellStyle name="메모 2 2 6 2 8 2 2" xfId="37133"/>
    <cellStyle name="메모 2 2 6 2 8 3" xfId="19835"/>
    <cellStyle name="메모 2 2 6 2 8 3 2" xfId="42874"/>
    <cellStyle name="메모 2 2 6 2 8 4" xfId="25317"/>
    <cellStyle name="메모 2 2 6 2 8 4 2" xfId="48356"/>
    <cellStyle name="메모 2 2 6 2 8 5" xfId="31206"/>
    <cellStyle name="메모 2 2 6 2 9" xfId="8114"/>
    <cellStyle name="메모 2 2 6 2 9 2" xfId="14080"/>
    <cellStyle name="메모 2 2 6 2 9 2 2" xfId="37134"/>
    <cellStyle name="메모 2 2 6 2 9 3" xfId="19836"/>
    <cellStyle name="메모 2 2 6 2 9 3 2" xfId="42875"/>
    <cellStyle name="메모 2 2 6 2 9 4" xfId="25318"/>
    <cellStyle name="메모 2 2 6 2 9 4 2" xfId="48357"/>
    <cellStyle name="메모 2 2 6 2 9 5" xfId="31207"/>
    <cellStyle name="메모 2 2 6 3" xfId="5986"/>
    <cellStyle name="메모 2 2 6 3 10" xfId="8115"/>
    <cellStyle name="메모 2 2 6 3 10 2" xfId="14081"/>
    <cellStyle name="메모 2 2 6 3 10 2 2" xfId="37135"/>
    <cellStyle name="메모 2 2 6 3 10 3" xfId="19837"/>
    <cellStyle name="메모 2 2 6 3 10 3 2" xfId="42876"/>
    <cellStyle name="메모 2 2 6 3 10 4" xfId="25319"/>
    <cellStyle name="메모 2 2 6 3 10 4 2" xfId="48358"/>
    <cellStyle name="메모 2 2 6 3 10 5" xfId="31208"/>
    <cellStyle name="메모 2 2 6 3 11" xfId="11959"/>
    <cellStyle name="메모 2 2 6 3 11 2" xfId="35028"/>
    <cellStyle name="메모 2 2 6 3 12" xfId="17716"/>
    <cellStyle name="메모 2 2 6 3 12 2" xfId="40770"/>
    <cellStyle name="메모 2 2 6 3 13" xfId="23213"/>
    <cellStyle name="메모 2 2 6 3 13 2" xfId="46252"/>
    <cellStyle name="메모 2 2 6 3 14" xfId="29100"/>
    <cellStyle name="메모 2 2 6 3 2" xfId="8116"/>
    <cellStyle name="메모 2 2 6 3 2 2" xfId="14082"/>
    <cellStyle name="메모 2 2 6 3 2 2 2" xfId="37136"/>
    <cellStyle name="메모 2 2 6 3 2 3" xfId="19838"/>
    <cellStyle name="메모 2 2 6 3 2 3 2" xfId="42877"/>
    <cellStyle name="메모 2 2 6 3 2 4" xfId="25320"/>
    <cellStyle name="메모 2 2 6 3 2 4 2" xfId="48359"/>
    <cellStyle name="메모 2 2 6 3 2 5" xfId="31209"/>
    <cellStyle name="메모 2 2 6 3 3" xfId="8117"/>
    <cellStyle name="메모 2 2 6 3 3 2" xfId="14083"/>
    <cellStyle name="메모 2 2 6 3 3 2 2" xfId="37137"/>
    <cellStyle name="메모 2 2 6 3 3 3" xfId="19839"/>
    <cellStyle name="메모 2 2 6 3 3 3 2" xfId="42878"/>
    <cellStyle name="메모 2 2 6 3 3 4" xfId="25321"/>
    <cellStyle name="메모 2 2 6 3 3 4 2" xfId="48360"/>
    <cellStyle name="메모 2 2 6 3 3 5" xfId="31210"/>
    <cellStyle name="메모 2 2 6 3 4" xfId="8118"/>
    <cellStyle name="메모 2 2 6 3 4 2" xfId="14084"/>
    <cellStyle name="메모 2 2 6 3 4 2 2" xfId="37138"/>
    <cellStyle name="메모 2 2 6 3 4 3" xfId="19840"/>
    <cellStyle name="메모 2 2 6 3 4 3 2" xfId="42879"/>
    <cellStyle name="메모 2 2 6 3 4 4" xfId="25322"/>
    <cellStyle name="메모 2 2 6 3 4 4 2" xfId="48361"/>
    <cellStyle name="메모 2 2 6 3 4 5" xfId="31211"/>
    <cellStyle name="메모 2 2 6 3 5" xfId="8119"/>
    <cellStyle name="메모 2 2 6 3 5 2" xfId="14085"/>
    <cellStyle name="메모 2 2 6 3 5 2 2" xfId="37139"/>
    <cellStyle name="메모 2 2 6 3 5 3" xfId="19841"/>
    <cellStyle name="메모 2 2 6 3 5 3 2" xfId="42880"/>
    <cellStyle name="메모 2 2 6 3 5 4" xfId="25323"/>
    <cellStyle name="메모 2 2 6 3 5 4 2" xfId="48362"/>
    <cellStyle name="메모 2 2 6 3 5 5" xfId="31212"/>
    <cellStyle name="메모 2 2 6 3 6" xfId="8120"/>
    <cellStyle name="메모 2 2 6 3 6 2" xfId="14086"/>
    <cellStyle name="메모 2 2 6 3 6 2 2" xfId="37140"/>
    <cellStyle name="메모 2 2 6 3 6 3" xfId="19842"/>
    <cellStyle name="메모 2 2 6 3 6 3 2" xfId="42881"/>
    <cellStyle name="메모 2 2 6 3 6 4" xfId="25324"/>
    <cellStyle name="메모 2 2 6 3 6 4 2" xfId="48363"/>
    <cellStyle name="메모 2 2 6 3 6 5" xfId="31213"/>
    <cellStyle name="메모 2 2 6 3 7" xfId="8121"/>
    <cellStyle name="메모 2 2 6 3 7 2" xfId="14087"/>
    <cellStyle name="메모 2 2 6 3 7 2 2" xfId="37141"/>
    <cellStyle name="메모 2 2 6 3 7 3" xfId="19843"/>
    <cellStyle name="메모 2 2 6 3 7 3 2" xfId="42882"/>
    <cellStyle name="메모 2 2 6 3 7 4" xfId="25325"/>
    <cellStyle name="메모 2 2 6 3 7 4 2" xfId="48364"/>
    <cellStyle name="메모 2 2 6 3 7 5" xfId="31214"/>
    <cellStyle name="메모 2 2 6 3 8" xfId="8122"/>
    <cellStyle name="메모 2 2 6 3 8 2" xfId="14088"/>
    <cellStyle name="메모 2 2 6 3 8 2 2" xfId="37142"/>
    <cellStyle name="메모 2 2 6 3 8 3" xfId="19844"/>
    <cellStyle name="메모 2 2 6 3 8 3 2" xfId="42883"/>
    <cellStyle name="메모 2 2 6 3 8 4" xfId="25326"/>
    <cellStyle name="메모 2 2 6 3 8 4 2" xfId="48365"/>
    <cellStyle name="메모 2 2 6 3 8 5" xfId="31215"/>
    <cellStyle name="메모 2 2 6 3 9" xfId="8123"/>
    <cellStyle name="메모 2 2 6 3 9 2" xfId="14089"/>
    <cellStyle name="메모 2 2 6 3 9 2 2" xfId="37143"/>
    <cellStyle name="메모 2 2 6 3 9 3" xfId="19845"/>
    <cellStyle name="메모 2 2 6 3 9 3 2" xfId="42884"/>
    <cellStyle name="메모 2 2 6 3 9 4" xfId="25327"/>
    <cellStyle name="메모 2 2 6 3 9 4 2" xfId="48366"/>
    <cellStyle name="메모 2 2 6 3 9 5" xfId="31216"/>
    <cellStyle name="메모 2 2 6 4" xfId="8124"/>
    <cellStyle name="메모 2 2 6 4 2" xfId="14090"/>
    <cellStyle name="메모 2 2 6 4 2 2" xfId="37144"/>
    <cellStyle name="메모 2 2 6 4 3" xfId="19846"/>
    <cellStyle name="메모 2 2 6 4 3 2" xfId="42885"/>
    <cellStyle name="메모 2 2 6 4 4" xfId="25328"/>
    <cellStyle name="메모 2 2 6 4 4 2" xfId="48367"/>
    <cellStyle name="메모 2 2 6 4 5" xfId="31217"/>
    <cellStyle name="메모 2 2 6 5" xfId="8125"/>
    <cellStyle name="메모 2 2 6 5 2" xfId="14091"/>
    <cellStyle name="메모 2 2 6 5 2 2" xfId="37145"/>
    <cellStyle name="메모 2 2 6 5 3" xfId="19847"/>
    <cellStyle name="메모 2 2 6 5 3 2" xfId="42886"/>
    <cellStyle name="메모 2 2 6 5 4" xfId="25329"/>
    <cellStyle name="메모 2 2 6 5 4 2" xfId="48368"/>
    <cellStyle name="메모 2 2 6 5 5" xfId="31218"/>
    <cellStyle name="메모 2 2 6 6" xfId="8126"/>
    <cellStyle name="메모 2 2 6 6 2" xfId="14092"/>
    <cellStyle name="메모 2 2 6 6 2 2" xfId="37146"/>
    <cellStyle name="메모 2 2 6 6 3" xfId="19848"/>
    <cellStyle name="메모 2 2 6 6 3 2" xfId="42887"/>
    <cellStyle name="메모 2 2 6 6 4" xfId="25330"/>
    <cellStyle name="메모 2 2 6 6 4 2" xfId="48369"/>
    <cellStyle name="메모 2 2 6 6 5" xfId="31219"/>
    <cellStyle name="메모 2 2 6 7" xfId="8127"/>
    <cellStyle name="메모 2 2 6 7 2" xfId="14093"/>
    <cellStyle name="메모 2 2 6 7 2 2" xfId="37147"/>
    <cellStyle name="메모 2 2 6 7 3" xfId="19849"/>
    <cellStyle name="메모 2 2 6 7 3 2" xfId="42888"/>
    <cellStyle name="메모 2 2 6 7 4" xfId="25331"/>
    <cellStyle name="메모 2 2 6 7 4 2" xfId="48370"/>
    <cellStyle name="메모 2 2 6 7 5" xfId="31220"/>
    <cellStyle name="메모 2 2 6 8" xfId="8128"/>
    <cellStyle name="메모 2 2 6 8 2" xfId="14094"/>
    <cellStyle name="메모 2 2 6 8 2 2" xfId="37148"/>
    <cellStyle name="메모 2 2 6 8 3" xfId="19850"/>
    <cellStyle name="메모 2 2 6 8 3 2" xfId="42889"/>
    <cellStyle name="메모 2 2 6 8 4" xfId="25332"/>
    <cellStyle name="메모 2 2 6 8 4 2" xfId="48371"/>
    <cellStyle name="메모 2 2 6 8 5" xfId="31221"/>
    <cellStyle name="메모 2 2 6 9" xfId="11465"/>
    <cellStyle name="메모 2 2 6 9 2" xfId="34534"/>
    <cellStyle name="메모 2 2 7" xfId="8129"/>
    <cellStyle name="메모 2 2 7 2" xfId="14095"/>
    <cellStyle name="메모 2 2 7 2 2" xfId="37149"/>
    <cellStyle name="메모 2 2 7 3" xfId="19851"/>
    <cellStyle name="메모 2 2 7 3 2" xfId="42890"/>
    <cellStyle name="메모 2 2 7 4" xfId="25333"/>
    <cellStyle name="메모 2 2 7 4 2" xfId="48372"/>
    <cellStyle name="메모 2 2 7 5" xfId="31222"/>
    <cellStyle name="메모 2 2 8" xfId="11238"/>
    <cellStyle name="메모 2 2 8 2" xfId="34307"/>
    <cellStyle name="메모 2 2 9" xfId="28439"/>
    <cellStyle name="메모 2 3" xfId="5166"/>
    <cellStyle name="메모 2 3 10" xfId="28460"/>
    <cellStyle name="메모 2 3 2" xfId="5518"/>
    <cellStyle name="메모 2 3 2 2" xfId="5806"/>
    <cellStyle name="메모 2 3 2 2 10" xfId="11779"/>
    <cellStyle name="메모 2 3 2 2 10 2" xfId="34848"/>
    <cellStyle name="메모 2 3 2 2 11" xfId="17543"/>
    <cellStyle name="메모 2 3 2 2 11 2" xfId="40597"/>
    <cellStyle name="메모 2 3 2 2 12" xfId="23059"/>
    <cellStyle name="메모 2 3 2 2 12 2" xfId="46098"/>
    <cellStyle name="메모 2 3 2 2 13" xfId="28920"/>
    <cellStyle name="메모 2 3 2 2 2" xfId="8130"/>
    <cellStyle name="메모 2 3 2 2 2 2" xfId="14096"/>
    <cellStyle name="메모 2 3 2 2 2 2 2" xfId="37150"/>
    <cellStyle name="메모 2 3 2 2 2 3" xfId="19852"/>
    <cellStyle name="메모 2 3 2 2 2 3 2" xfId="42891"/>
    <cellStyle name="메모 2 3 2 2 2 4" xfId="25334"/>
    <cellStyle name="메모 2 3 2 2 2 4 2" xfId="48373"/>
    <cellStyle name="메모 2 3 2 2 2 5" xfId="31223"/>
    <cellStyle name="메모 2 3 2 2 3" xfId="8131"/>
    <cellStyle name="메모 2 3 2 2 3 2" xfId="14097"/>
    <cellStyle name="메모 2 3 2 2 3 2 2" xfId="37151"/>
    <cellStyle name="메모 2 3 2 2 3 3" xfId="19853"/>
    <cellStyle name="메모 2 3 2 2 3 3 2" xfId="42892"/>
    <cellStyle name="메모 2 3 2 2 3 4" xfId="25335"/>
    <cellStyle name="메모 2 3 2 2 3 4 2" xfId="48374"/>
    <cellStyle name="메모 2 3 2 2 3 5" xfId="31224"/>
    <cellStyle name="메모 2 3 2 2 4" xfId="8132"/>
    <cellStyle name="메모 2 3 2 2 4 2" xfId="14098"/>
    <cellStyle name="메모 2 3 2 2 4 2 2" xfId="37152"/>
    <cellStyle name="메모 2 3 2 2 4 3" xfId="19854"/>
    <cellStyle name="메모 2 3 2 2 4 3 2" xfId="42893"/>
    <cellStyle name="메모 2 3 2 2 4 4" xfId="25336"/>
    <cellStyle name="메모 2 3 2 2 4 4 2" xfId="48375"/>
    <cellStyle name="메모 2 3 2 2 4 5" xfId="31225"/>
    <cellStyle name="메모 2 3 2 2 5" xfId="8133"/>
    <cellStyle name="메모 2 3 2 2 5 2" xfId="14099"/>
    <cellStyle name="메모 2 3 2 2 5 2 2" xfId="37153"/>
    <cellStyle name="메모 2 3 2 2 5 3" xfId="19855"/>
    <cellStyle name="메모 2 3 2 2 5 3 2" xfId="42894"/>
    <cellStyle name="메모 2 3 2 2 5 4" xfId="25337"/>
    <cellStyle name="메모 2 3 2 2 5 4 2" xfId="48376"/>
    <cellStyle name="메모 2 3 2 2 5 5" xfId="31226"/>
    <cellStyle name="메모 2 3 2 2 6" xfId="8134"/>
    <cellStyle name="메모 2 3 2 2 6 2" xfId="14100"/>
    <cellStyle name="메모 2 3 2 2 6 2 2" xfId="37154"/>
    <cellStyle name="메모 2 3 2 2 6 3" xfId="19856"/>
    <cellStyle name="메모 2 3 2 2 6 3 2" xfId="42895"/>
    <cellStyle name="메모 2 3 2 2 6 4" xfId="25338"/>
    <cellStyle name="메모 2 3 2 2 6 4 2" xfId="48377"/>
    <cellStyle name="메모 2 3 2 2 6 5" xfId="31227"/>
    <cellStyle name="메모 2 3 2 2 7" xfId="8135"/>
    <cellStyle name="메모 2 3 2 2 7 2" xfId="14101"/>
    <cellStyle name="메모 2 3 2 2 7 2 2" xfId="37155"/>
    <cellStyle name="메모 2 3 2 2 7 3" xfId="19857"/>
    <cellStyle name="메모 2 3 2 2 7 3 2" xfId="42896"/>
    <cellStyle name="메모 2 3 2 2 7 4" xfId="25339"/>
    <cellStyle name="메모 2 3 2 2 7 4 2" xfId="48378"/>
    <cellStyle name="메모 2 3 2 2 7 5" xfId="31228"/>
    <cellStyle name="메모 2 3 2 2 8" xfId="8136"/>
    <cellStyle name="메모 2 3 2 2 8 2" xfId="14102"/>
    <cellStyle name="메모 2 3 2 2 8 2 2" xfId="37156"/>
    <cellStyle name="메모 2 3 2 2 8 3" xfId="19858"/>
    <cellStyle name="메모 2 3 2 2 8 3 2" xfId="42897"/>
    <cellStyle name="메모 2 3 2 2 8 4" xfId="25340"/>
    <cellStyle name="메모 2 3 2 2 8 4 2" xfId="48379"/>
    <cellStyle name="메모 2 3 2 2 8 5" xfId="31229"/>
    <cellStyle name="메모 2 3 2 2 9" xfId="8137"/>
    <cellStyle name="메모 2 3 2 2 9 2" xfId="14103"/>
    <cellStyle name="메모 2 3 2 2 9 2 2" xfId="37157"/>
    <cellStyle name="메모 2 3 2 2 9 3" xfId="19859"/>
    <cellStyle name="메모 2 3 2 2 9 3 2" xfId="42898"/>
    <cellStyle name="메모 2 3 2 2 9 4" xfId="25341"/>
    <cellStyle name="메모 2 3 2 2 9 4 2" xfId="48380"/>
    <cellStyle name="메모 2 3 2 2 9 5" xfId="31230"/>
    <cellStyle name="메모 2 3 2 3" xfId="6029"/>
    <cellStyle name="메모 2 3 2 3 10" xfId="8138"/>
    <cellStyle name="메모 2 3 2 3 10 2" xfId="14104"/>
    <cellStyle name="메모 2 3 2 3 10 2 2" xfId="37158"/>
    <cellStyle name="메모 2 3 2 3 10 3" xfId="19860"/>
    <cellStyle name="메모 2 3 2 3 10 3 2" xfId="42899"/>
    <cellStyle name="메모 2 3 2 3 10 4" xfId="25342"/>
    <cellStyle name="메모 2 3 2 3 10 4 2" xfId="48381"/>
    <cellStyle name="메모 2 3 2 3 10 5" xfId="31231"/>
    <cellStyle name="메모 2 3 2 3 11" xfId="12002"/>
    <cellStyle name="메모 2 3 2 3 11 2" xfId="35071"/>
    <cellStyle name="메모 2 3 2 3 12" xfId="17759"/>
    <cellStyle name="메모 2 3 2 3 12 2" xfId="40813"/>
    <cellStyle name="메모 2 3 2 3 13" xfId="23256"/>
    <cellStyle name="메모 2 3 2 3 13 2" xfId="46295"/>
    <cellStyle name="메모 2 3 2 3 14" xfId="29143"/>
    <cellStyle name="메모 2 3 2 3 2" xfId="8139"/>
    <cellStyle name="메모 2 3 2 3 2 2" xfId="14105"/>
    <cellStyle name="메모 2 3 2 3 2 2 2" xfId="37159"/>
    <cellStyle name="메모 2 3 2 3 2 3" xfId="19861"/>
    <cellStyle name="메모 2 3 2 3 2 3 2" xfId="42900"/>
    <cellStyle name="메모 2 3 2 3 2 4" xfId="25343"/>
    <cellStyle name="메모 2 3 2 3 2 4 2" xfId="48382"/>
    <cellStyle name="메모 2 3 2 3 2 5" xfId="31232"/>
    <cellStyle name="메모 2 3 2 3 3" xfId="8140"/>
    <cellStyle name="메모 2 3 2 3 3 2" xfId="14106"/>
    <cellStyle name="메모 2 3 2 3 3 2 2" xfId="37160"/>
    <cellStyle name="메모 2 3 2 3 3 3" xfId="19862"/>
    <cellStyle name="메모 2 3 2 3 3 3 2" xfId="42901"/>
    <cellStyle name="메모 2 3 2 3 3 4" xfId="25344"/>
    <cellStyle name="메모 2 3 2 3 3 4 2" xfId="48383"/>
    <cellStyle name="메모 2 3 2 3 3 5" xfId="31233"/>
    <cellStyle name="메모 2 3 2 3 4" xfId="8141"/>
    <cellStyle name="메모 2 3 2 3 4 2" xfId="14107"/>
    <cellStyle name="메모 2 3 2 3 4 2 2" xfId="37161"/>
    <cellStyle name="메모 2 3 2 3 4 3" xfId="19863"/>
    <cellStyle name="메모 2 3 2 3 4 3 2" xfId="42902"/>
    <cellStyle name="메모 2 3 2 3 4 4" xfId="25345"/>
    <cellStyle name="메모 2 3 2 3 4 4 2" xfId="48384"/>
    <cellStyle name="메모 2 3 2 3 4 5" xfId="31234"/>
    <cellStyle name="메모 2 3 2 3 5" xfId="8142"/>
    <cellStyle name="메모 2 3 2 3 5 2" xfId="14108"/>
    <cellStyle name="메모 2 3 2 3 5 2 2" xfId="37162"/>
    <cellStyle name="메모 2 3 2 3 5 3" xfId="19864"/>
    <cellStyle name="메모 2 3 2 3 5 3 2" xfId="42903"/>
    <cellStyle name="메모 2 3 2 3 5 4" xfId="25346"/>
    <cellStyle name="메모 2 3 2 3 5 4 2" xfId="48385"/>
    <cellStyle name="메모 2 3 2 3 5 5" xfId="31235"/>
    <cellStyle name="메모 2 3 2 3 6" xfId="8143"/>
    <cellStyle name="메모 2 3 2 3 6 2" xfId="14109"/>
    <cellStyle name="메모 2 3 2 3 6 2 2" xfId="37163"/>
    <cellStyle name="메모 2 3 2 3 6 3" xfId="19865"/>
    <cellStyle name="메모 2 3 2 3 6 3 2" xfId="42904"/>
    <cellStyle name="메모 2 3 2 3 6 4" xfId="25347"/>
    <cellStyle name="메모 2 3 2 3 6 4 2" xfId="48386"/>
    <cellStyle name="메모 2 3 2 3 6 5" xfId="31236"/>
    <cellStyle name="메모 2 3 2 3 7" xfId="8144"/>
    <cellStyle name="메모 2 3 2 3 7 2" xfId="14110"/>
    <cellStyle name="메모 2 3 2 3 7 2 2" xfId="37164"/>
    <cellStyle name="메모 2 3 2 3 7 3" xfId="19866"/>
    <cellStyle name="메모 2 3 2 3 7 3 2" xfId="42905"/>
    <cellStyle name="메모 2 3 2 3 7 4" xfId="25348"/>
    <cellStyle name="메모 2 3 2 3 7 4 2" xfId="48387"/>
    <cellStyle name="메모 2 3 2 3 7 5" xfId="31237"/>
    <cellStyle name="메모 2 3 2 3 8" xfId="8145"/>
    <cellStyle name="메모 2 3 2 3 8 2" xfId="14111"/>
    <cellStyle name="메모 2 3 2 3 8 2 2" xfId="37165"/>
    <cellStyle name="메모 2 3 2 3 8 3" xfId="19867"/>
    <cellStyle name="메모 2 3 2 3 8 3 2" xfId="42906"/>
    <cellStyle name="메모 2 3 2 3 8 4" xfId="25349"/>
    <cellStyle name="메모 2 3 2 3 8 4 2" xfId="48388"/>
    <cellStyle name="메모 2 3 2 3 8 5" xfId="31238"/>
    <cellStyle name="메모 2 3 2 3 9" xfId="8146"/>
    <cellStyle name="메모 2 3 2 3 9 2" xfId="14112"/>
    <cellStyle name="메모 2 3 2 3 9 2 2" xfId="37166"/>
    <cellStyle name="메모 2 3 2 3 9 3" xfId="19868"/>
    <cellStyle name="메모 2 3 2 3 9 3 2" xfId="42907"/>
    <cellStyle name="메모 2 3 2 3 9 4" xfId="25350"/>
    <cellStyle name="메모 2 3 2 3 9 4 2" xfId="48389"/>
    <cellStyle name="메모 2 3 2 3 9 5" xfId="31239"/>
    <cellStyle name="메모 2 3 2 4" xfId="8147"/>
    <cellStyle name="메모 2 3 2 4 2" xfId="14113"/>
    <cellStyle name="메모 2 3 2 4 2 2" xfId="37167"/>
    <cellStyle name="메모 2 3 2 4 3" xfId="19869"/>
    <cellStyle name="메모 2 3 2 4 3 2" xfId="42908"/>
    <cellStyle name="메모 2 3 2 4 4" xfId="25351"/>
    <cellStyle name="메모 2 3 2 4 4 2" xfId="48390"/>
    <cellStyle name="메모 2 3 2 4 5" xfId="31240"/>
    <cellStyle name="메모 2 3 2 5" xfId="8148"/>
    <cellStyle name="메모 2 3 2 5 2" xfId="14114"/>
    <cellStyle name="메모 2 3 2 5 2 2" xfId="37168"/>
    <cellStyle name="메모 2 3 2 5 3" xfId="19870"/>
    <cellStyle name="메모 2 3 2 5 3 2" xfId="42909"/>
    <cellStyle name="메모 2 3 2 5 4" xfId="25352"/>
    <cellStyle name="메모 2 3 2 5 4 2" xfId="48391"/>
    <cellStyle name="메모 2 3 2 5 5" xfId="31241"/>
    <cellStyle name="메모 2 3 2 6" xfId="8149"/>
    <cellStyle name="메모 2 3 2 6 2" xfId="14115"/>
    <cellStyle name="메모 2 3 2 6 2 2" xfId="37169"/>
    <cellStyle name="메모 2 3 2 6 3" xfId="19871"/>
    <cellStyle name="메모 2 3 2 6 3 2" xfId="42910"/>
    <cellStyle name="메모 2 3 2 6 4" xfId="25353"/>
    <cellStyle name="메모 2 3 2 6 4 2" xfId="48392"/>
    <cellStyle name="메모 2 3 2 6 5" xfId="31242"/>
    <cellStyle name="메모 2 3 2 7" xfId="11512"/>
    <cellStyle name="메모 2 3 2 7 2" xfId="34581"/>
    <cellStyle name="메모 2 3 2 8" xfId="17301"/>
    <cellStyle name="메모 2 3 2 8 2" xfId="40355"/>
    <cellStyle name="메모 2 3 2 9" xfId="28643"/>
    <cellStyle name="메모 2 3 3" xfId="5583"/>
    <cellStyle name="메모 2 3 3 2" xfId="5871"/>
    <cellStyle name="메모 2 3 3 2 10" xfId="11844"/>
    <cellStyle name="메모 2 3 3 2 10 2" xfId="34913"/>
    <cellStyle name="메모 2 3 3 2 11" xfId="17605"/>
    <cellStyle name="메모 2 3 3 2 11 2" xfId="40659"/>
    <cellStyle name="메모 2 3 3 2 12" xfId="23098"/>
    <cellStyle name="메모 2 3 3 2 12 2" xfId="46137"/>
    <cellStyle name="메모 2 3 3 2 13" xfId="28985"/>
    <cellStyle name="메모 2 3 3 2 2" xfId="8150"/>
    <cellStyle name="메모 2 3 3 2 2 2" xfId="14116"/>
    <cellStyle name="메모 2 3 3 2 2 2 2" xfId="37170"/>
    <cellStyle name="메모 2 3 3 2 2 3" xfId="19872"/>
    <cellStyle name="메모 2 3 3 2 2 3 2" xfId="42911"/>
    <cellStyle name="메모 2 3 3 2 2 4" xfId="25354"/>
    <cellStyle name="메모 2 3 3 2 2 4 2" xfId="48393"/>
    <cellStyle name="메모 2 3 3 2 2 5" xfId="31243"/>
    <cellStyle name="메모 2 3 3 2 3" xfId="8151"/>
    <cellStyle name="메모 2 3 3 2 3 2" xfId="14117"/>
    <cellStyle name="메모 2 3 3 2 3 2 2" xfId="37171"/>
    <cellStyle name="메모 2 3 3 2 3 3" xfId="19873"/>
    <cellStyle name="메모 2 3 3 2 3 3 2" xfId="42912"/>
    <cellStyle name="메모 2 3 3 2 3 4" xfId="25355"/>
    <cellStyle name="메모 2 3 3 2 3 4 2" xfId="48394"/>
    <cellStyle name="메모 2 3 3 2 3 5" xfId="31244"/>
    <cellStyle name="메모 2 3 3 2 4" xfId="8152"/>
    <cellStyle name="메모 2 3 3 2 4 2" xfId="14118"/>
    <cellStyle name="메모 2 3 3 2 4 2 2" xfId="37172"/>
    <cellStyle name="메모 2 3 3 2 4 3" xfId="19874"/>
    <cellStyle name="메모 2 3 3 2 4 3 2" xfId="42913"/>
    <cellStyle name="메모 2 3 3 2 4 4" xfId="25356"/>
    <cellStyle name="메모 2 3 3 2 4 4 2" xfId="48395"/>
    <cellStyle name="메모 2 3 3 2 4 5" xfId="31245"/>
    <cellStyle name="메모 2 3 3 2 5" xfId="8153"/>
    <cellStyle name="메모 2 3 3 2 5 2" xfId="14119"/>
    <cellStyle name="메모 2 3 3 2 5 2 2" xfId="37173"/>
    <cellStyle name="메모 2 3 3 2 5 3" xfId="19875"/>
    <cellStyle name="메모 2 3 3 2 5 3 2" xfId="42914"/>
    <cellStyle name="메모 2 3 3 2 5 4" xfId="25357"/>
    <cellStyle name="메모 2 3 3 2 5 4 2" xfId="48396"/>
    <cellStyle name="메모 2 3 3 2 5 5" xfId="31246"/>
    <cellStyle name="메모 2 3 3 2 6" xfId="8154"/>
    <cellStyle name="메모 2 3 3 2 6 2" xfId="14120"/>
    <cellStyle name="메모 2 3 3 2 6 2 2" xfId="37174"/>
    <cellStyle name="메모 2 3 3 2 6 3" xfId="19876"/>
    <cellStyle name="메모 2 3 3 2 6 3 2" xfId="42915"/>
    <cellStyle name="메모 2 3 3 2 6 4" xfId="25358"/>
    <cellStyle name="메모 2 3 3 2 6 4 2" xfId="48397"/>
    <cellStyle name="메모 2 3 3 2 6 5" xfId="31247"/>
    <cellStyle name="메모 2 3 3 2 7" xfId="8155"/>
    <cellStyle name="메모 2 3 3 2 7 2" xfId="14121"/>
    <cellStyle name="메모 2 3 3 2 7 2 2" xfId="37175"/>
    <cellStyle name="메모 2 3 3 2 7 3" xfId="19877"/>
    <cellStyle name="메모 2 3 3 2 7 3 2" xfId="42916"/>
    <cellStyle name="메모 2 3 3 2 7 4" xfId="25359"/>
    <cellStyle name="메모 2 3 3 2 7 4 2" xfId="48398"/>
    <cellStyle name="메모 2 3 3 2 7 5" xfId="31248"/>
    <cellStyle name="메모 2 3 3 2 8" xfId="8156"/>
    <cellStyle name="메모 2 3 3 2 8 2" xfId="14122"/>
    <cellStyle name="메모 2 3 3 2 8 2 2" xfId="37176"/>
    <cellStyle name="메모 2 3 3 2 8 3" xfId="19878"/>
    <cellStyle name="메모 2 3 3 2 8 3 2" xfId="42917"/>
    <cellStyle name="메모 2 3 3 2 8 4" xfId="25360"/>
    <cellStyle name="메모 2 3 3 2 8 4 2" xfId="48399"/>
    <cellStyle name="메모 2 3 3 2 8 5" xfId="31249"/>
    <cellStyle name="메모 2 3 3 2 9" xfId="8157"/>
    <cellStyle name="메모 2 3 3 2 9 2" xfId="14123"/>
    <cellStyle name="메모 2 3 3 2 9 2 2" xfId="37177"/>
    <cellStyle name="메모 2 3 3 2 9 3" xfId="19879"/>
    <cellStyle name="메모 2 3 3 2 9 3 2" xfId="42918"/>
    <cellStyle name="메모 2 3 3 2 9 4" xfId="25361"/>
    <cellStyle name="메모 2 3 3 2 9 4 2" xfId="48400"/>
    <cellStyle name="메모 2 3 3 2 9 5" xfId="31250"/>
    <cellStyle name="메모 2 3 3 3" xfId="6076"/>
    <cellStyle name="메모 2 3 3 3 10" xfId="8158"/>
    <cellStyle name="메모 2 3 3 3 10 2" xfId="14124"/>
    <cellStyle name="메모 2 3 3 3 10 2 2" xfId="37178"/>
    <cellStyle name="메모 2 3 3 3 10 3" xfId="19880"/>
    <cellStyle name="메모 2 3 3 3 10 3 2" xfId="42919"/>
    <cellStyle name="메모 2 3 3 3 10 4" xfId="25362"/>
    <cellStyle name="메모 2 3 3 3 10 4 2" xfId="48401"/>
    <cellStyle name="메모 2 3 3 3 10 5" xfId="31251"/>
    <cellStyle name="메모 2 3 3 3 11" xfId="12048"/>
    <cellStyle name="메모 2 3 3 3 11 2" xfId="35117"/>
    <cellStyle name="메모 2 3 3 3 12" xfId="17804"/>
    <cellStyle name="메모 2 3 3 3 12 2" xfId="40858"/>
    <cellStyle name="메모 2 3 3 3 13" xfId="23301"/>
    <cellStyle name="메모 2 3 3 3 13 2" xfId="46340"/>
    <cellStyle name="메모 2 3 3 3 14" xfId="29190"/>
    <cellStyle name="메모 2 3 3 3 2" xfId="8159"/>
    <cellStyle name="메모 2 3 3 3 2 2" xfId="14125"/>
    <cellStyle name="메모 2 3 3 3 2 2 2" xfId="37179"/>
    <cellStyle name="메모 2 3 3 3 2 3" xfId="19881"/>
    <cellStyle name="메모 2 3 3 3 2 3 2" xfId="42920"/>
    <cellStyle name="메모 2 3 3 3 2 4" xfId="25363"/>
    <cellStyle name="메모 2 3 3 3 2 4 2" xfId="48402"/>
    <cellStyle name="메모 2 3 3 3 2 5" xfId="31252"/>
    <cellStyle name="메모 2 3 3 3 3" xfId="8160"/>
    <cellStyle name="메모 2 3 3 3 3 2" xfId="14126"/>
    <cellStyle name="메모 2 3 3 3 3 2 2" xfId="37180"/>
    <cellStyle name="메모 2 3 3 3 3 3" xfId="19882"/>
    <cellStyle name="메모 2 3 3 3 3 3 2" xfId="42921"/>
    <cellStyle name="메모 2 3 3 3 3 4" xfId="25364"/>
    <cellStyle name="메모 2 3 3 3 3 4 2" xfId="48403"/>
    <cellStyle name="메모 2 3 3 3 3 5" xfId="31253"/>
    <cellStyle name="메모 2 3 3 3 4" xfId="8161"/>
    <cellStyle name="메모 2 3 3 3 4 2" xfId="14127"/>
    <cellStyle name="메모 2 3 3 3 4 2 2" xfId="37181"/>
    <cellStyle name="메모 2 3 3 3 4 3" xfId="19883"/>
    <cellStyle name="메모 2 3 3 3 4 3 2" xfId="42922"/>
    <cellStyle name="메모 2 3 3 3 4 4" xfId="25365"/>
    <cellStyle name="메모 2 3 3 3 4 4 2" xfId="48404"/>
    <cellStyle name="메모 2 3 3 3 4 5" xfId="31254"/>
    <cellStyle name="메모 2 3 3 3 5" xfId="8162"/>
    <cellStyle name="메모 2 3 3 3 5 2" xfId="14128"/>
    <cellStyle name="메모 2 3 3 3 5 2 2" xfId="37182"/>
    <cellStyle name="메모 2 3 3 3 5 3" xfId="19884"/>
    <cellStyle name="메모 2 3 3 3 5 3 2" xfId="42923"/>
    <cellStyle name="메모 2 3 3 3 5 4" xfId="25366"/>
    <cellStyle name="메모 2 3 3 3 5 4 2" xfId="48405"/>
    <cellStyle name="메모 2 3 3 3 5 5" xfId="31255"/>
    <cellStyle name="메모 2 3 3 3 6" xfId="8163"/>
    <cellStyle name="메모 2 3 3 3 6 2" xfId="14129"/>
    <cellStyle name="메모 2 3 3 3 6 2 2" xfId="37183"/>
    <cellStyle name="메모 2 3 3 3 6 3" xfId="19885"/>
    <cellStyle name="메모 2 3 3 3 6 3 2" xfId="42924"/>
    <cellStyle name="메모 2 3 3 3 6 4" xfId="25367"/>
    <cellStyle name="메모 2 3 3 3 6 4 2" xfId="48406"/>
    <cellStyle name="메모 2 3 3 3 6 5" xfId="31256"/>
    <cellStyle name="메모 2 3 3 3 7" xfId="8164"/>
    <cellStyle name="메모 2 3 3 3 7 2" xfId="14130"/>
    <cellStyle name="메모 2 3 3 3 7 2 2" xfId="37184"/>
    <cellStyle name="메모 2 3 3 3 7 3" xfId="19886"/>
    <cellStyle name="메모 2 3 3 3 7 3 2" xfId="42925"/>
    <cellStyle name="메모 2 3 3 3 7 4" xfId="25368"/>
    <cellStyle name="메모 2 3 3 3 7 4 2" xfId="48407"/>
    <cellStyle name="메모 2 3 3 3 7 5" xfId="31257"/>
    <cellStyle name="메모 2 3 3 3 8" xfId="8165"/>
    <cellStyle name="메모 2 3 3 3 8 2" xfId="14131"/>
    <cellStyle name="메모 2 3 3 3 8 2 2" xfId="37185"/>
    <cellStyle name="메모 2 3 3 3 8 3" xfId="19887"/>
    <cellStyle name="메모 2 3 3 3 8 3 2" xfId="42926"/>
    <cellStyle name="메모 2 3 3 3 8 4" xfId="25369"/>
    <cellStyle name="메모 2 3 3 3 8 4 2" xfId="48408"/>
    <cellStyle name="메모 2 3 3 3 8 5" xfId="31258"/>
    <cellStyle name="메모 2 3 3 3 9" xfId="8166"/>
    <cellStyle name="메모 2 3 3 3 9 2" xfId="14132"/>
    <cellStyle name="메모 2 3 3 3 9 2 2" xfId="37186"/>
    <cellStyle name="메모 2 3 3 3 9 3" xfId="19888"/>
    <cellStyle name="메모 2 3 3 3 9 3 2" xfId="42927"/>
    <cellStyle name="메모 2 3 3 3 9 4" xfId="25370"/>
    <cellStyle name="메모 2 3 3 3 9 4 2" xfId="48409"/>
    <cellStyle name="메모 2 3 3 3 9 5" xfId="31259"/>
    <cellStyle name="메모 2 3 3 4" xfId="8167"/>
    <cellStyle name="메모 2 3 3 4 2" xfId="14133"/>
    <cellStyle name="메모 2 3 3 4 2 2" xfId="37187"/>
    <cellStyle name="메모 2 3 3 4 3" xfId="19889"/>
    <cellStyle name="메모 2 3 3 4 3 2" xfId="42928"/>
    <cellStyle name="메모 2 3 3 4 4" xfId="25371"/>
    <cellStyle name="메모 2 3 3 4 4 2" xfId="48410"/>
    <cellStyle name="메모 2 3 3 4 5" xfId="31260"/>
    <cellStyle name="메모 2 3 3 5" xfId="8168"/>
    <cellStyle name="메모 2 3 3 5 2" xfId="14134"/>
    <cellStyle name="메모 2 3 3 5 2 2" xfId="37188"/>
    <cellStyle name="메모 2 3 3 5 3" xfId="19890"/>
    <cellStyle name="메모 2 3 3 5 3 2" xfId="42929"/>
    <cellStyle name="메모 2 3 3 5 4" xfId="25372"/>
    <cellStyle name="메모 2 3 3 5 4 2" xfId="48411"/>
    <cellStyle name="메모 2 3 3 5 5" xfId="31261"/>
    <cellStyle name="메모 2 3 3 6" xfId="8169"/>
    <cellStyle name="메모 2 3 3 6 2" xfId="14135"/>
    <cellStyle name="메모 2 3 3 6 2 2" xfId="37189"/>
    <cellStyle name="메모 2 3 3 6 3" xfId="19891"/>
    <cellStyle name="메모 2 3 3 6 3 2" xfId="42930"/>
    <cellStyle name="메모 2 3 3 6 4" xfId="25373"/>
    <cellStyle name="메모 2 3 3 6 4 2" xfId="48412"/>
    <cellStyle name="메모 2 3 3 6 5" xfId="31262"/>
    <cellStyle name="메모 2 3 3 7" xfId="11568"/>
    <cellStyle name="메모 2 3 3 7 2" xfId="34637"/>
    <cellStyle name="메모 2 3 3 8" xfId="17344"/>
    <cellStyle name="메모 2 3 3 8 2" xfId="40398"/>
    <cellStyle name="메모 2 3 3 9" xfId="28708"/>
    <cellStyle name="메모 2 3 4" xfId="5400"/>
    <cellStyle name="메모 2 3 4 10" xfId="28525"/>
    <cellStyle name="메모 2 3 4 2" xfId="5688"/>
    <cellStyle name="메모 2 3 4 2 10" xfId="11661"/>
    <cellStyle name="메모 2 3 4 2 10 2" xfId="34730"/>
    <cellStyle name="메모 2 3 4 2 11" xfId="17431"/>
    <cellStyle name="메모 2 3 4 2 11 2" xfId="40485"/>
    <cellStyle name="메모 2 3 4 2 12" xfId="22952"/>
    <cellStyle name="메모 2 3 4 2 12 2" xfId="45991"/>
    <cellStyle name="메모 2 3 4 2 13" xfId="28802"/>
    <cellStyle name="메모 2 3 4 2 2" xfId="8170"/>
    <cellStyle name="메모 2 3 4 2 2 2" xfId="14136"/>
    <cellStyle name="메모 2 3 4 2 2 2 2" xfId="37190"/>
    <cellStyle name="메모 2 3 4 2 2 3" xfId="19892"/>
    <cellStyle name="메모 2 3 4 2 2 3 2" xfId="42931"/>
    <cellStyle name="메모 2 3 4 2 2 4" xfId="25374"/>
    <cellStyle name="메모 2 3 4 2 2 4 2" xfId="48413"/>
    <cellStyle name="메모 2 3 4 2 2 5" xfId="31263"/>
    <cellStyle name="메모 2 3 4 2 3" xfId="8171"/>
    <cellStyle name="메모 2 3 4 2 3 2" xfId="14137"/>
    <cellStyle name="메모 2 3 4 2 3 2 2" xfId="37191"/>
    <cellStyle name="메모 2 3 4 2 3 3" xfId="19893"/>
    <cellStyle name="메모 2 3 4 2 3 3 2" xfId="42932"/>
    <cellStyle name="메모 2 3 4 2 3 4" xfId="25375"/>
    <cellStyle name="메모 2 3 4 2 3 4 2" xfId="48414"/>
    <cellStyle name="메모 2 3 4 2 3 5" xfId="31264"/>
    <cellStyle name="메모 2 3 4 2 4" xfId="8172"/>
    <cellStyle name="메모 2 3 4 2 4 2" xfId="14138"/>
    <cellStyle name="메모 2 3 4 2 4 2 2" xfId="37192"/>
    <cellStyle name="메모 2 3 4 2 4 3" xfId="19894"/>
    <cellStyle name="메모 2 3 4 2 4 3 2" xfId="42933"/>
    <cellStyle name="메모 2 3 4 2 4 4" xfId="25376"/>
    <cellStyle name="메모 2 3 4 2 4 4 2" xfId="48415"/>
    <cellStyle name="메모 2 3 4 2 4 5" xfId="31265"/>
    <cellStyle name="메모 2 3 4 2 5" xfId="8173"/>
    <cellStyle name="메모 2 3 4 2 5 2" xfId="14139"/>
    <cellStyle name="메모 2 3 4 2 5 2 2" xfId="37193"/>
    <cellStyle name="메모 2 3 4 2 5 3" xfId="19895"/>
    <cellStyle name="메모 2 3 4 2 5 3 2" xfId="42934"/>
    <cellStyle name="메모 2 3 4 2 5 4" xfId="25377"/>
    <cellStyle name="메모 2 3 4 2 5 4 2" xfId="48416"/>
    <cellStyle name="메모 2 3 4 2 5 5" xfId="31266"/>
    <cellStyle name="메모 2 3 4 2 6" xfId="8174"/>
    <cellStyle name="메모 2 3 4 2 6 2" xfId="14140"/>
    <cellStyle name="메모 2 3 4 2 6 2 2" xfId="37194"/>
    <cellStyle name="메모 2 3 4 2 6 3" xfId="19896"/>
    <cellStyle name="메모 2 3 4 2 6 3 2" xfId="42935"/>
    <cellStyle name="메모 2 3 4 2 6 4" xfId="25378"/>
    <cellStyle name="메모 2 3 4 2 6 4 2" xfId="48417"/>
    <cellStyle name="메모 2 3 4 2 6 5" xfId="31267"/>
    <cellStyle name="메모 2 3 4 2 7" xfId="8175"/>
    <cellStyle name="메모 2 3 4 2 7 2" xfId="14141"/>
    <cellStyle name="메모 2 3 4 2 7 2 2" xfId="37195"/>
    <cellStyle name="메모 2 3 4 2 7 3" xfId="19897"/>
    <cellStyle name="메모 2 3 4 2 7 3 2" xfId="42936"/>
    <cellStyle name="메모 2 3 4 2 7 4" xfId="25379"/>
    <cellStyle name="메모 2 3 4 2 7 4 2" xfId="48418"/>
    <cellStyle name="메모 2 3 4 2 7 5" xfId="31268"/>
    <cellStyle name="메모 2 3 4 2 8" xfId="8176"/>
    <cellStyle name="메모 2 3 4 2 8 2" xfId="14142"/>
    <cellStyle name="메모 2 3 4 2 8 2 2" xfId="37196"/>
    <cellStyle name="메모 2 3 4 2 8 3" xfId="19898"/>
    <cellStyle name="메모 2 3 4 2 8 3 2" xfId="42937"/>
    <cellStyle name="메모 2 3 4 2 8 4" xfId="25380"/>
    <cellStyle name="메모 2 3 4 2 8 4 2" xfId="48419"/>
    <cellStyle name="메모 2 3 4 2 8 5" xfId="31269"/>
    <cellStyle name="메모 2 3 4 2 9" xfId="8177"/>
    <cellStyle name="메모 2 3 4 2 9 2" xfId="14143"/>
    <cellStyle name="메모 2 3 4 2 9 2 2" xfId="37197"/>
    <cellStyle name="메모 2 3 4 2 9 3" xfId="19899"/>
    <cellStyle name="메모 2 3 4 2 9 3 2" xfId="42938"/>
    <cellStyle name="메모 2 3 4 2 9 4" xfId="25381"/>
    <cellStyle name="메모 2 3 4 2 9 4 2" xfId="48420"/>
    <cellStyle name="메모 2 3 4 2 9 5" xfId="31270"/>
    <cellStyle name="메모 2 3 4 3" xfId="5928"/>
    <cellStyle name="메모 2 3 4 3 10" xfId="8178"/>
    <cellStyle name="메모 2 3 4 3 10 2" xfId="14144"/>
    <cellStyle name="메모 2 3 4 3 10 2 2" xfId="37198"/>
    <cellStyle name="메모 2 3 4 3 10 3" xfId="19900"/>
    <cellStyle name="메모 2 3 4 3 10 3 2" xfId="42939"/>
    <cellStyle name="메모 2 3 4 3 10 4" xfId="25382"/>
    <cellStyle name="메모 2 3 4 3 10 4 2" xfId="48421"/>
    <cellStyle name="메모 2 3 4 3 10 5" xfId="31271"/>
    <cellStyle name="메모 2 3 4 3 11" xfId="11901"/>
    <cellStyle name="메모 2 3 4 3 11 2" xfId="34970"/>
    <cellStyle name="메모 2 3 4 3 12" xfId="17658"/>
    <cellStyle name="메모 2 3 4 3 12 2" xfId="40712"/>
    <cellStyle name="메모 2 3 4 3 13" xfId="23155"/>
    <cellStyle name="메모 2 3 4 3 13 2" xfId="46194"/>
    <cellStyle name="메모 2 3 4 3 14" xfId="29042"/>
    <cellStyle name="메모 2 3 4 3 2" xfId="8179"/>
    <cellStyle name="메모 2 3 4 3 2 2" xfId="14145"/>
    <cellStyle name="메모 2 3 4 3 2 2 2" xfId="37199"/>
    <cellStyle name="메모 2 3 4 3 2 3" xfId="19901"/>
    <cellStyle name="메모 2 3 4 3 2 3 2" xfId="42940"/>
    <cellStyle name="메모 2 3 4 3 2 4" xfId="25383"/>
    <cellStyle name="메모 2 3 4 3 2 4 2" xfId="48422"/>
    <cellStyle name="메모 2 3 4 3 2 5" xfId="31272"/>
    <cellStyle name="메모 2 3 4 3 3" xfId="8180"/>
    <cellStyle name="메모 2 3 4 3 3 2" xfId="14146"/>
    <cellStyle name="메모 2 3 4 3 3 2 2" xfId="37200"/>
    <cellStyle name="메모 2 3 4 3 3 3" xfId="19902"/>
    <cellStyle name="메모 2 3 4 3 3 3 2" xfId="42941"/>
    <cellStyle name="메모 2 3 4 3 3 4" xfId="25384"/>
    <cellStyle name="메모 2 3 4 3 3 4 2" xfId="48423"/>
    <cellStyle name="메모 2 3 4 3 3 5" xfId="31273"/>
    <cellStyle name="메모 2 3 4 3 4" xfId="8181"/>
    <cellStyle name="메모 2 3 4 3 4 2" xfId="14147"/>
    <cellStyle name="메모 2 3 4 3 4 2 2" xfId="37201"/>
    <cellStyle name="메모 2 3 4 3 4 3" xfId="19903"/>
    <cellStyle name="메모 2 3 4 3 4 3 2" xfId="42942"/>
    <cellStyle name="메모 2 3 4 3 4 4" xfId="25385"/>
    <cellStyle name="메모 2 3 4 3 4 4 2" xfId="48424"/>
    <cellStyle name="메모 2 3 4 3 4 5" xfId="31274"/>
    <cellStyle name="메모 2 3 4 3 5" xfId="8182"/>
    <cellStyle name="메모 2 3 4 3 5 2" xfId="14148"/>
    <cellStyle name="메모 2 3 4 3 5 2 2" xfId="37202"/>
    <cellStyle name="메모 2 3 4 3 5 3" xfId="19904"/>
    <cellStyle name="메모 2 3 4 3 5 3 2" xfId="42943"/>
    <cellStyle name="메모 2 3 4 3 5 4" xfId="25386"/>
    <cellStyle name="메모 2 3 4 3 5 4 2" xfId="48425"/>
    <cellStyle name="메모 2 3 4 3 5 5" xfId="31275"/>
    <cellStyle name="메모 2 3 4 3 6" xfId="8183"/>
    <cellStyle name="메모 2 3 4 3 6 2" xfId="14149"/>
    <cellStyle name="메모 2 3 4 3 6 2 2" xfId="37203"/>
    <cellStyle name="메모 2 3 4 3 6 3" xfId="19905"/>
    <cellStyle name="메모 2 3 4 3 6 3 2" xfId="42944"/>
    <cellStyle name="메모 2 3 4 3 6 4" xfId="25387"/>
    <cellStyle name="메모 2 3 4 3 6 4 2" xfId="48426"/>
    <cellStyle name="메모 2 3 4 3 6 5" xfId="31276"/>
    <cellStyle name="메모 2 3 4 3 7" xfId="8184"/>
    <cellStyle name="메모 2 3 4 3 7 2" xfId="14150"/>
    <cellStyle name="메모 2 3 4 3 7 2 2" xfId="37204"/>
    <cellStyle name="메모 2 3 4 3 7 3" xfId="19906"/>
    <cellStyle name="메모 2 3 4 3 7 3 2" xfId="42945"/>
    <cellStyle name="메모 2 3 4 3 7 4" xfId="25388"/>
    <cellStyle name="메모 2 3 4 3 7 4 2" xfId="48427"/>
    <cellStyle name="메모 2 3 4 3 7 5" xfId="31277"/>
    <cellStyle name="메모 2 3 4 3 8" xfId="8185"/>
    <cellStyle name="메모 2 3 4 3 8 2" xfId="14151"/>
    <cellStyle name="메모 2 3 4 3 8 2 2" xfId="37205"/>
    <cellStyle name="메모 2 3 4 3 8 3" xfId="19907"/>
    <cellStyle name="메모 2 3 4 3 8 3 2" xfId="42946"/>
    <cellStyle name="메모 2 3 4 3 8 4" xfId="25389"/>
    <cellStyle name="메모 2 3 4 3 8 4 2" xfId="48428"/>
    <cellStyle name="메모 2 3 4 3 8 5" xfId="31278"/>
    <cellStyle name="메모 2 3 4 3 9" xfId="8186"/>
    <cellStyle name="메모 2 3 4 3 9 2" xfId="14152"/>
    <cellStyle name="메모 2 3 4 3 9 2 2" xfId="37206"/>
    <cellStyle name="메모 2 3 4 3 9 3" xfId="19908"/>
    <cellStyle name="메모 2 3 4 3 9 3 2" xfId="42947"/>
    <cellStyle name="메모 2 3 4 3 9 4" xfId="25390"/>
    <cellStyle name="메모 2 3 4 3 9 4 2" xfId="48429"/>
    <cellStyle name="메모 2 3 4 3 9 5" xfId="31279"/>
    <cellStyle name="메모 2 3 4 4" xfId="8187"/>
    <cellStyle name="메모 2 3 4 4 2" xfId="14153"/>
    <cellStyle name="메모 2 3 4 4 2 2" xfId="37207"/>
    <cellStyle name="메모 2 3 4 4 3" xfId="19909"/>
    <cellStyle name="메모 2 3 4 4 3 2" xfId="42948"/>
    <cellStyle name="메모 2 3 4 4 4" xfId="25391"/>
    <cellStyle name="메모 2 3 4 4 4 2" xfId="48430"/>
    <cellStyle name="메모 2 3 4 4 5" xfId="31280"/>
    <cellStyle name="메모 2 3 4 5" xfId="8188"/>
    <cellStyle name="메모 2 3 4 5 2" xfId="14154"/>
    <cellStyle name="메모 2 3 4 5 2 2" xfId="37208"/>
    <cellStyle name="메모 2 3 4 5 3" xfId="19910"/>
    <cellStyle name="메모 2 3 4 5 3 2" xfId="42949"/>
    <cellStyle name="메모 2 3 4 5 4" xfId="25392"/>
    <cellStyle name="메모 2 3 4 5 4 2" xfId="48431"/>
    <cellStyle name="메모 2 3 4 5 5" xfId="31281"/>
    <cellStyle name="메모 2 3 4 6" xfId="8189"/>
    <cellStyle name="메모 2 3 4 6 2" xfId="14155"/>
    <cellStyle name="메모 2 3 4 6 2 2" xfId="37209"/>
    <cellStyle name="메모 2 3 4 6 3" xfId="19911"/>
    <cellStyle name="메모 2 3 4 6 3 2" xfId="42950"/>
    <cellStyle name="메모 2 3 4 6 4" xfId="25393"/>
    <cellStyle name="메모 2 3 4 6 4 2" xfId="48432"/>
    <cellStyle name="메모 2 3 4 6 5" xfId="31282"/>
    <cellStyle name="메모 2 3 4 7" xfId="8190"/>
    <cellStyle name="메모 2 3 4 7 2" xfId="14156"/>
    <cellStyle name="메모 2 3 4 7 2 2" xfId="37210"/>
    <cellStyle name="메모 2 3 4 7 3" xfId="19912"/>
    <cellStyle name="메모 2 3 4 7 3 2" xfId="42951"/>
    <cellStyle name="메모 2 3 4 7 4" xfId="25394"/>
    <cellStyle name="메모 2 3 4 7 4 2" xfId="48433"/>
    <cellStyle name="메모 2 3 4 7 5" xfId="31283"/>
    <cellStyle name="메모 2 3 4 8" xfId="11394"/>
    <cellStyle name="메모 2 3 4 8 2" xfId="34463"/>
    <cellStyle name="메모 2 3 4 9" xfId="17194"/>
    <cellStyle name="메모 2 3 4 9 2" xfId="40248"/>
    <cellStyle name="메모 2 3 5" xfId="5576"/>
    <cellStyle name="메모 2 3 5 10" xfId="17340"/>
    <cellStyle name="메모 2 3 5 10 2" xfId="40394"/>
    <cellStyle name="메모 2 3 5 11" xfId="22910"/>
    <cellStyle name="메모 2 3 5 11 2" xfId="45949"/>
    <cellStyle name="메모 2 3 5 12" xfId="28701"/>
    <cellStyle name="메모 2 3 5 2" xfId="5864"/>
    <cellStyle name="메모 2 3 5 2 10" xfId="8191"/>
    <cellStyle name="메모 2 3 5 2 10 2" xfId="14157"/>
    <cellStyle name="메모 2 3 5 2 10 2 2" xfId="37211"/>
    <cellStyle name="메모 2 3 5 2 10 3" xfId="19913"/>
    <cellStyle name="메모 2 3 5 2 10 3 2" xfId="42952"/>
    <cellStyle name="메모 2 3 5 2 10 4" xfId="25395"/>
    <cellStyle name="메모 2 3 5 2 10 4 2" xfId="48434"/>
    <cellStyle name="메모 2 3 5 2 10 5" xfId="31284"/>
    <cellStyle name="메모 2 3 5 2 11" xfId="11837"/>
    <cellStyle name="메모 2 3 5 2 11 2" xfId="34906"/>
    <cellStyle name="메모 2 3 5 2 12" xfId="17598"/>
    <cellStyle name="메모 2 3 5 2 12 2" xfId="40652"/>
    <cellStyle name="메모 2 3 5 2 13" xfId="23096"/>
    <cellStyle name="메모 2 3 5 2 13 2" xfId="46135"/>
    <cellStyle name="메모 2 3 5 2 14" xfId="28978"/>
    <cellStyle name="메모 2 3 5 2 2" xfId="8192"/>
    <cellStyle name="메모 2 3 5 2 2 2" xfId="14158"/>
    <cellStyle name="메모 2 3 5 2 2 2 2" xfId="37212"/>
    <cellStyle name="메모 2 3 5 2 2 3" xfId="19914"/>
    <cellStyle name="메모 2 3 5 2 2 3 2" xfId="42953"/>
    <cellStyle name="메모 2 3 5 2 2 4" xfId="25396"/>
    <cellStyle name="메모 2 3 5 2 2 4 2" xfId="48435"/>
    <cellStyle name="메모 2 3 5 2 2 5" xfId="31285"/>
    <cellStyle name="메모 2 3 5 2 3" xfId="8193"/>
    <cellStyle name="메모 2 3 5 2 3 2" xfId="14159"/>
    <cellStyle name="메모 2 3 5 2 3 2 2" xfId="37213"/>
    <cellStyle name="메모 2 3 5 2 3 3" xfId="19915"/>
    <cellStyle name="메모 2 3 5 2 3 3 2" xfId="42954"/>
    <cellStyle name="메모 2 3 5 2 3 4" xfId="25397"/>
    <cellStyle name="메모 2 3 5 2 3 4 2" xfId="48436"/>
    <cellStyle name="메모 2 3 5 2 3 5" xfId="31286"/>
    <cellStyle name="메모 2 3 5 2 4" xfId="8194"/>
    <cellStyle name="메모 2 3 5 2 4 2" xfId="14160"/>
    <cellStyle name="메모 2 3 5 2 4 2 2" xfId="37214"/>
    <cellStyle name="메모 2 3 5 2 4 3" xfId="19916"/>
    <cellStyle name="메모 2 3 5 2 4 3 2" xfId="42955"/>
    <cellStyle name="메모 2 3 5 2 4 4" xfId="25398"/>
    <cellStyle name="메모 2 3 5 2 4 4 2" xfId="48437"/>
    <cellStyle name="메모 2 3 5 2 4 5" xfId="31287"/>
    <cellStyle name="메모 2 3 5 2 5" xfId="8195"/>
    <cellStyle name="메모 2 3 5 2 5 2" xfId="14161"/>
    <cellStyle name="메모 2 3 5 2 5 2 2" xfId="37215"/>
    <cellStyle name="메모 2 3 5 2 5 3" xfId="19917"/>
    <cellStyle name="메모 2 3 5 2 5 3 2" xfId="42956"/>
    <cellStyle name="메모 2 3 5 2 5 4" xfId="25399"/>
    <cellStyle name="메모 2 3 5 2 5 4 2" xfId="48438"/>
    <cellStyle name="메모 2 3 5 2 5 5" xfId="31288"/>
    <cellStyle name="메모 2 3 5 2 6" xfId="8196"/>
    <cellStyle name="메모 2 3 5 2 6 2" xfId="14162"/>
    <cellStyle name="메모 2 3 5 2 6 2 2" xfId="37216"/>
    <cellStyle name="메모 2 3 5 2 6 3" xfId="19918"/>
    <cellStyle name="메모 2 3 5 2 6 3 2" xfId="42957"/>
    <cellStyle name="메모 2 3 5 2 6 4" xfId="25400"/>
    <cellStyle name="메모 2 3 5 2 6 4 2" xfId="48439"/>
    <cellStyle name="메모 2 3 5 2 6 5" xfId="31289"/>
    <cellStyle name="메모 2 3 5 2 7" xfId="8197"/>
    <cellStyle name="메모 2 3 5 2 7 2" xfId="14163"/>
    <cellStyle name="메모 2 3 5 2 7 2 2" xfId="37217"/>
    <cellStyle name="메모 2 3 5 2 7 3" xfId="19919"/>
    <cellStyle name="메모 2 3 5 2 7 3 2" xfId="42958"/>
    <cellStyle name="메모 2 3 5 2 7 4" xfId="25401"/>
    <cellStyle name="메모 2 3 5 2 7 4 2" xfId="48440"/>
    <cellStyle name="메모 2 3 5 2 7 5" xfId="31290"/>
    <cellStyle name="메모 2 3 5 2 8" xfId="8198"/>
    <cellStyle name="메모 2 3 5 2 8 2" xfId="14164"/>
    <cellStyle name="메모 2 3 5 2 8 2 2" xfId="37218"/>
    <cellStyle name="메모 2 3 5 2 8 3" xfId="19920"/>
    <cellStyle name="메모 2 3 5 2 8 3 2" xfId="42959"/>
    <cellStyle name="메모 2 3 5 2 8 4" xfId="25402"/>
    <cellStyle name="메모 2 3 5 2 8 4 2" xfId="48441"/>
    <cellStyle name="메모 2 3 5 2 8 5" xfId="31291"/>
    <cellStyle name="메모 2 3 5 2 9" xfId="8199"/>
    <cellStyle name="메모 2 3 5 2 9 2" xfId="14165"/>
    <cellStyle name="메모 2 3 5 2 9 2 2" xfId="37219"/>
    <cellStyle name="메모 2 3 5 2 9 3" xfId="19921"/>
    <cellStyle name="메모 2 3 5 2 9 3 2" xfId="42960"/>
    <cellStyle name="메모 2 3 5 2 9 4" xfId="25403"/>
    <cellStyle name="메모 2 3 5 2 9 4 2" xfId="48442"/>
    <cellStyle name="메모 2 3 5 2 9 5" xfId="31292"/>
    <cellStyle name="메모 2 3 5 3" xfId="6074"/>
    <cellStyle name="메모 2 3 5 3 10" xfId="8200"/>
    <cellStyle name="메모 2 3 5 3 10 2" xfId="14166"/>
    <cellStyle name="메모 2 3 5 3 10 2 2" xfId="37220"/>
    <cellStyle name="메모 2 3 5 3 10 3" xfId="19922"/>
    <cellStyle name="메모 2 3 5 3 10 3 2" xfId="42961"/>
    <cellStyle name="메모 2 3 5 3 10 4" xfId="25404"/>
    <cellStyle name="메모 2 3 5 3 10 4 2" xfId="48443"/>
    <cellStyle name="메모 2 3 5 3 10 5" xfId="31293"/>
    <cellStyle name="메모 2 3 5 3 11" xfId="12046"/>
    <cellStyle name="메모 2 3 5 3 11 2" xfId="35115"/>
    <cellStyle name="메모 2 3 5 3 12" xfId="17802"/>
    <cellStyle name="메모 2 3 5 3 12 2" xfId="40856"/>
    <cellStyle name="메모 2 3 5 3 13" xfId="23299"/>
    <cellStyle name="메모 2 3 5 3 13 2" xfId="46338"/>
    <cellStyle name="메모 2 3 5 3 14" xfId="29188"/>
    <cellStyle name="메모 2 3 5 3 2" xfId="8201"/>
    <cellStyle name="메모 2 3 5 3 2 2" xfId="14167"/>
    <cellStyle name="메모 2 3 5 3 2 2 2" xfId="37221"/>
    <cellStyle name="메모 2 3 5 3 2 3" xfId="19923"/>
    <cellStyle name="메모 2 3 5 3 2 3 2" xfId="42962"/>
    <cellStyle name="메모 2 3 5 3 2 4" xfId="25405"/>
    <cellStyle name="메모 2 3 5 3 2 4 2" xfId="48444"/>
    <cellStyle name="메모 2 3 5 3 2 5" xfId="31294"/>
    <cellStyle name="메모 2 3 5 3 3" xfId="8202"/>
    <cellStyle name="메모 2 3 5 3 3 2" xfId="14168"/>
    <cellStyle name="메모 2 3 5 3 3 2 2" xfId="37222"/>
    <cellStyle name="메모 2 3 5 3 3 3" xfId="19924"/>
    <cellStyle name="메모 2 3 5 3 3 3 2" xfId="42963"/>
    <cellStyle name="메모 2 3 5 3 3 4" xfId="25406"/>
    <cellStyle name="메모 2 3 5 3 3 4 2" xfId="48445"/>
    <cellStyle name="메모 2 3 5 3 3 5" xfId="31295"/>
    <cellStyle name="메모 2 3 5 3 4" xfId="8203"/>
    <cellStyle name="메모 2 3 5 3 4 2" xfId="14169"/>
    <cellStyle name="메모 2 3 5 3 4 2 2" xfId="37223"/>
    <cellStyle name="메모 2 3 5 3 4 3" xfId="19925"/>
    <cellStyle name="메모 2 3 5 3 4 3 2" xfId="42964"/>
    <cellStyle name="메모 2 3 5 3 4 4" xfId="25407"/>
    <cellStyle name="메모 2 3 5 3 4 4 2" xfId="48446"/>
    <cellStyle name="메모 2 3 5 3 4 5" xfId="31296"/>
    <cellStyle name="메모 2 3 5 3 5" xfId="8204"/>
    <cellStyle name="메모 2 3 5 3 5 2" xfId="14170"/>
    <cellStyle name="메모 2 3 5 3 5 2 2" xfId="37224"/>
    <cellStyle name="메모 2 3 5 3 5 3" xfId="19926"/>
    <cellStyle name="메모 2 3 5 3 5 3 2" xfId="42965"/>
    <cellStyle name="메모 2 3 5 3 5 4" xfId="25408"/>
    <cellStyle name="메모 2 3 5 3 5 4 2" xfId="48447"/>
    <cellStyle name="메모 2 3 5 3 5 5" xfId="31297"/>
    <cellStyle name="메모 2 3 5 3 6" xfId="8205"/>
    <cellStyle name="메모 2 3 5 3 6 2" xfId="14171"/>
    <cellStyle name="메모 2 3 5 3 6 2 2" xfId="37225"/>
    <cellStyle name="메모 2 3 5 3 6 3" xfId="19927"/>
    <cellStyle name="메모 2 3 5 3 6 3 2" xfId="42966"/>
    <cellStyle name="메모 2 3 5 3 6 4" xfId="25409"/>
    <cellStyle name="메모 2 3 5 3 6 4 2" xfId="48448"/>
    <cellStyle name="메모 2 3 5 3 6 5" xfId="31298"/>
    <cellStyle name="메모 2 3 5 3 7" xfId="8206"/>
    <cellStyle name="메모 2 3 5 3 7 2" xfId="14172"/>
    <cellStyle name="메모 2 3 5 3 7 2 2" xfId="37226"/>
    <cellStyle name="메모 2 3 5 3 7 3" xfId="19928"/>
    <cellStyle name="메모 2 3 5 3 7 3 2" xfId="42967"/>
    <cellStyle name="메모 2 3 5 3 7 4" xfId="25410"/>
    <cellStyle name="메모 2 3 5 3 7 4 2" xfId="48449"/>
    <cellStyle name="메모 2 3 5 3 7 5" xfId="31299"/>
    <cellStyle name="메모 2 3 5 3 8" xfId="8207"/>
    <cellStyle name="메모 2 3 5 3 8 2" xfId="14173"/>
    <cellStyle name="메모 2 3 5 3 8 2 2" xfId="37227"/>
    <cellStyle name="메모 2 3 5 3 8 3" xfId="19929"/>
    <cellStyle name="메모 2 3 5 3 8 3 2" xfId="42968"/>
    <cellStyle name="메모 2 3 5 3 8 4" xfId="25411"/>
    <cellStyle name="메모 2 3 5 3 8 4 2" xfId="48450"/>
    <cellStyle name="메모 2 3 5 3 8 5" xfId="31300"/>
    <cellStyle name="메모 2 3 5 3 9" xfId="8208"/>
    <cellStyle name="메모 2 3 5 3 9 2" xfId="14174"/>
    <cellStyle name="메모 2 3 5 3 9 2 2" xfId="37228"/>
    <cellStyle name="메모 2 3 5 3 9 3" xfId="19930"/>
    <cellStyle name="메모 2 3 5 3 9 3 2" xfId="42969"/>
    <cellStyle name="메모 2 3 5 3 9 4" xfId="25412"/>
    <cellStyle name="메모 2 3 5 3 9 4 2" xfId="48451"/>
    <cellStyle name="메모 2 3 5 3 9 5" xfId="31301"/>
    <cellStyle name="메모 2 3 5 4" xfId="8209"/>
    <cellStyle name="메모 2 3 5 4 2" xfId="14175"/>
    <cellStyle name="메모 2 3 5 4 2 2" xfId="37229"/>
    <cellStyle name="메모 2 3 5 4 3" xfId="19931"/>
    <cellStyle name="메모 2 3 5 4 3 2" xfId="42970"/>
    <cellStyle name="메모 2 3 5 4 4" xfId="25413"/>
    <cellStyle name="메모 2 3 5 4 4 2" xfId="48452"/>
    <cellStyle name="메모 2 3 5 4 5" xfId="31302"/>
    <cellStyle name="메모 2 3 5 5" xfId="8210"/>
    <cellStyle name="메모 2 3 5 5 2" xfId="14176"/>
    <cellStyle name="메모 2 3 5 5 2 2" xfId="37230"/>
    <cellStyle name="메모 2 3 5 5 3" xfId="19932"/>
    <cellStyle name="메모 2 3 5 5 3 2" xfId="42971"/>
    <cellStyle name="메모 2 3 5 5 4" xfId="25414"/>
    <cellStyle name="메모 2 3 5 5 4 2" xfId="48453"/>
    <cellStyle name="메모 2 3 5 5 5" xfId="31303"/>
    <cellStyle name="메모 2 3 5 6" xfId="8211"/>
    <cellStyle name="메모 2 3 5 6 2" xfId="14177"/>
    <cellStyle name="메모 2 3 5 6 2 2" xfId="37231"/>
    <cellStyle name="메모 2 3 5 6 3" xfId="19933"/>
    <cellStyle name="메모 2 3 5 6 3 2" xfId="42972"/>
    <cellStyle name="메모 2 3 5 6 4" xfId="25415"/>
    <cellStyle name="메모 2 3 5 6 4 2" xfId="48454"/>
    <cellStyle name="메모 2 3 5 6 5" xfId="31304"/>
    <cellStyle name="메모 2 3 5 7" xfId="8212"/>
    <cellStyle name="메모 2 3 5 7 2" xfId="14178"/>
    <cellStyle name="메모 2 3 5 7 2 2" xfId="37232"/>
    <cellStyle name="메모 2 3 5 7 3" xfId="19934"/>
    <cellStyle name="메모 2 3 5 7 3 2" xfId="42973"/>
    <cellStyle name="메모 2 3 5 7 4" xfId="25416"/>
    <cellStyle name="메모 2 3 5 7 4 2" xfId="48455"/>
    <cellStyle name="메모 2 3 5 7 5" xfId="31305"/>
    <cellStyle name="메모 2 3 5 8" xfId="8213"/>
    <cellStyle name="메모 2 3 5 8 2" xfId="14179"/>
    <cellStyle name="메모 2 3 5 8 2 2" xfId="37233"/>
    <cellStyle name="메모 2 3 5 8 3" xfId="19935"/>
    <cellStyle name="메모 2 3 5 8 3 2" xfId="42974"/>
    <cellStyle name="메모 2 3 5 8 4" xfId="25417"/>
    <cellStyle name="메모 2 3 5 8 4 2" xfId="48456"/>
    <cellStyle name="메모 2 3 5 8 5" xfId="31306"/>
    <cellStyle name="메모 2 3 5 9" xfId="11564"/>
    <cellStyle name="메모 2 3 5 9 2" xfId="34633"/>
    <cellStyle name="메모 2 3 6" xfId="8214"/>
    <cellStyle name="메모 2 3 6 2" xfId="14180"/>
    <cellStyle name="메모 2 3 6 2 2" xfId="37234"/>
    <cellStyle name="메모 2 3 6 3" xfId="19936"/>
    <cellStyle name="메모 2 3 6 3 2" xfId="42975"/>
    <cellStyle name="메모 2 3 6 4" xfId="25418"/>
    <cellStyle name="메모 2 3 6 4 2" xfId="48457"/>
    <cellStyle name="메모 2 3 6 5" xfId="31307"/>
    <cellStyle name="메모 2 3 7" xfId="8215"/>
    <cellStyle name="메모 2 3 7 2" xfId="14181"/>
    <cellStyle name="메모 2 3 7 2 2" xfId="37235"/>
    <cellStyle name="메모 2 3 7 3" xfId="19937"/>
    <cellStyle name="메모 2 3 7 3 2" xfId="42976"/>
    <cellStyle name="메모 2 3 7 4" xfId="25419"/>
    <cellStyle name="메모 2 3 7 4 2" xfId="48458"/>
    <cellStyle name="메모 2 3 7 5" xfId="31308"/>
    <cellStyle name="메모 2 3 8" xfId="11335"/>
    <cellStyle name="메모 2 3 8 2" xfId="34404"/>
    <cellStyle name="메모 2 3 9" xfId="11274"/>
    <cellStyle name="메모 2 3 9 2" xfId="34343"/>
    <cellStyle name="메모 2 4" xfId="5380"/>
    <cellStyle name="메모 2 4 10" xfId="8216"/>
    <cellStyle name="메모 2 4 10 2" xfId="14182"/>
    <cellStyle name="메모 2 4 10 2 2" xfId="37236"/>
    <cellStyle name="메모 2 4 10 3" xfId="19938"/>
    <cellStyle name="메모 2 4 10 3 2" xfId="42977"/>
    <cellStyle name="메모 2 4 10 4" xfId="25420"/>
    <cellStyle name="메모 2 4 10 4 2" xfId="48459"/>
    <cellStyle name="메모 2 4 10 5" xfId="31309"/>
    <cellStyle name="메모 2 4 11" xfId="11374"/>
    <cellStyle name="메모 2 4 11 2" xfId="34443"/>
    <cellStyle name="메모 2 4 12" xfId="17177"/>
    <cellStyle name="메모 2 4 12 2" xfId="40231"/>
    <cellStyle name="메모 2 4 13" xfId="11301"/>
    <cellStyle name="메모 2 4 13 2" xfId="34370"/>
    <cellStyle name="메모 2 4 14" xfId="28505"/>
    <cellStyle name="메모 2 4 2" xfId="5668"/>
    <cellStyle name="메모 2 4 2 10" xfId="11641"/>
    <cellStyle name="메모 2 4 2 10 2" xfId="34710"/>
    <cellStyle name="메모 2 4 2 11" xfId="17411"/>
    <cellStyle name="메모 2 4 2 11 2" xfId="40465"/>
    <cellStyle name="메모 2 4 2 12" xfId="22943"/>
    <cellStyle name="메모 2 4 2 12 2" xfId="45982"/>
    <cellStyle name="메모 2 4 2 13" xfId="28782"/>
    <cellStyle name="메모 2 4 2 2" xfId="8217"/>
    <cellStyle name="메모 2 4 2 2 2" xfId="14183"/>
    <cellStyle name="메모 2 4 2 2 2 2" xfId="37237"/>
    <cellStyle name="메모 2 4 2 2 3" xfId="19939"/>
    <cellStyle name="메모 2 4 2 2 3 2" xfId="42978"/>
    <cellStyle name="메모 2 4 2 2 4" xfId="25421"/>
    <cellStyle name="메모 2 4 2 2 4 2" xfId="48460"/>
    <cellStyle name="메모 2 4 2 2 5" xfId="31310"/>
    <cellStyle name="메모 2 4 2 3" xfId="8218"/>
    <cellStyle name="메모 2 4 2 3 2" xfId="14184"/>
    <cellStyle name="메모 2 4 2 3 2 2" xfId="37238"/>
    <cellStyle name="메모 2 4 2 3 3" xfId="19940"/>
    <cellStyle name="메모 2 4 2 3 3 2" xfId="42979"/>
    <cellStyle name="메모 2 4 2 3 4" xfId="25422"/>
    <cellStyle name="메모 2 4 2 3 4 2" xfId="48461"/>
    <cellStyle name="메모 2 4 2 3 5" xfId="31311"/>
    <cellStyle name="메모 2 4 2 4" xfId="8219"/>
    <cellStyle name="메모 2 4 2 4 2" xfId="14185"/>
    <cellStyle name="메모 2 4 2 4 2 2" xfId="37239"/>
    <cellStyle name="메모 2 4 2 4 3" xfId="19941"/>
    <cellStyle name="메모 2 4 2 4 3 2" xfId="42980"/>
    <cellStyle name="메모 2 4 2 4 4" xfId="25423"/>
    <cellStyle name="메모 2 4 2 4 4 2" xfId="48462"/>
    <cellStyle name="메모 2 4 2 4 5" xfId="31312"/>
    <cellStyle name="메모 2 4 2 5" xfId="8220"/>
    <cellStyle name="메모 2 4 2 5 2" xfId="14186"/>
    <cellStyle name="메모 2 4 2 5 2 2" xfId="37240"/>
    <cellStyle name="메모 2 4 2 5 3" xfId="19942"/>
    <cellStyle name="메모 2 4 2 5 3 2" xfId="42981"/>
    <cellStyle name="메모 2 4 2 5 4" xfId="25424"/>
    <cellStyle name="메모 2 4 2 5 4 2" xfId="48463"/>
    <cellStyle name="메모 2 4 2 5 5" xfId="31313"/>
    <cellStyle name="메모 2 4 2 6" xfId="8221"/>
    <cellStyle name="메모 2 4 2 6 2" xfId="14187"/>
    <cellStyle name="메모 2 4 2 6 2 2" xfId="37241"/>
    <cellStyle name="메모 2 4 2 6 3" xfId="19943"/>
    <cellStyle name="메모 2 4 2 6 3 2" xfId="42982"/>
    <cellStyle name="메모 2 4 2 6 4" xfId="25425"/>
    <cellStyle name="메모 2 4 2 6 4 2" xfId="48464"/>
    <cellStyle name="메모 2 4 2 6 5" xfId="31314"/>
    <cellStyle name="메모 2 4 2 7" xfId="8222"/>
    <cellStyle name="메모 2 4 2 7 2" xfId="14188"/>
    <cellStyle name="메모 2 4 2 7 2 2" xfId="37242"/>
    <cellStyle name="메모 2 4 2 7 3" xfId="19944"/>
    <cellStyle name="메모 2 4 2 7 3 2" xfId="42983"/>
    <cellStyle name="메모 2 4 2 7 4" xfId="25426"/>
    <cellStyle name="메모 2 4 2 7 4 2" xfId="48465"/>
    <cellStyle name="메모 2 4 2 7 5" xfId="31315"/>
    <cellStyle name="메모 2 4 2 8" xfId="8223"/>
    <cellStyle name="메모 2 4 2 8 2" xfId="14189"/>
    <cellStyle name="메모 2 4 2 8 2 2" xfId="37243"/>
    <cellStyle name="메모 2 4 2 8 3" xfId="19945"/>
    <cellStyle name="메모 2 4 2 8 3 2" xfId="42984"/>
    <cellStyle name="메모 2 4 2 8 4" xfId="25427"/>
    <cellStyle name="메모 2 4 2 8 4 2" xfId="48466"/>
    <cellStyle name="메모 2 4 2 8 5" xfId="31316"/>
    <cellStyle name="메모 2 4 2 9" xfId="8224"/>
    <cellStyle name="메모 2 4 2 9 2" xfId="14190"/>
    <cellStyle name="메모 2 4 2 9 2 2" xfId="37244"/>
    <cellStyle name="메모 2 4 2 9 3" xfId="19946"/>
    <cellStyle name="메모 2 4 2 9 3 2" xfId="42985"/>
    <cellStyle name="메모 2 4 2 9 4" xfId="25428"/>
    <cellStyle name="메모 2 4 2 9 4 2" xfId="48467"/>
    <cellStyle name="메모 2 4 2 9 5" xfId="31317"/>
    <cellStyle name="메모 2 4 3" xfId="5909"/>
    <cellStyle name="메모 2 4 3 10" xfId="8225"/>
    <cellStyle name="메모 2 4 3 10 2" xfId="14191"/>
    <cellStyle name="메모 2 4 3 10 2 2" xfId="37245"/>
    <cellStyle name="메모 2 4 3 10 3" xfId="19947"/>
    <cellStyle name="메모 2 4 3 10 3 2" xfId="42986"/>
    <cellStyle name="메모 2 4 3 10 4" xfId="25429"/>
    <cellStyle name="메모 2 4 3 10 4 2" xfId="48468"/>
    <cellStyle name="메모 2 4 3 10 5" xfId="31318"/>
    <cellStyle name="메모 2 4 3 11" xfId="11882"/>
    <cellStyle name="메모 2 4 3 11 2" xfId="34951"/>
    <cellStyle name="메모 2 4 3 12" xfId="17639"/>
    <cellStyle name="메모 2 4 3 12 2" xfId="40693"/>
    <cellStyle name="메모 2 4 3 13" xfId="23136"/>
    <cellStyle name="메모 2 4 3 13 2" xfId="46175"/>
    <cellStyle name="메모 2 4 3 14" xfId="29023"/>
    <cellStyle name="메모 2 4 3 2" xfId="8226"/>
    <cellStyle name="메모 2 4 3 2 2" xfId="14192"/>
    <cellStyle name="메모 2 4 3 2 2 2" xfId="37246"/>
    <cellStyle name="메모 2 4 3 2 3" xfId="19948"/>
    <cellStyle name="메모 2 4 3 2 3 2" xfId="42987"/>
    <cellStyle name="메모 2 4 3 2 4" xfId="25430"/>
    <cellStyle name="메모 2 4 3 2 4 2" xfId="48469"/>
    <cellStyle name="메모 2 4 3 2 5" xfId="31319"/>
    <cellStyle name="메모 2 4 3 3" xfId="8227"/>
    <cellStyle name="메모 2 4 3 3 2" xfId="14193"/>
    <cellStyle name="메모 2 4 3 3 2 2" xfId="37247"/>
    <cellStyle name="메모 2 4 3 3 3" xfId="19949"/>
    <cellStyle name="메모 2 4 3 3 3 2" xfId="42988"/>
    <cellStyle name="메모 2 4 3 3 4" xfId="25431"/>
    <cellStyle name="메모 2 4 3 3 4 2" xfId="48470"/>
    <cellStyle name="메모 2 4 3 3 5" xfId="31320"/>
    <cellStyle name="메모 2 4 3 4" xfId="8228"/>
    <cellStyle name="메모 2 4 3 4 2" xfId="14194"/>
    <cellStyle name="메모 2 4 3 4 2 2" xfId="37248"/>
    <cellStyle name="메모 2 4 3 4 3" xfId="19950"/>
    <cellStyle name="메모 2 4 3 4 3 2" xfId="42989"/>
    <cellStyle name="메모 2 4 3 4 4" xfId="25432"/>
    <cellStyle name="메모 2 4 3 4 4 2" xfId="48471"/>
    <cellStyle name="메모 2 4 3 4 5" xfId="31321"/>
    <cellStyle name="메모 2 4 3 5" xfId="8229"/>
    <cellStyle name="메모 2 4 3 5 2" xfId="14195"/>
    <cellStyle name="메모 2 4 3 5 2 2" xfId="37249"/>
    <cellStyle name="메모 2 4 3 5 3" xfId="19951"/>
    <cellStyle name="메모 2 4 3 5 3 2" xfId="42990"/>
    <cellStyle name="메모 2 4 3 5 4" xfId="25433"/>
    <cellStyle name="메모 2 4 3 5 4 2" xfId="48472"/>
    <cellStyle name="메모 2 4 3 5 5" xfId="31322"/>
    <cellStyle name="메모 2 4 3 6" xfId="8230"/>
    <cellStyle name="메모 2 4 3 6 2" xfId="14196"/>
    <cellStyle name="메모 2 4 3 6 2 2" xfId="37250"/>
    <cellStyle name="메모 2 4 3 6 3" xfId="19952"/>
    <cellStyle name="메모 2 4 3 6 3 2" xfId="42991"/>
    <cellStyle name="메모 2 4 3 6 4" xfId="25434"/>
    <cellStyle name="메모 2 4 3 6 4 2" xfId="48473"/>
    <cellStyle name="메모 2 4 3 6 5" xfId="31323"/>
    <cellStyle name="메모 2 4 3 7" xfId="8231"/>
    <cellStyle name="메모 2 4 3 7 2" xfId="14197"/>
    <cellStyle name="메모 2 4 3 7 2 2" xfId="37251"/>
    <cellStyle name="메모 2 4 3 7 3" xfId="19953"/>
    <cellStyle name="메모 2 4 3 7 3 2" xfId="42992"/>
    <cellStyle name="메모 2 4 3 7 4" xfId="25435"/>
    <cellStyle name="메모 2 4 3 7 4 2" xfId="48474"/>
    <cellStyle name="메모 2 4 3 7 5" xfId="31324"/>
    <cellStyle name="메모 2 4 3 8" xfId="8232"/>
    <cellStyle name="메모 2 4 3 8 2" xfId="14198"/>
    <cellStyle name="메모 2 4 3 8 2 2" xfId="37252"/>
    <cellStyle name="메모 2 4 3 8 3" xfId="19954"/>
    <cellStyle name="메모 2 4 3 8 3 2" xfId="42993"/>
    <cellStyle name="메모 2 4 3 8 4" xfId="25436"/>
    <cellStyle name="메모 2 4 3 8 4 2" xfId="48475"/>
    <cellStyle name="메모 2 4 3 8 5" xfId="31325"/>
    <cellStyle name="메모 2 4 3 9" xfId="8233"/>
    <cellStyle name="메모 2 4 3 9 2" xfId="14199"/>
    <cellStyle name="메모 2 4 3 9 2 2" xfId="37253"/>
    <cellStyle name="메모 2 4 3 9 3" xfId="19955"/>
    <cellStyle name="메모 2 4 3 9 3 2" xfId="42994"/>
    <cellStyle name="메모 2 4 3 9 4" xfId="25437"/>
    <cellStyle name="메모 2 4 3 9 4 2" xfId="48476"/>
    <cellStyle name="메모 2 4 3 9 5" xfId="31326"/>
    <cellStyle name="메모 2 4 4" xfId="8234"/>
    <cellStyle name="메모 2 4 4 2" xfId="14200"/>
    <cellStyle name="메모 2 4 4 2 2" xfId="37254"/>
    <cellStyle name="메모 2 4 4 3" xfId="19956"/>
    <cellStyle name="메모 2 4 4 3 2" xfId="42995"/>
    <cellStyle name="메모 2 4 4 4" xfId="25438"/>
    <cellStyle name="메모 2 4 4 4 2" xfId="48477"/>
    <cellStyle name="메모 2 4 4 5" xfId="31327"/>
    <cellStyle name="메모 2 4 5" xfId="8235"/>
    <cellStyle name="메모 2 4 5 2" xfId="14201"/>
    <cellStyle name="메모 2 4 5 2 2" xfId="37255"/>
    <cellStyle name="메모 2 4 5 3" xfId="19957"/>
    <cellStyle name="메모 2 4 5 3 2" xfId="42996"/>
    <cellStyle name="메모 2 4 5 4" xfId="25439"/>
    <cellStyle name="메모 2 4 5 4 2" xfId="48478"/>
    <cellStyle name="메모 2 4 5 5" xfId="31328"/>
    <cellStyle name="메모 2 4 6" xfId="8236"/>
    <cellStyle name="메모 2 4 6 2" xfId="14202"/>
    <cellStyle name="메모 2 4 6 2 2" xfId="37256"/>
    <cellStyle name="메모 2 4 6 3" xfId="19958"/>
    <cellStyle name="메모 2 4 6 3 2" xfId="42997"/>
    <cellStyle name="메모 2 4 6 4" xfId="25440"/>
    <cellStyle name="메모 2 4 6 4 2" xfId="48479"/>
    <cellStyle name="메모 2 4 6 5" xfId="31329"/>
    <cellStyle name="메모 2 4 7" xfId="8237"/>
    <cellStyle name="메모 2 4 7 2" xfId="14203"/>
    <cellStyle name="메모 2 4 7 2 2" xfId="37257"/>
    <cellStyle name="메모 2 4 7 3" xfId="19959"/>
    <cellStyle name="메모 2 4 7 3 2" xfId="42998"/>
    <cellStyle name="메모 2 4 7 4" xfId="25441"/>
    <cellStyle name="메모 2 4 7 4 2" xfId="48480"/>
    <cellStyle name="메모 2 4 7 5" xfId="31330"/>
    <cellStyle name="메모 2 4 8" xfId="8238"/>
    <cellStyle name="메모 2 4 8 2" xfId="14204"/>
    <cellStyle name="메모 2 4 8 2 2" xfId="37258"/>
    <cellStyle name="메모 2 4 8 3" xfId="19960"/>
    <cellStyle name="메모 2 4 8 3 2" xfId="42999"/>
    <cellStyle name="메모 2 4 8 4" xfId="25442"/>
    <cellStyle name="메모 2 4 8 4 2" xfId="48481"/>
    <cellStyle name="메모 2 4 8 5" xfId="31331"/>
    <cellStyle name="메모 2 4 9" xfId="8239"/>
    <cellStyle name="메모 2 4 9 2" xfId="14205"/>
    <cellStyle name="메모 2 4 9 2 2" xfId="37259"/>
    <cellStyle name="메모 2 4 9 3" xfId="19961"/>
    <cellStyle name="메모 2 4 9 3 2" xfId="43000"/>
    <cellStyle name="메모 2 4 9 4" xfId="25443"/>
    <cellStyle name="메모 2 4 9 4 2" xfId="48482"/>
    <cellStyle name="메모 2 4 9 5" xfId="31332"/>
    <cellStyle name="메모 2 5" xfId="5502"/>
    <cellStyle name="메모 2 5 2" xfId="5790"/>
    <cellStyle name="메모 2 5 2 10" xfId="11763"/>
    <cellStyle name="메모 2 5 2 10 2" xfId="34832"/>
    <cellStyle name="메모 2 5 2 11" xfId="17527"/>
    <cellStyle name="메모 2 5 2 11 2" xfId="40581"/>
    <cellStyle name="메모 2 5 2 12" xfId="23043"/>
    <cellStyle name="메모 2 5 2 12 2" xfId="46082"/>
    <cellStyle name="메모 2 5 2 13" xfId="28904"/>
    <cellStyle name="메모 2 5 2 2" xfId="8240"/>
    <cellStyle name="메모 2 5 2 2 2" xfId="14206"/>
    <cellStyle name="메모 2 5 2 2 2 2" xfId="37260"/>
    <cellStyle name="메모 2 5 2 2 3" xfId="19962"/>
    <cellStyle name="메모 2 5 2 2 3 2" xfId="43001"/>
    <cellStyle name="메모 2 5 2 2 4" xfId="25444"/>
    <cellStyle name="메모 2 5 2 2 4 2" xfId="48483"/>
    <cellStyle name="메모 2 5 2 2 5" xfId="31333"/>
    <cellStyle name="메모 2 5 2 3" xfId="8241"/>
    <cellStyle name="메모 2 5 2 3 2" xfId="14207"/>
    <cellStyle name="메모 2 5 2 3 2 2" xfId="37261"/>
    <cellStyle name="메모 2 5 2 3 3" xfId="19963"/>
    <cellStyle name="메모 2 5 2 3 3 2" xfId="43002"/>
    <cellStyle name="메모 2 5 2 3 4" xfId="25445"/>
    <cellStyle name="메모 2 5 2 3 4 2" xfId="48484"/>
    <cellStyle name="메모 2 5 2 3 5" xfId="31334"/>
    <cellStyle name="메모 2 5 2 4" xfId="8242"/>
    <cellStyle name="메모 2 5 2 4 2" xfId="14208"/>
    <cellStyle name="메모 2 5 2 4 2 2" xfId="37262"/>
    <cellStyle name="메모 2 5 2 4 3" xfId="19964"/>
    <cellStyle name="메모 2 5 2 4 3 2" xfId="43003"/>
    <cellStyle name="메모 2 5 2 4 4" xfId="25446"/>
    <cellStyle name="메모 2 5 2 4 4 2" xfId="48485"/>
    <cellStyle name="메모 2 5 2 4 5" xfId="31335"/>
    <cellStyle name="메모 2 5 2 5" xfId="8243"/>
    <cellStyle name="메모 2 5 2 5 2" xfId="14209"/>
    <cellStyle name="메모 2 5 2 5 2 2" xfId="37263"/>
    <cellStyle name="메모 2 5 2 5 3" xfId="19965"/>
    <cellStyle name="메모 2 5 2 5 3 2" xfId="43004"/>
    <cellStyle name="메모 2 5 2 5 4" xfId="25447"/>
    <cellStyle name="메모 2 5 2 5 4 2" xfId="48486"/>
    <cellStyle name="메모 2 5 2 5 5" xfId="31336"/>
    <cellStyle name="메모 2 5 2 6" xfId="8244"/>
    <cellStyle name="메모 2 5 2 6 2" xfId="14210"/>
    <cellStyle name="메모 2 5 2 6 2 2" xfId="37264"/>
    <cellStyle name="메모 2 5 2 6 3" xfId="19966"/>
    <cellStyle name="메모 2 5 2 6 3 2" xfId="43005"/>
    <cellStyle name="메모 2 5 2 6 4" xfId="25448"/>
    <cellStyle name="메모 2 5 2 6 4 2" xfId="48487"/>
    <cellStyle name="메모 2 5 2 6 5" xfId="31337"/>
    <cellStyle name="메모 2 5 2 7" xfId="8245"/>
    <cellStyle name="메모 2 5 2 7 2" xfId="14211"/>
    <cellStyle name="메모 2 5 2 7 2 2" xfId="37265"/>
    <cellStyle name="메모 2 5 2 7 3" xfId="19967"/>
    <cellStyle name="메모 2 5 2 7 3 2" xfId="43006"/>
    <cellStyle name="메모 2 5 2 7 4" xfId="25449"/>
    <cellStyle name="메모 2 5 2 7 4 2" xfId="48488"/>
    <cellStyle name="메모 2 5 2 7 5" xfId="31338"/>
    <cellStyle name="메모 2 5 2 8" xfId="8246"/>
    <cellStyle name="메모 2 5 2 8 2" xfId="14212"/>
    <cellStyle name="메모 2 5 2 8 2 2" xfId="37266"/>
    <cellStyle name="메모 2 5 2 8 3" xfId="19968"/>
    <cellStyle name="메모 2 5 2 8 3 2" xfId="43007"/>
    <cellStyle name="메모 2 5 2 8 4" xfId="25450"/>
    <cellStyle name="메모 2 5 2 8 4 2" xfId="48489"/>
    <cellStyle name="메모 2 5 2 8 5" xfId="31339"/>
    <cellStyle name="메모 2 5 2 9" xfId="8247"/>
    <cellStyle name="메모 2 5 2 9 2" xfId="14213"/>
    <cellStyle name="메모 2 5 2 9 2 2" xfId="37267"/>
    <cellStyle name="메모 2 5 2 9 3" xfId="19969"/>
    <cellStyle name="메모 2 5 2 9 3 2" xfId="43008"/>
    <cellStyle name="메모 2 5 2 9 4" xfId="25451"/>
    <cellStyle name="메모 2 5 2 9 4 2" xfId="48490"/>
    <cellStyle name="메모 2 5 2 9 5" xfId="31340"/>
    <cellStyle name="메모 2 5 3" xfId="6013"/>
    <cellStyle name="메모 2 5 3 10" xfId="8248"/>
    <cellStyle name="메모 2 5 3 10 2" xfId="14214"/>
    <cellStyle name="메모 2 5 3 10 2 2" xfId="37268"/>
    <cellStyle name="메모 2 5 3 10 3" xfId="19970"/>
    <cellStyle name="메모 2 5 3 10 3 2" xfId="43009"/>
    <cellStyle name="메모 2 5 3 10 4" xfId="25452"/>
    <cellStyle name="메모 2 5 3 10 4 2" xfId="48491"/>
    <cellStyle name="메모 2 5 3 10 5" xfId="31341"/>
    <cellStyle name="메모 2 5 3 11" xfId="11986"/>
    <cellStyle name="메모 2 5 3 11 2" xfId="35055"/>
    <cellStyle name="메모 2 5 3 12" xfId="17743"/>
    <cellStyle name="메모 2 5 3 12 2" xfId="40797"/>
    <cellStyle name="메모 2 5 3 13" xfId="23240"/>
    <cellStyle name="메모 2 5 3 13 2" xfId="46279"/>
    <cellStyle name="메모 2 5 3 14" xfId="29127"/>
    <cellStyle name="메모 2 5 3 2" xfId="8249"/>
    <cellStyle name="메모 2 5 3 2 2" xfId="14215"/>
    <cellStyle name="메모 2 5 3 2 2 2" xfId="37269"/>
    <cellStyle name="메모 2 5 3 2 3" xfId="19971"/>
    <cellStyle name="메모 2 5 3 2 3 2" xfId="43010"/>
    <cellStyle name="메모 2 5 3 2 4" xfId="25453"/>
    <cellStyle name="메모 2 5 3 2 4 2" xfId="48492"/>
    <cellStyle name="메모 2 5 3 2 5" xfId="31342"/>
    <cellStyle name="메모 2 5 3 3" xfId="8250"/>
    <cellStyle name="메모 2 5 3 3 2" xfId="14216"/>
    <cellStyle name="메모 2 5 3 3 2 2" xfId="37270"/>
    <cellStyle name="메모 2 5 3 3 3" xfId="19972"/>
    <cellStyle name="메모 2 5 3 3 3 2" xfId="43011"/>
    <cellStyle name="메모 2 5 3 3 4" xfId="25454"/>
    <cellStyle name="메모 2 5 3 3 4 2" xfId="48493"/>
    <cellStyle name="메모 2 5 3 3 5" xfId="31343"/>
    <cellStyle name="메모 2 5 3 4" xfId="8251"/>
    <cellStyle name="메모 2 5 3 4 2" xfId="14217"/>
    <cellStyle name="메모 2 5 3 4 2 2" xfId="37271"/>
    <cellStyle name="메모 2 5 3 4 3" xfId="19973"/>
    <cellStyle name="메모 2 5 3 4 3 2" xfId="43012"/>
    <cellStyle name="메모 2 5 3 4 4" xfId="25455"/>
    <cellStyle name="메모 2 5 3 4 4 2" xfId="48494"/>
    <cellStyle name="메모 2 5 3 4 5" xfId="31344"/>
    <cellStyle name="메모 2 5 3 5" xfId="8252"/>
    <cellStyle name="메모 2 5 3 5 2" xfId="14218"/>
    <cellStyle name="메모 2 5 3 5 2 2" xfId="37272"/>
    <cellStyle name="메모 2 5 3 5 3" xfId="19974"/>
    <cellStyle name="메모 2 5 3 5 3 2" xfId="43013"/>
    <cellStyle name="메모 2 5 3 5 4" xfId="25456"/>
    <cellStyle name="메모 2 5 3 5 4 2" xfId="48495"/>
    <cellStyle name="메모 2 5 3 5 5" xfId="31345"/>
    <cellStyle name="메모 2 5 3 6" xfId="8253"/>
    <cellStyle name="메모 2 5 3 6 2" xfId="14219"/>
    <cellStyle name="메모 2 5 3 6 2 2" xfId="37273"/>
    <cellStyle name="메모 2 5 3 6 3" xfId="19975"/>
    <cellStyle name="메모 2 5 3 6 3 2" xfId="43014"/>
    <cellStyle name="메모 2 5 3 6 4" xfId="25457"/>
    <cellStyle name="메모 2 5 3 6 4 2" xfId="48496"/>
    <cellStyle name="메모 2 5 3 6 5" xfId="31346"/>
    <cellStyle name="메모 2 5 3 7" xfId="8254"/>
    <cellStyle name="메모 2 5 3 7 2" xfId="14220"/>
    <cellStyle name="메모 2 5 3 7 2 2" xfId="37274"/>
    <cellStyle name="메모 2 5 3 7 3" xfId="19976"/>
    <cellStyle name="메모 2 5 3 7 3 2" xfId="43015"/>
    <cellStyle name="메모 2 5 3 7 4" xfId="25458"/>
    <cellStyle name="메모 2 5 3 7 4 2" xfId="48497"/>
    <cellStyle name="메모 2 5 3 7 5" xfId="31347"/>
    <cellStyle name="메모 2 5 3 8" xfId="8255"/>
    <cellStyle name="메모 2 5 3 8 2" xfId="14221"/>
    <cellStyle name="메모 2 5 3 8 2 2" xfId="37275"/>
    <cellStyle name="메모 2 5 3 8 3" xfId="19977"/>
    <cellStyle name="메모 2 5 3 8 3 2" xfId="43016"/>
    <cellStyle name="메모 2 5 3 8 4" xfId="25459"/>
    <cellStyle name="메모 2 5 3 8 4 2" xfId="48498"/>
    <cellStyle name="메모 2 5 3 8 5" xfId="31348"/>
    <cellStyle name="메모 2 5 3 9" xfId="8256"/>
    <cellStyle name="메모 2 5 3 9 2" xfId="14222"/>
    <cellStyle name="메모 2 5 3 9 2 2" xfId="37276"/>
    <cellStyle name="메모 2 5 3 9 3" xfId="19978"/>
    <cellStyle name="메모 2 5 3 9 3 2" xfId="43017"/>
    <cellStyle name="메모 2 5 3 9 4" xfId="25460"/>
    <cellStyle name="메모 2 5 3 9 4 2" xfId="48499"/>
    <cellStyle name="메모 2 5 3 9 5" xfId="31349"/>
    <cellStyle name="메모 2 5 4" xfId="8257"/>
    <cellStyle name="메모 2 5 4 2" xfId="14223"/>
    <cellStyle name="메모 2 5 4 2 2" xfId="37277"/>
    <cellStyle name="메모 2 5 4 3" xfId="19979"/>
    <cellStyle name="메모 2 5 4 3 2" xfId="43018"/>
    <cellStyle name="메모 2 5 4 4" xfId="25461"/>
    <cellStyle name="메모 2 5 4 4 2" xfId="48500"/>
    <cellStyle name="메모 2 5 4 5" xfId="31350"/>
    <cellStyle name="메모 2 5 5" xfId="8258"/>
    <cellStyle name="메모 2 5 5 2" xfId="14224"/>
    <cellStyle name="메모 2 5 5 2 2" xfId="37278"/>
    <cellStyle name="메모 2 5 5 3" xfId="19980"/>
    <cellStyle name="메모 2 5 5 3 2" xfId="43019"/>
    <cellStyle name="메모 2 5 5 4" xfId="25462"/>
    <cellStyle name="메모 2 5 5 4 2" xfId="48501"/>
    <cellStyle name="메모 2 5 5 5" xfId="31351"/>
    <cellStyle name="메모 2 5 6" xfId="8259"/>
    <cellStyle name="메모 2 5 6 2" xfId="14225"/>
    <cellStyle name="메모 2 5 6 2 2" xfId="37279"/>
    <cellStyle name="메모 2 5 6 3" xfId="19981"/>
    <cellStyle name="메모 2 5 6 3 2" xfId="43020"/>
    <cellStyle name="메모 2 5 6 4" xfId="25463"/>
    <cellStyle name="메모 2 5 6 4 2" xfId="48502"/>
    <cellStyle name="메모 2 5 6 5" xfId="31352"/>
    <cellStyle name="메모 2 5 7" xfId="11496"/>
    <cellStyle name="메모 2 5 7 2" xfId="34565"/>
    <cellStyle name="메모 2 5 8" xfId="17285"/>
    <cellStyle name="메모 2 5 8 2" xfId="40339"/>
    <cellStyle name="메모 2 5 9" xfId="28627"/>
    <cellStyle name="메모 2 6" xfId="5379"/>
    <cellStyle name="메모 2 6 10" xfId="28504"/>
    <cellStyle name="메모 2 6 2" xfId="5667"/>
    <cellStyle name="메모 2 6 2 10" xfId="11640"/>
    <cellStyle name="메모 2 6 2 10 2" xfId="34709"/>
    <cellStyle name="메모 2 6 2 11" xfId="17410"/>
    <cellStyle name="메모 2 6 2 11 2" xfId="40464"/>
    <cellStyle name="메모 2 6 2 12" xfId="22942"/>
    <cellStyle name="메모 2 6 2 12 2" xfId="45981"/>
    <cellStyle name="메모 2 6 2 13" xfId="28781"/>
    <cellStyle name="메모 2 6 2 2" xfId="8260"/>
    <cellStyle name="메모 2 6 2 2 2" xfId="14226"/>
    <cellStyle name="메모 2 6 2 2 2 2" xfId="37280"/>
    <cellStyle name="메모 2 6 2 2 3" xfId="19982"/>
    <cellStyle name="메모 2 6 2 2 3 2" xfId="43021"/>
    <cellStyle name="메모 2 6 2 2 4" xfId="25464"/>
    <cellStyle name="메모 2 6 2 2 4 2" xfId="48503"/>
    <cellStyle name="메모 2 6 2 2 5" xfId="31353"/>
    <cellStyle name="메모 2 6 2 3" xfId="8261"/>
    <cellStyle name="메모 2 6 2 3 2" xfId="14227"/>
    <cellStyle name="메모 2 6 2 3 2 2" xfId="37281"/>
    <cellStyle name="메모 2 6 2 3 3" xfId="19983"/>
    <cellStyle name="메모 2 6 2 3 3 2" xfId="43022"/>
    <cellStyle name="메모 2 6 2 3 4" xfId="25465"/>
    <cellStyle name="메모 2 6 2 3 4 2" xfId="48504"/>
    <cellStyle name="메모 2 6 2 3 5" xfId="31354"/>
    <cellStyle name="메모 2 6 2 4" xfId="8262"/>
    <cellStyle name="메모 2 6 2 4 2" xfId="14228"/>
    <cellStyle name="메모 2 6 2 4 2 2" xfId="37282"/>
    <cellStyle name="메모 2 6 2 4 3" xfId="19984"/>
    <cellStyle name="메모 2 6 2 4 3 2" xfId="43023"/>
    <cellStyle name="메모 2 6 2 4 4" xfId="25466"/>
    <cellStyle name="메모 2 6 2 4 4 2" xfId="48505"/>
    <cellStyle name="메모 2 6 2 4 5" xfId="31355"/>
    <cellStyle name="메모 2 6 2 5" xfId="8263"/>
    <cellStyle name="메모 2 6 2 5 2" xfId="14229"/>
    <cellStyle name="메모 2 6 2 5 2 2" xfId="37283"/>
    <cellStyle name="메모 2 6 2 5 3" xfId="19985"/>
    <cellStyle name="메모 2 6 2 5 3 2" xfId="43024"/>
    <cellStyle name="메모 2 6 2 5 4" xfId="25467"/>
    <cellStyle name="메모 2 6 2 5 4 2" xfId="48506"/>
    <cellStyle name="메모 2 6 2 5 5" xfId="31356"/>
    <cellStyle name="메모 2 6 2 6" xfId="8264"/>
    <cellStyle name="메모 2 6 2 6 2" xfId="14230"/>
    <cellStyle name="메모 2 6 2 6 2 2" xfId="37284"/>
    <cellStyle name="메모 2 6 2 6 3" xfId="19986"/>
    <cellStyle name="메모 2 6 2 6 3 2" xfId="43025"/>
    <cellStyle name="메모 2 6 2 6 4" xfId="25468"/>
    <cellStyle name="메모 2 6 2 6 4 2" xfId="48507"/>
    <cellStyle name="메모 2 6 2 6 5" xfId="31357"/>
    <cellStyle name="메모 2 6 2 7" xfId="8265"/>
    <cellStyle name="메모 2 6 2 7 2" xfId="14231"/>
    <cellStyle name="메모 2 6 2 7 2 2" xfId="37285"/>
    <cellStyle name="메모 2 6 2 7 3" xfId="19987"/>
    <cellStyle name="메모 2 6 2 7 3 2" xfId="43026"/>
    <cellStyle name="메모 2 6 2 7 4" xfId="25469"/>
    <cellStyle name="메모 2 6 2 7 4 2" xfId="48508"/>
    <cellStyle name="메모 2 6 2 7 5" xfId="31358"/>
    <cellStyle name="메모 2 6 2 8" xfId="8266"/>
    <cellStyle name="메모 2 6 2 8 2" xfId="14232"/>
    <cellStyle name="메모 2 6 2 8 2 2" xfId="37286"/>
    <cellStyle name="메모 2 6 2 8 3" xfId="19988"/>
    <cellStyle name="메모 2 6 2 8 3 2" xfId="43027"/>
    <cellStyle name="메모 2 6 2 8 4" xfId="25470"/>
    <cellStyle name="메모 2 6 2 8 4 2" xfId="48509"/>
    <cellStyle name="메모 2 6 2 8 5" xfId="31359"/>
    <cellStyle name="메모 2 6 2 9" xfId="8267"/>
    <cellStyle name="메모 2 6 2 9 2" xfId="14233"/>
    <cellStyle name="메모 2 6 2 9 2 2" xfId="37287"/>
    <cellStyle name="메모 2 6 2 9 3" xfId="19989"/>
    <cellStyle name="메모 2 6 2 9 3 2" xfId="43028"/>
    <cellStyle name="메모 2 6 2 9 4" xfId="25471"/>
    <cellStyle name="메모 2 6 2 9 4 2" xfId="48510"/>
    <cellStyle name="메모 2 6 2 9 5" xfId="31360"/>
    <cellStyle name="메모 2 6 3" xfId="5908"/>
    <cellStyle name="메모 2 6 3 10" xfId="8268"/>
    <cellStyle name="메모 2 6 3 10 2" xfId="14234"/>
    <cellStyle name="메모 2 6 3 10 2 2" xfId="37288"/>
    <cellStyle name="메모 2 6 3 10 3" xfId="19990"/>
    <cellStyle name="메모 2 6 3 10 3 2" xfId="43029"/>
    <cellStyle name="메모 2 6 3 10 4" xfId="25472"/>
    <cellStyle name="메모 2 6 3 10 4 2" xfId="48511"/>
    <cellStyle name="메모 2 6 3 10 5" xfId="31361"/>
    <cellStyle name="메모 2 6 3 11" xfId="11881"/>
    <cellStyle name="메모 2 6 3 11 2" xfId="34950"/>
    <cellStyle name="메모 2 6 3 12" xfId="17638"/>
    <cellStyle name="메모 2 6 3 12 2" xfId="40692"/>
    <cellStyle name="메모 2 6 3 13" xfId="23135"/>
    <cellStyle name="메모 2 6 3 13 2" xfId="46174"/>
    <cellStyle name="메모 2 6 3 14" xfId="29022"/>
    <cellStyle name="메모 2 6 3 2" xfId="8269"/>
    <cellStyle name="메모 2 6 3 2 2" xfId="14235"/>
    <cellStyle name="메모 2 6 3 2 2 2" xfId="37289"/>
    <cellStyle name="메모 2 6 3 2 3" xfId="19991"/>
    <cellStyle name="메모 2 6 3 2 3 2" xfId="43030"/>
    <cellStyle name="메모 2 6 3 2 4" xfId="25473"/>
    <cellStyle name="메모 2 6 3 2 4 2" xfId="48512"/>
    <cellStyle name="메모 2 6 3 2 5" xfId="31362"/>
    <cellStyle name="메모 2 6 3 3" xfId="8270"/>
    <cellStyle name="메모 2 6 3 3 2" xfId="14236"/>
    <cellStyle name="메모 2 6 3 3 2 2" xfId="37290"/>
    <cellStyle name="메모 2 6 3 3 3" xfId="19992"/>
    <cellStyle name="메모 2 6 3 3 3 2" xfId="43031"/>
    <cellStyle name="메모 2 6 3 3 4" xfId="25474"/>
    <cellStyle name="메모 2 6 3 3 4 2" xfId="48513"/>
    <cellStyle name="메모 2 6 3 3 5" xfId="31363"/>
    <cellStyle name="메모 2 6 3 4" xfId="8271"/>
    <cellStyle name="메모 2 6 3 4 2" xfId="14237"/>
    <cellStyle name="메모 2 6 3 4 2 2" xfId="37291"/>
    <cellStyle name="메모 2 6 3 4 3" xfId="19993"/>
    <cellStyle name="메모 2 6 3 4 3 2" xfId="43032"/>
    <cellStyle name="메모 2 6 3 4 4" xfId="25475"/>
    <cellStyle name="메모 2 6 3 4 4 2" xfId="48514"/>
    <cellStyle name="메모 2 6 3 4 5" xfId="31364"/>
    <cellStyle name="메모 2 6 3 5" xfId="8272"/>
    <cellStyle name="메모 2 6 3 5 2" xfId="14238"/>
    <cellStyle name="메모 2 6 3 5 2 2" xfId="37292"/>
    <cellStyle name="메모 2 6 3 5 3" xfId="19994"/>
    <cellStyle name="메모 2 6 3 5 3 2" xfId="43033"/>
    <cellStyle name="메모 2 6 3 5 4" xfId="25476"/>
    <cellStyle name="메모 2 6 3 5 4 2" xfId="48515"/>
    <cellStyle name="메모 2 6 3 5 5" xfId="31365"/>
    <cellStyle name="메모 2 6 3 6" xfId="8273"/>
    <cellStyle name="메모 2 6 3 6 2" xfId="14239"/>
    <cellStyle name="메모 2 6 3 6 2 2" xfId="37293"/>
    <cellStyle name="메모 2 6 3 6 3" xfId="19995"/>
    <cellStyle name="메모 2 6 3 6 3 2" xfId="43034"/>
    <cellStyle name="메모 2 6 3 6 4" xfId="25477"/>
    <cellStyle name="메모 2 6 3 6 4 2" xfId="48516"/>
    <cellStyle name="메모 2 6 3 6 5" xfId="31366"/>
    <cellStyle name="메모 2 6 3 7" xfId="8274"/>
    <cellStyle name="메모 2 6 3 7 2" xfId="14240"/>
    <cellStyle name="메모 2 6 3 7 2 2" xfId="37294"/>
    <cellStyle name="메모 2 6 3 7 3" xfId="19996"/>
    <cellStyle name="메모 2 6 3 7 3 2" xfId="43035"/>
    <cellStyle name="메모 2 6 3 7 4" xfId="25478"/>
    <cellStyle name="메모 2 6 3 7 4 2" xfId="48517"/>
    <cellStyle name="메모 2 6 3 7 5" xfId="31367"/>
    <cellStyle name="메모 2 6 3 8" xfId="8275"/>
    <cellStyle name="메모 2 6 3 8 2" xfId="14241"/>
    <cellStyle name="메모 2 6 3 8 2 2" xfId="37295"/>
    <cellStyle name="메모 2 6 3 8 3" xfId="19997"/>
    <cellStyle name="메모 2 6 3 8 3 2" xfId="43036"/>
    <cellStyle name="메모 2 6 3 8 4" xfId="25479"/>
    <cellStyle name="메모 2 6 3 8 4 2" xfId="48518"/>
    <cellStyle name="메모 2 6 3 8 5" xfId="31368"/>
    <cellStyle name="메모 2 6 3 9" xfId="8276"/>
    <cellStyle name="메모 2 6 3 9 2" xfId="14242"/>
    <cellStyle name="메모 2 6 3 9 2 2" xfId="37296"/>
    <cellStyle name="메모 2 6 3 9 3" xfId="19998"/>
    <cellStyle name="메모 2 6 3 9 3 2" xfId="43037"/>
    <cellStyle name="메모 2 6 3 9 4" xfId="25480"/>
    <cellStyle name="메모 2 6 3 9 4 2" xfId="48519"/>
    <cellStyle name="메모 2 6 3 9 5" xfId="31369"/>
    <cellStyle name="메모 2 6 4" xfId="8277"/>
    <cellStyle name="메모 2 6 4 2" xfId="14243"/>
    <cellStyle name="메모 2 6 4 2 2" xfId="37297"/>
    <cellStyle name="메모 2 6 4 3" xfId="19999"/>
    <cellStyle name="메모 2 6 4 3 2" xfId="43038"/>
    <cellStyle name="메모 2 6 4 4" xfId="25481"/>
    <cellStyle name="메모 2 6 4 4 2" xfId="48520"/>
    <cellStyle name="메모 2 6 4 5" xfId="31370"/>
    <cellStyle name="메모 2 6 5" xfId="8278"/>
    <cellStyle name="메모 2 6 5 2" xfId="14244"/>
    <cellStyle name="메모 2 6 5 2 2" xfId="37298"/>
    <cellStyle name="메모 2 6 5 3" xfId="20000"/>
    <cellStyle name="메모 2 6 5 3 2" xfId="43039"/>
    <cellStyle name="메모 2 6 5 4" xfId="25482"/>
    <cellStyle name="메모 2 6 5 4 2" xfId="48521"/>
    <cellStyle name="메모 2 6 5 5" xfId="31371"/>
    <cellStyle name="메모 2 6 6" xfId="8279"/>
    <cellStyle name="메모 2 6 6 2" xfId="14245"/>
    <cellStyle name="메모 2 6 6 2 2" xfId="37299"/>
    <cellStyle name="메모 2 6 6 3" xfId="20001"/>
    <cellStyle name="메모 2 6 6 3 2" xfId="43040"/>
    <cellStyle name="메모 2 6 6 4" xfId="25483"/>
    <cellStyle name="메모 2 6 6 4 2" xfId="48522"/>
    <cellStyle name="메모 2 6 6 5" xfId="31372"/>
    <cellStyle name="메모 2 6 7" xfId="8280"/>
    <cellStyle name="메모 2 6 7 2" xfId="14246"/>
    <cellStyle name="메모 2 6 7 2 2" xfId="37300"/>
    <cellStyle name="메모 2 6 7 3" xfId="20002"/>
    <cellStyle name="메모 2 6 7 3 2" xfId="43041"/>
    <cellStyle name="메모 2 6 7 4" xfId="25484"/>
    <cellStyle name="메모 2 6 7 4 2" xfId="48523"/>
    <cellStyle name="메모 2 6 7 5" xfId="31373"/>
    <cellStyle name="메모 2 6 8" xfId="11373"/>
    <cellStyle name="메모 2 6 8 2" xfId="34442"/>
    <cellStyle name="메모 2 6 9" xfId="17176"/>
    <cellStyle name="메모 2 6 9 2" xfId="40230"/>
    <cellStyle name="메모 2 7" xfId="5408"/>
    <cellStyle name="메모 2 7 10" xfId="17200"/>
    <cellStyle name="메모 2 7 10 2" xfId="40254"/>
    <cellStyle name="메모 2 7 11" xfId="11318"/>
    <cellStyle name="메모 2 7 11 2" xfId="34387"/>
    <cellStyle name="메모 2 7 12" xfId="28533"/>
    <cellStyle name="메모 2 7 2" xfId="5696"/>
    <cellStyle name="메모 2 7 2 10" xfId="8281"/>
    <cellStyle name="메모 2 7 2 10 2" xfId="14247"/>
    <cellStyle name="메모 2 7 2 10 2 2" xfId="37301"/>
    <cellStyle name="메모 2 7 2 10 3" xfId="20003"/>
    <cellStyle name="메모 2 7 2 10 3 2" xfId="43042"/>
    <cellStyle name="메모 2 7 2 10 4" xfId="25485"/>
    <cellStyle name="메모 2 7 2 10 4 2" xfId="48524"/>
    <cellStyle name="메모 2 7 2 10 5" xfId="31374"/>
    <cellStyle name="메모 2 7 2 11" xfId="11669"/>
    <cellStyle name="메모 2 7 2 11 2" xfId="34738"/>
    <cellStyle name="메모 2 7 2 12" xfId="17438"/>
    <cellStyle name="메모 2 7 2 12 2" xfId="40492"/>
    <cellStyle name="메모 2 7 2 13" xfId="22959"/>
    <cellStyle name="메모 2 7 2 13 2" xfId="45998"/>
    <cellStyle name="메모 2 7 2 14" xfId="28810"/>
    <cellStyle name="메모 2 7 2 2" xfId="8282"/>
    <cellStyle name="메모 2 7 2 2 2" xfId="14248"/>
    <cellStyle name="메모 2 7 2 2 2 2" xfId="37302"/>
    <cellStyle name="메모 2 7 2 2 3" xfId="20004"/>
    <cellStyle name="메모 2 7 2 2 3 2" xfId="43043"/>
    <cellStyle name="메모 2 7 2 2 4" xfId="25486"/>
    <cellStyle name="메모 2 7 2 2 4 2" xfId="48525"/>
    <cellStyle name="메모 2 7 2 2 5" xfId="31375"/>
    <cellStyle name="메모 2 7 2 3" xfId="8283"/>
    <cellStyle name="메모 2 7 2 3 2" xfId="14249"/>
    <cellStyle name="메모 2 7 2 3 2 2" xfId="37303"/>
    <cellStyle name="메모 2 7 2 3 3" xfId="20005"/>
    <cellStyle name="메모 2 7 2 3 3 2" xfId="43044"/>
    <cellStyle name="메모 2 7 2 3 4" xfId="25487"/>
    <cellStyle name="메모 2 7 2 3 4 2" xfId="48526"/>
    <cellStyle name="메모 2 7 2 3 5" xfId="31376"/>
    <cellStyle name="메모 2 7 2 4" xfId="8284"/>
    <cellStyle name="메모 2 7 2 4 2" xfId="14250"/>
    <cellStyle name="메모 2 7 2 4 2 2" xfId="37304"/>
    <cellStyle name="메모 2 7 2 4 3" xfId="20006"/>
    <cellStyle name="메모 2 7 2 4 3 2" xfId="43045"/>
    <cellStyle name="메모 2 7 2 4 4" xfId="25488"/>
    <cellStyle name="메모 2 7 2 4 4 2" xfId="48527"/>
    <cellStyle name="메모 2 7 2 4 5" xfId="31377"/>
    <cellStyle name="메모 2 7 2 5" xfId="8285"/>
    <cellStyle name="메모 2 7 2 5 2" xfId="14251"/>
    <cellStyle name="메모 2 7 2 5 2 2" xfId="37305"/>
    <cellStyle name="메모 2 7 2 5 3" xfId="20007"/>
    <cellStyle name="메모 2 7 2 5 3 2" xfId="43046"/>
    <cellStyle name="메모 2 7 2 5 4" xfId="25489"/>
    <cellStyle name="메모 2 7 2 5 4 2" xfId="48528"/>
    <cellStyle name="메모 2 7 2 5 5" xfId="31378"/>
    <cellStyle name="메모 2 7 2 6" xfId="8286"/>
    <cellStyle name="메모 2 7 2 6 2" xfId="14252"/>
    <cellStyle name="메모 2 7 2 6 2 2" xfId="37306"/>
    <cellStyle name="메모 2 7 2 6 3" xfId="20008"/>
    <cellStyle name="메모 2 7 2 6 3 2" xfId="43047"/>
    <cellStyle name="메모 2 7 2 6 4" xfId="25490"/>
    <cellStyle name="메모 2 7 2 6 4 2" xfId="48529"/>
    <cellStyle name="메모 2 7 2 6 5" xfId="31379"/>
    <cellStyle name="메모 2 7 2 7" xfId="8287"/>
    <cellStyle name="메모 2 7 2 7 2" xfId="14253"/>
    <cellStyle name="메모 2 7 2 7 2 2" xfId="37307"/>
    <cellStyle name="메모 2 7 2 7 3" xfId="20009"/>
    <cellStyle name="메모 2 7 2 7 3 2" xfId="43048"/>
    <cellStyle name="메모 2 7 2 7 4" xfId="25491"/>
    <cellStyle name="메모 2 7 2 7 4 2" xfId="48530"/>
    <cellStyle name="메모 2 7 2 7 5" xfId="31380"/>
    <cellStyle name="메모 2 7 2 8" xfId="8288"/>
    <cellStyle name="메모 2 7 2 8 2" xfId="14254"/>
    <cellStyle name="메모 2 7 2 8 2 2" xfId="37308"/>
    <cellStyle name="메모 2 7 2 8 3" xfId="20010"/>
    <cellStyle name="메모 2 7 2 8 3 2" xfId="43049"/>
    <cellStyle name="메모 2 7 2 8 4" xfId="25492"/>
    <cellStyle name="메모 2 7 2 8 4 2" xfId="48531"/>
    <cellStyle name="메모 2 7 2 8 5" xfId="31381"/>
    <cellStyle name="메모 2 7 2 9" xfId="8289"/>
    <cellStyle name="메모 2 7 2 9 2" xfId="14255"/>
    <cellStyle name="메모 2 7 2 9 2 2" xfId="37309"/>
    <cellStyle name="메모 2 7 2 9 3" xfId="20011"/>
    <cellStyle name="메모 2 7 2 9 3 2" xfId="43050"/>
    <cellStyle name="메모 2 7 2 9 4" xfId="25493"/>
    <cellStyle name="메모 2 7 2 9 4 2" xfId="48532"/>
    <cellStyle name="메모 2 7 2 9 5" xfId="31382"/>
    <cellStyle name="메모 2 7 3" xfId="5935"/>
    <cellStyle name="메모 2 7 3 10" xfId="8290"/>
    <cellStyle name="메모 2 7 3 10 2" xfId="14256"/>
    <cellStyle name="메모 2 7 3 10 2 2" xfId="37310"/>
    <cellStyle name="메모 2 7 3 10 3" xfId="20012"/>
    <cellStyle name="메모 2 7 3 10 3 2" xfId="43051"/>
    <cellStyle name="메모 2 7 3 10 4" xfId="25494"/>
    <cellStyle name="메모 2 7 3 10 4 2" xfId="48533"/>
    <cellStyle name="메모 2 7 3 10 5" xfId="31383"/>
    <cellStyle name="메모 2 7 3 11" xfId="11908"/>
    <cellStyle name="메모 2 7 3 11 2" xfId="34977"/>
    <cellStyle name="메모 2 7 3 12" xfId="17665"/>
    <cellStyle name="메모 2 7 3 12 2" xfId="40719"/>
    <cellStyle name="메모 2 7 3 13" xfId="23162"/>
    <cellStyle name="메모 2 7 3 13 2" xfId="46201"/>
    <cellStyle name="메모 2 7 3 14" xfId="29049"/>
    <cellStyle name="메모 2 7 3 2" xfId="8291"/>
    <cellStyle name="메모 2 7 3 2 2" xfId="14257"/>
    <cellStyle name="메모 2 7 3 2 2 2" xfId="37311"/>
    <cellStyle name="메모 2 7 3 2 3" xfId="20013"/>
    <cellStyle name="메모 2 7 3 2 3 2" xfId="43052"/>
    <cellStyle name="메모 2 7 3 2 4" xfId="25495"/>
    <cellStyle name="메모 2 7 3 2 4 2" xfId="48534"/>
    <cellStyle name="메모 2 7 3 2 5" xfId="31384"/>
    <cellStyle name="메모 2 7 3 3" xfId="8292"/>
    <cellStyle name="메모 2 7 3 3 2" xfId="14258"/>
    <cellStyle name="메모 2 7 3 3 2 2" xfId="37312"/>
    <cellStyle name="메모 2 7 3 3 3" xfId="20014"/>
    <cellStyle name="메모 2 7 3 3 3 2" xfId="43053"/>
    <cellStyle name="메모 2 7 3 3 4" xfId="25496"/>
    <cellStyle name="메모 2 7 3 3 4 2" xfId="48535"/>
    <cellStyle name="메모 2 7 3 3 5" xfId="31385"/>
    <cellStyle name="메모 2 7 3 4" xfId="8293"/>
    <cellStyle name="메모 2 7 3 4 2" xfId="14259"/>
    <cellStyle name="메모 2 7 3 4 2 2" xfId="37313"/>
    <cellStyle name="메모 2 7 3 4 3" xfId="20015"/>
    <cellStyle name="메모 2 7 3 4 3 2" xfId="43054"/>
    <cellStyle name="메모 2 7 3 4 4" xfId="25497"/>
    <cellStyle name="메모 2 7 3 4 4 2" xfId="48536"/>
    <cellStyle name="메모 2 7 3 4 5" xfId="31386"/>
    <cellStyle name="메모 2 7 3 5" xfId="8294"/>
    <cellStyle name="메모 2 7 3 5 2" xfId="14260"/>
    <cellStyle name="메모 2 7 3 5 2 2" xfId="37314"/>
    <cellStyle name="메모 2 7 3 5 3" xfId="20016"/>
    <cellStyle name="메모 2 7 3 5 3 2" xfId="43055"/>
    <cellStyle name="메모 2 7 3 5 4" xfId="25498"/>
    <cellStyle name="메모 2 7 3 5 4 2" xfId="48537"/>
    <cellStyle name="메모 2 7 3 5 5" xfId="31387"/>
    <cellStyle name="메모 2 7 3 6" xfId="8295"/>
    <cellStyle name="메모 2 7 3 6 2" xfId="14261"/>
    <cellStyle name="메모 2 7 3 6 2 2" xfId="37315"/>
    <cellStyle name="메모 2 7 3 6 3" xfId="20017"/>
    <cellStyle name="메모 2 7 3 6 3 2" xfId="43056"/>
    <cellStyle name="메모 2 7 3 6 4" xfId="25499"/>
    <cellStyle name="메모 2 7 3 6 4 2" xfId="48538"/>
    <cellStyle name="메모 2 7 3 6 5" xfId="31388"/>
    <cellStyle name="메모 2 7 3 7" xfId="8296"/>
    <cellStyle name="메모 2 7 3 7 2" xfId="14262"/>
    <cellStyle name="메모 2 7 3 7 2 2" xfId="37316"/>
    <cellStyle name="메모 2 7 3 7 3" xfId="20018"/>
    <cellStyle name="메모 2 7 3 7 3 2" xfId="43057"/>
    <cellStyle name="메모 2 7 3 7 4" xfId="25500"/>
    <cellStyle name="메모 2 7 3 7 4 2" xfId="48539"/>
    <cellStyle name="메모 2 7 3 7 5" xfId="31389"/>
    <cellStyle name="메모 2 7 3 8" xfId="8297"/>
    <cellStyle name="메모 2 7 3 8 2" xfId="14263"/>
    <cellStyle name="메모 2 7 3 8 2 2" xfId="37317"/>
    <cellStyle name="메모 2 7 3 8 3" xfId="20019"/>
    <cellStyle name="메모 2 7 3 8 3 2" xfId="43058"/>
    <cellStyle name="메모 2 7 3 8 4" xfId="25501"/>
    <cellStyle name="메모 2 7 3 8 4 2" xfId="48540"/>
    <cellStyle name="메모 2 7 3 8 5" xfId="31390"/>
    <cellStyle name="메모 2 7 3 9" xfId="8298"/>
    <cellStyle name="메모 2 7 3 9 2" xfId="14264"/>
    <cellStyle name="메모 2 7 3 9 2 2" xfId="37318"/>
    <cellStyle name="메모 2 7 3 9 3" xfId="20020"/>
    <cellStyle name="메모 2 7 3 9 3 2" xfId="43059"/>
    <cellStyle name="메모 2 7 3 9 4" xfId="25502"/>
    <cellStyle name="메모 2 7 3 9 4 2" xfId="48541"/>
    <cellStyle name="메모 2 7 3 9 5" xfId="31391"/>
    <cellStyle name="메모 2 7 4" xfId="8299"/>
    <cellStyle name="메모 2 7 4 2" xfId="14265"/>
    <cellStyle name="메모 2 7 4 2 2" xfId="37319"/>
    <cellStyle name="메모 2 7 4 3" xfId="20021"/>
    <cellStyle name="메모 2 7 4 3 2" xfId="43060"/>
    <cellStyle name="메모 2 7 4 4" xfId="25503"/>
    <cellStyle name="메모 2 7 4 4 2" xfId="48542"/>
    <cellStyle name="메모 2 7 4 5" xfId="31392"/>
    <cellStyle name="메모 2 7 5" xfId="8300"/>
    <cellStyle name="메모 2 7 5 2" xfId="14266"/>
    <cellStyle name="메모 2 7 5 2 2" xfId="37320"/>
    <cellStyle name="메모 2 7 5 3" xfId="20022"/>
    <cellStyle name="메모 2 7 5 3 2" xfId="43061"/>
    <cellStyle name="메모 2 7 5 4" xfId="25504"/>
    <cellStyle name="메모 2 7 5 4 2" xfId="48543"/>
    <cellStyle name="메모 2 7 5 5" xfId="31393"/>
    <cellStyle name="메모 2 7 6" xfId="8301"/>
    <cellStyle name="메모 2 7 6 2" xfId="14267"/>
    <cellStyle name="메모 2 7 6 2 2" xfId="37321"/>
    <cellStyle name="메모 2 7 6 3" xfId="20023"/>
    <cellStyle name="메모 2 7 6 3 2" xfId="43062"/>
    <cellStyle name="메모 2 7 6 4" xfId="25505"/>
    <cellStyle name="메모 2 7 6 4 2" xfId="48544"/>
    <cellStyle name="메모 2 7 6 5" xfId="31394"/>
    <cellStyle name="메모 2 7 7" xfId="8302"/>
    <cellStyle name="메모 2 7 7 2" xfId="14268"/>
    <cellStyle name="메모 2 7 7 2 2" xfId="37322"/>
    <cellStyle name="메모 2 7 7 3" xfId="20024"/>
    <cellStyle name="메모 2 7 7 3 2" xfId="43063"/>
    <cellStyle name="메모 2 7 7 4" xfId="25506"/>
    <cellStyle name="메모 2 7 7 4 2" xfId="48545"/>
    <cellStyle name="메모 2 7 7 5" xfId="31395"/>
    <cellStyle name="메모 2 7 8" xfId="8303"/>
    <cellStyle name="메모 2 7 8 2" xfId="14269"/>
    <cellStyle name="메모 2 7 8 2 2" xfId="37323"/>
    <cellStyle name="메모 2 7 8 3" xfId="20025"/>
    <cellStyle name="메모 2 7 8 3 2" xfId="43064"/>
    <cellStyle name="메모 2 7 8 4" xfId="25507"/>
    <cellStyle name="메모 2 7 8 4 2" xfId="48546"/>
    <cellStyle name="메모 2 7 8 5" xfId="31396"/>
    <cellStyle name="메모 2 7 9" xfId="11402"/>
    <cellStyle name="메모 2 7 9 2" xfId="34471"/>
    <cellStyle name="메모 2 8" xfId="8304"/>
    <cellStyle name="메모 2 8 2" xfId="14270"/>
    <cellStyle name="메모 2 8 2 2" xfId="37324"/>
    <cellStyle name="메모 2 8 3" xfId="20026"/>
    <cellStyle name="메모 2 8 3 2" xfId="43065"/>
    <cellStyle name="메모 2 8 4" xfId="25508"/>
    <cellStyle name="메모 2 8 4 2" xfId="48547"/>
    <cellStyle name="메모 2 8 5" xfId="31397"/>
    <cellStyle name="메모 2 9" xfId="11338"/>
    <cellStyle name="메모 2 9 2" xfId="34407"/>
    <cellStyle name="메모 3" xfId="559"/>
    <cellStyle name="메모 3 10" xfId="28415"/>
    <cellStyle name="메모 3 2" xfId="4577"/>
    <cellStyle name="메모 3 2 2" xfId="5216"/>
    <cellStyle name="메모 3 2 2 10" xfId="28465"/>
    <cellStyle name="메모 3 2 2 2" xfId="5526"/>
    <cellStyle name="메모 3 2 2 2 2" xfId="5814"/>
    <cellStyle name="메모 3 2 2 2 2 10" xfId="11787"/>
    <cellStyle name="메모 3 2 2 2 2 10 2" xfId="34856"/>
    <cellStyle name="메모 3 2 2 2 2 11" xfId="17551"/>
    <cellStyle name="메모 3 2 2 2 2 11 2" xfId="40605"/>
    <cellStyle name="메모 3 2 2 2 2 12" xfId="23067"/>
    <cellStyle name="메모 3 2 2 2 2 12 2" xfId="46106"/>
    <cellStyle name="메모 3 2 2 2 2 13" xfId="28928"/>
    <cellStyle name="메모 3 2 2 2 2 2" xfId="8305"/>
    <cellStyle name="메모 3 2 2 2 2 2 2" xfId="14271"/>
    <cellStyle name="메모 3 2 2 2 2 2 2 2" xfId="37325"/>
    <cellStyle name="메모 3 2 2 2 2 2 3" xfId="20027"/>
    <cellStyle name="메모 3 2 2 2 2 2 3 2" xfId="43066"/>
    <cellStyle name="메모 3 2 2 2 2 2 4" xfId="25509"/>
    <cellStyle name="메모 3 2 2 2 2 2 4 2" xfId="48548"/>
    <cellStyle name="메모 3 2 2 2 2 2 5" xfId="31398"/>
    <cellStyle name="메모 3 2 2 2 2 3" xfId="8306"/>
    <cellStyle name="메모 3 2 2 2 2 3 2" xfId="14272"/>
    <cellStyle name="메모 3 2 2 2 2 3 2 2" xfId="37326"/>
    <cellStyle name="메모 3 2 2 2 2 3 3" xfId="20028"/>
    <cellStyle name="메모 3 2 2 2 2 3 3 2" xfId="43067"/>
    <cellStyle name="메모 3 2 2 2 2 3 4" xfId="25510"/>
    <cellStyle name="메모 3 2 2 2 2 3 4 2" xfId="48549"/>
    <cellStyle name="메모 3 2 2 2 2 3 5" xfId="31399"/>
    <cellStyle name="메모 3 2 2 2 2 4" xfId="8307"/>
    <cellStyle name="메모 3 2 2 2 2 4 2" xfId="14273"/>
    <cellStyle name="메모 3 2 2 2 2 4 2 2" xfId="37327"/>
    <cellStyle name="메모 3 2 2 2 2 4 3" xfId="20029"/>
    <cellStyle name="메모 3 2 2 2 2 4 3 2" xfId="43068"/>
    <cellStyle name="메모 3 2 2 2 2 4 4" xfId="25511"/>
    <cellStyle name="메모 3 2 2 2 2 4 4 2" xfId="48550"/>
    <cellStyle name="메모 3 2 2 2 2 4 5" xfId="31400"/>
    <cellStyle name="메모 3 2 2 2 2 5" xfId="8308"/>
    <cellStyle name="메모 3 2 2 2 2 5 2" xfId="14274"/>
    <cellStyle name="메모 3 2 2 2 2 5 2 2" xfId="37328"/>
    <cellStyle name="메모 3 2 2 2 2 5 3" xfId="20030"/>
    <cellStyle name="메모 3 2 2 2 2 5 3 2" xfId="43069"/>
    <cellStyle name="메모 3 2 2 2 2 5 4" xfId="25512"/>
    <cellStyle name="메모 3 2 2 2 2 5 4 2" xfId="48551"/>
    <cellStyle name="메모 3 2 2 2 2 5 5" xfId="31401"/>
    <cellStyle name="메모 3 2 2 2 2 6" xfId="8309"/>
    <cellStyle name="메모 3 2 2 2 2 6 2" xfId="14275"/>
    <cellStyle name="메모 3 2 2 2 2 6 2 2" xfId="37329"/>
    <cellStyle name="메모 3 2 2 2 2 6 3" xfId="20031"/>
    <cellStyle name="메모 3 2 2 2 2 6 3 2" xfId="43070"/>
    <cellStyle name="메모 3 2 2 2 2 6 4" xfId="25513"/>
    <cellStyle name="메모 3 2 2 2 2 6 4 2" xfId="48552"/>
    <cellStyle name="메모 3 2 2 2 2 6 5" xfId="31402"/>
    <cellStyle name="메모 3 2 2 2 2 7" xfId="8310"/>
    <cellStyle name="메모 3 2 2 2 2 7 2" xfId="14276"/>
    <cellStyle name="메모 3 2 2 2 2 7 2 2" xfId="37330"/>
    <cellStyle name="메모 3 2 2 2 2 7 3" xfId="20032"/>
    <cellStyle name="메모 3 2 2 2 2 7 3 2" xfId="43071"/>
    <cellStyle name="메모 3 2 2 2 2 7 4" xfId="25514"/>
    <cellStyle name="메모 3 2 2 2 2 7 4 2" xfId="48553"/>
    <cellStyle name="메모 3 2 2 2 2 7 5" xfId="31403"/>
    <cellStyle name="메모 3 2 2 2 2 8" xfId="8311"/>
    <cellStyle name="메모 3 2 2 2 2 8 2" xfId="14277"/>
    <cellStyle name="메모 3 2 2 2 2 8 2 2" xfId="37331"/>
    <cellStyle name="메모 3 2 2 2 2 8 3" xfId="20033"/>
    <cellStyle name="메모 3 2 2 2 2 8 3 2" xfId="43072"/>
    <cellStyle name="메모 3 2 2 2 2 8 4" xfId="25515"/>
    <cellStyle name="메모 3 2 2 2 2 8 4 2" xfId="48554"/>
    <cellStyle name="메모 3 2 2 2 2 8 5" xfId="31404"/>
    <cellStyle name="메모 3 2 2 2 2 9" xfId="8312"/>
    <cellStyle name="메모 3 2 2 2 2 9 2" xfId="14278"/>
    <cellStyle name="메모 3 2 2 2 2 9 2 2" xfId="37332"/>
    <cellStyle name="메모 3 2 2 2 2 9 3" xfId="20034"/>
    <cellStyle name="메모 3 2 2 2 2 9 3 2" xfId="43073"/>
    <cellStyle name="메모 3 2 2 2 2 9 4" xfId="25516"/>
    <cellStyle name="메모 3 2 2 2 2 9 4 2" xfId="48555"/>
    <cellStyle name="메모 3 2 2 2 2 9 5" xfId="31405"/>
    <cellStyle name="메모 3 2 2 2 3" xfId="6037"/>
    <cellStyle name="메모 3 2 2 2 3 10" xfId="8313"/>
    <cellStyle name="메모 3 2 2 2 3 10 2" xfId="14279"/>
    <cellStyle name="메모 3 2 2 2 3 10 2 2" xfId="37333"/>
    <cellStyle name="메모 3 2 2 2 3 10 3" xfId="20035"/>
    <cellStyle name="메모 3 2 2 2 3 10 3 2" xfId="43074"/>
    <cellStyle name="메모 3 2 2 2 3 10 4" xfId="25517"/>
    <cellStyle name="메모 3 2 2 2 3 10 4 2" xfId="48556"/>
    <cellStyle name="메모 3 2 2 2 3 10 5" xfId="31406"/>
    <cellStyle name="메모 3 2 2 2 3 11" xfId="12010"/>
    <cellStyle name="메모 3 2 2 2 3 11 2" xfId="35079"/>
    <cellStyle name="메모 3 2 2 2 3 12" xfId="17767"/>
    <cellStyle name="메모 3 2 2 2 3 12 2" xfId="40821"/>
    <cellStyle name="메모 3 2 2 2 3 13" xfId="23264"/>
    <cellStyle name="메모 3 2 2 2 3 13 2" xfId="46303"/>
    <cellStyle name="메모 3 2 2 2 3 14" xfId="29151"/>
    <cellStyle name="메모 3 2 2 2 3 2" xfId="8314"/>
    <cellStyle name="메모 3 2 2 2 3 2 2" xfId="14280"/>
    <cellStyle name="메모 3 2 2 2 3 2 2 2" xfId="37334"/>
    <cellStyle name="메모 3 2 2 2 3 2 3" xfId="20036"/>
    <cellStyle name="메모 3 2 2 2 3 2 3 2" xfId="43075"/>
    <cellStyle name="메모 3 2 2 2 3 2 4" xfId="25518"/>
    <cellStyle name="메모 3 2 2 2 3 2 4 2" xfId="48557"/>
    <cellStyle name="메모 3 2 2 2 3 2 5" xfId="31407"/>
    <cellStyle name="메모 3 2 2 2 3 3" xfId="8315"/>
    <cellStyle name="메모 3 2 2 2 3 3 2" xfId="14281"/>
    <cellStyle name="메모 3 2 2 2 3 3 2 2" xfId="37335"/>
    <cellStyle name="메모 3 2 2 2 3 3 3" xfId="20037"/>
    <cellStyle name="메모 3 2 2 2 3 3 3 2" xfId="43076"/>
    <cellStyle name="메모 3 2 2 2 3 3 4" xfId="25519"/>
    <cellStyle name="메모 3 2 2 2 3 3 4 2" xfId="48558"/>
    <cellStyle name="메모 3 2 2 2 3 3 5" xfId="31408"/>
    <cellStyle name="메모 3 2 2 2 3 4" xfId="8316"/>
    <cellStyle name="메모 3 2 2 2 3 4 2" xfId="14282"/>
    <cellStyle name="메모 3 2 2 2 3 4 2 2" xfId="37336"/>
    <cellStyle name="메모 3 2 2 2 3 4 3" xfId="20038"/>
    <cellStyle name="메모 3 2 2 2 3 4 3 2" xfId="43077"/>
    <cellStyle name="메모 3 2 2 2 3 4 4" xfId="25520"/>
    <cellStyle name="메모 3 2 2 2 3 4 4 2" xfId="48559"/>
    <cellStyle name="메모 3 2 2 2 3 4 5" xfId="31409"/>
    <cellStyle name="메모 3 2 2 2 3 5" xfId="8317"/>
    <cellStyle name="메모 3 2 2 2 3 5 2" xfId="14283"/>
    <cellStyle name="메모 3 2 2 2 3 5 2 2" xfId="37337"/>
    <cellStyle name="메모 3 2 2 2 3 5 3" xfId="20039"/>
    <cellStyle name="메모 3 2 2 2 3 5 3 2" xfId="43078"/>
    <cellStyle name="메모 3 2 2 2 3 5 4" xfId="25521"/>
    <cellStyle name="메모 3 2 2 2 3 5 4 2" xfId="48560"/>
    <cellStyle name="메모 3 2 2 2 3 5 5" xfId="31410"/>
    <cellStyle name="메모 3 2 2 2 3 6" xfId="8318"/>
    <cellStyle name="메모 3 2 2 2 3 6 2" xfId="14284"/>
    <cellStyle name="메모 3 2 2 2 3 6 2 2" xfId="37338"/>
    <cellStyle name="메모 3 2 2 2 3 6 3" xfId="20040"/>
    <cellStyle name="메모 3 2 2 2 3 6 3 2" xfId="43079"/>
    <cellStyle name="메모 3 2 2 2 3 6 4" xfId="25522"/>
    <cellStyle name="메모 3 2 2 2 3 6 4 2" xfId="48561"/>
    <cellStyle name="메모 3 2 2 2 3 6 5" xfId="31411"/>
    <cellStyle name="메모 3 2 2 2 3 7" xfId="8319"/>
    <cellStyle name="메모 3 2 2 2 3 7 2" xfId="14285"/>
    <cellStyle name="메모 3 2 2 2 3 7 2 2" xfId="37339"/>
    <cellStyle name="메모 3 2 2 2 3 7 3" xfId="20041"/>
    <cellStyle name="메모 3 2 2 2 3 7 3 2" xfId="43080"/>
    <cellStyle name="메모 3 2 2 2 3 7 4" xfId="25523"/>
    <cellStyle name="메모 3 2 2 2 3 7 4 2" xfId="48562"/>
    <cellStyle name="메모 3 2 2 2 3 7 5" xfId="31412"/>
    <cellStyle name="메모 3 2 2 2 3 8" xfId="8320"/>
    <cellStyle name="메모 3 2 2 2 3 8 2" xfId="14286"/>
    <cellStyle name="메모 3 2 2 2 3 8 2 2" xfId="37340"/>
    <cellStyle name="메모 3 2 2 2 3 8 3" xfId="20042"/>
    <cellStyle name="메모 3 2 2 2 3 8 3 2" xfId="43081"/>
    <cellStyle name="메모 3 2 2 2 3 8 4" xfId="25524"/>
    <cellStyle name="메모 3 2 2 2 3 8 4 2" xfId="48563"/>
    <cellStyle name="메모 3 2 2 2 3 8 5" xfId="31413"/>
    <cellStyle name="메모 3 2 2 2 3 9" xfId="8321"/>
    <cellStyle name="메모 3 2 2 2 3 9 2" xfId="14287"/>
    <cellStyle name="메모 3 2 2 2 3 9 2 2" xfId="37341"/>
    <cellStyle name="메모 3 2 2 2 3 9 3" xfId="20043"/>
    <cellStyle name="메모 3 2 2 2 3 9 3 2" xfId="43082"/>
    <cellStyle name="메모 3 2 2 2 3 9 4" xfId="25525"/>
    <cellStyle name="메모 3 2 2 2 3 9 4 2" xfId="48564"/>
    <cellStyle name="메모 3 2 2 2 3 9 5" xfId="31414"/>
    <cellStyle name="메모 3 2 2 2 4" xfId="8322"/>
    <cellStyle name="메모 3 2 2 2 4 2" xfId="14288"/>
    <cellStyle name="메모 3 2 2 2 4 2 2" xfId="37342"/>
    <cellStyle name="메모 3 2 2 2 4 3" xfId="20044"/>
    <cellStyle name="메모 3 2 2 2 4 3 2" xfId="43083"/>
    <cellStyle name="메모 3 2 2 2 4 4" xfId="25526"/>
    <cellStyle name="메모 3 2 2 2 4 4 2" xfId="48565"/>
    <cellStyle name="메모 3 2 2 2 4 5" xfId="31415"/>
    <cellStyle name="메모 3 2 2 2 5" xfId="8323"/>
    <cellStyle name="메모 3 2 2 2 5 2" xfId="14289"/>
    <cellStyle name="메모 3 2 2 2 5 2 2" xfId="37343"/>
    <cellStyle name="메모 3 2 2 2 5 3" xfId="20045"/>
    <cellStyle name="메모 3 2 2 2 5 3 2" xfId="43084"/>
    <cellStyle name="메모 3 2 2 2 5 4" xfId="25527"/>
    <cellStyle name="메모 3 2 2 2 5 4 2" xfId="48566"/>
    <cellStyle name="메모 3 2 2 2 5 5" xfId="31416"/>
    <cellStyle name="메모 3 2 2 2 6" xfId="8324"/>
    <cellStyle name="메모 3 2 2 2 6 2" xfId="14290"/>
    <cellStyle name="메모 3 2 2 2 6 2 2" xfId="37344"/>
    <cellStyle name="메모 3 2 2 2 6 3" xfId="20046"/>
    <cellStyle name="메모 3 2 2 2 6 3 2" xfId="43085"/>
    <cellStyle name="메모 3 2 2 2 6 4" xfId="25528"/>
    <cellStyle name="메모 3 2 2 2 6 4 2" xfId="48567"/>
    <cellStyle name="메모 3 2 2 2 6 5" xfId="31417"/>
    <cellStyle name="메모 3 2 2 2 7" xfId="11520"/>
    <cellStyle name="메모 3 2 2 2 7 2" xfId="34589"/>
    <cellStyle name="메모 3 2 2 2 8" xfId="17309"/>
    <cellStyle name="메모 3 2 2 2 8 2" xfId="40363"/>
    <cellStyle name="메모 3 2 2 2 9" xfId="28651"/>
    <cellStyle name="메모 3 2 2 3" xfId="5437"/>
    <cellStyle name="메모 3 2 2 3 2" xfId="5725"/>
    <cellStyle name="메모 3 2 2 3 2 10" xfId="11698"/>
    <cellStyle name="메모 3 2 2 3 2 10 2" xfId="34767"/>
    <cellStyle name="메모 3 2 2 3 2 11" xfId="17465"/>
    <cellStyle name="메모 3 2 2 3 2 11 2" xfId="40519"/>
    <cellStyle name="메모 3 2 2 3 2 12" xfId="22986"/>
    <cellStyle name="메모 3 2 2 3 2 12 2" xfId="46025"/>
    <cellStyle name="메모 3 2 2 3 2 13" xfId="28839"/>
    <cellStyle name="메모 3 2 2 3 2 2" xfId="8325"/>
    <cellStyle name="메모 3 2 2 3 2 2 2" xfId="14291"/>
    <cellStyle name="메모 3 2 2 3 2 2 2 2" xfId="37345"/>
    <cellStyle name="메모 3 2 2 3 2 2 3" xfId="20047"/>
    <cellStyle name="메모 3 2 2 3 2 2 3 2" xfId="43086"/>
    <cellStyle name="메모 3 2 2 3 2 2 4" xfId="25529"/>
    <cellStyle name="메모 3 2 2 3 2 2 4 2" xfId="48568"/>
    <cellStyle name="메모 3 2 2 3 2 2 5" xfId="31418"/>
    <cellStyle name="메모 3 2 2 3 2 3" xfId="8326"/>
    <cellStyle name="메모 3 2 2 3 2 3 2" xfId="14292"/>
    <cellStyle name="메모 3 2 2 3 2 3 2 2" xfId="37346"/>
    <cellStyle name="메모 3 2 2 3 2 3 3" xfId="20048"/>
    <cellStyle name="메모 3 2 2 3 2 3 3 2" xfId="43087"/>
    <cellStyle name="메모 3 2 2 3 2 3 4" xfId="25530"/>
    <cellStyle name="메모 3 2 2 3 2 3 4 2" xfId="48569"/>
    <cellStyle name="메모 3 2 2 3 2 3 5" xfId="31419"/>
    <cellStyle name="메모 3 2 2 3 2 4" xfId="8327"/>
    <cellStyle name="메모 3 2 2 3 2 4 2" xfId="14293"/>
    <cellStyle name="메모 3 2 2 3 2 4 2 2" xfId="37347"/>
    <cellStyle name="메모 3 2 2 3 2 4 3" xfId="20049"/>
    <cellStyle name="메모 3 2 2 3 2 4 3 2" xfId="43088"/>
    <cellStyle name="메모 3 2 2 3 2 4 4" xfId="25531"/>
    <cellStyle name="메모 3 2 2 3 2 4 4 2" xfId="48570"/>
    <cellStyle name="메모 3 2 2 3 2 4 5" xfId="31420"/>
    <cellStyle name="메모 3 2 2 3 2 5" xfId="8328"/>
    <cellStyle name="메모 3 2 2 3 2 5 2" xfId="14294"/>
    <cellStyle name="메모 3 2 2 3 2 5 2 2" xfId="37348"/>
    <cellStyle name="메모 3 2 2 3 2 5 3" xfId="20050"/>
    <cellStyle name="메모 3 2 2 3 2 5 3 2" xfId="43089"/>
    <cellStyle name="메모 3 2 2 3 2 5 4" xfId="25532"/>
    <cellStyle name="메모 3 2 2 3 2 5 4 2" xfId="48571"/>
    <cellStyle name="메모 3 2 2 3 2 5 5" xfId="31421"/>
    <cellStyle name="메모 3 2 2 3 2 6" xfId="8329"/>
    <cellStyle name="메모 3 2 2 3 2 6 2" xfId="14295"/>
    <cellStyle name="메모 3 2 2 3 2 6 2 2" xfId="37349"/>
    <cellStyle name="메모 3 2 2 3 2 6 3" xfId="20051"/>
    <cellStyle name="메모 3 2 2 3 2 6 3 2" xfId="43090"/>
    <cellStyle name="메모 3 2 2 3 2 6 4" xfId="25533"/>
    <cellStyle name="메모 3 2 2 3 2 6 4 2" xfId="48572"/>
    <cellStyle name="메모 3 2 2 3 2 6 5" xfId="31422"/>
    <cellStyle name="메모 3 2 2 3 2 7" xfId="8330"/>
    <cellStyle name="메모 3 2 2 3 2 7 2" xfId="14296"/>
    <cellStyle name="메모 3 2 2 3 2 7 2 2" xfId="37350"/>
    <cellStyle name="메모 3 2 2 3 2 7 3" xfId="20052"/>
    <cellStyle name="메모 3 2 2 3 2 7 3 2" xfId="43091"/>
    <cellStyle name="메모 3 2 2 3 2 7 4" xfId="25534"/>
    <cellStyle name="메모 3 2 2 3 2 7 4 2" xfId="48573"/>
    <cellStyle name="메모 3 2 2 3 2 7 5" xfId="31423"/>
    <cellStyle name="메모 3 2 2 3 2 8" xfId="8331"/>
    <cellStyle name="메모 3 2 2 3 2 8 2" xfId="14297"/>
    <cellStyle name="메모 3 2 2 3 2 8 2 2" xfId="37351"/>
    <cellStyle name="메모 3 2 2 3 2 8 3" xfId="20053"/>
    <cellStyle name="메모 3 2 2 3 2 8 3 2" xfId="43092"/>
    <cellStyle name="메모 3 2 2 3 2 8 4" xfId="25535"/>
    <cellStyle name="메모 3 2 2 3 2 8 4 2" xfId="48574"/>
    <cellStyle name="메모 3 2 2 3 2 8 5" xfId="31424"/>
    <cellStyle name="메모 3 2 2 3 2 9" xfId="8332"/>
    <cellStyle name="메모 3 2 2 3 2 9 2" xfId="14298"/>
    <cellStyle name="메모 3 2 2 3 2 9 2 2" xfId="37352"/>
    <cellStyle name="메모 3 2 2 3 2 9 3" xfId="20054"/>
    <cellStyle name="메모 3 2 2 3 2 9 3 2" xfId="43093"/>
    <cellStyle name="메모 3 2 2 3 2 9 4" xfId="25536"/>
    <cellStyle name="메모 3 2 2 3 2 9 4 2" xfId="48575"/>
    <cellStyle name="메모 3 2 2 3 2 9 5" xfId="31425"/>
    <cellStyle name="메모 3 2 2 3 3" xfId="5957"/>
    <cellStyle name="메모 3 2 2 3 3 10" xfId="8333"/>
    <cellStyle name="메모 3 2 2 3 3 10 2" xfId="14299"/>
    <cellStyle name="메모 3 2 2 3 3 10 2 2" xfId="37353"/>
    <cellStyle name="메모 3 2 2 3 3 10 3" xfId="20055"/>
    <cellStyle name="메모 3 2 2 3 3 10 3 2" xfId="43094"/>
    <cellStyle name="메모 3 2 2 3 3 10 4" xfId="25537"/>
    <cellStyle name="메모 3 2 2 3 3 10 4 2" xfId="48576"/>
    <cellStyle name="메모 3 2 2 3 3 10 5" xfId="31426"/>
    <cellStyle name="메모 3 2 2 3 3 11" xfId="11930"/>
    <cellStyle name="메모 3 2 2 3 3 11 2" xfId="34999"/>
    <cellStyle name="메모 3 2 2 3 3 12" xfId="17687"/>
    <cellStyle name="메모 3 2 2 3 3 12 2" xfId="40741"/>
    <cellStyle name="메모 3 2 2 3 3 13" xfId="23184"/>
    <cellStyle name="메모 3 2 2 3 3 13 2" xfId="46223"/>
    <cellStyle name="메모 3 2 2 3 3 14" xfId="29071"/>
    <cellStyle name="메모 3 2 2 3 3 2" xfId="8334"/>
    <cellStyle name="메모 3 2 2 3 3 2 2" xfId="14300"/>
    <cellStyle name="메모 3 2 2 3 3 2 2 2" xfId="37354"/>
    <cellStyle name="메모 3 2 2 3 3 2 3" xfId="20056"/>
    <cellStyle name="메모 3 2 2 3 3 2 3 2" xfId="43095"/>
    <cellStyle name="메모 3 2 2 3 3 2 4" xfId="25538"/>
    <cellStyle name="메모 3 2 2 3 3 2 4 2" xfId="48577"/>
    <cellStyle name="메모 3 2 2 3 3 2 5" xfId="31427"/>
    <cellStyle name="메모 3 2 2 3 3 3" xfId="8335"/>
    <cellStyle name="메모 3 2 2 3 3 3 2" xfId="14301"/>
    <cellStyle name="메모 3 2 2 3 3 3 2 2" xfId="37355"/>
    <cellStyle name="메모 3 2 2 3 3 3 3" xfId="20057"/>
    <cellStyle name="메모 3 2 2 3 3 3 3 2" xfId="43096"/>
    <cellStyle name="메모 3 2 2 3 3 3 4" xfId="25539"/>
    <cellStyle name="메모 3 2 2 3 3 3 4 2" xfId="48578"/>
    <cellStyle name="메모 3 2 2 3 3 3 5" xfId="31428"/>
    <cellStyle name="메모 3 2 2 3 3 4" xfId="8336"/>
    <cellStyle name="메모 3 2 2 3 3 4 2" xfId="14302"/>
    <cellStyle name="메모 3 2 2 3 3 4 2 2" xfId="37356"/>
    <cellStyle name="메모 3 2 2 3 3 4 3" xfId="20058"/>
    <cellStyle name="메모 3 2 2 3 3 4 3 2" xfId="43097"/>
    <cellStyle name="메모 3 2 2 3 3 4 4" xfId="25540"/>
    <cellStyle name="메모 3 2 2 3 3 4 4 2" xfId="48579"/>
    <cellStyle name="메모 3 2 2 3 3 4 5" xfId="31429"/>
    <cellStyle name="메모 3 2 2 3 3 5" xfId="8337"/>
    <cellStyle name="메모 3 2 2 3 3 5 2" xfId="14303"/>
    <cellStyle name="메모 3 2 2 3 3 5 2 2" xfId="37357"/>
    <cellStyle name="메모 3 2 2 3 3 5 3" xfId="20059"/>
    <cellStyle name="메모 3 2 2 3 3 5 3 2" xfId="43098"/>
    <cellStyle name="메모 3 2 2 3 3 5 4" xfId="25541"/>
    <cellStyle name="메모 3 2 2 3 3 5 4 2" xfId="48580"/>
    <cellStyle name="메모 3 2 2 3 3 5 5" xfId="31430"/>
    <cellStyle name="메모 3 2 2 3 3 6" xfId="8338"/>
    <cellStyle name="메모 3 2 2 3 3 6 2" xfId="14304"/>
    <cellStyle name="메모 3 2 2 3 3 6 2 2" xfId="37358"/>
    <cellStyle name="메모 3 2 2 3 3 6 3" xfId="20060"/>
    <cellStyle name="메모 3 2 2 3 3 6 3 2" xfId="43099"/>
    <cellStyle name="메모 3 2 2 3 3 6 4" xfId="25542"/>
    <cellStyle name="메모 3 2 2 3 3 6 4 2" xfId="48581"/>
    <cellStyle name="메모 3 2 2 3 3 6 5" xfId="31431"/>
    <cellStyle name="메모 3 2 2 3 3 7" xfId="8339"/>
    <cellStyle name="메모 3 2 2 3 3 7 2" xfId="14305"/>
    <cellStyle name="메모 3 2 2 3 3 7 2 2" xfId="37359"/>
    <cellStyle name="메모 3 2 2 3 3 7 3" xfId="20061"/>
    <cellStyle name="메모 3 2 2 3 3 7 3 2" xfId="43100"/>
    <cellStyle name="메모 3 2 2 3 3 7 4" xfId="25543"/>
    <cellStyle name="메모 3 2 2 3 3 7 4 2" xfId="48582"/>
    <cellStyle name="메모 3 2 2 3 3 7 5" xfId="31432"/>
    <cellStyle name="메모 3 2 2 3 3 8" xfId="8340"/>
    <cellStyle name="메모 3 2 2 3 3 8 2" xfId="14306"/>
    <cellStyle name="메모 3 2 2 3 3 8 2 2" xfId="37360"/>
    <cellStyle name="메모 3 2 2 3 3 8 3" xfId="20062"/>
    <cellStyle name="메모 3 2 2 3 3 8 3 2" xfId="43101"/>
    <cellStyle name="메모 3 2 2 3 3 8 4" xfId="25544"/>
    <cellStyle name="메모 3 2 2 3 3 8 4 2" xfId="48583"/>
    <cellStyle name="메모 3 2 2 3 3 8 5" xfId="31433"/>
    <cellStyle name="메모 3 2 2 3 3 9" xfId="8341"/>
    <cellStyle name="메모 3 2 2 3 3 9 2" xfId="14307"/>
    <cellStyle name="메모 3 2 2 3 3 9 2 2" xfId="37361"/>
    <cellStyle name="메모 3 2 2 3 3 9 3" xfId="20063"/>
    <cellStyle name="메모 3 2 2 3 3 9 3 2" xfId="43102"/>
    <cellStyle name="메모 3 2 2 3 3 9 4" xfId="25545"/>
    <cellStyle name="메모 3 2 2 3 3 9 4 2" xfId="48584"/>
    <cellStyle name="메모 3 2 2 3 3 9 5" xfId="31434"/>
    <cellStyle name="메모 3 2 2 3 4" xfId="8342"/>
    <cellStyle name="메모 3 2 2 3 4 2" xfId="14308"/>
    <cellStyle name="메모 3 2 2 3 4 2 2" xfId="37362"/>
    <cellStyle name="메모 3 2 2 3 4 3" xfId="20064"/>
    <cellStyle name="메모 3 2 2 3 4 3 2" xfId="43103"/>
    <cellStyle name="메모 3 2 2 3 4 4" xfId="25546"/>
    <cellStyle name="메모 3 2 2 3 4 4 2" xfId="48585"/>
    <cellStyle name="메모 3 2 2 3 4 5" xfId="31435"/>
    <cellStyle name="메모 3 2 2 3 5" xfId="8343"/>
    <cellStyle name="메모 3 2 2 3 5 2" xfId="14309"/>
    <cellStyle name="메모 3 2 2 3 5 2 2" xfId="37363"/>
    <cellStyle name="메모 3 2 2 3 5 3" xfId="20065"/>
    <cellStyle name="메모 3 2 2 3 5 3 2" xfId="43104"/>
    <cellStyle name="메모 3 2 2 3 5 4" xfId="25547"/>
    <cellStyle name="메모 3 2 2 3 5 4 2" xfId="48586"/>
    <cellStyle name="메모 3 2 2 3 5 5" xfId="31436"/>
    <cellStyle name="메모 3 2 2 3 6" xfId="8344"/>
    <cellStyle name="메모 3 2 2 3 6 2" xfId="14310"/>
    <cellStyle name="메모 3 2 2 3 6 2 2" xfId="37364"/>
    <cellStyle name="메모 3 2 2 3 6 3" xfId="20066"/>
    <cellStyle name="메모 3 2 2 3 6 3 2" xfId="43105"/>
    <cellStyle name="메모 3 2 2 3 6 4" xfId="25548"/>
    <cellStyle name="메모 3 2 2 3 6 4 2" xfId="48587"/>
    <cellStyle name="메모 3 2 2 3 6 5" xfId="31437"/>
    <cellStyle name="메모 3 2 2 3 7" xfId="11431"/>
    <cellStyle name="메모 3 2 2 3 7 2" xfId="34500"/>
    <cellStyle name="메모 3 2 2 3 8" xfId="17226"/>
    <cellStyle name="메모 3 2 2 3 8 2" xfId="40280"/>
    <cellStyle name="메모 3 2 2 3 9" xfId="28562"/>
    <cellStyle name="메모 3 2 2 4" xfId="5493"/>
    <cellStyle name="메모 3 2 2 4 10" xfId="28618"/>
    <cellStyle name="메모 3 2 2 4 2" xfId="5781"/>
    <cellStyle name="메모 3 2 2 4 2 10" xfId="11754"/>
    <cellStyle name="메모 3 2 2 4 2 10 2" xfId="34823"/>
    <cellStyle name="메모 3 2 2 4 2 11" xfId="17519"/>
    <cellStyle name="메모 3 2 2 4 2 11 2" xfId="40573"/>
    <cellStyle name="메모 3 2 2 4 2 12" xfId="23034"/>
    <cellStyle name="메모 3 2 2 4 2 12 2" xfId="46073"/>
    <cellStyle name="메모 3 2 2 4 2 13" xfId="28895"/>
    <cellStyle name="메모 3 2 2 4 2 2" xfId="8345"/>
    <cellStyle name="메모 3 2 2 4 2 2 2" xfId="14311"/>
    <cellStyle name="메모 3 2 2 4 2 2 2 2" xfId="37365"/>
    <cellStyle name="메모 3 2 2 4 2 2 3" xfId="20067"/>
    <cellStyle name="메모 3 2 2 4 2 2 3 2" xfId="43106"/>
    <cellStyle name="메모 3 2 2 4 2 2 4" xfId="25549"/>
    <cellStyle name="메모 3 2 2 4 2 2 4 2" xfId="48588"/>
    <cellStyle name="메모 3 2 2 4 2 2 5" xfId="31438"/>
    <cellStyle name="메모 3 2 2 4 2 3" xfId="8346"/>
    <cellStyle name="메모 3 2 2 4 2 3 2" xfId="14312"/>
    <cellStyle name="메모 3 2 2 4 2 3 2 2" xfId="37366"/>
    <cellStyle name="메모 3 2 2 4 2 3 3" xfId="20068"/>
    <cellStyle name="메모 3 2 2 4 2 3 3 2" xfId="43107"/>
    <cellStyle name="메모 3 2 2 4 2 3 4" xfId="25550"/>
    <cellStyle name="메모 3 2 2 4 2 3 4 2" xfId="48589"/>
    <cellStyle name="메모 3 2 2 4 2 3 5" xfId="31439"/>
    <cellStyle name="메모 3 2 2 4 2 4" xfId="8347"/>
    <cellStyle name="메모 3 2 2 4 2 4 2" xfId="14313"/>
    <cellStyle name="메모 3 2 2 4 2 4 2 2" xfId="37367"/>
    <cellStyle name="메모 3 2 2 4 2 4 3" xfId="20069"/>
    <cellStyle name="메모 3 2 2 4 2 4 3 2" xfId="43108"/>
    <cellStyle name="메모 3 2 2 4 2 4 4" xfId="25551"/>
    <cellStyle name="메모 3 2 2 4 2 4 4 2" xfId="48590"/>
    <cellStyle name="메모 3 2 2 4 2 4 5" xfId="31440"/>
    <cellStyle name="메모 3 2 2 4 2 5" xfId="8348"/>
    <cellStyle name="메모 3 2 2 4 2 5 2" xfId="14314"/>
    <cellStyle name="메모 3 2 2 4 2 5 2 2" xfId="37368"/>
    <cellStyle name="메모 3 2 2 4 2 5 3" xfId="20070"/>
    <cellStyle name="메모 3 2 2 4 2 5 3 2" xfId="43109"/>
    <cellStyle name="메모 3 2 2 4 2 5 4" xfId="25552"/>
    <cellStyle name="메모 3 2 2 4 2 5 4 2" xfId="48591"/>
    <cellStyle name="메모 3 2 2 4 2 5 5" xfId="31441"/>
    <cellStyle name="메모 3 2 2 4 2 6" xfId="8349"/>
    <cellStyle name="메모 3 2 2 4 2 6 2" xfId="14315"/>
    <cellStyle name="메모 3 2 2 4 2 6 2 2" xfId="37369"/>
    <cellStyle name="메모 3 2 2 4 2 6 3" xfId="20071"/>
    <cellStyle name="메모 3 2 2 4 2 6 3 2" xfId="43110"/>
    <cellStyle name="메모 3 2 2 4 2 6 4" xfId="25553"/>
    <cellStyle name="메모 3 2 2 4 2 6 4 2" xfId="48592"/>
    <cellStyle name="메모 3 2 2 4 2 6 5" xfId="31442"/>
    <cellStyle name="메모 3 2 2 4 2 7" xfId="8350"/>
    <cellStyle name="메모 3 2 2 4 2 7 2" xfId="14316"/>
    <cellStyle name="메모 3 2 2 4 2 7 2 2" xfId="37370"/>
    <cellStyle name="메모 3 2 2 4 2 7 3" xfId="20072"/>
    <cellStyle name="메모 3 2 2 4 2 7 3 2" xfId="43111"/>
    <cellStyle name="메모 3 2 2 4 2 7 4" xfId="25554"/>
    <cellStyle name="메모 3 2 2 4 2 7 4 2" xfId="48593"/>
    <cellStyle name="메모 3 2 2 4 2 7 5" xfId="31443"/>
    <cellStyle name="메모 3 2 2 4 2 8" xfId="8351"/>
    <cellStyle name="메모 3 2 2 4 2 8 2" xfId="14317"/>
    <cellStyle name="메모 3 2 2 4 2 8 2 2" xfId="37371"/>
    <cellStyle name="메모 3 2 2 4 2 8 3" xfId="20073"/>
    <cellStyle name="메모 3 2 2 4 2 8 3 2" xfId="43112"/>
    <cellStyle name="메모 3 2 2 4 2 8 4" xfId="25555"/>
    <cellStyle name="메모 3 2 2 4 2 8 4 2" xfId="48594"/>
    <cellStyle name="메모 3 2 2 4 2 8 5" xfId="31444"/>
    <cellStyle name="메모 3 2 2 4 2 9" xfId="8352"/>
    <cellStyle name="메모 3 2 2 4 2 9 2" xfId="14318"/>
    <cellStyle name="메모 3 2 2 4 2 9 2 2" xfId="37372"/>
    <cellStyle name="메모 3 2 2 4 2 9 3" xfId="20074"/>
    <cellStyle name="메모 3 2 2 4 2 9 3 2" xfId="43113"/>
    <cellStyle name="메모 3 2 2 4 2 9 4" xfId="25556"/>
    <cellStyle name="메모 3 2 2 4 2 9 4 2" xfId="48595"/>
    <cellStyle name="메모 3 2 2 4 2 9 5" xfId="31445"/>
    <cellStyle name="메모 3 2 2 4 3" xfId="6006"/>
    <cellStyle name="메모 3 2 2 4 3 10" xfId="8353"/>
    <cellStyle name="메모 3 2 2 4 3 10 2" xfId="14319"/>
    <cellStyle name="메모 3 2 2 4 3 10 2 2" xfId="37373"/>
    <cellStyle name="메모 3 2 2 4 3 10 3" xfId="20075"/>
    <cellStyle name="메모 3 2 2 4 3 10 3 2" xfId="43114"/>
    <cellStyle name="메모 3 2 2 4 3 10 4" xfId="25557"/>
    <cellStyle name="메모 3 2 2 4 3 10 4 2" xfId="48596"/>
    <cellStyle name="메모 3 2 2 4 3 10 5" xfId="31446"/>
    <cellStyle name="메모 3 2 2 4 3 11" xfId="11979"/>
    <cellStyle name="메모 3 2 2 4 3 11 2" xfId="35048"/>
    <cellStyle name="메모 3 2 2 4 3 12" xfId="17736"/>
    <cellStyle name="메모 3 2 2 4 3 12 2" xfId="40790"/>
    <cellStyle name="메모 3 2 2 4 3 13" xfId="23233"/>
    <cellStyle name="메모 3 2 2 4 3 13 2" xfId="46272"/>
    <cellStyle name="메모 3 2 2 4 3 14" xfId="29120"/>
    <cellStyle name="메모 3 2 2 4 3 2" xfId="8354"/>
    <cellStyle name="메모 3 2 2 4 3 2 2" xfId="14320"/>
    <cellStyle name="메모 3 2 2 4 3 2 2 2" xfId="37374"/>
    <cellStyle name="메모 3 2 2 4 3 2 3" xfId="20076"/>
    <cellStyle name="메모 3 2 2 4 3 2 3 2" xfId="43115"/>
    <cellStyle name="메모 3 2 2 4 3 2 4" xfId="25558"/>
    <cellStyle name="메모 3 2 2 4 3 2 4 2" xfId="48597"/>
    <cellStyle name="메모 3 2 2 4 3 2 5" xfId="31447"/>
    <cellStyle name="메모 3 2 2 4 3 3" xfId="8355"/>
    <cellStyle name="메모 3 2 2 4 3 3 2" xfId="14321"/>
    <cellStyle name="메모 3 2 2 4 3 3 2 2" xfId="37375"/>
    <cellStyle name="메모 3 2 2 4 3 3 3" xfId="20077"/>
    <cellStyle name="메모 3 2 2 4 3 3 3 2" xfId="43116"/>
    <cellStyle name="메모 3 2 2 4 3 3 4" xfId="25559"/>
    <cellStyle name="메모 3 2 2 4 3 3 4 2" xfId="48598"/>
    <cellStyle name="메모 3 2 2 4 3 3 5" xfId="31448"/>
    <cellStyle name="메모 3 2 2 4 3 4" xfId="8356"/>
    <cellStyle name="메모 3 2 2 4 3 4 2" xfId="14322"/>
    <cellStyle name="메모 3 2 2 4 3 4 2 2" xfId="37376"/>
    <cellStyle name="메모 3 2 2 4 3 4 3" xfId="20078"/>
    <cellStyle name="메모 3 2 2 4 3 4 3 2" xfId="43117"/>
    <cellStyle name="메모 3 2 2 4 3 4 4" xfId="25560"/>
    <cellStyle name="메모 3 2 2 4 3 4 4 2" xfId="48599"/>
    <cellStyle name="메모 3 2 2 4 3 4 5" xfId="31449"/>
    <cellStyle name="메모 3 2 2 4 3 5" xfId="8357"/>
    <cellStyle name="메모 3 2 2 4 3 5 2" xfId="14323"/>
    <cellStyle name="메모 3 2 2 4 3 5 2 2" xfId="37377"/>
    <cellStyle name="메모 3 2 2 4 3 5 3" xfId="20079"/>
    <cellStyle name="메모 3 2 2 4 3 5 3 2" xfId="43118"/>
    <cellStyle name="메모 3 2 2 4 3 5 4" xfId="25561"/>
    <cellStyle name="메모 3 2 2 4 3 5 4 2" xfId="48600"/>
    <cellStyle name="메모 3 2 2 4 3 5 5" xfId="31450"/>
    <cellStyle name="메모 3 2 2 4 3 6" xfId="8358"/>
    <cellStyle name="메모 3 2 2 4 3 6 2" xfId="14324"/>
    <cellStyle name="메모 3 2 2 4 3 6 2 2" xfId="37378"/>
    <cellStyle name="메모 3 2 2 4 3 6 3" xfId="20080"/>
    <cellStyle name="메모 3 2 2 4 3 6 3 2" xfId="43119"/>
    <cellStyle name="메모 3 2 2 4 3 6 4" xfId="25562"/>
    <cellStyle name="메모 3 2 2 4 3 6 4 2" xfId="48601"/>
    <cellStyle name="메모 3 2 2 4 3 6 5" xfId="31451"/>
    <cellStyle name="메모 3 2 2 4 3 7" xfId="8359"/>
    <cellStyle name="메모 3 2 2 4 3 7 2" xfId="14325"/>
    <cellStyle name="메모 3 2 2 4 3 7 2 2" xfId="37379"/>
    <cellStyle name="메모 3 2 2 4 3 7 3" xfId="20081"/>
    <cellStyle name="메모 3 2 2 4 3 7 3 2" xfId="43120"/>
    <cellStyle name="메모 3 2 2 4 3 7 4" xfId="25563"/>
    <cellStyle name="메모 3 2 2 4 3 7 4 2" xfId="48602"/>
    <cellStyle name="메모 3 2 2 4 3 7 5" xfId="31452"/>
    <cellStyle name="메모 3 2 2 4 3 8" xfId="8360"/>
    <cellStyle name="메모 3 2 2 4 3 8 2" xfId="14326"/>
    <cellStyle name="메모 3 2 2 4 3 8 2 2" xfId="37380"/>
    <cellStyle name="메모 3 2 2 4 3 8 3" xfId="20082"/>
    <cellStyle name="메모 3 2 2 4 3 8 3 2" xfId="43121"/>
    <cellStyle name="메모 3 2 2 4 3 8 4" xfId="25564"/>
    <cellStyle name="메모 3 2 2 4 3 8 4 2" xfId="48603"/>
    <cellStyle name="메모 3 2 2 4 3 8 5" xfId="31453"/>
    <cellStyle name="메모 3 2 2 4 3 9" xfId="8361"/>
    <cellStyle name="메모 3 2 2 4 3 9 2" xfId="14327"/>
    <cellStyle name="메모 3 2 2 4 3 9 2 2" xfId="37381"/>
    <cellStyle name="메모 3 2 2 4 3 9 3" xfId="20083"/>
    <cellStyle name="메모 3 2 2 4 3 9 3 2" xfId="43122"/>
    <cellStyle name="메모 3 2 2 4 3 9 4" xfId="25565"/>
    <cellStyle name="메모 3 2 2 4 3 9 4 2" xfId="48604"/>
    <cellStyle name="메모 3 2 2 4 3 9 5" xfId="31454"/>
    <cellStyle name="메모 3 2 2 4 4" xfId="8362"/>
    <cellStyle name="메모 3 2 2 4 4 2" xfId="14328"/>
    <cellStyle name="메모 3 2 2 4 4 2 2" xfId="37382"/>
    <cellStyle name="메모 3 2 2 4 4 3" xfId="20084"/>
    <cellStyle name="메모 3 2 2 4 4 3 2" xfId="43123"/>
    <cellStyle name="메모 3 2 2 4 4 4" xfId="25566"/>
    <cellStyle name="메모 3 2 2 4 4 4 2" xfId="48605"/>
    <cellStyle name="메모 3 2 2 4 4 5" xfId="31455"/>
    <cellStyle name="메모 3 2 2 4 5" xfId="8363"/>
    <cellStyle name="메모 3 2 2 4 5 2" xfId="14329"/>
    <cellStyle name="메모 3 2 2 4 5 2 2" xfId="37383"/>
    <cellStyle name="메모 3 2 2 4 5 3" xfId="20085"/>
    <cellStyle name="메모 3 2 2 4 5 3 2" xfId="43124"/>
    <cellStyle name="메모 3 2 2 4 5 4" xfId="25567"/>
    <cellStyle name="메모 3 2 2 4 5 4 2" xfId="48606"/>
    <cellStyle name="메모 3 2 2 4 5 5" xfId="31456"/>
    <cellStyle name="메모 3 2 2 4 6" xfId="8364"/>
    <cellStyle name="메모 3 2 2 4 6 2" xfId="14330"/>
    <cellStyle name="메모 3 2 2 4 6 2 2" xfId="37384"/>
    <cellStyle name="메모 3 2 2 4 6 3" xfId="20086"/>
    <cellStyle name="메모 3 2 2 4 6 3 2" xfId="43125"/>
    <cellStyle name="메모 3 2 2 4 6 4" xfId="25568"/>
    <cellStyle name="메모 3 2 2 4 6 4 2" xfId="48607"/>
    <cellStyle name="메모 3 2 2 4 6 5" xfId="31457"/>
    <cellStyle name="메모 3 2 2 4 7" xfId="8365"/>
    <cellStyle name="메모 3 2 2 4 7 2" xfId="14331"/>
    <cellStyle name="메모 3 2 2 4 7 2 2" xfId="37385"/>
    <cellStyle name="메모 3 2 2 4 7 3" xfId="20087"/>
    <cellStyle name="메모 3 2 2 4 7 3 2" xfId="43126"/>
    <cellStyle name="메모 3 2 2 4 7 4" xfId="25569"/>
    <cellStyle name="메모 3 2 2 4 7 4 2" xfId="48608"/>
    <cellStyle name="메모 3 2 2 4 7 5" xfId="31458"/>
    <cellStyle name="메모 3 2 2 4 8" xfId="11487"/>
    <cellStyle name="메모 3 2 2 4 8 2" xfId="34556"/>
    <cellStyle name="메모 3 2 2 4 9" xfId="17278"/>
    <cellStyle name="메모 3 2 2 4 9 2" xfId="40332"/>
    <cellStyle name="메모 3 2 2 5" xfId="5456"/>
    <cellStyle name="메모 3 2 2 5 10" xfId="17243"/>
    <cellStyle name="메모 3 2 2 5 10 2" xfId="40297"/>
    <cellStyle name="메모 3 2 2 5 11" xfId="11256"/>
    <cellStyle name="메모 3 2 2 5 11 2" xfId="34325"/>
    <cellStyle name="메모 3 2 2 5 12" xfId="28581"/>
    <cellStyle name="메모 3 2 2 5 2" xfId="5744"/>
    <cellStyle name="메모 3 2 2 5 2 10" xfId="8366"/>
    <cellStyle name="메모 3 2 2 5 2 10 2" xfId="14332"/>
    <cellStyle name="메모 3 2 2 5 2 10 2 2" xfId="37386"/>
    <cellStyle name="메모 3 2 2 5 2 10 3" xfId="20088"/>
    <cellStyle name="메모 3 2 2 5 2 10 3 2" xfId="43127"/>
    <cellStyle name="메모 3 2 2 5 2 10 4" xfId="25570"/>
    <cellStyle name="메모 3 2 2 5 2 10 4 2" xfId="48609"/>
    <cellStyle name="메모 3 2 2 5 2 10 5" xfId="31459"/>
    <cellStyle name="메모 3 2 2 5 2 11" xfId="11717"/>
    <cellStyle name="메모 3 2 2 5 2 11 2" xfId="34786"/>
    <cellStyle name="메모 3 2 2 5 2 12" xfId="17484"/>
    <cellStyle name="메모 3 2 2 5 2 12 2" xfId="40538"/>
    <cellStyle name="메모 3 2 2 5 2 13" xfId="23002"/>
    <cellStyle name="메모 3 2 2 5 2 13 2" xfId="46041"/>
    <cellStyle name="메모 3 2 2 5 2 14" xfId="28858"/>
    <cellStyle name="메모 3 2 2 5 2 2" xfId="8367"/>
    <cellStyle name="메모 3 2 2 5 2 2 2" xfId="14333"/>
    <cellStyle name="메모 3 2 2 5 2 2 2 2" xfId="37387"/>
    <cellStyle name="메모 3 2 2 5 2 2 3" xfId="20089"/>
    <cellStyle name="메모 3 2 2 5 2 2 3 2" xfId="43128"/>
    <cellStyle name="메모 3 2 2 5 2 2 4" xfId="25571"/>
    <cellStyle name="메모 3 2 2 5 2 2 4 2" xfId="48610"/>
    <cellStyle name="메모 3 2 2 5 2 2 5" xfId="31460"/>
    <cellStyle name="메모 3 2 2 5 2 3" xfId="8368"/>
    <cellStyle name="메모 3 2 2 5 2 3 2" xfId="14334"/>
    <cellStyle name="메모 3 2 2 5 2 3 2 2" xfId="37388"/>
    <cellStyle name="메모 3 2 2 5 2 3 3" xfId="20090"/>
    <cellStyle name="메모 3 2 2 5 2 3 3 2" xfId="43129"/>
    <cellStyle name="메모 3 2 2 5 2 3 4" xfId="25572"/>
    <cellStyle name="메모 3 2 2 5 2 3 4 2" xfId="48611"/>
    <cellStyle name="메모 3 2 2 5 2 3 5" xfId="31461"/>
    <cellStyle name="메모 3 2 2 5 2 4" xfId="8369"/>
    <cellStyle name="메모 3 2 2 5 2 4 2" xfId="14335"/>
    <cellStyle name="메모 3 2 2 5 2 4 2 2" xfId="37389"/>
    <cellStyle name="메모 3 2 2 5 2 4 3" xfId="20091"/>
    <cellStyle name="메모 3 2 2 5 2 4 3 2" xfId="43130"/>
    <cellStyle name="메모 3 2 2 5 2 4 4" xfId="25573"/>
    <cellStyle name="메모 3 2 2 5 2 4 4 2" xfId="48612"/>
    <cellStyle name="메모 3 2 2 5 2 4 5" xfId="31462"/>
    <cellStyle name="메모 3 2 2 5 2 5" xfId="8370"/>
    <cellStyle name="메모 3 2 2 5 2 5 2" xfId="14336"/>
    <cellStyle name="메모 3 2 2 5 2 5 2 2" xfId="37390"/>
    <cellStyle name="메모 3 2 2 5 2 5 3" xfId="20092"/>
    <cellStyle name="메모 3 2 2 5 2 5 3 2" xfId="43131"/>
    <cellStyle name="메모 3 2 2 5 2 5 4" xfId="25574"/>
    <cellStyle name="메모 3 2 2 5 2 5 4 2" xfId="48613"/>
    <cellStyle name="메모 3 2 2 5 2 5 5" xfId="31463"/>
    <cellStyle name="메모 3 2 2 5 2 6" xfId="8371"/>
    <cellStyle name="메모 3 2 2 5 2 6 2" xfId="14337"/>
    <cellStyle name="메모 3 2 2 5 2 6 2 2" xfId="37391"/>
    <cellStyle name="메모 3 2 2 5 2 6 3" xfId="20093"/>
    <cellStyle name="메모 3 2 2 5 2 6 3 2" xfId="43132"/>
    <cellStyle name="메모 3 2 2 5 2 6 4" xfId="25575"/>
    <cellStyle name="메모 3 2 2 5 2 6 4 2" xfId="48614"/>
    <cellStyle name="메모 3 2 2 5 2 6 5" xfId="31464"/>
    <cellStyle name="메모 3 2 2 5 2 7" xfId="8372"/>
    <cellStyle name="메모 3 2 2 5 2 7 2" xfId="14338"/>
    <cellStyle name="메모 3 2 2 5 2 7 2 2" xfId="37392"/>
    <cellStyle name="메모 3 2 2 5 2 7 3" xfId="20094"/>
    <cellStyle name="메모 3 2 2 5 2 7 3 2" xfId="43133"/>
    <cellStyle name="메모 3 2 2 5 2 7 4" xfId="25576"/>
    <cellStyle name="메모 3 2 2 5 2 7 4 2" xfId="48615"/>
    <cellStyle name="메모 3 2 2 5 2 7 5" xfId="31465"/>
    <cellStyle name="메모 3 2 2 5 2 8" xfId="8373"/>
    <cellStyle name="메모 3 2 2 5 2 8 2" xfId="14339"/>
    <cellStyle name="메모 3 2 2 5 2 8 2 2" xfId="37393"/>
    <cellStyle name="메모 3 2 2 5 2 8 3" xfId="20095"/>
    <cellStyle name="메모 3 2 2 5 2 8 3 2" xfId="43134"/>
    <cellStyle name="메모 3 2 2 5 2 8 4" xfId="25577"/>
    <cellStyle name="메모 3 2 2 5 2 8 4 2" xfId="48616"/>
    <cellStyle name="메모 3 2 2 5 2 8 5" xfId="31466"/>
    <cellStyle name="메모 3 2 2 5 2 9" xfId="8374"/>
    <cellStyle name="메모 3 2 2 5 2 9 2" xfId="14340"/>
    <cellStyle name="메모 3 2 2 5 2 9 2 2" xfId="37394"/>
    <cellStyle name="메모 3 2 2 5 2 9 3" xfId="20096"/>
    <cellStyle name="메모 3 2 2 5 2 9 3 2" xfId="43135"/>
    <cellStyle name="메모 3 2 2 5 2 9 4" xfId="25578"/>
    <cellStyle name="메모 3 2 2 5 2 9 4 2" xfId="48617"/>
    <cellStyle name="메모 3 2 2 5 2 9 5" xfId="31467"/>
    <cellStyle name="메모 3 2 2 5 3" xfId="5971"/>
    <cellStyle name="메모 3 2 2 5 3 10" xfId="8375"/>
    <cellStyle name="메모 3 2 2 5 3 10 2" xfId="14341"/>
    <cellStyle name="메모 3 2 2 5 3 10 2 2" xfId="37395"/>
    <cellStyle name="메모 3 2 2 5 3 10 3" xfId="20097"/>
    <cellStyle name="메모 3 2 2 5 3 10 3 2" xfId="43136"/>
    <cellStyle name="메모 3 2 2 5 3 10 4" xfId="25579"/>
    <cellStyle name="메모 3 2 2 5 3 10 4 2" xfId="48618"/>
    <cellStyle name="메모 3 2 2 5 3 10 5" xfId="31468"/>
    <cellStyle name="메모 3 2 2 5 3 11" xfId="11944"/>
    <cellStyle name="메모 3 2 2 5 3 11 2" xfId="35013"/>
    <cellStyle name="메모 3 2 2 5 3 12" xfId="17701"/>
    <cellStyle name="메모 3 2 2 5 3 12 2" xfId="40755"/>
    <cellStyle name="메모 3 2 2 5 3 13" xfId="23198"/>
    <cellStyle name="메모 3 2 2 5 3 13 2" xfId="46237"/>
    <cellStyle name="메모 3 2 2 5 3 14" xfId="29085"/>
    <cellStyle name="메모 3 2 2 5 3 2" xfId="8376"/>
    <cellStyle name="메모 3 2 2 5 3 2 2" xfId="14342"/>
    <cellStyle name="메모 3 2 2 5 3 2 2 2" xfId="37396"/>
    <cellStyle name="메모 3 2 2 5 3 2 3" xfId="20098"/>
    <cellStyle name="메모 3 2 2 5 3 2 3 2" xfId="43137"/>
    <cellStyle name="메모 3 2 2 5 3 2 4" xfId="25580"/>
    <cellStyle name="메모 3 2 2 5 3 2 4 2" xfId="48619"/>
    <cellStyle name="메모 3 2 2 5 3 2 5" xfId="31469"/>
    <cellStyle name="메모 3 2 2 5 3 3" xfId="8377"/>
    <cellStyle name="메모 3 2 2 5 3 3 2" xfId="14343"/>
    <cellStyle name="메모 3 2 2 5 3 3 2 2" xfId="37397"/>
    <cellStyle name="메모 3 2 2 5 3 3 3" xfId="20099"/>
    <cellStyle name="메모 3 2 2 5 3 3 3 2" xfId="43138"/>
    <cellStyle name="메모 3 2 2 5 3 3 4" xfId="25581"/>
    <cellStyle name="메모 3 2 2 5 3 3 4 2" xfId="48620"/>
    <cellStyle name="메모 3 2 2 5 3 3 5" xfId="31470"/>
    <cellStyle name="메모 3 2 2 5 3 4" xfId="8378"/>
    <cellStyle name="메모 3 2 2 5 3 4 2" xfId="14344"/>
    <cellStyle name="메모 3 2 2 5 3 4 2 2" xfId="37398"/>
    <cellStyle name="메모 3 2 2 5 3 4 3" xfId="20100"/>
    <cellStyle name="메모 3 2 2 5 3 4 3 2" xfId="43139"/>
    <cellStyle name="메모 3 2 2 5 3 4 4" xfId="25582"/>
    <cellStyle name="메모 3 2 2 5 3 4 4 2" xfId="48621"/>
    <cellStyle name="메모 3 2 2 5 3 4 5" xfId="31471"/>
    <cellStyle name="메모 3 2 2 5 3 5" xfId="8379"/>
    <cellStyle name="메모 3 2 2 5 3 5 2" xfId="14345"/>
    <cellStyle name="메모 3 2 2 5 3 5 2 2" xfId="37399"/>
    <cellStyle name="메모 3 2 2 5 3 5 3" xfId="20101"/>
    <cellStyle name="메모 3 2 2 5 3 5 3 2" xfId="43140"/>
    <cellStyle name="메모 3 2 2 5 3 5 4" xfId="25583"/>
    <cellStyle name="메모 3 2 2 5 3 5 4 2" xfId="48622"/>
    <cellStyle name="메모 3 2 2 5 3 5 5" xfId="31472"/>
    <cellStyle name="메모 3 2 2 5 3 6" xfId="8380"/>
    <cellStyle name="메모 3 2 2 5 3 6 2" xfId="14346"/>
    <cellStyle name="메모 3 2 2 5 3 6 2 2" xfId="37400"/>
    <cellStyle name="메모 3 2 2 5 3 6 3" xfId="20102"/>
    <cellStyle name="메모 3 2 2 5 3 6 3 2" xfId="43141"/>
    <cellStyle name="메모 3 2 2 5 3 6 4" xfId="25584"/>
    <cellStyle name="메모 3 2 2 5 3 6 4 2" xfId="48623"/>
    <cellStyle name="메모 3 2 2 5 3 6 5" xfId="31473"/>
    <cellStyle name="메모 3 2 2 5 3 7" xfId="8381"/>
    <cellStyle name="메모 3 2 2 5 3 7 2" xfId="14347"/>
    <cellStyle name="메모 3 2 2 5 3 7 2 2" xfId="37401"/>
    <cellStyle name="메모 3 2 2 5 3 7 3" xfId="20103"/>
    <cellStyle name="메모 3 2 2 5 3 7 3 2" xfId="43142"/>
    <cellStyle name="메모 3 2 2 5 3 7 4" xfId="25585"/>
    <cellStyle name="메모 3 2 2 5 3 7 4 2" xfId="48624"/>
    <cellStyle name="메모 3 2 2 5 3 7 5" xfId="31474"/>
    <cellStyle name="메모 3 2 2 5 3 8" xfId="8382"/>
    <cellStyle name="메모 3 2 2 5 3 8 2" xfId="14348"/>
    <cellStyle name="메모 3 2 2 5 3 8 2 2" xfId="37402"/>
    <cellStyle name="메모 3 2 2 5 3 8 3" xfId="20104"/>
    <cellStyle name="메모 3 2 2 5 3 8 3 2" xfId="43143"/>
    <cellStyle name="메모 3 2 2 5 3 8 4" xfId="25586"/>
    <cellStyle name="메모 3 2 2 5 3 8 4 2" xfId="48625"/>
    <cellStyle name="메모 3 2 2 5 3 8 5" xfId="31475"/>
    <cellStyle name="메모 3 2 2 5 3 9" xfId="8383"/>
    <cellStyle name="메모 3 2 2 5 3 9 2" xfId="14349"/>
    <cellStyle name="메모 3 2 2 5 3 9 2 2" xfId="37403"/>
    <cellStyle name="메모 3 2 2 5 3 9 3" xfId="20105"/>
    <cellStyle name="메모 3 2 2 5 3 9 3 2" xfId="43144"/>
    <cellStyle name="메모 3 2 2 5 3 9 4" xfId="25587"/>
    <cellStyle name="메모 3 2 2 5 3 9 4 2" xfId="48626"/>
    <cellStyle name="메모 3 2 2 5 3 9 5" xfId="31476"/>
    <cellStyle name="메모 3 2 2 5 4" xfId="8384"/>
    <cellStyle name="메모 3 2 2 5 4 2" xfId="14350"/>
    <cellStyle name="메모 3 2 2 5 4 2 2" xfId="37404"/>
    <cellStyle name="메모 3 2 2 5 4 3" xfId="20106"/>
    <cellStyle name="메모 3 2 2 5 4 3 2" xfId="43145"/>
    <cellStyle name="메모 3 2 2 5 4 4" xfId="25588"/>
    <cellStyle name="메모 3 2 2 5 4 4 2" xfId="48627"/>
    <cellStyle name="메모 3 2 2 5 4 5" xfId="31477"/>
    <cellStyle name="메모 3 2 2 5 5" xfId="8385"/>
    <cellStyle name="메모 3 2 2 5 5 2" xfId="14351"/>
    <cellStyle name="메모 3 2 2 5 5 2 2" xfId="37405"/>
    <cellStyle name="메모 3 2 2 5 5 3" xfId="20107"/>
    <cellStyle name="메모 3 2 2 5 5 3 2" xfId="43146"/>
    <cellStyle name="메모 3 2 2 5 5 4" xfId="25589"/>
    <cellStyle name="메모 3 2 2 5 5 4 2" xfId="48628"/>
    <cellStyle name="메모 3 2 2 5 5 5" xfId="31478"/>
    <cellStyle name="메모 3 2 2 5 6" xfId="8386"/>
    <cellStyle name="메모 3 2 2 5 6 2" xfId="14352"/>
    <cellStyle name="메모 3 2 2 5 6 2 2" xfId="37406"/>
    <cellStyle name="메모 3 2 2 5 6 3" xfId="20108"/>
    <cellStyle name="메모 3 2 2 5 6 3 2" xfId="43147"/>
    <cellStyle name="메모 3 2 2 5 6 4" xfId="25590"/>
    <cellStyle name="메모 3 2 2 5 6 4 2" xfId="48629"/>
    <cellStyle name="메모 3 2 2 5 6 5" xfId="31479"/>
    <cellStyle name="메모 3 2 2 5 7" xfId="8387"/>
    <cellStyle name="메모 3 2 2 5 7 2" xfId="14353"/>
    <cellStyle name="메모 3 2 2 5 7 2 2" xfId="37407"/>
    <cellStyle name="메모 3 2 2 5 7 3" xfId="20109"/>
    <cellStyle name="메모 3 2 2 5 7 3 2" xfId="43148"/>
    <cellStyle name="메모 3 2 2 5 7 4" xfId="25591"/>
    <cellStyle name="메모 3 2 2 5 7 4 2" xfId="48630"/>
    <cellStyle name="메모 3 2 2 5 7 5" xfId="31480"/>
    <cellStyle name="메모 3 2 2 5 8" xfId="8388"/>
    <cellStyle name="메모 3 2 2 5 8 2" xfId="14354"/>
    <cellStyle name="메모 3 2 2 5 8 2 2" xfId="37408"/>
    <cellStyle name="메모 3 2 2 5 8 3" xfId="20110"/>
    <cellStyle name="메모 3 2 2 5 8 3 2" xfId="43149"/>
    <cellStyle name="메모 3 2 2 5 8 4" xfId="25592"/>
    <cellStyle name="메모 3 2 2 5 8 4 2" xfId="48631"/>
    <cellStyle name="메모 3 2 2 5 8 5" xfId="31481"/>
    <cellStyle name="메모 3 2 2 5 9" xfId="11450"/>
    <cellStyle name="메모 3 2 2 5 9 2" xfId="34519"/>
    <cellStyle name="메모 3 2 2 6" xfId="8389"/>
    <cellStyle name="메모 3 2 2 6 2" xfId="14355"/>
    <cellStyle name="메모 3 2 2 6 2 2" xfId="37409"/>
    <cellStyle name="메모 3 2 2 6 3" xfId="20111"/>
    <cellStyle name="메모 3 2 2 6 3 2" xfId="43150"/>
    <cellStyle name="메모 3 2 2 6 4" xfId="25593"/>
    <cellStyle name="메모 3 2 2 6 4 2" xfId="48632"/>
    <cellStyle name="메모 3 2 2 6 5" xfId="31482"/>
    <cellStyle name="메모 3 2 2 7" xfId="8390"/>
    <cellStyle name="메모 3 2 2 7 2" xfId="14356"/>
    <cellStyle name="메모 3 2 2 7 2 2" xfId="37410"/>
    <cellStyle name="메모 3 2 2 7 3" xfId="20112"/>
    <cellStyle name="메모 3 2 2 7 3 2" xfId="43151"/>
    <cellStyle name="메모 3 2 2 7 4" xfId="25594"/>
    <cellStyle name="메모 3 2 2 7 4 2" xfId="48633"/>
    <cellStyle name="메모 3 2 2 7 5" xfId="31483"/>
    <cellStyle name="메모 3 2 2 8" xfId="11340"/>
    <cellStyle name="메모 3 2 2 8 2" xfId="34409"/>
    <cellStyle name="메모 3 2 2 9" xfId="11270"/>
    <cellStyle name="메모 3 2 2 9 2" xfId="34339"/>
    <cellStyle name="메모 3 2 3" xfId="5520"/>
    <cellStyle name="메모 3 2 3 10" xfId="8391"/>
    <cellStyle name="메모 3 2 3 10 2" xfId="14357"/>
    <cellStyle name="메모 3 2 3 10 2 2" xfId="37411"/>
    <cellStyle name="메모 3 2 3 10 3" xfId="20113"/>
    <cellStyle name="메모 3 2 3 10 3 2" xfId="43152"/>
    <cellStyle name="메모 3 2 3 10 4" xfId="25595"/>
    <cellStyle name="메모 3 2 3 10 4 2" xfId="48634"/>
    <cellStyle name="메모 3 2 3 10 5" xfId="31484"/>
    <cellStyle name="메모 3 2 3 11" xfId="11514"/>
    <cellStyle name="메모 3 2 3 11 2" xfId="34583"/>
    <cellStyle name="메모 3 2 3 12" xfId="17303"/>
    <cellStyle name="메모 3 2 3 12 2" xfId="40357"/>
    <cellStyle name="메모 3 2 3 13" xfId="22897"/>
    <cellStyle name="메모 3 2 3 13 2" xfId="45936"/>
    <cellStyle name="메모 3 2 3 14" xfId="28645"/>
    <cellStyle name="메모 3 2 3 2" xfId="5808"/>
    <cellStyle name="메모 3 2 3 2 10" xfId="11781"/>
    <cellStyle name="메모 3 2 3 2 10 2" xfId="34850"/>
    <cellStyle name="메모 3 2 3 2 11" xfId="17545"/>
    <cellStyle name="메모 3 2 3 2 11 2" xfId="40599"/>
    <cellStyle name="메모 3 2 3 2 12" xfId="23061"/>
    <cellStyle name="메모 3 2 3 2 12 2" xfId="46100"/>
    <cellStyle name="메모 3 2 3 2 13" xfId="28922"/>
    <cellStyle name="메모 3 2 3 2 2" xfId="8392"/>
    <cellStyle name="메모 3 2 3 2 2 2" xfId="14358"/>
    <cellStyle name="메모 3 2 3 2 2 2 2" xfId="37412"/>
    <cellStyle name="메모 3 2 3 2 2 3" xfId="20114"/>
    <cellStyle name="메모 3 2 3 2 2 3 2" xfId="43153"/>
    <cellStyle name="메모 3 2 3 2 2 4" xfId="25596"/>
    <cellStyle name="메모 3 2 3 2 2 4 2" xfId="48635"/>
    <cellStyle name="메모 3 2 3 2 2 5" xfId="31485"/>
    <cellStyle name="메모 3 2 3 2 3" xfId="8393"/>
    <cellStyle name="메모 3 2 3 2 3 2" xfId="14359"/>
    <cellStyle name="메모 3 2 3 2 3 2 2" xfId="37413"/>
    <cellStyle name="메모 3 2 3 2 3 3" xfId="20115"/>
    <cellStyle name="메모 3 2 3 2 3 3 2" xfId="43154"/>
    <cellStyle name="메모 3 2 3 2 3 4" xfId="25597"/>
    <cellStyle name="메모 3 2 3 2 3 4 2" xfId="48636"/>
    <cellStyle name="메모 3 2 3 2 3 5" xfId="31486"/>
    <cellStyle name="메모 3 2 3 2 4" xfId="8394"/>
    <cellStyle name="메모 3 2 3 2 4 2" xfId="14360"/>
    <cellStyle name="메모 3 2 3 2 4 2 2" xfId="37414"/>
    <cellStyle name="메모 3 2 3 2 4 3" xfId="20116"/>
    <cellStyle name="메모 3 2 3 2 4 3 2" xfId="43155"/>
    <cellStyle name="메모 3 2 3 2 4 4" xfId="25598"/>
    <cellStyle name="메모 3 2 3 2 4 4 2" xfId="48637"/>
    <cellStyle name="메모 3 2 3 2 4 5" xfId="31487"/>
    <cellStyle name="메모 3 2 3 2 5" xfId="8395"/>
    <cellStyle name="메모 3 2 3 2 5 2" xfId="14361"/>
    <cellStyle name="메모 3 2 3 2 5 2 2" xfId="37415"/>
    <cellStyle name="메모 3 2 3 2 5 3" xfId="20117"/>
    <cellStyle name="메모 3 2 3 2 5 3 2" xfId="43156"/>
    <cellStyle name="메모 3 2 3 2 5 4" xfId="25599"/>
    <cellStyle name="메모 3 2 3 2 5 4 2" xfId="48638"/>
    <cellStyle name="메모 3 2 3 2 5 5" xfId="31488"/>
    <cellStyle name="메모 3 2 3 2 6" xfId="8396"/>
    <cellStyle name="메모 3 2 3 2 6 2" xfId="14362"/>
    <cellStyle name="메모 3 2 3 2 6 2 2" xfId="37416"/>
    <cellStyle name="메모 3 2 3 2 6 3" xfId="20118"/>
    <cellStyle name="메모 3 2 3 2 6 3 2" xfId="43157"/>
    <cellStyle name="메모 3 2 3 2 6 4" xfId="25600"/>
    <cellStyle name="메모 3 2 3 2 6 4 2" xfId="48639"/>
    <cellStyle name="메모 3 2 3 2 6 5" xfId="31489"/>
    <cellStyle name="메모 3 2 3 2 7" xfId="8397"/>
    <cellStyle name="메모 3 2 3 2 7 2" xfId="14363"/>
    <cellStyle name="메모 3 2 3 2 7 2 2" xfId="37417"/>
    <cellStyle name="메모 3 2 3 2 7 3" xfId="20119"/>
    <cellStyle name="메모 3 2 3 2 7 3 2" xfId="43158"/>
    <cellStyle name="메모 3 2 3 2 7 4" xfId="25601"/>
    <cellStyle name="메모 3 2 3 2 7 4 2" xfId="48640"/>
    <cellStyle name="메모 3 2 3 2 7 5" xfId="31490"/>
    <cellStyle name="메모 3 2 3 2 8" xfId="8398"/>
    <cellStyle name="메모 3 2 3 2 8 2" xfId="14364"/>
    <cellStyle name="메모 3 2 3 2 8 2 2" xfId="37418"/>
    <cellStyle name="메모 3 2 3 2 8 3" xfId="20120"/>
    <cellStyle name="메모 3 2 3 2 8 3 2" xfId="43159"/>
    <cellStyle name="메모 3 2 3 2 8 4" xfId="25602"/>
    <cellStyle name="메모 3 2 3 2 8 4 2" xfId="48641"/>
    <cellStyle name="메모 3 2 3 2 8 5" xfId="31491"/>
    <cellStyle name="메모 3 2 3 2 9" xfId="8399"/>
    <cellStyle name="메모 3 2 3 2 9 2" xfId="14365"/>
    <cellStyle name="메모 3 2 3 2 9 2 2" xfId="37419"/>
    <cellStyle name="메모 3 2 3 2 9 3" xfId="20121"/>
    <cellStyle name="메모 3 2 3 2 9 3 2" xfId="43160"/>
    <cellStyle name="메모 3 2 3 2 9 4" xfId="25603"/>
    <cellStyle name="메모 3 2 3 2 9 4 2" xfId="48642"/>
    <cellStyle name="메모 3 2 3 2 9 5" xfId="31492"/>
    <cellStyle name="메모 3 2 3 3" xfId="6031"/>
    <cellStyle name="메모 3 2 3 3 10" xfId="8400"/>
    <cellStyle name="메모 3 2 3 3 10 2" xfId="14366"/>
    <cellStyle name="메모 3 2 3 3 10 2 2" xfId="37420"/>
    <cellStyle name="메모 3 2 3 3 10 3" xfId="20122"/>
    <cellStyle name="메모 3 2 3 3 10 3 2" xfId="43161"/>
    <cellStyle name="메모 3 2 3 3 10 4" xfId="25604"/>
    <cellStyle name="메모 3 2 3 3 10 4 2" xfId="48643"/>
    <cellStyle name="메모 3 2 3 3 10 5" xfId="31493"/>
    <cellStyle name="메모 3 2 3 3 11" xfId="12004"/>
    <cellStyle name="메모 3 2 3 3 11 2" xfId="35073"/>
    <cellStyle name="메모 3 2 3 3 12" xfId="17761"/>
    <cellStyle name="메모 3 2 3 3 12 2" xfId="40815"/>
    <cellStyle name="메모 3 2 3 3 13" xfId="23258"/>
    <cellStyle name="메모 3 2 3 3 13 2" xfId="46297"/>
    <cellStyle name="메모 3 2 3 3 14" xfId="29145"/>
    <cellStyle name="메모 3 2 3 3 2" xfId="8401"/>
    <cellStyle name="메모 3 2 3 3 2 2" xfId="14367"/>
    <cellStyle name="메모 3 2 3 3 2 2 2" xfId="37421"/>
    <cellStyle name="메모 3 2 3 3 2 3" xfId="20123"/>
    <cellStyle name="메모 3 2 3 3 2 3 2" xfId="43162"/>
    <cellStyle name="메모 3 2 3 3 2 4" xfId="25605"/>
    <cellStyle name="메모 3 2 3 3 2 4 2" xfId="48644"/>
    <cellStyle name="메모 3 2 3 3 2 5" xfId="31494"/>
    <cellStyle name="메모 3 2 3 3 3" xfId="8402"/>
    <cellStyle name="메모 3 2 3 3 3 2" xfId="14368"/>
    <cellStyle name="메모 3 2 3 3 3 2 2" xfId="37422"/>
    <cellStyle name="메모 3 2 3 3 3 3" xfId="20124"/>
    <cellStyle name="메모 3 2 3 3 3 3 2" xfId="43163"/>
    <cellStyle name="메모 3 2 3 3 3 4" xfId="25606"/>
    <cellStyle name="메모 3 2 3 3 3 4 2" xfId="48645"/>
    <cellStyle name="메모 3 2 3 3 3 5" xfId="31495"/>
    <cellStyle name="메모 3 2 3 3 4" xfId="8403"/>
    <cellStyle name="메모 3 2 3 3 4 2" xfId="14369"/>
    <cellStyle name="메모 3 2 3 3 4 2 2" xfId="37423"/>
    <cellStyle name="메모 3 2 3 3 4 3" xfId="20125"/>
    <cellStyle name="메모 3 2 3 3 4 3 2" xfId="43164"/>
    <cellStyle name="메모 3 2 3 3 4 4" xfId="25607"/>
    <cellStyle name="메모 3 2 3 3 4 4 2" xfId="48646"/>
    <cellStyle name="메모 3 2 3 3 4 5" xfId="31496"/>
    <cellStyle name="메모 3 2 3 3 5" xfId="8404"/>
    <cellStyle name="메모 3 2 3 3 5 2" xfId="14370"/>
    <cellStyle name="메모 3 2 3 3 5 2 2" xfId="37424"/>
    <cellStyle name="메모 3 2 3 3 5 3" xfId="20126"/>
    <cellStyle name="메모 3 2 3 3 5 3 2" xfId="43165"/>
    <cellStyle name="메모 3 2 3 3 5 4" xfId="25608"/>
    <cellStyle name="메모 3 2 3 3 5 4 2" xfId="48647"/>
    <cellStyle name="메모 3 2 3 3 5 5" xfId="31497"/>
    <cellStyle name="메모 3 2 3 3 6" xfId="8405"/>
    <cellStyle name="메모 3 2 3 3 6 2" xfId="14371"/>
    <cellStyle name="메모 3 2 3 3 6 2 2" xfId="37425"/>
    <cellStyle name="메모 3 2 3 3 6 3" xfId="20127"/>
    <cellStyle name="메모 3 2 3 3 6 3 2" xfId="43166"/>
    <cellStyle name="메모 3 2 3 3 6 4" xfId="25609"/>
    <cellStyle name="메모 3 2 3 3 6 4 2" xfId="48648"/>
    <cellStyle name="메모 3 2 3 3 6 5" xfId="31498"/>
    <cellStyle name="메모 3 2 3 3 7" xfId="8406"/>
    <cellStyle name="메모 3 2 3 3 7 2" xfId="14372"/>
    <cellStyle name="메모 3 2 3 3 7 2 2" xfId="37426"/>
    <cellStyle name="메모 3 2 3 3 7 3" xfId="20128"/>
    <cellStyle name="메모 3 2 3 3 7 3 2" xfId="43167"/>
    <cellStyle name="메모 3 2 3 3 7 4" xfId="25610"/>
    <cellStyle name="메모 3 2 3 3 7 4 2" xfId="48649"/>
    <cellStyle name="메모 3 2 3 3 7 5" xfId="31499"/>
    <cellStyle name="메모 3 2 3 3 8" xfId="8407"/>
    <cellStyle name="메모 3 2 3 3 8 2" xfId="14373"/>
    <cellStyle name="메모 3 2 3 3 8 2 2" xfId="37427"/>
    <cellStyle name="메모 3 2 3 3 8 3" xfId="20129"/>
    <cellStyle name="메모 3 2 3 3 8 3 2" xfId="43168"/>
    <cellStyle name="메모 3 2 3 3 8 4" xfId="25611"/>
    <cellStyle name="메모 3 2 3 3 8 4 2" xfId="48650"/>
    <cellStyle name="메모 3 2 3 3 8 5" xfId="31500"/>
    <cellStyle name="메모 3 2 3 3 9" xfId="8408"/>
    <cellStyle name="메모 3 2 3 3 9 2" xfId="14374"/>
    <cellStyle name="메모 3 2 3 3 9 2 2" xfId="37428"/>
    <cellStyle name="메모 3 2 3 3 9 3" xfId="20130"/>
    <cellStyle name="메모 3 2 3 3 9 3 2" xfId="43169"/>
    <cellStyle name="메모 3 2 3 3 9 4" xfId="25612"/>
    <cellStyle name="메모 3 2 3 3 9 4 2" xfId="48651"/>
    <cellStyle name="메모 3 2 3 3 9 5" xfId="31501"/>
    <cellStyle name="메모 3 2 3 4" xfId="8409"/>
    <cellStyle name="메모 3 2 3 4 2" xfId="14375"/>
    <cellStyle name="메모 3 2 3 4 2 2" xfId="37429"/>
    <cellStyle name="메모 3 2 3 4 3" xfId="20131"/>
    <cellStyle name="메모 3 2 3 4 3 2" xfId="43170"/>
    <cellStyle name="메모 3 2 3 4 4" xfId="25613"/>
    <cellStyle name="메모 3 2 3 4 4 2" xfId="48652"/>
    <cellStyle name="메모 3 2 3 4 5" xfId="31502"/>
    <cellStyle name="메모 3 2 3 5" xfId="8410"/>
    <cellStyle name="메모 3 2 3 5 2" xfId="14376"/>
    <cellStyle name="메모 3 2 3 5 2 2" xfId="37430"/>
    <cellStyle name="메모 3 2 3 5 3" xfId="20132"/>
    <cellStyle name="메모 3 2 3 5 3 2" xfId="43171"/>
    <cellStyle name="메모 3 2 3 5 4" xfId="25614"/>
    <cellStyle name="메모 3 2 3 5 4 2" xfId="48653"/>
    <cellStyle name="메모 3 2 3 5 5" xfId="31503"/>
    <cellStyle name="메모 3 2 3 6" xfId="8411"/>
    <cellStyle name="메모 3 2 3 6 2" xfId="14377"/>
    <cellStyle name="메모 3 2 3 6 2 2" xfId="37431"/>
    <cellStyle name="메모 3 2 3 6 3" xfId="20133"/>
    <cellStyle name="메모 3 2 3 6 3 2" xfId="43172"/>
    <cellStyle name="메모 3 2 3 6 4" xfId="25615"/>
    <cellStyle name="메모 3 2 3 6 4 2" xfId="48654"/>
    <cellStyle name="메모 3 2 3 6 5" xfId="31504"/>
    <cellStyle name="메모 3 2 3 7" xfId="8412"/>
    <cellStyle name="메모 3 2 3 7 2" xfId="14378"/>
    <cellStyle name="메모 3 2 3 7 2 2" xfId="37432"/>
    <cellStyle name="메모 3 2 3 7 3" xfId="20134"/>
    <cellStyle name="메모 3 2 3 7 3 2" xfId="43173"/>
    <cellStyle name="메모 3 2 3 7 4" xfId="25616"/>
    <cellStyle name="메모 3 2 3 7 4 2" xfId="48655"/>
    <cellStyle name="메모 3 2 3 7 5" xfId="31505"/>
    <cellStyle name="메모 3 2 3 8" xfId="8413"/>
    <cellStyle name="메모 3 2 3 8 2" xfId="14379"/>
    <cellStyle name="메모 3 2 3 8 2 2" xfId="37433"/>
    <cellStyle name="메모 3 2 3 8 3" xfId="20135"/>
    <cellStyle name="메모 3 2 3 8 3 2" xfId="43174"/>
    <cellStyle name="메모 3 2 3 8 4" xfId="25617"/>
    <cellStyle name="메모 3 2 3 8 4 2" xfId="48656"/>
    <cellStyle name="메모 3 2 3 8 5" xfId="31506"/>
    <cellStyle name="메모 3 2 3 9" xfId="8414"/>
    <cellStyle name="메모 3 2 3 9 2" xfId="14380"/>
    <cellStyle name="메모 3 2 3 9 2 2" xfId="37434"/>
    <cellStyle name="메모 3 2 3 9 3" xfId="20136"/>
    <cellStyle name="메모 3 2 3 9 3 2" xfId="43175"/>
    <cellStyle name="메모 3 2 3 9 4" xfId="25618"/>
    <cellStyle name="메모 3 2 3 9 4 2" xfId="48657"/>
    <cellStyle name="메모 3 2 3 9 5" xfId="31507"/>
    <cellStyle name="메모 3 2 4" xfId="5459"/>
    <cellStyle name="메모 3 2 4 2" xfId="5747"/>
    <cellStyle name="메모 3 2 4 2 10" xfId="11720"/>
    <cellStyle name="메모 3 2 4 2 10 2" xfId="34789"/>
    <cellStyle name="메모 3 2 4 2 11" xfId="17487"/>
    <cellStyle name="메모 3 2 4 2 11 2" xfId="40541"/>
    <cellStyle name="메모 3 2 4 2 12" xfId="23005"/>
    <cellStyle name="메모 3 2 4 2 12 2" xfId="46044"/>
    <cellStyle name="메모 3 2 4 2 13" xfId="28861"/>
    <cellStyle name="메모 3 2 4 2 2" xfId="8415"/>
    <cellStyle name="메모 3 2 4 2 2 2" xfId="14381"/>
    <cellStyle name="메모 3 2 4 2 2 2 2" xfId="37435"/>
    <cellStyle name="메모 3 2 4 2 2 3" xfId="20137"/>
    <cellStyle name="메모 3 2 4 2 2 3 2" xfId="43176"/>
    <cellStyle name="메모 3 2 4 2 2 4" xfId="25619"/>
    <cellStyle name="메모 3 2 4 2 2 4 2" xfId="48658"/>
    <cellStyle name="메모 3 2 4 2 2 5" xfId="31508"/>
    <cellStyle name="메모 3 2 4 2 3" xfId="8416"/>
    <cellStyle name="메모 3 2 4 2 3 2" xfId="14382"/>
    <cellStyle name="메모 3 2 4 2 3 2 2" xfId="37436"/>
    <cellStyle name="메모 3 2 4 2 3 3" xfId="20138"/>
    <cellStyle name="메모 3 2 4 2 3 3 2" xfId="43177"/>
    <cellStyle name="메모 3 2 4 2 3 4" xfId="25620"/>
    <cellStyle name="메모 3 2 4 2 3 4 2" xfId="48659"/>
    <cellStyle name="메모 3 2 4 2 3 5" xfId="31509"/>
    <cellStyle name="메모 3 2 4 2 4" xfId="8417"/>
    <cellStyle name="메모 3 2 4 2 4 2" xfId="14383"/>
    <cellStyle name="메모 3 2 4 2 4 2 2" xfId="37437"/>
    <cellStyle name="메모 3 2 4 2 4 3" xfId="20139"/>
    <cellStyle name="메모 3 2 4 2 4 3 2" xfId="43178"/>
    <cellStyle name="메모 3 2 4 2 4 4" xfId="25621"/>
    <cellStyle name="메모 3 2 4 2 4 4 2" xfId="48660"/>
    <cellStyle name="메모 3 2 4 2 4 5" xfId="31510"/>
    <cellStyle name="메모 3 2 4 2 5" xfId="8418"/>
    <cellStyle name="메모 3 2 4 2 5 2" xfId="14384"/>
    <cellStyle name="메모 3 2 4 2 5 2 2" xfId="37438"/>
    <cellStyle name="메모 3 2 4 2 5 3" xfId="20140"/>
    <cellStyle name="메모 3 2 4 2 5 3 2" xfId="43179"/>
    <cellStyle name="메모 3 2 4 2 5 4" xfId="25622"/>
    <cellStyle name="메모 3 2 4 2 5 4 2" xfId="48661"/>
    <cellStyle name="메모 3 2 4 2 5 5" xfId="31511"/>
    <cellStyle name="메모 3 2 4 2 6" xfId="8419"/>
    <cellStyle name="메모 3 2 4 2 6 2" xfId="14385"/>
    <cellStyle name="메모 3 2 4 2 6 2 2" xfId="37439"/>
    <cellStyle name="메모 3 2 4 2 6 3" xfId="20141"/>
    <cellStyle name="메모 3 2 4 2 6 3 2" xfId="43180"/>
    <cellStyle name="메모 3 2 4 2 6 4" xfId="25623"/>
    <cellStyle name="메모 3 2 4 2 6 4 2" xfId="48662"/>
    <cellStyle name="메모 3 2 4 2 6 5" xfId="31512"/>
    <cellStyle name="메모 3 2 4 2 7" xfId="8420"/>
    <cellStyle name="메모 3 2 4 2 7 2" xfId="14386"/>
    <cellStyle name="메모 3 2 4 2 7 2 2" xfId="37440"/>
    <cellStyle name="메모 3 2 4 2 7 3" xfId="20142"/>
    <cellStyle name="메모 3 2 4 2 7 3 2" xfId="43181"/>
    <cellStyle name="메모 3 2 4 2 7 4" xfId="25624"/>
    <cellStyle name="메모 3 2 4 2 7 4 2" xfId="48663"/>
    <cellStyle name="메모 3 2 4 2 7 5" xfId="31513"/>
    <cellStyle name="메모 3 2 4 2 8" xfId="8421"/>
    <cellStyle name="메모 3 2 4 2 8 2" xfId="14387"/>
    <cellStyle name="메모 3 2 4 2 8 2 2" xfId="37441"/>
    <cellStyle name="메모 3 2 4 2 8 3" xfId="20143"/>
    <cellStyle name="메모 3 2 4 2 8 3 2" xfId="43182"/>
    <cellStyle name="메모 3 2 4 2 8 4" xfId="25625"/>
    <cellStyle name="메모 3 2 4 2 8 4 2" xfId="48664"/>
    <cellStyle name="메모 3 2 4 2 8 5" xfId="31514"/>
    <cellStyle name="메모 3 2 4 2 9" xfId="8422"/>
    <cellStyle name="메모 3 2 4 2 9 2" xfId="14388"/>
    <cellStyle name="메모 3 2 4 2 9 2 2" xfId="37442"/>
    <cellStyle name="메모 3 2 4 2 9 3" xfId="20144"/>
    <cellStyle name="메모 3 2 4 2 9 3 2" xfId="43183"/>
    <cellStyle name="메모 3 2 4 2 9 4" xfId="25626"/>
    <cellStyle name="메모 3 2 4 2 9 4 2" xfId="48665"/>
    <cellStyle name="메모 3 2 4 2 9 5" xfId="31515"/>
    <cellStyle name="메모 3 2 4 3" xfId="5974"/>
    <cellStyle name="메모 3 2 4 3 10" xfId="8423"/>
    <cellStyle name="메모 3 2 4 3 10 2" xfId="14389"/>
    <cellStyle name="메모 3 2 4 3 10 2 2" xfId="37443"/>
    <cellStyle name="메모 3 2 4 3 10 3" xfId="20145"/>
    <cellStyle name="메모 3 2 4 3 10 3 2" xfId="43184"/>
    <cellStyle name="메모 3 2 4 3 10 4" xfId="25627"/>
    <cellStyle name="메모 3 2 4 3 10 4 2" xfId="48666"/>
    <cellStyle name="메모 3 2 4 3 10 5" xfId="31516"/>
    <cellStyle name="메모 3 2 4 3 11" xfId="11947"/>
    <cellStyle name="메모 3 2 4 3 11 2" xfId="35016"/>
    <cellStyle name="메모 3 2 4 3 12" xfId="17704"/>
    <cellStyle name="메모 3 2 4 3 12 2" xfId="40758"/>
    <cellStyle name="메모 3 2 4 3 13" xfId="23201"/>
    <cellStyle name="메모 3 2 4 3 13 2" xfId="46240"/>
    <cellStyle name="메모 3 2 4 3 14" xfId="29088"/>
    <cellStyle name="메모 3 2 4 3 2" xfId="8424"/>
    <cellStyle name="메모 3 2 4 3 2 2" xfId="14390"/>
    <cellStyle name="메모 3 2 4 3 2 2 2" xfId="37444"/>
    <cellStyle name="메모 3 2 4 3 2 3" xfId="20146"/>
    <cellStyle name="메모 3 2 4 3 2 3 2" xfId="43185"/>
    <cellStyle name="메모 3 2 4 3 2 4" xfId="25628"/>
    <cellStyle name="메모 3 2 4 3 2 4 2" xfId="48667"/>
    <cellStyle name="메모 3 2 4 3 2 5" xfId="31517"/>
    <cellStyle name="메모 3 2 4 3 3" xfId="8425"/>
    <cellStyle name="메모 3 2 4 3 3 2" xfId="14391"/>
    <cellStyle name="메모 3 2 4 3 3 2 2" xfId="37445"/>
    <cellStyle name="메모 3 2 4 3 3 3" xfId="20147"/>
    <cellStyle name="메모 3 2 4 3 3 3 2" xfId="43186"/>
    <cellStyle name="메모 3 2 4 3 3 4" xfId="25629"/>
    <cellStyle name="메모 3 2 4 3 3 4 2" xfId="48668"/>
    <cellStyle name="메모 3 2 4 3 3 5" xfId="31518"/>
    <cellStyle name="메모 3 2 4 3 4" xfId="8426"/>
    <cellStyle name="메모 3 2 4 3 4 2" xfId="14392"/>
    <cellStyle name="메모 3 2 4 3 4 2 2" xfId="37446"/>
    <cellStyle name="메모 3 2 4 3 4 3" xfId="20148"/>
    <cellStyle name="메모 3 2 4 3 4 3 2" xfId="43187"/>
    <cellStyle name="메모 3 2 4 3 4 4" xfId="25630"/>
    <cellStyle name="메모 3 2 4 3 4 4 2" xfId="48669"/>
    <cellStyle name="메모 3 2 4 3 4 5" xfId="31519"/>
    <cellStyle name="메모 3 2 4 3 5" xfId="8427"/>
    <cellStyle name="메모 3 2 4 3 5 2" xfId="14393"/>
    <cellStyle name="메모 3 2 4 3 5 2 2" xfId="37447"/>
    <cellStyle name="메모 3 2 4 3 5 3" xfId="20149"/>
    <cellStyle name="메모 3 2 4 3 5 3 2" xfId="43188"/>
    <cellStyle name="메모 3 2 4 3 5 4" xfId="25631"/>
    <cellStyle name="메모 3 2 4 3 5 4 2" xfId="48670"/>
    <cellStyle name="메모 3 2 4 3 5 5" xfId="31520"/>
    <cellStyle name="메모 3 2 4 3 6" xfId="8428"/>
    <cellStyle name="메모 3 2 4 3 6 2" xfId="14394"/>
    <cellStyle name="메모 3 2 4 3 6 2 2" xfId="37448"/>
    <cellStyle name="메모 3 2 4 3 6 3" xfId="20150"/>
    <cellStyle name="메모 3 2 4 3 6 3 2" xfId="43189"/>
    <cellStyle name="메모 3 2 4 3 6 4" xfId="25632"/>
    <cellStyle name="메모 3 2 4 3 6 4 2" xfId="48671"/>
    <cellStyle name="메모 3 2 4 3 6 5" xfId="31521"/>
    <cellStyle name="메모 3 2 4 3 7" xfId="8429"/>
    <cellStyle name="메모 3 2 4 3 7 2" xfId="14395"/>
    <cellStyle name="메모 3 2 4 3 7 2 2" xfId="37449"/>
    <cellStyle name="메모 3 2 4 3 7 3" xfId="20151"/>
    <cellStyle name="메모 3 2 4 3 7 3 2" xfId="43190"/>
    <cellStyle name="메모 3 2 4 3 7 4" xfId="25633"/>
    <cellStyle name="메모 3 2 4 3 7 4 2" xfId="48672"/>
    <cellStyle name="메모 3 2 4 3 7 5" xfId="31522"/>
    <cellStyle name="메모 3 2 4 3 8" xfId="8430"/>
    <cellStyle name="메모 3 2 4 3 8 2" xfId="14396"/>
    <cellStyle name="메모 3 2 4 3 8 2 2" xfId="37450"/>
    <cellStyle name="메모 3 2 4 3 8 3" xfId="20152"/>
    <cellStyle name="메모 3 2 4 3 8 3 2" xfId="43191"/>
    <cellStyle name="메모 3 2 4 3 8 4" xfId="25634"/>
    <cellStyle name="메모 3 2 4 3 8 4 2" xfId="48673"/>
    <cellStyle name="메모 3 2 4 3 8 5" xfId="31523"/>
    <cellStyle name="메모 3 2 4 3 9" xfId="8431"/>
    <cellStyle name="메모 3 2 4 3 9 2" xfId="14397"/>
    <cellStyle name="메모 3 2 4 3 9 2 2" xfId="37451"/>
    <cellStyle name="메모 3 2 4 3 9 3" xfId="20153"/>
    <cellStyle name="메모 3 2 4 3 9 3 2" xfId="43192"/>
    <cellStyle name="메모 3 2 4 3 9 4" xfId="25635"/>
    <cellStyle name="메모 3 2 4 3 9 4 2" xfId="48674"/>
    <cellStyle name="메모 3 2 4 3 9 5" xfId="31524"/>
    <cellStyle name="메모 3 2 4 4" xfId="8432"/>
    <cellStyle name="메모 3 2 4 4 2" xfId="14398"/>
    <cellStyle name="메모 3 2 4 4 2 2" xfId="37452"/>
    <cellStyle name="메모 3 2 4 4 3" xfId="20154"/>
    <cellStyle name="메모 3 2 4 4 3 2" xfId="43193"/>
    <cellStyle name="메모 3 2 4 4 4" xfId="25636"/>
    <cellStyle name="메모 3 2 4 4 4 2" xfId="48675"/>
    <cellStyle name="메모 3 2 4 4 5" xfId="31525"/>
    <cellStyle name="메모 3 2 4 5" xfId="8433"/>
    <cellStyle name="메모 3 2 4 5 2" xfId="14399"/>
    <cellStyle name="메모 3 2 4 5 2 2" xfId="37453"/>
    <cellStyle name="메모 3 2 4 5 3" xfId="20155"/>
    <cellStyle name="메모 3 2 4 5 3 2" xfId="43194"/>
    <cellStyle name="메모 3 2 4 5 4" xfId="25637"/>
    <cellStyle name="메모 3 2 4 5 4 2" xfId="48676"/>
    <cellStyle name="메모 3 2 4 5 5" xfId="31526"/>
    <cellStyle name="메모 3 2 4 6" xfId="8434"/>
    <cellStyle name="메모 3 2 4 6 2" xfId="14400"/>
    <cellStyle name="메모 3 2 4 6 2 2" xfId="37454"/>
    <cellStyle name="메모 3 2 4 6 3" xfId="20156"/>
    <cellStyle name="메모 3 2 4 6 3 2" xfId="43195"/>
    <cellStyle name="메모 3 2 4 6 4" xfId="25638"/>
    <cellStyle name="메모 3 2 4 6 4 2" xfId="48677"/>
    <cellStyle name="메모 3 2 4 6 5" xfId="31527"/>
    <cellStyle name="메모 3 2 4 7" xfId="11453"/>
    <cellStyle name="메모 3 2 4 7 2" xfId="34522"/>
    <cellStyle name="메모 3 2 4 8" xfId="17246"/>
    <cellStyle name="메모 3 2 4 8 2" xfId="40300"/>
    <cellStyle name="메모 3 2 4 9" xfId="28584"/>
    <cellStyle name="메모 3 2 5" xfId="5359"/>
    <cellStyle name="메모 3 2 5 10" xfId="28484"/>
    <cellStyle name="메모 3 2 5 2" xfId="5647"/>
    <cellStyle name="메모 3 2 5 2 10" xfId="11620"/>
    <cellStyle name="메모 3 2 5 2 10 2" xfId="34689"/>
    <cellStyle name="메모 3 2 5 2 11" xfId="17391"/>
    <cellStyle name="메모 3 2 5 2 11 2" xfId="40445"/>
    <cellStyle name="메모 3 2 5 2 12" xfId="22925"/>
    <cellStyle name="메모 3 2 5 2 12 2" xfId="45964"/>
    <cellStyle name="메모 3 2 5 2 13" xfId="28761"/>
    <cellStyle name="메모 3 2 5 2 2" xfId="8435"/>
    <cellStyle name="메모 3 2 5 2 2 2" xfId="14401"/>
    <cellStyle name="메모 3 2 5 2 2 2 2" xfId="37455"/>
    <cellStyle name="메모 3 2 5 2 2 3" xfId="20157"/>
    <cellStyle name="메모 3 2 5 2 2 3 2" xfId="43196"/>
    <cellStyle name="메모 3 2 5 2 2 4" xfId="25639"/>
    <cellStyle name="메모 3 2 5 2 2 4 2" xfId="48678"/>
    <cellStyle name="메모 3 2 5 2 2 5" xfId="31528"/>
    <cellStyle name="메모 3 2 5 2 3" xfId="8436"/>
    <cellStyle name="메모 3 2 5 2 3 2" xfId="14402"/>
    <cellStyle name="메모 3 2 5 2 3 2 2" xfId="37456"/>
    <cellStyle name="메모 3 2 5 2 3 3" xfId="20158"/>
    <cellStyle name="메모 3 2 5 2 3 3 2" xfId="43197"/>
    <cellStyle name="메모 3 2 5 2 3 4" xfId="25640"/>
    <cellStyle name="메모 3 2 5 2 3 4 2" xfId="48679"/>
    <cellStyle name="메모 3 2 5 2 3 5" xfId="31529"/>
    <cellStyle name="메모 3 2 5 2 4" xfId="8437"/>
    <cellStyle name="메모 3 2 5 2 4 2" xfId="14403"/>
    <cellStyle name="메모 3 2 5 2 4 2 2" xfId="37457"/>
    <cellStyle name="메모 3 2 5 2 4 3" xfId="20159"/>
    <cellStyle name="메모 3 2 5 2 4 3 2" xfId="43198"/>
    <cellStyle name="메모 3 2 5 2 4 4" xfId="25641"/>
    <cellStyle name="메모 3 2 5 2 4 4 2" xfId="48680"/>
    <cellStyle name="메모 3 2 5 2 4 5" xfId="31530"/>
    <cellStyle name="메모 3 2 5 2 5" xfId="8438"/>
    <cellStyle name="메모 3 2 5 2 5 2" xfId="14404"/>
    <cellStyle name="메모 3 2 5 2 5 2 2" xfId="37458"/>
    <cellStyle name="메모 3 2 5 2 5 3" xfId="20160"/>
    <cellStyle name="메모 3 2 5 2 5 3 2" xfId="43199"/>
    <cellStyle name="메모 3 2 5 2 5 4" xfId="25642"/>
    <cellStyle name="메모 3 2 5 2 5 4 2" xfId="48681"/>
    <cellStyle name="메모 3 2 5 2 5 5" xfId="31531"/>
    <cellStyle name="메모 3 2 5 2 6" xfId="8439"/>
    <cellStyle name="메모 3 2 5 2 6 2" xfId="14405"/>
    <cellStyle name="메모 3 2 5 2 6 2 2" xfId="37459"/>
    <cellStyle name="메모 3 2 5 2 6 3" xfId="20161"/>
    <cellStyle name="메모 3 2 5 2 6 3 2" xfId="43200"/>
    <cellStyle name="메모 3 2 5 2 6 4" xfId="25643"/>
    <cellStyle name="메모 3 2 5 2 6 4 2" xfId="48682"/>
    <cellStyle name="메모 3 2 5 2 6 5" xfId="31532"/>
    <cellStyle name="메모 3 2 5 2 7" xfId="8440"/>
    <cellStyle name="메모 3 2 5 2 7 2" xfId="14406"/>
    <cellStyle name="메모 3 2 5 2 7 2 2" xfId="37460"/>
    <cellStyle name="메모 3 2 5 2 7 3" xfId="20162"/>
    <cellStyle name="메모 3 2 5 2 7 3 2" xfId="43201"/>
    <cellStyle name="메모 3 2 5 2 7 4" xfId="25644"/>
    <cellStyle name="메모 3 2 5 2 7 4 2" xfId="48683"/>
    <cellStyle name="메모 3 2 5 2 7 5" xfId="31533"/>
    <cellStyle name="메모 3 2 5 2 8" xfId="8441"/>
    <cellStyle name="메모 3 2 5 2 8 2" xfId="14407"/>
    <cellStyle name="메모 3 2 5 2 8 2 2" xfId="37461"/>
    <cellStyle name="메모 3 2 5 2 8 3" xfId="20163"/>
    <cellStyle name="메모 3 2 5 2 8 3 2" xfId="43202"/>
    <cellStyle name="메모 3 2 5 2 8 4" xfId="25645"/>
    <cellStyle name="메모 3 2 5 2 8 4 2" xfId="48684"/>
    <cellStyle name="메모 3 2 5 2 8 5" xfId="31534"/>
    <cellStyle name="메모 3 2 5 2 9" xfId="8442"/>
    <cellStyle name="메모 3 2 5 2 9 2" xfId="14408"/>
    <cellStyle name="메모 3 2 5 2 9 2 2" xfId="37462"/>
    <cellStyle name="메모 3 2 5 2 9 3" xfId="20164"/>
    <cellStyle name="메모 3 2 5 2 9 3 2" xfId="43203"/>
    <cellStyle name="메모 3 2 5 2 9 4" xfId="25646"/>
    <cellStyle name="메모 3 2 5 2 9 4 2" xfId="48685"/>
    <cellStyle name="메모 3 2 5 2 9 5" xfId="31535"/>
    <cellStyle name="메모 3 2 5 3" xfId="5891"/>
    <cellStyle name="메모 3 2 5 3 10" xfId="8443"/>
    <cellStyle name="메모 3 2 5 3 10 2" xfId="14409"/>
    <cellStyle name="메모 3 2 5 3 10 2 2" xfId="37463"/>
    <cellStyle name="메모 3 2 5 3 10 3" xfId="20165"/>
    <cellStyle name="메모 3 2 5 3 10 3 2" xfId="43204"/>
    <cellStyle name="메모 3 2 5 3 10 4" xfId="25647"/>
    <cellStyle name="메모 3 2 5 3 10 4 2" xfId="48686"/>
    <cellStyle name="메모 3 2 5 3 10 5" xfId="31536"/>
    <cellStyle name="메모 3 2 5 3 11" xfId="11864"/>
    <cellStyle name="메모 3 2 5 3 11 2" xfId="34933"/>
    <cellStyle name="메모 3 2 5 3 12" xfId="17621"/>
    <cellStyle name="메모 3 2 5 3 12 2" xfId="40675"/>
    <cellStyle name="메모 3 2 5 3 13" xfId="23118"/>
    <cellStyle name="메모 3 2 5 3 13 2" xfId="46157"/>
    <cellStyle name="메모 3 2 5 3 14" xfId="29005"/>
    <cellStyle name="메모 3 2 5 3 2" xfId="8444"/>
    <cellStyle name="메모 3 2 5 3 2 2" xfId="14410"/>
    <cellStyle name="메모 3 2 5 3 2 2 2" xfId="37464"/>
    <cellStyle name="메모 3 2 5 3 2 3" xfId="20166"/>
    <cellStyle name="메모 3 2 5 3 2 3 2" xfId="43205"/>
    <cellStyle name="메모 3 2 5 3 2 4" xfId="25648"/>
    <cellStyle name="메모 3 2 5 3 2 4 2" xfId="48687"/>
    <cellStyle name="메모 3 2 5 3 2 5" xfId="31537"/>
    <cellStyle name="메모 3 2 5 3 3" xfId="8445"/>
    <cellStyle name="메모 3 2 5 3 3 2" xfId="14411"/>
    <cellStyle name="메모 3 2 5 3 3 2 2" xfId="37465"/>
    <cellStyle name="메모 3 2 5 3 3 3" xfId="20167"/>
    <cellStyle name="메모 3 2 5 3 3 3 2" xfId="43206"/>
    <cellStyle name="메모 3 2 5 3 3 4" xfId="25649"/>
    <cellStyle name="메모 3 2 5 3 3 4 2" xfId="48688"/>
    <cellStyle name="메모 3 2 5 3 3 5" xfId="31538"/>
    <cellStyle name="메모 3 2 5 3 4" xfId="8446"/>
    <cellStyle name="메모 3 2 5 3 4 2" xfId="14412"/>
    <cellStyle name="메모 3 2 5 3 4 2 2" xfId="37466"/>
    <cellStyle name="메모 3 2 5 3 4 3" xfId="20168"/>
    <cellStyle name="메모 3 2 5 3 4 3 2" xfId="43207"/>
    <cellStyle name="메모 3 2 5 3 4 4" xfId="25650"/>
    <cellStyle name="메모 3 2 5 3 4 4 2" xfId="48689"/>
    <cellStyle name="메모 3 2 5 3 4 5" xfId="31539"/>
    <cellStyle name="메모 3 2 5 3 5" xfId="8447"/>
    <cellStyle name="메모 3 2 5 3 5 2" xfId="14413"/>
    <cellStyle name="메모 3 2 5 3 5 2 2" xfId="37467"/>
    <cellStyle name="메모 3 2 5 3 5 3" xfId="20169"/>
    <cellStyle name="메모 3 2 5 3 5 3 2" xfId="43208"/>
    <cellStyle name="메모 3 2 5 3 5 4" xfId="25651"/>
    <cellStyle name="메모 3 2 5 3 5 4 2" xfId="48690"/>
    <cellStyle name="메모 3 2 5 3 5 5" xfId="31540"/>
    <cellStyle name="메모 3 2 5 3 6" xfId="8448"/>
    <cellStyle name="메모 3 2 5 3 6 2" xfId="14414"/>
    <cellStyle name="메모 3 2 5 3 6 2 2" xfId="37468"/>
    <cellStyle name="메모 3 2 5 3 6 3" xfId="20170"/>
    <cellStyle name="메모 3 2 5 3 6 3 2" xfId="43209"/>
    <cellStyle name="메모 3 2 5 3 6 4" xfId="25652"/>
    <cellStyle name="메모 3 2 5 3 6 4 2" xfId="48691"/>
    <cellStyle name="메모 3 2 5 3 6 5" xfId="31541"/>
    <cellStyle name="메모 3 2 5 3 7" xfId="8449"/>
    <cellStyle name="메모 3 2 5 3 7 2" xfId="14415"/>
    <cellStyle name="메모 3 2 5 3 7 2 2" xfId="37469"/>
    <cellStyle name="메모 3 2 5 3 7 3" xfId="20171"/>
    <cellStyle name="메모 3 2 5 3 7 3 2" xfId="43210"/>
    <cellStyle name="메모 3 2 5 3 7 4" xfId="25653"/>
    <cellStyle name="메모 3 2 5 3 7 4 2" xfId="48692"/>
    <cellStyle name="메모 3 2 5 3 7 5" xfId="31542"/>
    <cellStyle name="메모 3 2 5 3 8" xfId="8450"/>
    <cellStyle name="메모 3 2 5 3 8 2" xfId="14416"/>
    <cellStyle name="메모 3 2 5 3 8 2 2" xfId="37470"/>
    <cellStyle name="메모 3 2 5 3 8 3" xfId="20172"/>
    <cellStyle name="메모 3 2 5 3 8 3 2" xfId="43211"/>
    <cellStyle name="메모 3 2 5 3 8 4" xfId="25654"/>
    <cellStyle name="메모 3 2 5 3 8 4 2" xfId="48693"/>
    <cellStyle name="메모 3 2 5 3 8 5" xfId="31543"/>
    <cellStyle name="메모 3 2 5 3 9" xfId="8451"/>
    <cellStyle name="메모 3 2 5 3 9 2" xfId="14417"/>
    <cellStyle name="메모 3 2 5 3 9 2 2" xfId="37471"/>
    <cellStyle name="메모 3 2 5 3 9 3" xfId="20173"/>
    <cellStyle name="메모 3 2 5 3 9 3 2" xfId="43212"/>
    <cellStyle name="메모 3 2 5 3 9 4" xfId="25655"/>
    <cellStyle name="메모 3 2 5 3 9 4 2" xfId="48694"/>
    <cellStyle name="메모 3 2 5 3 9 5" xfId="31544"/>
    <cellStyle name="메모 3 2 5 4" xfId="8452"/>
    <cellStyle name="메모 3 2 5 4 2" xfId="14418"/>
    <cellStyle name="메모 3 2 5 4 2 2" xfId="37472"/>
    <cellStyle name="메모 3 2 5 4 3" xfId="20174"/>
    <cellStyle name="메모 3 2 5 4 3 2" xfId="43213"/>
    <cellStyle name="메모 3 2 5 4 4" xfId="25656"/>
    <cellStyle name="메모 3 2 5 4 4 2" xfId="48695"/>
    <cellStyle name="메모 3 2 5 4 5" xfId="31545"/>
    <cellStyle name="메모 3 2 5 5" xfId="8453"/>
    <cellStyle name="메모 3 2 5 5 2" xfId="14419"/>
    <cellStyle name="메모 3 2 5 5 2 2" xfId="37473"/>
    <cellStyle name="메모 3 2 5 5 3" xfId="20175"/>
    <cellStyle name="메모 3 2 5 5 3 2" xfId="43214"/>
    <cellStyle name="메모 3 2 5 5 4" xfId="25657"/>
    <cellStyle name="메모 3 2 5 5 4 2" xfId="48696"/>
    <cellStyle name="메모 3 2 5 5 5" xfId="31546"/>
    <cellStyle name="메모 3 2 5 6" xfId="8454"/>
    <cellStyle name="메모 3 2 5 6 2" xfId="14420"/>
    <cellStyle name="메모 3 2 5 6 2 2" xfId="37474"/>
    <cellStyle name="메모 3 2 5 6 3" xfId="20176"/>
    <cellStyle name="메모 3 2 5 6 3 2" xfId="43215"/>
    <cellStyle name="메모 3 2 5 6 4" xfId="25658"/>
    <cellStyle name="메모 3 2 5 6 4 2" xfId="48697"/>
    <cellStyle name="메모 3 2 5 6 5" xfId="31547"/>
    <cellStyle name="메모 3 2 5 7" xfId="8455"/>
    <cellStyle name="메모 3 2 5 7 2" xfId="14421"/>
    <cellStyle name="메모 3 2 5 7 2 2" xfId="37475"/>
    <cellStyle name="메모 3 2 5 7 3" xfId="20177"/>
    <cellStyle name="메모 3 2 5 7 3 2" xfId="43216"/>
    <cellStyle name="메모 3 2 5 7 4" xfId="25659"/>
    <cellStyle name="메모 3 2 5 7 4 2" xfId="48698"/>
    <cellStyle name="메모 3 2 5 7 5" xfId="31548"/>
    <cellStyle name="메모 3 2 5 8" xfId="11353"/>
    <cellStyle name="메모 3 2 5 8 2" xfId="34422"/>
    <cellStyle name="메모 3 2 5 9" xfId="11261"/>
    <cellStyle name="메모 3 2 5 9 2" xfId="34330"/>
    <cellStyle name="메모 3 2 6" xfId="5470"/>
    <cellStyle name="메모 3 2 6 10" xfId="17257"/>
    <cellStyle name="메모 3 2 6 10 2" xfId="40311"/>
    <cellStyle name="메모 3 2 6 11" xfId="22878"/>
    <cellStyle name="메모 3 2 6 11 2" xfId="45917"/>
    <cellStyle name="메모 3 2 6 12" xfId="28595"/>
    <cellStyle name="메모 3 2 6 2" xfId="5758"/>
    <cellStyle name="메모 3 2 6 2 10" xfId="8456"/>
    <cellStyle name="메모 3 2 6 2 10 2" xfId="14422"/>
    <cellStyle name="메모 3 2 6 2 10 2 2" xfId="37476"/>
    <cellStyle name="메모 3 2 6 2 10 3" xfId="20178"/>
    <cellStyle name="메모 3 2 6 2 10 3 2" xfId="43217"/>
    <cellStyle name="메모 3 2 6 2 10 4" xfId="25660"/>
    <cellStyle name="메모 3 2 6 2 10 4 2" xfId="48699"/>
    <cellStyle name="메모 3 2 6 2 10 5" xfId="31549"/>
    <cellStyle name="메모 3 2 6 2 11" xfId="11731"/>
    <cellStyle name="메모 3 2 6 2 11 2" xfId="34800"/>
    <cellStyle name="메모 3 2 6 2 12" xfId="17498"/>
    <cellStyle name="메모 3 2 6 2 12 2" xfId="40552"/>
    <cellStyle name="메모 3 2 6 2 13" xfId="23014"/>
    <cellStyle name="메모 3 2 6 2 13 2" xfId="46053"/>
    <cellStyle name="메모 3 2 6 2 14" xfId="28872"/>
    <cellStyle name="메모 3 2 6 2 2" xfId="8457"/>
    <cellStyle name="메모 3 2 6 2 2 2" xfId="14423"/>
    <cellStyle name="메모 3 2 6 2 2 2 2" xfId="37477"/>
    <cellStyle name="메모 3 2 6 2 2 3" xfId="20179"/>
    <cellStyle name="메모 3 2 6 2 2 3 2" xfId="43218"/>
    <cellStyle name="메모 3 2 6 2 2 4" xfId="25661"/>
    <cellStyle name="메모 3 2 6 2 2 4 2" xfId="48700"/>
    <cellStyle name="메모 3 2 6 2 2 5" xfId="31550"/>
    <cellStyle name="메모 3 2 6 2 3" xfId="8458"/>
    <cellStyle name="메모 3 2 6 2 3 2" xfId="14424"/>
    <cellStyle name="메모 3 2 6 2 3 2 2" xfId="37478"/>
    <cellStyle name="메모 3 2 6 2 3 3" xfId="20180"/>
    <cellStyle name="메모 3 2 6 2 3 3 2" xfId="43219"/>
    <cellStyle name="메모 3 2 6 2 3 4" xfId="25662"/>
    <cellStyle name="메모 3 2 6 2 3 4 2" xfId="48701"/>
    <cellStyle name="메모 3 2 6 2 3 5" xfId="31551"/>
    <cellStyle name="메모 3 2 6 2 4" xfId="8459"/>
    <cellStyle name="메모 3 2 6 2 4 2" xfId="14425"/>
    <cellStyle name="메모 3 2 6 2 4 2 2" xfId="37479"/>
    <cellStyle name="메모 3 2 6 2 4 3" xfId="20181"/>
    <cellStyle name="메모 3 2 6 2 4 3 2" xfId="43220"/>
    <cellStyle name="메모 3 2 6 2 4 4" xfId="25663"/>
    <cellStyle name="메모 3 2 6 2 4 4 2" xfId="48702"/>
    <cellStyle name="메모 3 2 6 2 4 5" xfId="31552"/>
    <cellStyle name="메모 3 2 6 2 5" xfId="8460"/>
    <cellStyle name="메모 3 2 6 2 5 2" xfId="14426"/>
    <cellStyle name="메모 3 2 6 2 5 2 2" xfId="37480"/>
    <cellStyle name="메모 3 2 6 2 5 3" xfId="20182"/>
    <cellStyle name="메모 3 2 6 2 5 3 2" xfId="43221"/>
    <cellStyle name="메모 3 2 6 2 5 4" xfId="25664"/>
    <cellStyle name="메모 3 2 6 2 5 4 2" xfId="48703"/>
    <cellStyle name="메모 3 2 6 2 5 5" xfId="31553"/>
    <cellStyle name="메모 3 2 6 2 6" xfId="8461"/>
    <cellStyle name="메모 3 2 6 2 6 2" xfId="14427"/>
    <cellStyle name="메모 3 2 6 2 6 2 2" xfId="37481"/>
    <cellStyle name="메모 3 2 6 2 6 3" xfId="20183"/>
    <cellStyle name="메모 3 2 6 2 6 3 2" xfId="43222"/>
    <cellStyle name="메모 3 2 6 2 6 4" xfId="25665"/>
    <cellStyle name="메모 3 2 6 2 6 4 2" xfId="48704"/>
    <cellStyle name="메모 3 2 6 2 6 5" xfId="31554"/>
    <cellStyle name="메모 3 2 6 2 7" xfId="8462"/>
    <cellStyle name="메모 3 2 6 2 7 2" xfId="14428"/>
    <cellStyle name="메모 3 2 6 2 7 2 2" xfId="37482"/>
    <cellStyle name="메모 3 2 6 2 7 3" xfId="20184"/>
    <cellStyle name="메모 3 2 6 2 7 3 2" xfId="43223"/>
    <cellStyle name="메모 3 2 6 2 7 4" xfId="25666"/>
    <cellStyle name="메모 3 2 6 2 7 4 2" xfId="48705"/>
    <cellStyle name="메모 3 2 6 2 7 5" xfId="31555"/>
    <cellStyle name="메모 3 2 6 2 8" xfId="8463"/>
    <cellStyle name="메모 3 2 6 2 8 2" xfId="14429"/>
    <cellStyle name="메모 3 2 6 2 8 2 2" xfId="37483"/>
    <cellStyle name="메모 3 2 6 2 8 3" xfId="20185"/>
    <cellStyle name="메모 3 2 6 2 8 3 2" xfId="43224"/>
    <cellStyle name="메모 3 2 6 2 8 4" xfId="25667"/>
    <cellStyle name="메모 3 2 6 2 8 4 2" xfId="48706"/>
    <cellStyle name="메모 3 2 6 2 8 5" xfId="31556"/>
    <cellStyle name="메모 3 2 6 2 9" xfId="8464"/>
    <cellStyle name="메모 3 2 6 2 9 2" xfId="14430"/>
    <cellStyle name="메모 3 2 6 2 9 2 2" xfId="37484"/>
    <cellStyle name="메모 3 2 6 2 9 3" xfId="20186"/>
    <cellStyle name="메모 3 2 6 2 9 3 2" xfId="43225"/>
    <cellStyle name="메모 3 2 6 2 9 4" xfId="25668"/>
    <cellStyle name="메모 3 2 6 2 9 4 2" xfId="48707"/>
    <cellStyle name="메모 3 2 6 2 9 5" xfId="31557"/>
    <cellStyle name="메모 3 2 6 3" xfId="5985"/>
    <cellStyle name="메모 3 2 6 3 10" xfId="8465"/>
    <cellStyle name="메모 3 2 6 3 10 2" xfId="14431"/>
    <cellStyle name="메모 3 2 6 3 10 2 2" xfId="37485"/>
    <cellStyle name="메모 3 2 6 3 10 3" xfId="20187"/>
    <cellStyle name="메모 3 2 6 3 10 3 2" xfId="43226"/>
    <cellStyle name="메모 3 2 6 3 10 4" xfId="25669"/>
    <cellStyle name="메모 3 2 6 3 10 4 2" xfId="48708"/>
    <cellStyle name="메모 3 2 6 3 10 5" xfId="31558"/>
    <cellStyle name="메모 3 2 6 3 11" xfId="11958"/>
    <cellStyle name="메모 3 2 6 3 11 2" xfId="35027"/>
    <cellStyle name="메모 3 2 6 3 12" xfId="17715"/>
    <cellStyle name="메모 3 2 6 3 12 2" xfId="40769"/>
    <cellStyle name="메모 3 2 6 3 13" xfId="23212"/>
    <cellStyle name="메모 3 2 6 3 13 2" xfId="46251"/>
    <cellStyle name="메모 3 2 6 3 14" xfId="29099"/>
    <cellStyle name="메모 3 2 6 3 2" xfId="8466"/>
    <cellStyle name="메모 3 2 6 3 2 2" xfId="14432"/>
    <cellStyle name="메모 3 2 6 3 2 2 2" xfId="37486"/>
    <cellStyle name="메모 3 2 6 3 2 3" xfId="20188"/>
    <cellStyle name="메모 3 2 6 3 2 3 2" xfId="43227"/>
    <cellStyle name="메모 3 2 6 3 2 4" xfId="25670"/>
    <cellStyle name="메모 3 2 6 3 2 4 2" xfId="48709"/>
    <cellStyle name="메모 3 2 6 3 2 5" xfId="31559"/>
    <cellStyle name="메모 3 2 6 3 3" xfId="8467"/>
    <cellStyle name="메모 3 2 6 3 3 2" xfId="14433"/>
    <cellStyle name="메모 3 2 6 3 3 2 2" xfId="37487"/>
    <cellStyle name="메모 3 2 6 3 3 3" xfId="20189"/>
    <cellStyle name="메모 3 2 6 3 3 3 2" xfId="43228"/>
    <cellStyle name="메모 3 2 6 3 3 4" xfId="25671"/>
    <cellStyle name="메모 3 2 6 3 3 4 2" xfId="48710"/>
    <cellStyle name="메모 3 2 6 3 3 5" xfId="31560"/>
    <cellStyle name="메모 3 2 6 3 4" xfId="8468"/>
    <cellStyle name="메모 3 2 6 3 4 2" xfId="14434"/>
    <cellStyle name="메모 3 2 6 3 4 2 2" xfId="37488"/>
    <cellStyle name="메모 3 2 6 3 4 3" xfId="20190"/>
    <cellStyle name="메모 3 2 6 3 4 3 2" xfId="43229"/>
    <cellStyle name="메모 3 2 6 3 4 4" xfId="25672"/>
    <cellStyle name="메모 3 2 6 3 4 4 2" xfId="48711"/>
    <cellStyle name="메모 3 2 6 3 4 5" xfId="31561"/>
    <cellStyle name="메모 3 2 6 3 5" xfId="8469"/>
    <cellStyle name="메모 3 2 6 3 5 2" xfId="14435"/>
    <cellStyle name="메모 3 2 6 3 5 2 2" xfId="37489"/>
    <cellStyle name="메모 3 2 6 3 5 3" xfId="20191"/>
    <cellStyle name="메모 3 2 6 3 5 3 2" xfId="43230"/>
    <cellStyle name="메모 3 2 6 3 5 4" xfId="25673"/>
    <cellStyle name="메모 3 2 6 3 5 4 2" xfId="48712"/>
    <cellStyle name="메모 3 2 6 3 5 5" xfId="31562"/>
    <cellStyle name="메모 3 2 6 3 6" xfId="8470"/>
    <cellStyle name="메모 3 2 6 3 6 2" xfId="14436"/>
    <cellStyle name="메모 3 2 6 3 6 2 2" xfId="37490"/>
    <cellStyle name="메모 3 2 6 3 6 3" xfId="20192"/>
    <cellStyle name="메모 3 2 6 3 6 3 2" xfId="43231"/>
    <cellStyle name="메모 3 2 6 3 6 4" xfId="25674"/>
    <cellStyle name="메모 3 2 6 3 6 4 2" xfId="48713"/>
    <cellStyle name="메모 3 2 6 3 6 5" xfId="31563"/>
    <cellStyle name="메모 3 2 6 3 7" xfId="8471"/>
    <cellStyle name="메모 3 2 6 3 7 2" xfId="14437"/>
    <cellStyle name="메모 3 2 6 3 7 2 2" xfId="37491"/>
    <cellStyle name="메모 3 2 6 3 7 3" xfId="20193"/>
    <cellStyle name="메모 3 2 6 3 7 3 2" xfId="43232"/>
    <cellStyle name="메모 3 2 6 3 7 4" xfId="25675"/>
    <cellStyle name="메모 3 2 6 3 7 4 2" xfId="48714"/>
    <cellStyle name="메모 3 2 6 3 7 5" xfId="31564"/>
    <cellStyle name="메모 3 2 6 3 8" xfId="8472"/>
    <cellStyle name="메모 3 2 6 3 8 2" xfId="14438"/>
    <cellStyle name="메모 3 2 6 3 8 2 2" xfId="37492"/>
    <cellStyle name="메모 3 2 6 3 8 3" xfId="20194"/>
    <cellStyle name="메모 3 2 6 3 8 3 2" xfId="43233"/>
    <cellStyle name="메모 3 2 6 3 8 4" xfId="25676"/>
    <cellStyle name="메모 3 2 6 3 8 4 2" xfId="48715"/>
    <cellStyle name="메모 3 2 6 3 8 5" xfId="31565"/>
    <cellStyle name="메모 3 2 6 3 9" xfId="8473"/>
    <cellStyle name="메모 3 2 6 3 9 2" xfId="14439"/>
    <cellStyle name="메모 3 2 6 3 9 2 2" xfId="37493"/>
    <cellStyle name="메모 3 2 6 3 9 3" xfId="20195"/>
    <cellStyle name="메모 3 2 6 3 9 3 2" xfId="43234"/>
    <cellStyle name="메모 3 2 6 3 9 4" xfId="25677"/>
    <cellStyle name="메모 3 2 6 3 9 4 2" xfId="48716"/>
    <cellStyle name="메모 3 2 6 3 9 5" xfId="31566"/>
    <cellStyle name="메모 3 2 6 4" xfId="8474"/>
    <cellStyle name="메모 3 2 6 4 2" xfId="14440"/>
    <cellStyle name="메모 3 2 6 4 2 2" xfId="37494"/>
    <cellStyle name="메모 3 2 6 4 3" xfId="20196"/>
    <cellStyle name="메모 3 2 6 4 3 2" xfId="43235"/>
    <cellStyle name="메모 3 2 6 4 4" xfId="25678"/>
    <cellStyle name="메모 3 2 6 4 4 2" xfId="48717"/>
    <cellStyle name="메모 3 2 6 4 5" xfId="31567"/>
    <cellStyle name="메모 3 2 6 5" xfId="8475"/>
    <cellStyle name="메모 3 2 6 5 2" xfId="14441"/>
    <cellStyle name="메모 3 2 6 5 2 2" xfId="37495"/>
    <cellStyle name="메모 3 2 6 5 3" xfId="20197"/>
    <cellStyle name="메모 3 2 6 5 3 2" xfId="43236"/>
    <cellStyle name="메모 3 2 6 5 4" xfId="25679"/>
    <cellStyle name="메모 3 2 6 5 4 2" xfId="48718"/>
    <cellStyle name="메모 3 2 6 5 5" xfId="31568"/>
    <cellStyle name="메모 3 2 6 6" xfId="8476"/>
    <cellStyle name="메모 3 2 6 6 2" xfId="14442"/>
    <cellStyle name="메모 3 2 6 6 2 2" xfId="37496"/>
    <cellStyle name="메모 3 2 6 6 3" xfId="20198"/>
    <cellStyle name="메모 3 2 6 6 3 2" xfId="43237"/>
    <cellStyle name="메모 3 2 6 6 4" xfId="25680"/>
    <cellStyle name="메모 3 2 6 6 4 2" xfId="48719"/>
    <cellStyle name="메모 3 2 6 6 5" xfId="31569"/>
    <cellStyle name="메모 3 2 6 7" xfId="8477"/>
    <cellStyle name="메모 3 2 6 7 2" xfId="14443"/>
    <cellStyle name="메모 3 2 6 7 2 2" xfId="37497"/>
    <cellStyle name="메모 3 2 6 7 3" xfId="20199"/>
    <cellStyle name="메모 3 2 6 7 3 2" xfId="43238"/>
    <cellStyle name="메모 3 2 6 7 4" xfId="25681"/>
    <cellStyle name="메모 3 2 6 7 4 2" xfId="48720"/>
    <cellStyle name="메모 3 2 6 7 5" xfId="31570"/>
    <cellStyle name="메모 3 2 6 8" xfId="8478"/>
    <cellStyle name="메모 3 2 6 8 2" xfId="14444"/>
    <cellStyle name="메모 3 2 6 8 2 2" xfId="37498"/>
    <cellStyle name="메모 3 2 6 8 3" xfId="20200"/>
    <cellStyle name="메모 3 2 6 8 3 2" xfId="43239"/>
    <cellStyle name="메모 3 2 6 8 4" xfId="25682"/>
    <cellStyle name="메모 3 2 6 8 4 2" xfId="48721"/>
    <cellStyle name="메모 3 2 6 8 5" xfId="31571"/>
    <cellStyle name="메모 3 2 6 9" xfId="11464"/>
    <cellStyle name="메모 3 2 6 9 2" xfId="34533"/>
    <cellStyle name="메모 3 2 7" xfId="8479"/>
    <cellStyle name="메모 3 2 7 2" xfId="14445"/>
    <cellStyle name="메모 3 2 7 2 2" xfId="37499"/>
    <cellStyle name="메모 3 2 7 3" xfId="20201"/>
    <cellStyle name="메모 3 2 7 3 2" xfId="43240"/>
    <cellStyle name="메모 3 2 7 4" xfId="25683"/>
    <cellStyle name="메모 3 2 7 4 2" xfId="48722"/>
    <cellStyle name="메모 3 2 7 5" xfId="31572"/>
    <cellStyle name="메모 3 2 8" xfId="11237"/>
    <cellStyle name="메모 3 2 8 2" xfId="34306"/>
    <cellStyle name="메모 3 2 9" xfId="28440"/>
    <cellStyle name="메모 3 3" xfId="5165"/>
    <cellStyle name="메모 3 3 10" xfId="28459"/>
    <cellStyle name="메모 3 3 2" xfId="5376"/>
    <cellStyle name="메모 3 3 2 2" xfId="5664"/>
    <cellStyle name="메모 3 3 2 2 10" xfId="11637"/>
    <cellStyle name="메모 3 3 2 2 10 2" xfId="34706"/>
    <cellStyle name="메모 3 3 2 2 11" xfId="17407"/>
    <cellStyle name="메모 3 3 2 2 11 2" xfId="40461"/>
    <cellStyle name="메모 3 3 2 2 12" xfId="22939"/>
    <cellStyle name="메모 3 3 2 2 12 2" xfId="45978"/>
    <cellStyle name="메모 3 3 2 2 13" xfId="28778"/>
    <cellStyle name="메모 3 3 2 2 2" xfId="8480"/>
    <cellStyle name="메모 3 3 2 2 2 2" xfId="14446"/>
    <cellStyle name="메모 3 3 2 2 2 2 2" xfId="37500"/>
    <cellStyle name="메모 3 3 2 2 2 3" xfId="20202"/>
    <cellStyle name="메모 3 3 2 2 2 3 2" xfId="43241"/>
    <cellStyle name="메모 3 3 2 2 2 4" xfId="25684"/>
    <cellStyle name="메모 3 3 2 2 2 4 2" xfId="48723"/>
    <cellStyle name="메모 3 3 2 2 2 5" xfId="31573"/>
    <cellStyle name="메모 3 3 2 2 3" xfId="8481"/>
    <cellStyle name="메모 3 3 2 2 3 2" xfId="14447"/>
    <cellStyle name="메모 3 3 2 2 3 2 2" xfId="37501"/>
    <cellStyle name="메모 3 3 2 2 3 3" xfId="20203"/>
    <cellStyle name="메모 3 3 2 2 3 3 2" xfId="43242"/>
    <cellStyle name="메모 3 3 2 2 3 4" xfId="25685"/>
    <cellStyle name="메모 3 3 2 2 3 4 2" xfId="48724"/>
    <cellStyle name="메모 3 3 2 2 3 5" xfId="31574"/>
    <cellStyle name="메모 3 3 2 2 4" xfId="8482"/>
    <cellStyle name="메모 3 3 2 2 4 2" xfId="14448"/>
    <cellStyle name="메모 3 3 2 2 4 2 2" xfId="37502"/>
    <cellStyle name="메모 3 3 2 2 4 3" xfId="20204"/>
    <cellStyle name="메모 3 3 2 2 4 3 2" xfId="43243"/>
    <cellStyle name="메모 3 3 2 2 4 4" xfId="25686"/>
    <cellStyle name="메모 3 3 2 2 4 4 2" xfId="48725"/>
    <cellStyle name="메모 3 3 2 2 4 5" xfId="31575"/>
    <cellStyle name="메모 3 3 2 2 5" xfId="8483"/>
    <cellStyle name="메모 3 3 2 2 5 2" xfId="14449"/>
    <cellStyle name="메모 3 3 2 2 5 2 2" xfId="37503"/>
    <cellStyle name="메모 3 3 2 2 5 3" xfId="20205"/>
    <cellStyle name="메모 3 3 2 2 5 3 2" xfId="43244"/>
    <cellStyle name="메모 3 3 2 2 5 4" xfId="25687"/>
    <cellStyle name="메모 3 3 2 2 5 4 2" xfId="48726"/>
    <cellStyle name="메모 3 3 2 2 5 5" xfId="31576"/>
    <cellStyle name="메모 3 3 2 2 6" xfId="8484"/>
    <cellStyle name="메모 3 3 2 2 6 2" xfId="14450"/>
    <cellStyle name="메모 3 3 2 2 6 2 2" xfId="37504"/>
    <cellStyle name="메모 3 3 2 2 6 3" xfId="20206"/>
    <cellStyle name="메모 3 3 2 2 6 3 2" xfId="43245"/>
    <cellStyle name="메모 3 3 2 2 6 4" xfId="25688"/>
    <cellStyle name="메모 3 3 2 2 6 4 2" xfId="48727"/>
    <cellStyle name="메모 3 3 2 2 6 5" xfId="31577"/>
    <cellStyle name="메모 3 3 2 2 7" xfId="8485"/>
    <cellStyle name="메모 3 3 2 2 7 2" xfId="14451"/>
    <cellStyle name="메모 3 3 2 2 7 2 2" xfId="37505"/>
    <cellStyle name="메모 3 3 2 2 7 3" xfId="20207"/>
    <cellStyle name="메모 3 3 2 2 7 3 2" xfId="43246"/>
    <cellStyle name="메모 3 3 2 2 7 4" xfId="25689"/>
    <cellStyle name="메모 3 3 2 2 7 4 2" xfId="48728"/>
    <cellStyle name="메모 3 3 2 2 7 5" xfId="31578"/>
    <cellStyle name="메모 3 3 2 2 8" xfId="8486"/>
    <cellStyle name="메모 3 3 2 2 8 2" xfId="14452"/>
    <cellStyle name="메모 3 3 2 2 8 2 2" xfId="37506"/>
    <cellStyle name="메모 3 3 2 2 8 3" xfId="20208"/>
    <cellStyle name="메모 3 3 2 2 8 3 2" xfId="43247"/>
    <cellStyle name="메모 3 3 2 2 8 4" xfId="25690"/>
    <cellStyle name="메모 3 3 2 2 8 4 2" xfId="48729"/>
    <cellStyle name="메모 3 3 2 2 8 5" xfId="31579"/>
    <cellStyle name="메모 3 3 2 2 9" xfId="8487"/>
    <cellStyle name="메모 3 3 2 2 9 2" xfId="14453"/>
    <cellStyle name="메모 3 3 2 2 9 2 2" xfId="37507"/>
    <cellStyle name="메모 3 3 2 2 9 3" xfId="20209"/>
    <cellStyle name="메모 3 3 2 2 9 3 2" xfId="43248"/>
    <cellStyle name="메모 3 3 2 2 9 4" xfId="25691"/>
    <cellStyle name="메모 3 3 2 2 9 4 2" xfId="48730"/>
    <cellStyle name="메모 3 3 2 2 9 5" xfId="31580"/>
    <cellStyle name="메모 3 3 2 3" xfId="5906"/>
    <cellStyle name="메모 3 3 2 3 10" xfId="8488"/>
    <cellStyle name="메모 3 3 2 3 10 2" xfId="14454"/>
    <cellStyle name="메모 3 3 2 3 10 2 2" xfId="37508"/>
    <cellStyle name="메모 3 3 2 3 10 3" xfId="20210"/>
    <cellStyle name="메모 3 3 2 3 10 3 2" xfId="43249"/>
    <cellStyle name="메모 3 3 2 3 10 4" xfId="25692"/>
    <cellStyle name="메모 3 3 2 3 10 4 2" xfId="48731"/>
    <cellStyle name="메모 3 3 2 3 10 5" xfId="31581"/>
    <cellStyle name="메모 3 3 2 3 11" xfId="11879"/>
    <cellStyle name="메모 3 3 2 3 11 2" xfId="34948"/>
    <cellStyle name="메모 3 3 2 3 12" xfId="17636"/>
    <cellStyle name="메모 3 3 2 3 12 2" xfId="40690"/>
    <cellStyle name="메모 3 3 2 3 13" xfId="23133"/>
    <cellStyle name="메모 3 3 2 3 13 2" xfId="46172"/>
    <cellStyle name="메모 3 3 2 3 14" xfId="29020"/>
    <cellStyle name="메모 3 3 2 3 2" xfId="8489"/>
    <cellStyle name="메모 3 3 2 3 2 2" xfId="14455"/>
    <cellStyle name="메모 3 3 2 3 2 2 2" xfId="37509"/>
    <cellStyle name="메모 3 3 2 3 2 3" xfId="20211"/>
    <cellStyle name="메모 3 3 2 3 2 3 2" xfId="43250"/>
    <cellStyle name="메모 3 3 2 3 2 4" xfId="25693"/>
    <cellStyle name="메모 3 3 2 3 2 4 2" xfId="48732"/>
    <cellStyle name="메모 3 3 2 3 2 5" xfId="31582"/>
    <cellStyle name="메모 3 3 2 3 3" xfId="8490"/>
    <cellStyle name="메모 3 3 2 3 3 2" xfId="14456"/>
    <cellStyle name="메모 3 3 2 3 3 2 2" xfId="37510"/>
    <cellStyle name="메모 3 3 2 3 3 3" xfId="20212"/>
    <cellStyle name="메모 3 3 2 3 3 3 2" xfId="43251"/>
    <cellStyle name="메모 3 3 2 3 3 4" xfId="25694"/>
    <cellStyle name="메모 3 3 2 3 3 4 2" xfId="48733"/>
    <cellStyle name="메모 3 3 2 3 3 5" xfId="31583"/>
    <cellStyle name="메모 3 3 2 3 4" xfId="8491"/>
    <cellStyle name="메모 3 3 2 3 4 2" xfId="14457"/>
    <cellStyle name="메모 3 3 2 3 4 2 2" xfId="37511"/>
    <cellStyle name="메모 3 3 2 3 4 3" xfId="20213"/>
    <cellStyle name="메모 3 3 2 3 4 3 2" xfId="43252"/>
    <cellStyle name="메모 3 3 2 3 4 4" xfId="25695"/>
    <cellStyle name="메모 3 3 2 3 4 4 2" xfId="48734"/>
    <cellStyle name="메모 3 3 2 3 4 5" xfId="31584"/>
    <cellStyle name="메모 3 3 2 3 5" xfId="8492"/>
    <cellStyle name="메모 3 3 2 3 5 2" xfId="14458"/>
    <cellStyle name="메모 3 3 2 3 5 2 2" xfId="37512"/>
    <cellStyle name="메모 3 3 2 3 5 3" xfId="20214"/>
    <cellStyle name="메모 3 3 2 3 5 3 2" xfId="43253"/>
    <cellStyle name="메모 3 3 2 3 5 4" xfId="25696"/>
    <cellStyle name="메모 3 3 2 3 5 4 2" xfId="48735"/>
    <cellStyle name="메모 3 3 2 3 5 5" xfId="31585"/>
    <cellStyle name="메모 3 3 2 3 6" xfId="8493"/>
    <cellStyle name="메모 3 3 2 3 6 2" xfId="14459"/>
    <cellStyle name="메모 3 3 2 3 6 2 2" xfId="37513"/>
    <cellStyle name="메모 3 3 2 3 6 3" xfId="20215"/>
    <cellStyle name="메모 3 3 2 3 6 3 2" xfId="43254"/>
    <cellStyle name="메모 3 3 2 3 6 4" xfId="25697"/>
    <cellStyle name="메모 3 3 2 3 6 4 2" xfId="48736"/>
    <cellStyle name="메모 3 3 2 3 6 5" xfId="31586"/>
    <cellStyle name="메모 3 3 2 3 7" xfId="8494"/>
    <cellStyle name="메모 3 3 2 3 7 2" xfId="14460"/>
    <cellStyle name="메모 3 3 2 3 7 2 2" xfId="37514"/>
    <cellStyle name="메모 3 3 2 3 7 3" xfId="20216"/>
    <cellStyle name="메모 3 3 2 3 7 3 2" xfId="43255"/>
    <cellStyle name="메모 3 3 2 3 7 4" xfId="25698"/>
    <cellStyle name="메모 3 3 2 3 7 4 2" xfId="48737"/>
    <cellStyle name="메모 3 3 2 3 7 5" xfId="31587"/>
    <cellStyle name="메모 3 3 2 3 8" xfId="8495"/>
    <cellStyle name="메모 3 3 2 3 8 2" xfId="14461"/>
    <cellStyle name="메모 3 3 2 3 8 2 2" xfId="37515"/>
    <cellStyle name="메모 3 3 2 3 8 3" xfId="20217"/>
    <cellStyle name="메모 3 3 2 3 8 3 2" xfId="43256"/>
    <cellStyle name="메모 3 3 2 3 8 4" xfId="25699"/>
    <cellStyle name="메모 3 3 2 3 8 4 2" xfId="48738"/>
    <cellStyle name="메모 3 3 2 3 8 5" xfId="31588"/>
    <cellStyle name="메모 3 3 2 3 9" xfId="8496"/>
    <cellStyle name="메모 3 3 2 3 9 2" xfId="14462"/>
    <cellStyle name="메모 3 3 2 3 9 2 2" xfId="37516"/>
    <cellStyle name="메모 3 3 2 3 9 3" xfId="20218"/>
    <cellStyle name="메모 3 3 2 3 9 3 2" xfId="43257"/>
    <cellStyle name="메모 3 3 2 3 9 4" xfId="25700"/>
    <cellStyle name="메모 3 3 2 3 9 4 2" xfId="48739"/>
    <cellStyle name="메모 3 3 2 3 9 5" xfId="31589"/>
    <cellStyle name="메모 3 3 2 4" xfId="8497"/>
    <cellStyle name="메모 3 3 2 4 2" xfId="14463"/>
    <cellStyle name="메모 3 3 2 4 2 2" xfId="37517"/>
    <cellStyle name="메모 3 3 2 4 3" xfId="20219"/>
    <cellStyle name="메모 3 3 2 4 3 2" xfId="43258"/>
    <cellStyle name="메모 3 3 2 4 4" xfId="25701"/>
    <cellStyle name="메모 3 3 2 4 4 2" xfId="48740"/>
    <cellStyle name="메모 3 3 2 4 5" xfId="31590"/>
    <cellStyle name="메모 3 3 2 5" xfId="8498"/>
    <cellStyle name="메모 3 3 2 5 2" xfId="14464"/>
    <cellStyle name="메모 3 3 2 5 2 2" xfId="37518"/>
    <cellStyle name="메모 3 3 2 5 3" xfId="20220"/>
    <cellStyle name="메모 3 3 2 5 3 2" xfId="43259"/>
    <cellStyle name="메모 3 3 2 5 4" xfId="25702"/>
    <cellStyle name="메모 3 3 2 5 4 2" xfId="48741"/>
    <cellStyle name="메모 3 3 2 5 5" xfId="31591"/>
    <cellStyle name="메모 3 3 2 6" xfId="8499"/>
    <cellStyle name="메모 3 3 2 6 2" xfId="14465"/>
    <cellStyle name="메모 3 3 2 6 2 2" xfId="37519"/>
    <cellStyle name="메모 3 3 2 6 3" xfId="20221"/>
    <cellStyle name="메모 3 3 2 6 3 2" xfId="43260"/>
    <cellStyle name="메모 3 3 2 6 4" xfId="25703"/>
    <cellStyle name="메모 3 3 2 6 4 2" xfId="48742"/>
    <cellStyle name="메모 3 3 2 6 5" xfId="31592"/>
    <cellStyle name="메모 3 3 2 7" xfId="11370"/>
    <cellStyle name="메모 3 3 2 7 2" xfId="34439"/>
    <cellStyle name="메모 3 3 2 8" xfId="17173"/>
    <cellStyle name="메모 3 3 2 8 2" xfId="40227"/>
    <cellStyle name="메모 3 3 2 9" xfId="28501"/>
    <cellStyle name="메모 3 3 3" xfId="5413"/>
    <cellStyle name="메모 3 3 3 2" xfId="5701"/>
    <cellStyle name="메모 3 3 3 2 10" xfId="11674"/>
    <cellStyle name="메모 3 3 3 2 10 2" xfId="34743"/>
    <cellStyle name="메모 3 3 3 2 11" xfId="17443"/>
    <cellStyle name="메모 3 3 3 2 11 2" xfId="40497"/>
    <cellStyle name="메모 3 3 3 2 12" xfId="22964"/>
    <cellStyle name="메모 3 3 3 2 12 2" xfId="46003"/>
    <cellStyle name="메모 3 3 3 2 13" xfId="28815"/>
    <cellStyle name="메모 3 3 3 2 2" xfId="8500"/>
    <cellStyle name="메모 3 3 3 2 2 2" xfId="14466"/>
    <cellStyle name="메모 3 3 3 2 2 2 2" xfId="37520"/>
    <cellStyle name="메모 3 3 3 2 2 3" xfId="20222"/>
    <cellStyle name="메모 3 3 3 2 2 3 2" xfId="43261"/>
    <cellStyle name="메모 3 3 3 2 2 4" xfId="25704"/>
    <cellStyle name="메모 3 3 3 2 2 4 2" xfId="48743"/>
    <cellStyle name="메모 3 3 3 2 2 5" xfId="31593"/>
    <cellStyle name="메모 3 3 3 2 3" xfId="8501"/>
    <cellStyle name="메모 3 3 3 2 3 2" xfId="14467"/>
    <cellStyle name="메모 3 3 3 2 3 2 2" xfId="37521"/>
    <cellStyle name="메모 3 3 3 2 3 3" xfId="20223"/>
    <cellStyle name="메모 3 3 3 2 3 3 2" xfId="43262"/>
    <cellStyle name="메모 3 3 3 2 3 4" xfId="25705"/>
    <cellStyle name="메모 3 3 3 2 3 4 2" xfId="48744"/>
    <cellStyle name="메모 3 3 3 2 3 5" xfId="31594"/>
    <cellStyle name="메모 3 3 3 2 4" xfId="8502"/>
    <cellStyle name="메모 3 3 3 2 4 2" xfId="14468"/>
    <cellStyle name="메모 3 3 3 2 4 2 2" xfId="37522"/>
    <cellStyle name="메모 3 3 3 2 4 3" xfId="20224"/>
    <cellStyle name="메모 3 3 3 2 4 3 2" xfId="43263"/>
    <cellStyle name="메모 3 3 3 2 4 4" xfId="25706"/>
    <cellStyle name="메모 3 3 3 2 4 4 2" xfId="48745"/>
    <cellStyle name="메모 3 3 3 2 4 5" xfId="31595"/>
    <cellStyle name="메모 3 3 3 2 5" xfId="8503"/>
    <cellStyle name="메모 3 3 3 2 5 2" xfId="14469"/>
    <cellStyle name="메모 3 3 3 2 5 2 2" xfId="37523"/>
    <cellStyle name="메모 3 3 3 2 5 3" xfId="20225"/>
    <cellStyle name="메모 3 3 3 2 5 3 2" xfId="43264"/>
    <cellStyle name="메모 3 3 3 2 5 4" xfId="25707"/>
    <cellStyle name="메모 3 3 3 2 5 4 2" xfId="48746"/>
    <cellStyle name="메모 3 3 3 2 5 5" xfId="31596"/>
    <cellStyle name="메모 3 3 3 2 6" xfId="8504"/>
    <cellStyle name="메모 3 3 3 2 6 2" xfId="14470"/>
    <cellStyle name="메모 3 3 3 2 6 2 2" xfId="37524"/>
    <cellStyle name="메모 3 3 3 2 6 3" xfId="20226"/>
    <cellStyle name="메모 3 3 3 2 6 3 2" xfId="43265"/>
    <cellStyle name="메모 3 3 3 2 6 4" xfId="25708"/>
    <cellStyle name="메모 3 3 3 2 6 4 2" xfId="48747"/>
    <cellStyle name="메모 3 3 3 2 6 5" xfId="31597"/>
    <cellStyle name="메모 3 3 3 2 7" xfId="8505"/>
    <cellStyle name="메모 3 3 3 2 7 2" xfId="14471"/>
    <cellStyle name="메모 3 3 3 2 7 2 2" xfId="37525"/>
    <cellStyle name="메모 3 3 3 2 7 3" xfId="20227"/>
    <cellStyle name="메모 3 3 3 2 7 3 2" xfId="43266"/>
    <cellStyle name="메모 3 3 3 2 7 4" xfId="25709"/>
    <cellStyle name="메모 3 3 3 2 7 4 2" xfId="48748"/>
    <cellStyle name="메모 3 3 3 2 7 5" xfId="31598"/>
    <cellStyle name="메모 3 3 3 2 8" xfId="8506"/>
    <cellStyle name="메모 3 3 3 2 8 2" xfId="14472"/>
    <cellStyle name="메모 3 3 3 2 8 2 2" xfId="37526"/>
    <cellStyle name="메모 3 3 3 2 8 3" xfId="20228"/>
    <cellStyle name="메모 3 3 3 2 8 3 2" xfId="43267"/>
    <cellStyle name="메모 3 3 3 2 8 4" xfId="25710"/>
    <cellStyle name="메모 3 3 3 2 8 4 2" xfId="48749"/>
    <cellStyle name="메모 3 3 3 2 8 5" xfId="31599"/>
    <cellStyle name="메모 3 3 3 2 9" xfId="8507"/>
    <cellStyle name="메모 3 3 3 2 9 2" xfId="14473"/>
    <cellStyle name="메모 3 3 3 2 9 2 2" xfId="37527"/>
    <cellStyle name="메모 3 3 3 2 9 3" xfId="20229"/>
    <cellStyle name="메모 3 3 3 2 9 3 2" xfId="43268"/>
    <cellStyle name="메모 3 3 3 2 9 4" xfId="25711"/>
    <cellStyle name="메모 3 3 3 2 9 4 2" xfId="48750"/>
    <cellStyle name="메모 3 3 3 2 9 5" xfId="31600"/>
    <cellStyle name="메모 3 3 3 3" xfId="5940"/>
    <cellStyle name="메모 3 3 3 3 10" xfId="8508"/>
    <cellStyle name="메모 3 3 3 3 10 2" xfId="14474"/>
    <cellStyle name="메모 3 3 3 3 10 2 2" xfId="37528"/>
    <cellStyle name="메모 3 3 3 3 10 3" xfId="20230"/>
    <cellStyle name="메모 3 3 3 3 10 3 2" xfId="43269"/>
    <cellStyle name="메모 3 3 3 3 10 4" xfId="25712"/>
    <cellStyle name="메모 3 3 3 3 10 4 2" xfId="48751"/>
    <cellStyle name="메모 3 3 3 3 10 5" xfId="31601"/>
    <cellStyle name="메모 3 3 3 3 11" xfId="11913"/>
    <cellStyle name="메모 3 3 3 3 11 2" xfId="34982"/>
    <cellStyle name="메모 3 3 3 3 12" xfId="17670"/>
    <cellStyle name="메모 3 3 3 3 12 2" xfId="40724"/>
    <cellStyle name="메모 3 3 3 3 13" xfId="23167"/>
    <cellStyle name="메모 3 3 3 3 13 2" xfId="46206"/>
    <cellStyle name="메모 3 3 3 3 14" xfId="29054"/>
    <cellStyle name="메모 3 3 3 3 2" xfId="8509"/>
    <cellStyle name="메모 3 3 3 3 2 2" xfId="14475"/>
    <cellStyle name="메모 3 3 3 3 2 2 2" xfId="37529"/>
    <cellStyle name="메모 3 3 3 3 2 3" xfId="20231"/>
    <cellStyle name="메모 3 3 3 3 2 3 2" xfId="43270"/>
    <cellStyle name="메모 3 3 3 3 2 4" xfId="25713"/>
    <cellStyle name="메모 3 3 3 3 2 4 2" xfId="48752"/>
    <cellStyle name="메모 3 3 3 3 2 5" xfId="31602"/>
    <cellStyle name="메모 3 3 3 3 3" xfId="8510"/>
    <cellStyle name="메모 3 3 3 3 3 2" xfId="14476"/>
    <cellStyle name="메모 3 3 3 3 3 2 2" xfId="37530"/>
    <cellStyle name="메모 3 3 3 3 3 3" xfId="20232"/>
    <cellStyle name="메모 3 3 3 3 3 3 2" xfId="43271"/>
    <cellStyle name="메모 3 3 3 3 3 4" xfId="25714"/>
    <cellStyle name="메모 3 3 3 3 3 4 2" xfId="48753"/>
    <cellStyle name="메모 3 3 3 3 3 5" xfId="31603"/>
    <cellStyle name="메모 3 3 3 3 4" xfId="8511"/>
    <cellStyle name="메모 3 3 3 3 4 2" xfId="14477"/>
    <cellStyle name="메모 3 3 3 3 4 2 2" xfId="37531"/>
    <cellStyle name="메모 3 3 3 3 4 3" xfId="20233"/>
    <cellStyle name="메모 3 3 3 3 4 3 2" xfId="43272"/>
    <cellStyle name="메모 3 3 3 3 4 4" xfId="25715"/>
    <cellStyle name="메모 3 3 3 3 4 4 2" xfId="48754"/>
    <cellStyle name="메모 3 3 3 3 4 5" xfId="31604"/>
    <cellStyle name="메모 3 3 3 3 5" xfId="8512"/>
    <cellStyle name="메모 3 3 3 3 5 2" xfId="14478"/>
    <cellStyle name="메모 3 3 3 3 5 2 2" xfId="37532"/>
    <cellStyle name="메모 3 3 3 3 5 3" xfId="20234"/>
    <cellStyle name="메모 3 3 3 3 5 3 2" xfId="43273"/>
    <cellStyle name="메모 3 3 3 3 5 4" xfId="25716"/>
    <cellStyle name="메모 3 3 3 3 5 4 2" xfId="48755"/>
    <cellStyle name="메모 3 3 3 3 5 5" xfId="31605"/>
    <cellStyle name="메모 3 3 3 3 6" xfId="8513"/>
    <cellStyle name="메모 3 3 3 3 6 2" xfId="14479"/>
    <cellStyle name="메모 3 3 3 3 6 2 2" xfId="37533"/>
    <cellStyle name="메모 3 3 3 3 6 3" xfId="20235"/>
    <cellStyle name="메모 3 3 3 3 6 3 2" xfId="43274"/>
    <cellStyle name="메모 3 3 3 3 6 4" xfId="25717"/>
    <cellStyle name="메모 3 3 3 3 6 4 2" xfId="48756"/>
    <cellStyle name="메모 3 3 3 3 6 5" xfId="31606"/>
    <cellStyle name="메모 3 3 3 3 7" xfId="8514"/>
    <cellStyle name="메모 3 3 3 3 7 2" xfId="14480"/>
    <cellStyle name="메모 3 3 3 3 7 2 2" xfId="37534"/>
    <cellStyle name="메모 3 3 3 3 7 3" xfId="20236"/>
    <cellStyle name="메모 3 3 3 3 7 3 2" xfId="43275"/>
    <cellStyle name="메모 3 3 3 3 7 4" xfId="25718"/>
    <cellStyle name="메모 3 3 3 3 7 4 2" xfId="48757"/>
    <cellStyle name="메모 3 3 3 3 7 5" xfId="31607"/>
    <cellStyle name="메모 3 3 3 3 8" xfId="8515"/>
    <cellStyle name="메모 3 3 3 3 8 2" xfId="14481"/>
    <cellStyle name="메모 3 3 3 3 8 2 2" xfId="37535"/>
    <cellStyle name="메모 3 3 3 3 8 3" xfId="20237"/>
    <cellStyle name="메모 3 3 3 3 8 3 2" xfId="43276"/>
    <cellStyle name="메모 3 3 3 3 8 4" xfId="25719"/>
    <cellStyle name="메모 3 3 3 3 8 4 2" xfId="48758"/>
    <cellStyle name="메모 3 3 3 3 8 5" xfId="31608"/>
    <cellStyle name="메모 3 3 3 3 9" xfId="8516"/>
    <cellStyle name="메모 3 3 3 3 9 2" xfId="14482"/>
    <cellStyle name="메모 3 3 3 3 9 2 2" xfId="37536"/>
    <cellStyle name="메모 3 3 3 3 9 3" xfId="20238"/>
    <cellStyle name="메모 3 3 3 3 9 3 2" xfId="43277"/>
    <cellStyle name="메모 3 3 3 3 9 4" xfId="25720"/>
    <cellStyle name="메모 3 3 3 3 9 4 2" xfId="48759"/>
    <cellStyle name="메모 3 3 3 3 9 5" xfId="31609"/>
    <cellStyle name="메모 3 3 3 4" xfId="8517"/>
    <cellStyle name="메모 3 3 3 4 2" xfId="14483"/>
    <cellStyle name="메모 3 3 3 4 2 2" xfId="37537"/>
    <cellStyle name="메모 3 3 3 4 3" xfId="20239"/>
    <cellStyle name="메모 3 3 3 4 3 2" xfId="43278"/>
    <cellStyle name="메모 3 3 3 4 4" xfId="25721"/>
    <cellStyle name="메모 3 3 3 4 4 2" xfId="48760"/>
    <cellStyle name="메모 3 3 3 4 5" xfId="31610"/>
    <cellStyle name="메모 3 3 3 5" xfId="8518"/>
    <cellStyle name="메모 3 3 3 5 2" xfId="14484"/>
    <cellStyle name="메모 3 3 3 5 2 2" xfId="37538"/>
    <cellStyle name="메모 3 3 3 5 3" xfId="20240"/>
    <cellStyle name="메모 3 3 3 5 3 2" xfId="43279"/>
    <cellStyle name="메모 3 3 3 5 4" xfId="25722"/>
    <cellStyle name="메모 3 3 3 5 4 2" xfId="48761"/>
    <cellStyle name="메모 3 3 3 5 5" xfId="31611"/>
    <cellStyle name="메모 3 3 3 6" xfId="8519"/>
    <cellStyle name="메모 3 3 3 6 2" xfId="14485"/>
    <cellStyle name="메모 3 3 3 6 2 2" xfId="37539"/>
    <cellStyle name="메모 3 3 3 6 3" xfId="20241"/>
    <cellStyle name="메모 3 3 3 6 3 2" xfId="43280"/>
    <cellStyle name="메모 3 3 3 6 4" xfId="25723"/>
    <cellStyle name="메모 3 3 3 6 4 2" xfId="48762"/>
    <cellStyle name="메모 3 3 3 6 5" xfId="31612"/>
    <cellStyle name="메모 3 3 3 7" xfId="11407"/>
    <cellStyle name="메모 3 3 3 7 2" xfId="34476"/>
    <cellStyle name="메모 3 3 3 8" xfId="17205"/>
    <cellStyle name="메모 3 3 3 8 2" xfId="40259"/>
    <cellStyle name="메모 3 3 3 9" xfId="28538"/>
    <cellStyle name="메모 3 3 4" xfId="5491"/>
    <cellStyle name="메모 3 3 4 10" xfId="28616"/>
    <cellStyle name="메모 3 3 4 2" xfId="5779"/>
    <cellStyle name="메모 3 3 4 2 10" xfId="11752"/>
    <cellStyle name="메모 3 3 4 2 10 2" xfId="34821"/>
    <cellStyle name="메모 3 3 4 2 11" xfId="17517"/>
    <cellStyle name="메모 3 3 4 2 11 2" xfId="40571"/>
    <cellStyle name="메모 3 3 4 2 12" xfId="23032"/>
    <cellStyle name="메모 3 3 4 2 12 2" xfId="46071"/>
    <cellStyle name="메모 3 3 4 2 13" xfId="28893"/>
    <cellStyle name="메모 3 3 4 2 2" xfId="8520"/>
    <cellStyle name="메모 3 3 4 2 2 2" xfId="14486"/>
    <cellStyle name="메모 3 3 4 2 2 2 2" xfId="37540"/>
    <cellStyle name="메모 3 3 4 2 2 3" xfId="20242"/>
    <cellStyle name="메모 3 3 4 2 2 3 2" xfId="43281"/>
    <cellStyle name="메모 3 3 4 2 2 4" xfId="25724"/>
    <cellStyle name="메모 3 3 4 2 2 4 2" xfId="48763"/>
    <cellStyle name="메모 3 3 4 2 2 5" xfId="31613"/>
    <cellStyle name="메모 3 3 4 2 3" xfId="8521"/>
    <cellStyle name="메모 3 3 4 2 3 2" xfId="14487"/>
    <cellStyle name="메모 3 3 4 2 3 2 2" xfId="37541"/>
    <cellStyle name="메모 3 3 4 2 3 3" xfId="20243"/>
    <cellStyle name="메모 3 3 4 2 3 3 2" xfId="43282"/>
    <cellStyle name="메모 3 3 4 2 3 4" xfId="25725"/>
    <cellStyle name="메모 3 3 4 2 3 4 2" xfId="48764"/>
    <cellStyle name="메모 3 3 4 2 3 5" xfId="31614"/>
    <cellStyle name="메모 3 3 4 2 4" xfId="8522"/>
    <cellStyle name="메모 3 3 4 2 4 2" xfId="14488"/>
    <cellStyle name="메모 3 3 4 2 4 2 2" xfId="37542"/>
    <cellStyle name="메모 3 3 4 2 4 3" xfId="20244"/>
    <cellStyle name="메모 3 3 4 2 4 3 2" xfId="43283"/>
    <cellStyle name="메모 3 3 4 2 4 4" xfId="25726"/>
    <cellStyle name="메모 3 3 4 2 4 4 2" xfId="48765"/>
    <cellStyle name="메모 3 3 4 2 4 5" xfId="31615"/>
    <cellStyle name="메모 3 3 4 2 5" xfId="8523"/>
    <cellStyle name="메모 3 3 4 2 5 2" xfId="14489"/>
    <cellStyle name="메모 3 3 4 2 5 2 2" xfId="37543"/>
    <cellStyle name="메모 3 3 4 2 5 3" xfId="20245"/>
    <cellStyle name="메모 3 3 4 2 5 3 2" xfId="43284"/>
    <cellStyle name="메모 3 3 4 2 5 4" xfId="25727"/>
    <cellStyle name="메모 3 3 4 2 5 4 2" xfId="48766"/>
    <cellStyle name="메모 3 3 4 2 5 5" xfId="31616"/>
    <cellStyle name="메모 3 3 4 2 6" xfId="8524"/>
    <cellStyle name="메모 3 3 4 2 6 2" xfId="14490"/>
    <cellStyle name="메모 3 3 4 2 6 2 2" xfId="37544"/>
    <cellStyle name="메모 3 3 4 2 6 3" xfId="20246"/>
    <cellStyle name="메모 3 3 4 2 6 3 2" xfId="43285"/>
    <cellStyle name="메모 3 3 4 2 6 4" xfId="25728"/>
    <cellStyle name="메모 3 3 4 2 6 4 2" xfId="48767"/>
    <cellStyle name="메모 3 3 4 2 6 5" xfId="31617"/>
    <cellStyle name="메모 3 3 4 2 7" xfId="8525"/>
    <cellStyle name="메모 3 3 4 2 7 2" xfId="14491"/>
    <cellStyle name="메모 3 3 4 2 7 2 2" xfId="37545"/>
    <cellStyle name="메모 3 3 4 2 7 3" xfId="20247"/>
    <cellStyle name="메모 3 3 4 2 7 3 2" xfId="43286"/>
    <cellStyle name="메모 3 3 4 2 7 4" xfId="25729"/>
    <cellStyle name="메모 3 3 4 2 7 4 2" xfId="48768"/>
    <cellStyle name="메모 3 3 4 2 7 5" xfId="31618"/>
    <cellStyle name="메모 3 3 4 2 8" xfId="8526"/>
    <cellStyle name="메모 3 3 4 2 8 2" xfId="14492"/>
    <cellStyle name="메모 3 3 4 2 8 2 2" xfId="37546"/>
    <cellStyle name="메모 3 3 4 2 8 3" xfId="20248"/>
    <cellStyle name="메모 3 3 4 2 8 3 2" xfId="43287"/>
    <cellStyle name="메모 3 3 4 2 8 4" xfId="25730"/>
    <cellStyle name="메모 3 3 4 2 8 4 2" xfId="48769"/>
    <cellStyle name="메모 3 3 4 2 8 5" xfId="31619"/>
    <cellStyle name="메모 3 3 4 2 9" xfId="8527"/>
    <cellStyle name="메모 3 3 4 2 9 2" xfId="14493"/>
    <cellStyle name="메모 3 3 4 2 9 2 2" xfId="37547"/>
    <cellStyle name="메모 3 3 4 2 9 3" xfId="20249"/>
    <cellStyle name="메모 3 3 4 2 9 3 2" xfId="43288"/>
    <cellStyle name="메모 3 3 4 2 9 4" xfId="25731"/>
    <cellStyle name="메모 3 3 4 2 9 4 2" xfId="48770"/>
    <cellStyle name="메모 3 3 4 2 9 5" xfId="31620"/>
    <cellStyle name="메모 3 3 4 3" xfId="6004"/>
    <cellStyle name="메모 3 3 4 3 10" xfId="8528"/>
    <cellStyle name="메모 3 3 4 3 10 2" xfId="14494"/>
    <cellStyle name="메모 3 3 4 3 10 2 2" xfId="37548"/>
    <cellStyle name="메모 3 3 4 3 10 3" xfId="20250"/>
    <cellStyle name="메모 3 3 4 3 10 3 2" xfId="43289"/>
    <cellStyle name="메모 3 3 4 3 10 4" xfId="25732"/>
    <cellStyle name="메모 3 3 4 3 10 4 2" xfId="48771"/>
    <cellStyle name="메모 3 3 4 3 10 5" xfId="31621"/>
    <cellStyle name="메모 3 3 4 3 11" xfId="11977"/>
    <cellStyle name="메모 3 3 4 3 11 2" xfId="35046"/>
    <cellStyle name="메모 3 3 4 3 12" xfId="17734"/>
    <cellStyle name="메모 3 3 4 3 12 2" xfId="40788"/>
    <cellStyle name="메모 3 3 4 3 13" xfId="23231"/>
    <cellStyle name="메모 3 3 4 3 13 2" xfId="46270"/>
    <cellStyle name="메모 3 3 4 3 14" xfId="29118"/>
    <cellStyle name="메모 3 3 4 3 2" xfId="8529"/>
    <cellStyle name="메모 3 3 4 3 2 2" xfId="14495"/>
    <cellStyle name="메모 3 3 4 3 2 2 2" xfId="37549"/>
    <cellStyle name="메모 3 3 4 3 2 3" xfId="20251"/>
    <cellStyle name="메모 3 3 4 3 2 3 2" xfId="43290"/>
    <cellStyle name="메모 3 3 4 3 2 4" xfId="25733"/>
    <cellStyle name="메모 3 3 4 3 2 4 2" xfId="48772"/>
    <cellStyle name="메모 3 3 4 3 2 5" xfId="31622"/>
    <cellStyle name="메모 3 3 4 3 3" xfId="8530"/>
    <cellStyle name="메모 3 3 4 3 3 2" xfId="14496"/>
    <cellStyle name="메모 3 3 4 3 3 2 2" xfId="37550"/>
    <cellStyle name="메모 3 3 4 3 3 3" xfId="20252"/>
    <cellStyle name="메모 3 3 4 3 3 3 2" xfId="43291"/>
    <cellStyle name="메모 3 3 4 3 3 4" xfId="25734"/>
    <cellStyle name="메모 3 3 4 3 3 4 2" xfId="48773"/>
    <cellStyle name="메모 3 3 4 3 3 5" xfId="31623"/>
    <cellStyle name="메모 3 3 4 3 4" xfId="8531"/>
    <cellStyle name="메모 3 3 4 3 4 2" xfId="14497"/>
    <cellStyle name="메모 3 3 4 3 4 2 2" xfId="37551"/>
    <cellStyle name="메모 3 3 4 3 4 3" xfId="20253"/>
    <cellStyle name="메모 3 3 4 3 4 3 2" xfId="43292"/>
    <cellStyle name="메모 3 3 4 3 4 4" xfId="25735"/>
    <cellStyle name="메모 3 3 4 3 4 4 2" xfId="48774"/>
    <cellStyle name="메모 3 3 4 3 4 5" xfId="31624"/>
    <cellStyle name="메모 3 3 4 3 5" xfId="8532"/>
    <cellStyle name="메모 3 3 4 3 5 2" xfId="14498"/>
    <cellStyle name="메모 3 3 4 3 5 2 2" xfId="37552"/>
    <cellStyle name="메모 3 3 4 3 5 3" xfId="20254"/>
    <cellStyle name="메모 3 3 4 3 5 3 2" xfId="43293"/>
    <cellStyle name="메모 3 3 4 3 5 4" xfId="25736"/>
    <cellStyle name="메모 3 3 4 3 5 4 2" xfId="48775"/>
    <cellStyle name="메모 3 3 4 3 5 5" xfId="31625"/>
    <cellStyle name="메모 3 3 4 3 6" xfId="8533"/>
    <cellStyle name="메모 3 3 4 3 6 2" xfId="14499"/>
    <cellStyle name="메모 3 3 4 3 6 2 2" xfId="37553"/>
    <cellStyle name="메모 3 3 4 3 6 3" xfId="20255"/>
    <cellStyle name="메모 3 3 4 3 6 3 2" xfId="43294"/>
    <cellStyle name="메모 3 3 4 3 6 4" xfId="25737"/>
    <cellStyle name="메모 3 3 4 3 6 4 2" xfId="48776"/>
    <cellStyle name="메모 3 3 4 3 6 5" xfId="31626"/>
    <cellStyle name="메모 3 3 4 3 7" xfId="8534"/>
    <cellStyle name="메모 3 3 4 3 7 2" xfId="14500"/>
    <cellStyle name="메모 3 3 4 3 7 2 2" xfId="37554"/>
    <cellStyle name="메모 3 3 4 3 7 3" xfId="20256"/>
    <cellStyle name="메모 3 3 4 3 7 3 2" xfId="43295"/>
    <cellStyle name="메모 3 3 4 3 7 4" xfId="25738"/>
    <cellStyle name="메모 3 3 4 3 7 4 2" xfId="48777"/>
    <cellStyle name="메모 3 3 4 3 7 5" xfId="31627"/>
    <cellStyle name="메모 3 3 4 3 8" xfId="8535"/>
    <cellStyle name="메모 3 3 4 3 8 2" xfId="14501"/>
    <cellStyle name="메모 3 3 4 3 8 2 2" xfId="37555"/>
    <cellStyle name="메모 3 3 4 3 8 3" xfId="20257"/>
    <cellStyle name="메모 3 3 4 3 8 3 2" xfId="43296"/>
    <cellStyle name="메모 3 3 4 3 8 4" xfId="25739"/>
    <cellStyle name="메모 3 3 4 3 8 4 2" xfId="48778"/>
    <cellStyle name="메모 3 3 4 3 8 5" xfId="31628"/>
    <cellStyle name="메모 3 3 4 3 9" xfId="8536"/>
    <cellStyle name="메모 3 3 4 3 9 2" xfId="14502"/>
    <cellStyle name="메모 3 3 4 3 9 2 2" xfId="37556"/>
    <cellStyle name="메모 3 3 4 3 9 3" xfId="20258"/>
    <cellStyle name="메모 3 3 4 3 9 3 2" xfId="43297"/>
    <cellStyle name="메모 3 3 4 3 9 4" xfId="25740"/>
    <cellStyle name="메모 3 3 4 3 9 4 2" xfId="48779"/>
    <cellStyle name="메모 3 3 4 3 9 5" xfId="31629"/>
    <cellStyle name="메모 3 3 4 4" xfId="8537"/>
    <cellStyle name="메모 3 3 4 4 2" xfId="14503"/>
    <cellStyle name="메모 3 3 4 4 2 2" xfId="37557"/>
    <cellStyle name="메모 3 3 4 4 3" xfId="20259"/>
    <cellStyle name="메모 3 3 4 4 3 2" xfId="43298"/>
    <cellStyle name="메모 3 3 4 4 4" xfId="25741"/>
    <cellStyle name="메모 3 3 4 4 4 2" xfId="48780"/>
    <cellStyle name="메모 3 3 4 4 5" xfId="31630"/>
    <cellStyle name="메모 3 3 4 5" xfId="8538"/>
    <cellStyle name="메모 3 3 4 5 2" xfId="14504"/>
    <cellStyle name="메모 3 3 4 5 2 2" xfId="37558"/>
    <cellStyle name="메모 3 3 4 5 3" xfId="20260"/>
    <cellStyle name="메모 3 3 4 5 3 2" xfId="43299"/>
    <cellStyle name="메모 3 3 4 5 4" xfId="25742"/>
    <cellStyle name="메모 3 3 4 5 4 2" xfId="48781"/>
    <cellStyle name="메모 3 3 4 5 5" xfId="31631"/>
    <cellStyle name="메모 3 3 4 6" xfId="8539"/>
    <cellStyle name="메모 3 3 4 6 2" xfId="14505"/>
    <cellStyle name="메모 3 3 4 6 2 2" xfId="37559"/>
    <cellStyle name="메모 3 3 4 6 3" xfId="20261"/>
    <cellStyle name="메모 3 3 4 6 3 2" xfId="43300"/>
    <cellStyle name="메모 3 3 4 6 4" xfId="25743"/>
    <cellStyle name="메모 3 3 4 6 4 2" xfId="48782"/>
    <cellStyle name="메모 3 3 4 6 5" xfId="31632"/>
    <cellStyle name="메모 3 3 4 7" xfId="8540"/>
    <cellStyle name="메모 3 3 4 7 2" xfId="14506"/>
    <cellStyle name="메모 3 3 4 7 2 2" xfId="37560"/>
    <cellStyle name="메모 3 3 4 7 3" xfId="20262"/>
    <cellStyle name="메모 3 3 4 7 3 2" xfId="43301"/>
    <cellStyle name="메모 3 3 4 7 4" xfId="25744"/>
    <cellStyle name="메모 3 3 4 7 4 2" xfId="48783"/>
    <cellStyle name="메모 3 3 4 7 5" xfId="31633"/>
    <cellStyle name="메모 3 3 4 8" xfId="11485"/>
    <cellStyle name="메모 3 3 4 8 2" xfId="34554"/>
    <cellStyle name="메모 3 3 4 9" xfId="17276"/>
    <cellStyle name="메모 3 3 4 9 2" xfId="40330"/>
    <cellStyle name="메모 3 3 5" xfId="5547"/>
    <cellStyle name="메모 3 3 5 10" xfId="17323"/>
    <cellStyle name="메모 3 3 5 10 2" xfId="40377"/>
    <cellStyle name="메모 3 3 5 11" xfId="22905"/>
    <cellStyle name="메모 3 3 5 11 2" xfId="45944"/>
    <cellStyle name="메모 3 3 5 12" xfId="28672"/>
    <cellStyle name="메모 3 3 5 2" xfId="5835"/>
    <cellStyle name="메모 3 3 5 2 10" xfId="8541"/>
    <cellStyle name="메모 3 3 5 2 10 2" xfId="14507"/>
    <cellStyle name="메모 3 3 5 2 10 2 2" xfId="37561"/>
    <cellStyle name="메모 3 3 5 2 10 3" xfId="20263"/>
    <cellStyle name="메모 3 3 5 2 10 3 2" xfId="43302"/>
    <cellStyle name="메모 3 3 5 2 10 4" xfId="25745"/>
    <cellStyle name="메모 3 3 5 2 10 4 2" xfId="48784"/>
    <cellStyle name="메모 3 3 5 2 10 5" xfId="31634"/>
    <cellStyle name="메모 3 3 5 2 11" xfId="11808"/>
    <cellStyle name="메모 3 3 5 2 11 2" xfId="34877"/>
    <cellStyle name="메모 3 3 5 2 12" xfId="17570"/>
    <cellStyle name="메모 3 3 5 2 12 2" xfId="40624"/>
    <cellStyle name="메모 3 3 5 2 13" xfId="23082"/>
    <cellStyle name="메모 3 3 5 2 13 2" xfId="46121"/>
    <cellStyle name="메모 3 3 5 2 14" xfId="28949"/>
    <cellStyle name="메모 3 3 5 2 2" xfId="8542"/>
    <cellStyle name="메모 3 3 5 2 2 2" xfId="14508"/>
    <cellStyle name="메모 3 3 5 2 2 2 2" xfId="37562"/>
    <cellStyle name="메모 3 3 5 2 2 3" xfId="20264"/>
    <cellStyle name="메모 3 3 5 2 2 3 2" xfId="43303"/>
    <cellStyle name="메모 3 3 5 2 2 4" xfId="25746"/>
    <cellStyle name="메모 3 3 5 2 2 4 2" xfId="48785"/>
    <cellStyle name="메모 3 3 5 2 2 5" xfId="31635"/>
    <cellStyle name="메모 3 3 5 2 3" xfId="8543"/>
    <cellStyle name="메모 3 3 5 2 3 2" xfId="14509"/>
    <cellStyle name="메모 3 3 5 2 3 2 2" xfId="37563"/>
    <cellStyle name="메모 3 3 5 2 3 3" xfId="20265"/>
    <cellStyle name="메모 3 3 5 2 3 3 2" xfId="43304"/>
    <cellStyle name="메모 3 3 5 2 3 4" xfId="25747"/>
    <cellStyle name="메모 3 3 5 2 3 4 2" xfId="48786"/>
    <cellStyle name="메모 3 3 5 2 3 5" xfId="31636"/>
    <cellStyle name="메모 3 3 5 2 4" xfId="8544"/>
    <cellStyle name="메모 3 3 5 2 4 2" xfId="14510"/>
    <cellStyle name="메모 3 3 5 2 4 2 2" xfId="37564"/>
    <cellStyle name="메모 3 3 5 2 4 3" xfId="20266"/>
    <cellStyle name="메모 3 3 5 2 4 3 2" xfId="43305"/>
    <cellStyle name="메모 3 3 5 2 4 4" xfId="25748"/>
    <cellStyle name="메모 3 3 5 2 4 4 2" xfId="48787"/>
    <cellStyle name="메모 3 3 5 2 4 5" xfId="31637"/>
    <cellStyle name="메모 3 3 5 2 5" xfId="8545"/>
    <cellStyle name="메모 3 3 5 2 5 2" xfId="14511"/>
    <cellStyle name="메모 3 3 5 2 5 2 2" xfId="37565"/>
    <cellStyle name="메모 3 3 5 2 5 3" xfId="20267"/>
    <cellStyle name="메모 3 3 5 2 5 3 2" xfId="43306"/>
    <cellStyle name="메모 3 3 5 2 5 4" xfId="25749"/>
    <cellStyle name="메모 3 3 5 2 5 4 2" xfId="48788"/>
    <cellStyle name="메모 3 3 5 2 5 5" xfId="31638"/>
    <cellStyle name="메모 3 3 5 2 6" xfId="8546"/>
    <cellStyle name="메모 3 3 5 2 6 2" xfId="14512"/>
    <cellStyle name="메모 3 3 5 2 6 2 2" xfId="37566"/>
    <cellStyle name="메모 3 3 5 2 6 3" xfId="20268"/>
    <cellStyle name="메모 3 3 5 2 6 3 2" xfId="43307"/>
    <cellStyle name="메모 3 3 5 2 6 4" xfId="25750"/>
    <cellStyle name="메모 3 3 5 2 6 4 2" xfId="48789"/>
    <cellStyle name="메모 3 3 5 2 6 5" xfId="31639"/>
    <cellStyle name="메모 3 3 5 2 7" xfId="8547"/>
    <cellStyle name="메모 3 3 5 2 7 2" xfId="14513"/>
    <cellStyle name="메모 3 3 5 2 7 2 2" xfId="37567"/>
    <cellStyle name="메모 3 3 5 2 7 3" xfId="20269"/>
    <cellStyle name="메모 3 3 5 2 7 3 2" xfId="43308"/>
    <cellStyle name="메모 3 3 5 2 7 4" xfId="25751"/>
    <cellStyle name="메모 3 3 5 2 7 4 2" xfId="48790"/>
    <cellStyle name="메모 3 3 5 2 7 5" xfId="31640"/>
    <cellStyle name="메모 3 3 5 2 8" xfId="8548"/>
    <cellStyle name="메모 3 3 5 2 8 2" xfId="14514"/>
    <cellStyle name="메모 3 3 5 2 8 2 2" xfId="37568"/>
    <cellStyle name="메모 3 3 5 2 8 3" xfId="20270"/>
    <cellStyle name="메모 3 3 5 2 8 3 2" xfId="43309"/>
    <cellStyle name="메모 3 3 5 2 8 4" xfId="25752"/>
    <cellStyle name="메모 3 3 5 2 8 4 2" xfId="48791"/>
    <cellStyle name="메모 3 3 5 2 8 5" xfId="31641"/>
    <cellStyle name="메모 3 3 5 2 9" xfId="8549"/>
    <cellStyle name="메모 3 3 5 2 9 2" xfId="14515"/>
    <cellStyle name="메모 3 3 5 2 9 2 2" xfId="37569"/>
    <cellStyle name="메모 3 3 5 2 9 3" xfId="20271"/>
    <cellStyle name="메모 3 3 5 2 9 3 2" xfId="43310"/>
    <cellStyle name="메모 3 3 5 2 9 4" xfId="25753"/>
    <cellStyle name="메모 3 3 5 2 9 4 2" xfId="48792"/>
    <cellStyle name="메모 3 3 5 2 9 5" xfId="31642"/>
    <cellStyle name="메모 3 3 5 3" xfId="6057"/>
    <cellStyle name="메모 3 3 5 3 10" xfId="8550"/>
    <cellStyle name="메모 3 3 5 3 10 2" xfId="14516"/>
    <cellStyle name="메모 3 3 5 3 10 2 2" xfId="37570"/>
    <cellStyle name="메모 3 3 5 3 10 3" xfId="20272"/>
    <cellStyle name="메모 3 3 5 3 10 3 2" xfId="43311"/>
    <cellStyle name="메모 3 3 5 3 10 4" xfId="25754"/>
    <cellStyle name="메모 3 3 5 3 10 4 2" xfId="48793"/>
    <cellStyle name="메모 3 3 5 3 10 5" xfId="31643"/>
    <cellStyle name="메모 3 3 5 3 11" xfId="12029"/>
    <cellStyle name="메모 3 3 5 3 11 2" xfId="35098"/>
    <cellStyle name="메모 3 3 5 3 12" xfId="17785"/>
    <cellStyle name="메모 3 3 5 3 12 2" xfId="40839"/>
    <cellStyle name="메모 3 3 5 3 13" xfId="23282"/>
    <cellStyle name="메모 3 3 5 3 13 2" xfId="46321"/>
    <cellStyle name="메모 3 3 5 3 14" xfId="29171"/>
    <cellStyle name="메모 3 3 5 3 2" xfId="8551"/>
    <cellStyle name="메모 3 3 5 3 2 2" xfId="14517"/>
    <cellStyle name="메모 3 3 5 3 2 2 2" xfId="37571"/>
    <cellStyle name="메모 3 3 5 3 2 3" xfId="20273"/>
    <cellStyle name="메모 3 3 5 3 2 3 2" xfId="43312"/>
    <cellStyle name="메모 3 3 5 3 2 4" xfId="25755"/>
    <cellStyle name="메모 3 3 5 3 2 4 2" xfId="48794"/>
    <cellStyle name="메모 3 3 5 3 2 5" xfId="31644"/>
    <cellStyle name="메모 3 3 5 3 3" xfId="8552"/>
    <cellStyle name="메모 3 3 5 3 3 2" xfId="14518"/>
    <cellStyle name="메모 3 3 5 3 3 2 2" xfId="37572"/>
    <cellStyle name="메모 3 3 5 3 3 3" xfId="20274"/>
    <cellStyle name="메모 3 3 5 3 3 3 2" xfId="43313"/>
    <cellStyle name="메모 3 3 5 3 3 4" xfId="25756"/>
    <cellStyle name="메모 3 3 5 3 3 4 2" xfId="48795"/>
    <cellStyle name="메모 3 3 5 3 3 5" xfId="31645"/>
    <cellStyle name="메모 3 3 5 3 4" xfId="8553"/>
    <cellStyle name="메모 3 3 5 3 4 2" xfId="14519"/>
    <cellStyle name="메모 3 3 5 3 4 2 2" xfId="37573"/>
    <cellStyle name="메모 3 3 5 3 4 3" xfId="20275"/>
    <cellStyle name="메모 3 3 5 3 4 3 2" xfId="43314"/>
    <cellStyle name="메모 3 3 5 3 4 4" xfId="25757"/>
    <cellStyle name="메모 3 3 5 3 4 4 2" xfId="48796"/>
    <cellStyle name="메모 3 3 5 3 4 5" xfId="31646"/>
    <cellStyle name="메모 3 3 5 3 5" xfId="8554"/>
    <cellStyle name="메모 3 3 5 3 5 2" xfId="14520"/>
    <cellStyle name="메모 3 3 5 3 5 2 2" xfId="37574"/>
    <cellStyle name="메모 3 3 5 3 5 3" xfId="20276"/>
    <cellStyle name="메모 3 3 5 3 5 3 2" xfId="43315"/>
    <cellStyle name="메모 3 3 5 3 5 4" xfId="25758"/>
    <cellStyle name="메모 3 3 5 3 5 4 2" xfId="48797"/>
    <cellStyle name="메모 3 3 5 3 5 5" xfId="31647"/>
    <cellStyle name="메모 3 3 5 3 6" xfId="8555"/>
    <cellStyle name="메모 3 3 5 3 6 2" xfId="14521"/>
    <cellStyle name="메모 3 3 5 3 6 2 2" xfId="37575"/>
    <cellStyle name="메모 3 3 5 3 6 3" xfId="20277"/>
    <cellStyle name="메모 3 3 5 3 6 3 2" xfId="43316"/>
    <cellStyle name="메모 3 3 5 3 6 4" xfId="25759"/>
    <cellStyle name="메모 3 3 5 3 6 4 2" xfId="48798"/>
    <cellStyle name="메모 3 3 5 3 6 5" xfId="31648"/>
    <cellStyle name="메모 3 3 5 3 7" xfId="8556"/>
    <cellStyle name="메모 3 3 5 3 7 2" xfId="14522"/>
    <cellStyle name="메모 3 3 5 3 7 2 2" xfId="37576"/>
    <cellStyle name="메모 3 3 5 3 7 3" xfId="20278"/>
    <cellStyle name="메모 3 3 5 3 7 3 2" xfId="43317"/>
    <cellStyle name="메모 3 3 5 3 7 4" xfId="25760"/>
    <cellStyle name="메모 3 3 5 3 7 4 2" xfId="48799"/>
    <cellStyle name="메모 3 3 5 3 7 5" xfId="31649"/>
    <cellStyle name="메모 3 3 5 3 8" xfId="8557"/>
    <cellStyle name="메모 3 3 5 3 8 2" xfId="14523"/>
    <cellStyle name="메모 3 3 5 3 8 2 2" xfId="37577"/>
    <cellStyle name="메모 3 3 5 3 8 3" xfId="20279"/>
    <cellStyle name="메모 3 3 5 3 8 3 2" xfId="43318"/>
    <cellStyle name="메모 3 3 5 3 8 4" xfId="25761"/>
    <cellStyle name="메모 3 3 5 3 8 4 2" xfId="48800"/>
    <cellStyle name="메모 3 3 5 3 8 5" xfId="31650"/>
    <cellStyle name="메모 3 3 5 3 9" xfId="8558"/>
    <cellStyle name="메모 3 3 5 3 9 2" xfId="14524"/>
    <cellStyle name="메모 3 3 5 3 9 2 2" xfId="37578"/>
    <cellStyle name="메모 3 3 5 3 9 3" xfId="20280"/>
    <cellStyle name="메모 3 3 5 3 9 3 2" xfId="43319"/>
    <cellStyle name="메모 3 3 5 3 9 4" xfId="25762"/>
    <cellStyle name="메모 3 3 5 3 9 4 2" xfId="48801"/>
    <cellStyle name="메모 3 3 5 3 9 5" xfId="31651"/>
    <cellStyle name="메모 3 3 5 4" xfId="8559"/>
    <cellStyle name="메모 3 3 5 4 2" xfId="14525"/>
    <cellStyle name="메모 3 3 5 4 2 2" xfId="37579"/>
    <cellStyle name="메모 3 3 5 4 3" xfId="20281"/>
    <cellStyle name="메모 3 3 5 4 3 2" xfId="43320"/>
    <cellStyle name="메모 3 3 5 4 4" xfId="25763"/>
    <cellStyle name="메모 3 3 5 4 4 2" xfId="48802"/>
    <cellStyle name="메모 3 3 5 4 5" xfId="31652"/>
    <cellStyle name="메모 3 3 5 5" xfId="8560"/>
    <cellStyle name="메모 3 3 5 5 2" xfId="14526"/>
    <cellStyle name="메모 3 3 5 5 2 2" xfId="37580"/>
    <cellStyle name="메모 3 3 5 5 3" xfId="20282"/>
    <cellStyle name="메모 3 3 5 5 3 2" xfId="43321"/>
    <cellStyle name="메모 3 3 5 5 4" xfId="25764"/>
    <cellStyle name="메모 3 3 5 5 4 2" xfId="48803"/>
    <cellStyle name="메모 3 3 5 5 5" xfId="31653"/>
    <cellStyle name="메모 3 3 5 6" xfId="8561"/>
    <cellStyle name="메모 3 3 5 6 2" xfId="14527"/>
    <cellStyle name="메모 3 3 5 6 2 2" xfId="37581"/>
    <cellStyle name="메모 3 3 5 6 3" xfId="20283"/>
    <cellStyle name="메모 3 3 5 6 3 2" xfId="43322"/>
    <cellStyle name="메모 3 3 5 6 4" xfId="25765"/>
    <cellStyle name="메모 3 3 5 6 4 2" xfId="48804"/>
    <cellStyle name="메모 3 3 5 6 5" xfId="31654"/>
    <cellStyle name="메모 3 3 5 7" xfId="8562"/>
    <cellStyle name="메모 3 3 5 7 2" xfId="14528"/>
    <cellStyle name="메모 3 3 5 7 2 2" xfId="37582"/>
    <cellStyle name="메모 3 3 5 7 3" xfId="20284"/>
    <cellStyle name="메모 3 3 5 7 3 2" xfId="43323"/>
    <cellStyle name="메모 3 3 5 7 4" xfId="25766"/>
    <cellStyle name="메모 3 3 5 7 4 2" xfId="48805"/>
    <cellStyle name="메모 3 3 5 7 5" xfId="31655"/>
    <cellStyle name="메모 3 3 5 8" xfId="8563"/>
    <cellStyle name="메모 3 3 5 8 2" xfId="14529"/>
    <cellStyle name="메모 3 3 5 8 2 2" xfId="37583"/>
    <cellStyle name="메모 3 3 5 8 3" xfId="20285"/>
    <cellStyle name="메모 3 3 5 8 3 2" xfId="43324"/>
    <cellStyle name="메모 3 3 5 8 4" xfId="25767"/>
    <cellStyle name="메모 3 3 5 8 4 2" xfId="48806"/>
    <cellStyle name="메모 3 3 5 8 5" xfId="31656"/>
    <cellStyle name="메모 3 3 5 9" xfId="11540"/>
    <cellStyle name="메모 3 3 5 9 2" xfId="34609"/>
    <cellStyle name="메모 3 3 6" xfId="8564"/>
    <cellStyle name="메모 3 3 6 2" xfId="14530"/>
    <cellStyle name="메모 3 3 6 2 2" xfId="37584"/>
    <cellStyle name="메모 3 3 6 3" xfId="20286"/>
    <cellStyle name="메모 3 3 6 3 2" xfId="43325"/>
    <cellStyle name="메모 3 3 6 4" xfId="25768"/>
    <cellStyle name="메모 3 3 6 4 2" xfId="48807"/>
    <cellStyle name="메모 3 3 6 5" xfId="31657"/>
    <cellStyle name="메모 3 3 7" xfId="8565"/>
    <cellStyle name="메모 3 3 7 2" xfId="14531"/>
    <cellStyle name="메모 3 3 7 2 2" xfId="37585"/>
    <cellStyle name="메모 3 3 7 3" xfId="20287"/>
    <cellStyle name="메모 3 3 7 3 2" xfId="43326"/>
    <cellStyle name="메모 3 3 7 4" xfId="25769"/>
    <cellStyle name="메모 3 3 7 4 2" xfId="48808"/>
    <cellStyle name="메모 3 3 7 5" xfId="31658"/>
    <cellStyle name="메모 3 3 8" xfId="11334"/>
    <cellStyle name="메모 3 3 8 2" xfId="34403"/>
    <cellStyle name="메모 3 3 9" xfId="11275"/>
    <cellStyle name="메모 3 3 9 2" xfId="34344"/>
    <cellStyle name="메모 3 4" xfId="5381"/>
    <cellStyle name="메모 3 4 10" xfId="8566"/>
    <cellStyle name="메모 3 4 10 2" xfId="14532"/>
    <cellStyle name="메모 3 4 10 2 2" xfId="37586"/>
    <cellStyle name="메모 3 4 10 3" xfId="20288"/>
    <cellStyle name="메모 3 4 10 3 2" xfId="43327"/>
    <cellStyle name="메모 3 4 10 4" xfId="25770"/>
    <cellStyle name="메모 3 4 10 4 2" xfId="48809"/>
    <cellStyle name="메모 3 4 10 5" xfId="31659"/>
    <cellStyle name="메모 3 4 11" xfId="11375"/>
    <cellStyle name="메모 3 4 11 2" xfId="34444"/>
    <cellStyle name="메모 3 4 12" xfId="17178"/>
    <cellStyle name="메모 3 4 12 2" xfId="40232"/>
    <cellStyle name="메모 3 4 13" xfId="11302"/>
    <cellStyle name="메모 3 4 13 2" xfId="34371"/>
    <cellStyle name="메모 3 4 14" xfId="28506"/>
    <cellStyle name="메모 3 4 2" xfId="5669"/>
    <cellStyle name="메모 3 4 2 10" xfId="11642"/>
    <cellStyle name="메모 3 4 2 10 2" xfId="34711"/>
    <cellStyle name="메모 3 4 2 11" xfId="17412"/>
    <cellStyle name="메모 3 4 2 11 2" xfId="40466"/>
    <cellStyle name="메모 3 4 2 12" xfId="22944"/>
    <cellStyle name="메모 3 4 2 12 2" xfId="45983"/>
    <cellStyle name="메모 3 4 2 13" xfId="28783"/>
    <cellStyle name="메모 3 4 2 2" xfId="8567"/>
    <cellStyle name="메모 3 4 2 2 2" xfId="14533"/>
    <cellStyle name="메모 3 4 2 2 2 2" xfId="37587"/>
    <cellStyle name="메모 3 4 2 2 3" xfId="20289"/>
    <cellStyle name="메모 3 4 2 2 3 2" xfId="43328"/>
    <cellStyle name="메모 3 4 2 2 4" xfId="25771"/>
    <cellStyle name="메모 3 4 2 2 4 2" xfId="48810"/>
    <cellStyle name="메모 3 4 2 2 5" xfId="31660"/>
    <cellStyle name="메모 3 4 2 3" xfId="8568"/>
    <cellStyle name="메모 3 4 2 3 2" xfId="14534"/>
    <cellStyle name="메모 3 4 2 3 2 2" xfId="37588"/>
    <cellStyle name="메모 3 4 2 3 3" xfId="20290"/>
    <cellStyle name="메모 3 4 2 3 3 2" xfId="43329"/>
    <cellStyle name="메모 3 4 2 3 4" xfId="25772"/>
    <cellStyle name="메모 3 4 2 3 4 2" xfId="48811"/>
    <cellStyle name="메모 3 4 2 3 5" xfId="31661"/>
    <cellStyle name="메모 3 4 2 4" xfId="8569"/>
    <cellStyle name="메모 3 4 2 4 2" xfId="14535"/>
    <cellStyle name="메모 3 4 2 4 2 2" xfId="37589"/>
    <cellStyle name="메모 3 4 2 4 3" xfId="20291"/>
    <cellStyle name="메모 3 4 2 4 3 2" xfId="43330"/>
    <cellStyle name="메모 3 4 2 4 4" xfId="25773"/>
    <cellStyle name="메모 3 4 2 4 4 2" xfId="48812"/>
    <cellStyle name="메모 3 4 2 4 5" xfId="31662"/>
    <cellStyle name="메모 3 4 2 5" xfId="8570"/>
    <cellStyle name="메모 3 4 2 5 2" xfId="14536"/>
    <cellStyle name="메모 3 4 2 5 2 2" xfId="37590"/>
    <cellStyle name="메모 3 4 2 5 3" xfId="20292"/>
    <cellStyle name="메모 3 4 2 5 3 2" xfId="43331"/>
    <cellStyle name="메모 3 4 2 5 4" xfId="25774"/>
    <cellStyle name="메모 3 4 2 5 4 2" xfId="48813"/>
    <cellStyle name="메모 3 4 2 5 5" xfId="31663"/>
    <cellStyle name="메모 3 4 2 6" xfId="8571"/>
    <cellStyle name="메모 3 4 2 6 2" xfId="14537"/>
    <cellStyle name="메모 3 4 2 6 2 2" xfId="37591"/>
    <cellStyle name="메모 3 4 2 6 3" xfId="20293"/>
    <cellStyle name="메모 3 4 2 6 3 2" xfId="43332"/>
    <cellStyle name="메모 3 4 2 6 4" xfId="25775"/>
    <cellStyle name="메모 3 4 2 6 4 2" xfId="48814"/>
    <cellStyle name="메모 3 4 2 6 5" xfId="31664"/>
    <cellStyle name="메모 3 4 2 7" xfId="8572"/>
    <cellStyle name="메모 3 4 2 7 2" xfId="14538"/>
    <cellStyle name="메모 3 4 2 7 2 2" xfId="37592"/>
    <cellStyle name="메모 3 4 2 7 3" xfId="20294"/>
    <cellStyle name="메모 3 4 2 7 3 2" xfId="43333"/>
    <cellStyle name="메모 3 4 2 7 4" xfId="25776"/>
    <cellStyle name="메모 3 4 2 7 4 2" xfId="48815"/>
    <cellStyle name="메모 3 4 2 7 5" xfId="31665"/>
    <cellStyle name="메모 3 4 2 8" xfId="8573"/>
    <cellStyle name="메모 3 4 2 8 2" xfId="14539"/>
    <cellStyle name="메모 3 4 2 8 2 2" xfId="37593"/>
    <cellStyle name="메모 3 4 2 8 3" xfId="20295"/>
    <cellStyle name="메모 3 4 2 8 3 2" xfId="43334"/>
    <cellStyle name="메모 3 4 2 8 4" xfId="25777"/>
    <cellStyle name="메모 3 4 2 8 4 2" xfId="48816"/>
    <cellStyle name="메모 3 4 2 8 5" xfId="31666"/>
    <cellStyle name="메모 3 4 2 9" xfId="8574"/>
    <cellStyle name="메모 3 4 2 9 2" xfId="14540"/>
    <cellStyle name="메모 3 4 2 9 2 2" xfId="37594"/>
    <cellStyle name="메모 3 4 2 9 3" xfId="20296"/>
    <cellStyle name="메모 3 4 2 9 3 2" xfId="43335"/>
    <cellStyle name="메모 3 4 2 9 4" xfId="25778"/>
    <cellStyle name="메모 3 4 2 9 4 2" xfId="48817"/>
    <cellStyle name="메모 3 4 2 9 5" xfId="31667"/>
    <cellStyle name="메모 3 4 3" xfId="5910"/>
    <cellStyle name="메모 3 4 3 10" xfId="8575"/>
    <cellStyle name="메모 3 4 3 10 2" xfId="14541"/>
    <cellStyle name="메모 3 4 3 10 2 2" xfId="37595"/>
    <cellStyle name="메모 3 4 3 10 3" xfId="20297"/>
    <cellStyle name="메모 3 4 3 10 3 2" xfId="43336"/>
    <cellStyle name="메모 3 4 3 10 4" xfId="25779"/>
    <cellStyle name="메모 3 4 3 10 4 2" xfId="48818"/>
    <cellStyle name="메모 3 4 3 10 5" xfId="31668"/>
    <cellStyle name="메모 3 4 3 11" xfId="11883"/>
    <cellStyle name="메모 3 4 3 11 2" xfId="34952"/>
    <cellStyle name="메모 3 4 3 12" xfId="17640"/>
    <cellStyle name="메모 3 4 3 12 2" xfId="40694"/>
    <cellStyle name="메모 3 4 3 13" xfId="23137"/>
    <cellStyle name="메모 3 4 3 13 2" xfId="46176"/>
    <cellStyle name="메모 3 4 3 14" xfId="29024"/>
    <cellStyle name="메모 3 4 3 2" xfId="8576"/>
    <cellStyle name="메모 3 4 3 2 2" xfId="14542"/>
    <cellStyle name="메모 3 4 3 2 2 2" xfId="37596"/>
    <cellStyle name="메모 3 4 3 2 3" xfId="20298"/>
    <cellStyle name="메모 3 4 3 2 3 2" xfId="43337"/>
    <cellStyle name="메모 3 4 3 2 4" xfId="25780"/>
    <cellStyle name="메모 3 4 3 2 4 2" xfId="48819"/>
    <cellStyle name="메모 3 4 3 2 5" xfId="31669"/>
    <cellStyle name="메모 3 4 3 3" xfId="8577"/>
    <cellStyle name="메모 3 4 3 3 2" xfId="14543"/>
    <cellStyle name="메모 3 4 3 3 2 2" xfId="37597"/>
    <cellStyle name="메모 3 4 3 3 3" xfId="20299"/>
    <cellStyle name="메모 3 4 3 3 3 2" xfId="43338"/>
    <cellStyle name="메모 3 4 3 3 4" xfId="25781"/>
    <cellStyle name="메모 3 4 3 3 4 2" xfId="48820"/>
    <cellStyle name="메모 3 4 3 3 5" xfId="31670"/>
    <cellStyle name="메모 3 4 3 4" xfId="8578"/>
    <cellStyle name="메모 3 4 3 4 2" xfId="14544"/>
    <cellStyle name="메모 3 4 3 4 2 2" xfId="37598"/>
    <cellStyle name="메모 3 4 3 4 3" xfId="20300"/>
    <cellStyle name="메모 3 4 3 4 3 2" xfId="43339"/>
    <cellStyle name="메모 3 4 3 4 4" xfId="25782"/>
    <cellStyle name="메모 3 4 3 4 4 2" xfId="48821"/>
    <cellStyle name="메모 3 4 3 4 5" xfId="31671"/>
    <cellStyle name="메모 3 4 3 5" xfId="8579"/>
    <cellStyle name="메모 3 4 3 5 2" xfId="14545"/>
    <cellStyle name="메모 3 4 3 5 2 2" xfId="37599"/>
    <cellStyle name="메모 3 4 3 5 3" xfId="20301"/>
    <cellStyle name="메모 3 4 3 5 3 2" xfId="43340"/>
    <cellStyle name="메모 3 4 3 5 4" xfId="25783"/>
    <cellStyle name="메모 3 4 3 5 4 2" xfId="48822"/>
    <cellStyle name="메모 3 4 3 5 5" xfId="31672"/>
    <cellStyle name="메모 3 4 3 6" xfId="8580"/>
    <cellStyle name="메모 3 4 3 6 2" xfId="14546"/>
    <cellStyle name="메모 3 4 3 6 2 2" xfId="37600"/>
    <cellStyle name="메모 3 4 3 6 3" xfId="20302"/>
    <cellStyle name="메모 3 4 3 6 3 2" xfId="43341"/>
    <cellStyle name="메모 3 4 3 6 4" xfId="25784"/>
    <cellStyle name="메모 3 4 3 6 4 2" xfId="48823"/>
    <cellStyle name="메모 3 4 3 6 5" xfId="31673"/>
    <cellStyle name="메모 3 4 3 7" xfId="8581"/>
    <cellStyle name="메모 3 4 3 7 2" xfId="14547"/>
    <cellStyle name="메모 3 4 3 7 2 2" xfId="37601"/>
    <cellStyle name="메모 3 4 3 7 3" xfId="20303"/>
    <cellStyle name="메모 3 4 3 7 3 2" xfId="43342"/>
    <cellStyle name="메모 3 4 3 7 4" xfId="25785"/>
    <cellStyle name="메모 3 4 3 7 4 2" xfId="48824"/>
    <cellStyle name="메모 3 4 3 7 5" xfId="31674"/>
    <cellStyle name="메모 3 4 3 8" xfId="8582"/>
    <cellStyle name="메모 3 4 3 8 2" xfId="14548"/>
    <cellStyle name="메모 3 4 3 8 2 2" xfId="37602"/>
    <cellStyle name="메모 3 4 3 8 3" xfId="20304"/>
    <cellStyle name="메모 3 4 3 8 3 2" xfId="43343"/>
    <cellStyle name="메모 3 4 3 8 4" xfId="25786"/>
    <cellStyle name="메모 3 4 3 8 4 2" xfId="48825"/>
    <cellStyle name="메모 3 4 3 8 5" xfId="31675"/>
    <cellStyle name="메모 3 4 3 9" xfId="8583"/>
    <cellStyle name="메모 3 4 3 9 2" xfId="14549"/>
    <cellStyle name="메모 3 4 3 9 2 2" xfId="37603"/>
    <cellStyle name="메모 3 4 3 9 3" xfId="20305"/>
    <cellStyle name="메모 3 4 3 9 3 2" xfId="43344"/>
    <cellStyle name="메모 3 4 3 9 4" xfId="25787"/>
    <cellStyle name="메모 3 4 3 9 4 2" xfId="48826"/>
    <cellStyle name="메모 3 4 3 9 5" xfId="31676"/>
    <cellStyle name="메모 3 4 4" xfId="8584"/>
    <cellStyle name="메모 3 4 4 2" xfId="14550"/>
    <cellStyle name="메모 3 4 4 2 2" xfId="37604"/>
    <cellStyle name="메모 3 4 4 3" xfId="20306"/>
    <cellStyle name="메모 3 4 4 3 2" xfId="43345"/>
    <cellStyle name="메모 3 4 4 4" xfId="25788"/>
    <cellStyle name="메모 3 4 4 4 2" xfId="48827"/>
    <cellStyle name="메모 3 4 4 5" xfId="31677"/>
    <cellStyle name="메모 3 4 5" xfId="8585"/>
    <cellStyle name="메모 3 4 5 2" xfId="14551"/>
    <cellStyle name="메모 3 4 5 2 2" xfId="37605"/>
    <cellStyle name="메모 3 4 5 3" xfId="20307"/>
    <cellStyle name="메모 3 4 5 3 2" xfId="43346"/>
    <cellStyle name="메모 3 4 5 4" xfId="25789"/>
    <cellStyle name="메모 3 4 5 4 2" xfId="48828"/>
    <cellStyle name="메모 3 4 5 5" xfId="31678"/>
    <cellStyle name="메모 3 4 6" xfId="8586"/>
    <cellStyle name="메모 3 4 6 2" xfId="14552"/>
    <cellStyle name="메모 3 4 6 2 2" xfId="37606"/>
    <cellStyle name="메모 3 4 6 3" xfId="20308"/>
    <cellStyle name="메모 3 4 6 3 2" xfId="43347"/>
    <cellStyle name="메모 3 4 6 4" xfId="25790"/>
    <cellStyle name="메모 3 4 6 4 2" xfId="48829"/>
    <cellStyle name="메모 3 4 6 5" xfId="31679"/>
    <cellStyle name="메모 3 4 7" xfId="8587"/>
    <cellStyle name="메모 3 4 7 2" xfId="14553"/>
    <cellStyle name="메모 3 4 7 2 2" xfId="37607"/>
    <cellStyle name="메모 3 4 7 3" xfId="20309"/>
    <cellStyle name="메모 3 4 7 3 2" xfId="43348"/>
    <cellStyle name="메모 3 4 7 4" xfId="25791"/>
    <cellStyle name="메모 3 4 7 4 2" xfId="48830"/>
    <cellStyle name="메모 3 4 7 5" xfId="31680"/>
    <cellStyle name="메모 3 4 8" xfId="8588"/>
    <cellStyle name="메모 3 4 8 2" xfId="14554"/>
    <cellStyle name="메모 3 4 8 2 2" xfId="37608"/>
    <cellStyle name="메모 3 4 8 3" xfId="20310"/>
    <cellStyle name="메모 3 4 8 3 2" xfId="43349"/>
    <cellStyle name="메모 3 4 8 4" xfId="25792"/>
    <cellStyle name="메모 3 4 8 4 2" xfId="48831"/>
    <cellStyle name="메모 3 4 8 5" xfId="31681"/>
    <cellStyle name="메모 3 4 9" xfId="8589"/>
    <cellStyle name="메모 3 4 9 2" xfId="14555"/>
    <cellStyle name="메모 3 4 9 2 2" xfId="37609"/>
    <cellStyle name="메모 3 4 9 3" xfId="20311"/>
    <cellStyle name="메모 3 4 9 3 2" xfId="43350"/>
    <cellStyle name="메모 3 4 9 4" xfId="25793"/>
    <cellStyle name="메모 3 4 9 4 2" xfId="48832"/>
    <cellStyle name="메모 3 4 9 5" xfId="31682"/>
    <cellStyle name="메모 3 5" xfId="5562"/>
    <cellStyle name="메모 3 5 2" xfId="5850"/>
    <cellStyle name="메모 3 5 2 10" xfId="11823"/>
    <cellStyle name="메모 3 5 2 10 2" xfId="34892"/>
    <cellStyle name="메모 3 5 2 11" xfId="17584"/>
    <cellStyle name="메모 3 5 2 11 2" xfId="40638"/>
    <cellStyle name="메모 3 5 2 12" xfId="23092"/>
    <cellStyle name="메모 3 5 2 12 2" xfId="46131"/>
    <cellStyle name="메모 3 5 2 13" xfId="28964"/>
    <cellStyle name="메모 3 5 2 2" xfId="8590"/>
    <cellStyle name="메모 3 5 2 2 2" xfId="14556"/>
    <cellStyle name="메모 3 5 2 2 2 2" xfId="37610"/>
    <cellStyle name="메모 3 5 2 2 3" xfId="20312"/>
    <cellStyle name="메모 3 5 2 2 3 2" xfId="43351"/>
    <cellStyle name="메모 3 5 2 2 4" xfId="25794"/>
    <cellStyle name="메모 3 5 2 2 4 2" xfId="48833"/>
    <cellStyle name="메모 3 5 2 2 5" xfId="31683"/>
    <cellStyle name="메모 3 5 2 3" xfId="8591"/>
    <cellStyle name="메모 3 5 2 3 2" xfId="14557"/>
    <cellStyle name="메모 3 5 2 3 2 2" xfId="37611"/>
    <cellStyle name="메모 3 5 2 3 3" xfId="20313"/>
    <cellStyle name="메모 3 5 2 3 3 2" xfId="43352"/>
    <cellStyle name="메모 3 5 2 3 4" xfId="25795"/>
    <cellStyle name="메모 3 5 2 3 4 2" xfId="48834"/>
    <cellStyle name="메모 3 5 2 3 5" xfId="31684"/>
    <cellStyle name="메모 3 5 2 4" xfId="8592"/>
    <cellStyle name="메모 3 5 2 4 2" xfId="14558"/>
    <cellStyle name="메모 3 5 2 4 2 2" xfId="37612"/>
    <cellStyle name="메모 3 5 2 4 3" xfId="20314"/>
    <cellStyle name="메모 3 5 2 4 3 2" xfId="43353"/>
    <cellStyle name="메모 3 5 2 4 4" xfId="25796"/>
    <cellStyle name="메모 3 5 2 4 4 2" xfId="48835"/>
    <cellStyle name="메모 3 5 2 4 5" xfId="31685"/>
    <cellStyle name="메모 3 5 2 5" xfId="8593"/>
    <cellStyle name="메모 3 5 2 5 2" xfId="14559"/>
    <cellStyle name="메모 3 5 2 5 2 2" xfId="37613"/>
    <cellStyle name="메모 3 5 2 5 3" xfId="20315"/>
    <cellStyle name="메모 3 5 2 5 3 2" xfId="43354"/>
    <cellStyle name="메모 3 5 2 5 4" xfId="25797"/>
    <cellStyle name="메모 3 5 2 5 4 2" xfId="48836"/>
    <cellStyle name="메모 3 5 2 5 5" xfId="31686"/>
    <cellStyle name="메모 3 5 2 6" xfId="8594"/>
    <cellStyle name="메모 3 5 2 6 2" xfId="14560"/>
    <cellStyle name="메모 3 5 2 6 2 2" xfId="37614"/>
    <cellStyle name="메모 3 5 2 6 3" xfId="20316"/>
    <cellStyle name="메모 3 5 2 6 3 2" xfId="43355"/>
    <cellStyle name="메모 3 5 2 6 4" xfId="25798"/>
    <cellStyle name="메모 3 5 2 6 4 2" xfId="48837"/>
    <cellStyle name="메모 3 5 2 6 5" xfId="31687"/>
    <cellStyle name="메모 3 5 2 7" xfId="8595"/>
    <cellStyle name="메모 3 5 2 7 2" xfId="14561"/>
    <cellStyle name="메모 3 5 2 7 2 2" xfId="37615"/>
    <cellStyle name="메모 3 5 2 7 3" xfId="20317"/>
    <cellStyle name="메모 3 5 2 7 3 2" xfId="43356"/>
    <cellStyle name="메모 3 5 2 7 4" xfId="25799"/>
    <cellStyle name="메모 3 5 2 7 4 2" xfId="48838"/>
    <cellStyle name="메모 3 5 2 7 5" xfId="31688"/>
    <cellStyle name="메모 3 5 2 8" xfId="8596"/>
    <cellStyle name="메모 3 5 2 8 2" xfId="14562"/>
    <cellStyle name="메모 3 5 2 8 2 2" xfId="37616"/>
    <cellStyle name="메모 3 5 2 8 3" xfId="20318"/>
    <cellStyle name="메모 3 5 2 8 3 2" xfId="43357"/>
    <cellStyle name="메모 3 5 2 8 4" xfId="25800"/>
    <cellStyle name="메모 3 5 2 8 4 2" xfId="48839"/>
    <cellStyle name="메모 3 5 2 8 5" xfId="31689"/>
    <cellStyle name="메모 3 5 2 9" xfId="8597"/>
    <cellStyle name="메모 3 5 2 9 2" xfId="14563"/>
    <cellStyle name="메모 3 5 2 9 2 2" xfId="37617"/>
    <cellStyle name="메모 3 5 2 9 3" xfId="20319"/>
    <cellStyle name="메모 3 5 2 9 3 2" xfId="43358"/>
    <cellStyle name="메모 3 5 2 9 4" xfId="25801"/>
    <cellStyle name="메모 3 5 2 9 4 2" xfId="48840"/>
    <cellStyle name="메모 3 5 2 9 5" xfId="31690"/>
    <cellStyle name="메모 3 5 3" xfId="6069"/>
    <cellStyle name="메모 3 5 3 10" xfId="8598"/>
    <cellStyle name="메모 3 5 3 10 2" xfId="14564"/>
    <cellStyle name="메모 3 5 3 10 2 2" xfId="37618"/>
    <cellStyle name="메모 3 5 3 10 3" xfId="20320"/>
    <cellStyle name="메모 3 5 3 10 3 2" xfId="43359"/>
    <cellStyle name="메모 3 5 3 10 4" xfId="25802"/>
    <cellStyle name="메모 3 5 3 10 4 2" xfId="48841"/>
    <cellStyle name="메모 3 5 3 10 5" xfId="31691"/>
    <cellStyle name="메모 3 5 3 11" xfId="12041"/>
    <cellStyle name="메모 3 5 3 11 2" xfId="35110"/>
    <cellStyle name="메모 3 5 3 12" xfId="17797"/>
    <cellStyle name="메모 3 5 3 12 2" xfId="40851"/>
    <cellStyle name="메모 3 5 3 13" xfId="23294"/>
    <cellStyle name="메모 3 5 3 13 2" xfId="46333"/>
    <cellStyle name="메모 3 5 3 14" xfId="29183"/>
    <cellStyle name="메모 3 5 3 2" xfId="8599"/>
    <cellStyle name="메모 3 5 3 2 2" xfId="14565"/>
    <cellStyle name="메모 3 5 3 2 2 2" xfId="37619"/>
    <cellStyle name="메모 3 5 3 2 3" xfId="20321"/>
    <cellStyle name="메모 3 5 3 2 3 2" xfId="43360"/>
    <cellStyle name="메모 3 5 3 2 4" xfId="25803"/>
    <cellStyle name="메모 3 5 3 2 4 2" xfId="48842"/>
    <cellStyle name="메모 3 5 3 2 5" xfId="31692"/>
    <cellStyle name="메모 3 5 3 3" xfId="8600"/>
    <cellStyle name="메모 3 5 3 3 2" xfId="14566"/>
    <cellStyle name="메모 3 5 3 3 2 2" xfId="37620"/>
    <cellStyle name="메모 3 5 3 3 3" xfId="20322"/>
    <cellStyle name="메모 3 5 3 3 3 2" xfId="43361"/>
    <cellStyle name="메모 3 5 3 3 4" xfId="25804"/>
    <cellStyle name="메모 3 5 3 3 4 2" xfId="48843"/>
    <cellStyle name="메모 3 5 3 3 5" xfId="31693"/>
    <cellStyle name="메모 3 5 3 4" xfId="8601"/>
    <cellStyle name="메모 3 5 3 4 2" xfId="14567"/>
    <cellStyle name="메모 3 5 3 4 2 2" xfId="37621"/>
    <cellStyle name="메모 3 5 3 4 3" xfId="20323"/>
    <cellStyle name="메모 3 5 3 4 3 2" xfId="43362"/>
    <cellStyle name="메모 3 5 3 4 4" xfId="25805"/>
    <cellStyle name="메모 3 5 3 4 4 2" xfId="48844"/>
    <cellStyle name="메모 3 5 3 4 5" xfId="31694"/>
    <cellStyle name="메모 3 5 3 5" xfId="8602"/>
    <cellStyle name="메모 3 5 3 5 2" xfId="14568"/>
    <cellStyle name="메모 3 5 3 5 2 2" xfId="37622"/>
    <cellStyle name="메모 3 5 3 5 3" xfId="20324"/>
    <cellStyle name="메모 3 5 3 5 3 2" xfId="43363"/>
    <cellStyle name="메모 3 5 3 5 4" xfId="25806"/>
    <cellStyle name="메모 3 5 3 5 4 2" xfId="48845"/>
    <cellStyle name="메모 3 5 3 5 5" xfId="31695"/>
    <cellStyle name="메모 3 5 3 6" xfId="8603"/>
    <cellStyle name="메모 3 5 3 6 2" xfId="14569"/>
    <cellStyle name="메모 3 5 3 6 2 2" xfId="37623"/>
    <cellStyle name="메모 3 5 3 6 3" xfId="20325"/>
    <cellStyle name="메모 3 5 3 6 3 2" xfId="43364"/>
    <cellStyle name="메모 3 5 3 6 4" xfId="25807"/>
    <cellStyle name="메모 3 5 3 6 4 2" xfId="48846"/>
    <cellStyle name="메모 3 5 3 6 5" xfId="31696"/>
    <cellStyle name="메모 3 5 3 7" xfId="8604"/>
    <cellStyle name="메모 3 5 3 7 2" xfId="14570"/>
    <cellStyle name="메모 3 5 3 7 2 2" xfId="37624"/>
    <cellStyle name="메모 3 5 3 7 3" xfId="20326"/>
    <cellStyle name="메모 3 5 3 7 3 2" xfId="43365"/>
    <cellStyle name="메모 3 5 3 7 4" xfId="25808"/>
    <cellStyle name="메모 3 5 3 7 4 2" xfId="48847"/>
    <cellStyle name="메모 3 5 3 7 5" xfId="31697"/>
    <cellStyle name="메모 3 5 3 8" xfId="8605"/>
    <cellStyle name="메모 3 5 3 8 2" xfId="14571"/>
    <cellStyle name="메모 3 5 3 8 2 2" xfId="37625"/>
    <cellStyle name="메모 3 5 3 8 3" xfId="20327"/>
    <cellStyle name="메모 3 5 3 8 3 2" xfId="43366"/>
    <cellStyle name="메모 3 5 3 8 4" xfId="25809"/>
    <cellStyle name="메모 3 5 3 8 4 2" xfId="48848"/>
    <cellStyle name="메모 3 5 3 8 5" xfId="31698"/>
    <cellStyle name="메모 3 5 3 9" xfId="8606"/>
    <cellStyle name="메모 3 5 3 9 2" xfId="14572"/>
    <cellStyle name="메모 3 5 3 9 2 2" xfId="37626"/>
    <cellStyle name="메모 3 5 3 9 3" xfId="20328"/>
    <cellStyle name="메모 3 5 3 9 3 2" xfId="43367"/>
    <cellStyle name="메모 3 5 3 9 4" xfId="25810"/>
    <cellStyle name="메모 3 5 3 9 4 2" xfId="48849"/>
    <cellStyle name="메모 3 5 3 9 5" xfId="31699"/>
    <cellStyle name="메모 3 5 4" xfId="8607"/>
    <cellStyle name="메모 3 5 4 2" xfId="14573"/>
    <cellStyle name="메모 3 5 4 2 2" xfId="37627"/>
    <cellStyle name="메모 3 5 4 3" xfId="20329"/>
    <cellStyle name="메모 3 5 4 3 2" xfId="43368"/>
    <cellStyle name="메모 3 5 4 4" xfId="25811"/>
    <cellStyle name="메모 3 5 4 4 2" xfId="48850"/>
    <cellStyle name="메모 3 5 4 5" xfId="31700"/>
    <cellStyle name="메모 3 5 5" xfId="8608"/>
    <cellStyle name="메모 3 5 5 2" xfId="14574"/>
    <cellStyle name="메모 3 5 5 2 2" xfId="37628"/>
    <cellStyle name="메모 3 5 5 3" xfId="20330"/>
    <cellStyle name="메모 3 5 5 3 2" xfId="43369"/>
    <cellStyle name="메모 3 5 5 4" xfId="25812"/>
    <cellStyle name="메모 3 5 5 4 2" xfId="48851"/>
    <cellStyle name="메모 3 5 5 5" xfId="31701"/>
    <cellStyle name="메모 3 5 6" xfId="8609"/>
    <cellStyle name="메모 3 5 6 2" xfId="14575"/>
    <cellStyle name="메모 3 5 6 2 2" xfId="37629"/>
    <cellStyle name="메모 3 5 6 3" xfId="20331"/>
    <cellStyle name="메모 3 5 6 3 2" xfId="43370"/>
    <cellStyle name="메모 3 5 6 4" xfId="25813"/>
    <cellStyle name="메모 3 5 6 4 2" xfId="48852"/>
    <cellStyle name="메모 3 5 6 5" xfId="31702"/>
    <cellStyle name="메모 3 5 7" xfId="11554"/>
    <cellStyle name="메모 3 5 7 2" xfId="34623"/>
    <cellStyle name="메모 3 5 8" xfId="17334"/>
    <cellStyle name="메모 3 5 8 2" xfId="40388"/>
    <cellStyle name="메모 3 5 9" xfId="28687"/>
    <cellStyle name="메모 3 6" xfId="5412"/>
    <cellStyle name="메모 3 6 10" xfId="28537"/>
    <cellStyle name="메모 3 6 2" xfId="5700"/>
    <cellStyle name="메모 3 6 2 10" xfId="11673"/>
    <cellStyle name="메모 3 6 2 10 2" xfId="34742"/>
    <cellStyle name="메모 3 6 2 11" xfId="17442"/>
    <cellStyle name="메모 3 6 2 11 2" xfId="40496"/>
    <cellStyle name="메모 3 6 2 12" xfId="22963"/>
    <cellStyle name="메모 3 6 2 12 2" xfId="46002"/>
    <cellStyle name="메모 3 6 2 13" xfId="28814"/>
    <cellStyle name="메모 3 6 2 2" xfId="8610"/>
    <cellStyle name="메모 3 6 2 2 2" xfId="14576"/>
    <cellStyle name="메모 3 6 2 2 2 2" xfId="37630"/>
    <cellStyle name="메모 3 6 2 2 3" xfId="20332"/>
    <cellStyle name="메모 3 6 2 2 3 2" xfId="43371"/>
    <cellStyle name="메모 3 6 2 2 4" xfId="25814"/>
    <cellStyle name="메모 3 6 2 2 4 2" xfId="48853"/>
    <cellStyle name="메모 3 6 2 2 5" xfId="31703"/>
    <cellStyle name="메모 3 6 2 3" xfId="8611"/>
    <cellStyle name="메모 3 6 2 3 2" xfId="14577"/>
    <cellStyle name="메모 3 6 2 3 2 2" xfId="37631"/>
    <cellStyle name="메모 3 6 2 3 3" xfId="20333"/>
    <cellStyle name="메모 3 6 2 3 3 2" xfId="43372"/>
    <cellStyle name="메모 3 6 2 3 4" xfId="25815"/>
    <cellStyle name="메모 3 6 2 3 4 2" xfId="48854"/>
    <cellStyle name="메모 3 6 2 3 5" xfId="31704"/>
    <cellStyle name="메모 3 6 2 4" xfId="8612"/>
    <cellStyle name="메모 3 6 2 4 2" xfId="14578"/>
    <cellStyle name="메모 3 6 2 4 2 2" xfId="37632"/>
    <cellStyle name="메모 3 6 2 4 3" xfId="20334"/>
    <cellStyle name="메모 3 6 2 4 3 2" xfId="43373"/>
    <cellStyle name="메모 3 6 2 4 4" xfId="25816"/>
    <cellStyle name="메모 3 6 2 4 4 2" xfId="48855"/>
    <cellStyle name="메모 3 6 2 4 5" xfId="31705"/>
    <cellStyle name="메모 3 6 2 5" xfId="8613"/>
    <cellStyle name="메모 3 6 2 5 2" xfId="14579"/>
    <cellStyle name="메모 3 6 2 5 2 2" xfId="37633"/>
    <cellStyle name="메모 3 6 2 5 3" xfId="20335"/>
    <cellStyle name="메모 3 6 2 5 3 2" xfId="43374"/>
    <cellStyle name="메모 3 6 2 5 4" xfId="25817"/>
    <cellStyle name="메모 3 6 2 5 4 2" xfId="48856"/>
    <cellStyle name="메모 3 6 2 5 5" xfId="31706"/>
    <cellStyle name="메모 3 6 2 6" xfId="8614"/>
    <cellStyle name="메모 3 6 2 6 2" xfId="14580"/>
    <cellStyle name="메모 3 6 2 6 2 2" xfId="37634"/>
    <cellStyle name="메모 3 6 2 6 3" xfId="20336"/>
    <cellStyle name="메모 3 6 2 6 3 2" xfId="43375"/>
    <cellStyle name="메모 3 6 2 6 4" xfId="25818"/>
    <cellStyle name="메모 3 6 2 6 4 2" xfId="48857"/>
    <cellStyle name="메모 3 6 2 6 5" xfId="31707"/>
    <cellStyle name="메모 3 6 2 7" xfId="8615"/>
    <cellStyle name="메모 3 6 2 7 2" xfId="14581"/>
    <cellStyle name="메모 3 6 2 7 2 2" xfId="37635"/>
    <cellStyle name="메모 3 6 2 7 3" xfId="20337"/>
    <cellStyle name="메모 3 6 2 7 3 2" xfId="43376"/>
    <cellStyle name="메모 3 6 2 7 4" xfId="25819"/>
    <cellStyle name="메모 3 6 2 7 4 2" xfId="48858"/>
    <cellStyle name="메모 3 6 2 7 5" xfId="31708"/>
    <cellStyle name="메모 3 6 2 8" xfId="8616"/>
    <cellStyle name="메모 3 6 2 8 2" xfId="14582"/>
    <cellStyle name="메모 3 6 2 8 2 2" xfId="37636"/>
    <cellStyle name="메모 3 6 2 8 3" xfId="20338"/>
    <cellStyle name="메모 3 6 2 8 3 2" xfId="43377"/>
    <cellStyle name="메모 3 6 2 8 4" xfId="25820"/>
    <cellStyle name="메모 3 6 2 8 4 2" xfId="48859"/>
    <cellStyle name="메모 3 6 2 8 5" xfId="31709"/>
    <cellStyle name="메모 3 6 2 9" xfId="8617"/>
    <cellStyle name="메모 3 6 2 9 2" xfId="14583"/>
    <cellStyle name="메모 3 6 2 9 2 2" xfId="37637"/>
    <cellStyle name="메모 3 6 2 9 3" xfId="20339"/>
    <cellStyle name="메모 3 6 2 9 3 2" xfId="43378"/>
    <cellStyle name="메모 3 6 2 9 4" xfId="25821"/>
    <cellStyle name="메모 3 6 2 9 4 2" xfId="48860"/>
    <cellStyle name="메모 3 6 2 9 5" xfId="31710"/>
    <cellStyle name="메모 3 6 3" xfId="5939"/>
    <cellStyle name="메모 3 6 3 10" xfId="8618"/>
    <cellStyle name="메모 3 6 3 10 2" xfId="14584"/>
    <cellStyle name="메모 3 6 3 10 2 2" xfId="37638"/>
    <cellStyle name="메모 3 6 3 10 3" xfId="20340"/>
    <cellStyle name="메모 3 6 3 10 3 2" xfId="43379"/>
    <cellStyle name="메모 3 6 3 10 4" xfId="25822"/>
    <cellStyle name="메모 3 6 3 10 4 2" xfId="48861"/>
    <cellStyle name="메모 3 6 3 10 5" xfId="31711"/>
    <cellStyle name="메모 3 6 3 11" xfId="11912"/>
    <cellStyle name="메모 3 6 3 11 2" xfId="34981"/>
    <cellStyle name="메모 3 6 3 12" xfId="17669"/>
    <cellStyle name="메모 3 6 3 12 2" xfId="40723"/>
    <cellStyle name="메모 3 6 3 13" xfId="23166"/>
    <cellStyle name="메모 3 6 3 13 2" xfId="46205"/>
    <cellStyle name="메모 3 6 3 14" xfId="29053"/>
    <cellStyle name="메모 3 6 3 2" xfId="8619"/>
    <cellStyle name="메모 3 6 3 2 2" xfId="14585"/>
    <cellStyle name="메모 3 6 3 2 2 2" xfId="37639"/>
    <cellStyle name="메모 3 6 3 2 3" xfId="20341"/>
    <cellStyle name="메모 3 6 3 2 3 2" xfId="43380"/>
    <cellStyle name="메모 3 6 3 2 4" xfId="25823"/>
    <cellStyle name="메모 3 6 3 2 4 2" xfId="48862"/>
    <cellStyle name="메모 3 6 3 2 5" xfId="31712"/>
    <cellStyle name="메모 3 6 3 3" xfId="8620"/>
    <cellStyle name="메모 3 6 3 3 2" xfId="14586"/>
    <cellStyle name="메모 3 6 3 3 2 2" xfId="37640"/>
    <cellStyle name="메모 3 6 3 3 3" xfId="20342"/>
    <cellStyle name="메모 3 6 3 3 3 2" xfId="43381"/>
    <cellStyle name="메모 3 6 3 3 4" xfId="25824"/>
    <cellStyle name="메모 3 6 3 3 4 2" xfId="48863"/>
    <cellStyle name="메모 3 6 3 3 5" xfId="31713"/>
    <cellStyle name="메모 3 6 3 4" xfId="8621"/>
    <cellStyle name="메모 3 6 3 4 2" xfId="14587"/>
    <cellStyle name="메모 3 6 3 4 2 2" xfId="37641"/>
    <cellStyle name="메모 3 6 3 4 3" xfId="20343"/>
    <cellStyle name="메모 3 6 3 4 3 2" xfId="43382"/>
    <cellStyle name="메모 3 6 3 4 4" xfId="25825"/>
    <cellStyle name="메모 3 6 3 4 4 2" xfId="48864"/>
    <cellStyle name="메모 3 6 3 4 5" xfId="31714"/>
    <cellStyle name="메모 3 6 3 5" xfId="8622"/>
    <cellStyle name="메모 3 6 3 5 2" xfId="14588"/>
    <cellStyle name="메모 3 6 3 5 2 2" xfId="37642"/>
    <cellStyle name="메모 3 6 3 5 3" xfId="20344"/>
    <cellStyle name="메모 3 6 3 5 3 2" xfId="43383"/>
    <cellStyle name="메모 3 6 3 5 4" xfId="25826"/>
    <cellStyle name="메모 3 6 3 5 4 2" xfId="48865"/>
    <cellStyle name="메모 3 6 3 5 5" xfId="31715"/>
    <cellStyle name="메모 3 6 3 6" xfId="8623"/>
    <cellStyle name="메모 3 6 3 6 2" xfId="14589"/>
    <cellStyle name="메모 3 6 3 6 2 2" xfId="37643"/>
    <cellStyle name="메모 3 6 3 6 3" xfId="20345"/>
    <cellStyle name="메모 3 6 3 6 3 2" xfId="43384"/>
    <cellStyle name="메모 3 6 3 6 4" xfId="25827"/>
    <cellStyle name="메모 3 6 3 6 4 2" xfId="48866"/>
    <cellStyle name="메모 3 6 3 6 5" xfId="31716"/>
    <cellStyle name="메모 3 6 3 7" xfId="8624"/>
    <cellStyle name="메모 3 6 3 7 2" xfId="14590"/>
    <cellStyle name="메모 3 6 3 7 2 2" xfId="37644"/>
    <cellStyle name="메모 3 6 3 7 3" xfId="20346"/>
    <cellStyle name="메모 3 6 3 7 3 2" xfId="43385"/>
    <cellStyle name="메모 3 6 3 7 4" xfId="25828"/>
    <cellStyle name="메모 3 6 3 7 4 2" xfId="48867"/>
    <cellStyle name="메모 3 6 3 7 5" xfId="31717"/>
    <cellStyle name="메모 3 6 3 8" xfId="8625"/>
    <cellStyle name="메모 3 6 3 8 2" xfId="14591"/>
    <cellStyle name="메모 3 6 3 8 2 2" xfId="37645"/>
    <cellStyle name="메모 3 6 3 8 3" xfId="20347"/>
    <cellStyle name="메모 3 6 3 8 3 2" xfId="43386"/>
    <cellStyle name="메모 3 6 3 8 4" xfId="25829"/>
    <cellStyle name="메모 3 6 3 8 4 2" xfId="48868"/>
    <cellStyle name="메모 3 6 3 8 5" xfId="31718"/>
    <cellStyle name="메모 3 6 3 9" xfId="8626"/>
    <cellStyle name="메모 3 6 3 9 2" xfId="14592"/>
    <cellStyle name="메모 3 6 3 9 2 2" xfId="37646"/>
    <cellStyle name="메모 3 6 3 9 3" xfId="20348"/>
    <cellStyle name="메모 3 6 3 9 3 2" xfId="43387"/>
    <cellStyle name="메모 3 6 3 9 4" xfId="25830"/>
    <cellStyle name="메모 3 6 3 9 4 2" xfId="48869"/>
    <cellStyle name="메모 3 6 3 9 5" xfId="31719"/>
    <cellStyle name="메모 3 6 4" xfId="8627"/>
    <cellStyle name="메모 3 6 4 2" xfId="14593"/>
    <cellStyle name="메모 3 6 4 2 2" xfId="37647"/>
    <cellStyle name="메모 3 6 4 3" xfId="20349"/>
    <cellStyle name="메모 3 6 4 3 2" xfId="43388"/>
    <cellStyle name="메모 3 6 4 4" xfId="25831"/>
    <cellStyle name="메모 3 6 4 4 2" xfId="48870"/>
    <cellStyle name="메모 3 6 4 5" xfId="31720"/>
    <cellStyle name="메모 3 6 5" xfId="8628"/>
    <cellStyle name="메모 3 6 5 2" xfId="14594"/>
    <cellStyle name="메모 3 6 5 2 2" xfId="37648"/>
    <cellStyle name="메모 3 6 5 3" xfId="20350"/>
    <cellStyle name="메모 3 6 5 3 2" xfId="43389"/>
    <cellStyle name="메모 3 6 5 4" xfId="25832"/>
    <cellStyle name="메모 3 6 5 4 2" xfId="48871"/>
    <cellStyle name="메모 3 6 5 5" xfId="31721"/>
    <cellStyle name="메모 3 6 6" xfId="8629"/>
    <cellStyle name="메모 3 6 6 2" xfId="14595"/>
    <cellStyle name="메모 3 6 6 2 2" xfId="37649"/>
    <cellStyle name="메모 3 6 6 3" xfId="20351"/>
    <cellStyle name="메모 3 6 6 3 2" xfId="43390"/>
    <cellStyle name="메모 3 6 6 4" xfId="25833"/>
    <cellStyle name="메모 3 6 6 4 2" xfId="48872"/>
    <cellStyle name="메모 3 6 6 5" xfId="31722"/>
    <cellStyle name="메모 3 6 7" xfId="8630"/>
    <cellStyle name="메모 3 6 7 2" xfId="14596"/>
    <cellStyle name="메모 3 6 7 2 2" xfId="37650"/>
    <cellStyle name="메모 3 6 7 3" xfId="20352"/>
    <cellStyle name="메모 3 6 7 3 2" xfId="43391"/>
    <cellStyle name="메모 3 6 7 4" xfId="25834"/>
    <cellStyle name="메모 3 6 7 4 2" xfId="48873"/>
    <cellStyle name="메모 3 6 7 5" xfId="31723"/>
    <cellStyle name="메모 3 6 8" xfId="11406"/>
    <cellStyle name="메모 3 6 8 2" xfId="34475"/>
    <cellStyle name="메모 3 6 9" xfId="17204"/>
    <cellStyle name="메모 3 6 9 2" xfId="40258"/>
    <cellStyle name="메모 3 7" xfId="5364"/>
    <cellStyle name="메모 3 7 10" xfId="11222"/>
    <cellStyle name="메모 3 7 10 2" xfId="34291"/>
    <cellStyle name="메모 3 7 11" xfId="11296"/>
    <cellStyle name="메모 3 7 11 2" xfId="34365"/>
    <cellStyle name="메모 3 7 12" xfId="28489"/>
    <cellStyle name="메모 3 7 2" xfId="5652"/>
    <cellStyle name="메모 3 7 2 10" xfId="8631"/>
    <cellStyle name="메모 3 7 2 10 2" xfId="14597"/>
    <cellStyle name="메모 3 7 2 10 2 2" xfId="37651"/>
    <cellStyle name="메모 3 7 2 10 3" xfId="20353"/>
    <cellStyle name="메모 3 7 2 10 3 2" xfId="43392"/>
    <cellStyle name="메모 3 7 2 10 4" xfId="25835"/>
    <cellStyle name="메모 3 7 2 10 4 2" xfId="48874"/>
    <cellStyle name="메모 3 7 2 10 5" xfId="31724"/>
    <cellStyle name="메모 3 7 2 11" xfId="11625"/>
    <cellStyle name="메모 3 7 2 11 2" xfId="34694"/>
    <cellStyle name="메모 3 7 2 12" xfId="17396"/>
    <cellStyle name="메모 3 7 2 12 2" xfId="40450"/>
    <cellStyle name="메모 3 7 2 13" xfId="22929"/>
    <cellStyle name="메모 3 7 2 13 2" xfId="45968"/>
    <cellStyle name="메모 3 7 2 14" xfId="28766"/>
    <cellStyle name="메모 3 7 2 2" xfId="8632"/>
    <cellStyle name="메모 3 7 2 2 2" xfId="14598"/>
    <cellStyle name="메모 3 7 2 2 2 2" xfId="37652"/>
    <cellStyle name="메모 3 7 2 2 3" xfId="20354"/>
    <cellStyle name="메모 3 7 2 2 3 2" xfId="43393"/>
    <cellStyle name="메모 3 7 2 2 4" xfId="25836"/>
    <cellStyle name="메모 3 7 2 2 4 2" xfId="48875"/>
    <cellStyle name="메모 3 7 2 2 5" xfId="31725"/>
    <cellStyle name="메모 3 7 2 3" xfId="8633"/>
    <cellStyle name="메모 3 7 2 3 2" xfId="14599"/>
    <cellStyle name="메모 3 7 2 3 2 2" xfId="37653"/>
    <cellStyle name="메모 3 7 2 3 3" xfId="20355"/>
    <cellStyle name="메모 3 7 2 3 3 2" xfId="43394"/>
    <cellStyle name="메모 3 7 2 3 4" xfId="25837"/>
    <cellStyle name="메모 3 7 2 3 4 2" xfId="48876"/>
    <cellStyle name="메모 3 7 2 3 5" xfId="31726"/>
    <cellStyle name="메모 3 7 2 4" xfId="8634"/>
    <cellStyle name="메모 3 7 2 4 2" xfId="14600"/>
    <cellStyle name="메모 3 7 2 4 2 2" xfId="37654"/>
    <cellStyle name="메모 3 7 2 4 3" xfId="20356"/>
    <cellStyle name="메모 3 7 2 4 3 2" xfId="43395"/>
    <cellStyle name="메모 3 7 2 4 4" xfId="25838"/>
    <cellStyle name="메모 3 7 2 4 4 2" xfId="48877"/>
    <cellStyle name="메모 3 7 2 4 5" xfId="31727"/>
    <cellStyle name="메모 3 7 2 5" xfId="8635"/>
    <cellStyle name="메모 3 7 2 5 2" xfId="14601"/>
    <cellStyle name="메모 3 7 2 5 2 2" xfId="37655"/>
    <cellStyle name="메모 3 7 2 5 3" xfId="20357"/>
    <cellStyle name="메모 3 7 2 5 3 2" xfId="43396"/>
    <cellStyle name="메모 3 7 2 5 4" xfId="25839"/>
    <cellStyle name="메모 3 7 2 5 4 2" xfId="48878"/>
    <cellStyle name="메모 3 7 2 5 5" xfId="31728"/>
    <cellStyle name="메모 3 7 2 6" xfId="8636"/>
    <cellStyle name="메모 3 7 2 6 2" xfId="14602"/>
    <cellStyle name="메모 3 7 2 6 2 2" xfId="37656"/>
    <cellStyle name="메모 3 7 2 6 3" xfId="20358"/>
    <cellStyle name="메모 3 7 2 6 3 2" xfId="43397"/>
    <cellStyle name="메모 3 7 2 6 4" xfId="25840"/>
    <cellStyle name="메모 3 7 2 6 4 2" xfId="48879"/>
    <cellStyle name="메모 3 7 2 6 5" xfId="31729"/>
    <cellStyle name="메모 3 7 2 7" xfId="8637"/>
    <cellStyle name="메모 3 7 2 7 2" xfId="14603"/>
    <cellStyle name="메모 3 7 2 7 2 2" xfId="37657"/>
    <cellStyle name="메모 3 7 2 7 3" xfId="20359"/>
    <cellStyle name="메모 3 7 2 7 3 2" xfId="43398"/>
    <cellStyle name="메모 3 7 2 7 4" xfId="25841"/>
    <cellStyle name="메모 3 7 2 7 4 2" xfId="48880"/>
    <cellStyle name="메모 3 7 2 7 5" xfId="31730"/>
    <cellStyle name="메모 3 7 2 8" xfId="8638"/>
    <cellStyle name="메모 3 7 2 8 2" xfId="14604"/>
    <cellStyle name="메모 3 7 2 8 2 2" xfId="37658"/>
    <cellStyle name="메모 3 7 2 8 3" xfId="20360"/>
    <cellStyle name="메모 3 7 2 8 3 2" xfId="43399"/>
    <cellStyle name="메모 3 7 2 8 4" xfId="25842"/>
    <cellStyle name="메모 3 7 2 8 4 2" xfId="48881"/>
    <cellStyle name="메모 3 7 2 8 5" xfId="31731"/>
    <cellStyle name="메모 3 7 2 9" xfId="8639"/>
    <cellStyle name="메모 3 7 2 9 2" xfId="14605"/>
    <cellStyle name="메모 3 7 2 9 2 2" xfId="37659"/>
    <cellStyle name="메모 3 7 2 9 3" xfId="20361"/>
    <cellStyle name="메모 3 7 2 9 3 2" xfId="43400"/>
    <cellStyle name="메모 3 7 2 9 4" xfId="25843"/>
    <cellStyle name="메모 3 7 2 9 4 2" xfId="48882"/>
    <cellStyle name="메모 3 7 2 9 5" xfId="31732"/>
    <cellStyle name="메모 3 7 3" xfId="5896"/>
    <cellStyle name="메모 3 7 3 10" xfId="8640"/>
    <cellStyle name="메모 3 7 3 10 2" xfId="14606"/>
    <cellStyle name="메모 3 7 3 10 2 2" xfId="37660"/>
    <cellStyle name="메모 3 7 3 10 3" xfId="20362"/>
    <cellStyle name="메모 3 7 3 10 3 2" xfId="43401"/>
    <cellStyle name="메모 3 7 3 10 4" xfId="25844"/>
    <cellStyle name="메모 3 7 3 10 4 2" xfId="48883"/>
    <cellStyle name="메모 3 7 3 10 5" xfId="31733"/>
    <cellStyle name="메모 3 7 3 11" xfId="11869"/>
    <cellStyle name="메모 3 7 3 11 2" xfId="34938"/>
    <cellStyle name="메모 3 7 3 12" xfId="17626"/>
    <cellStyle name="메모 3 7 3 12 2" xfId="40680"/>
    <cellStyle name="메모 3 7 3 13" xfId="23123"/>
    <cellStyle name="메모 3 7 3 13 2" xfId="46162"/>
    <cellStyle name="메모 3 7 3 14" xfId="29010"/>
    <cellStyle name="메모 3 7 3 2" xfId="8641"/>
    <cellStyle name="메모 3 7 3 2 2" xfId="14607"/>
    <cellStyle name="메모 3 7 3 2 2 2" xfId="37661"/>
    <cellStyle name="메모 3 7 3 2 3" xfId="20363"/>
    <cellStyle name="메모 3 7 3 2 3 2" xfId="43402"/>
    <cellStyle name="메모 3 7 3 2 4" xfId="25845"/>
    <cellStyle name="메모 3 7 3 2 4 2" xfId="48884"/>
    <cellStyle name="메모 3 7 3 2 5" xfId="31734"/>
    <cellStyle name="메모 3 7 3 3" xfId="8642"/>
    <cellStyle name="메모 3 7 3 3 2" xfId="14608"/>
    <cellStyle name="메모 3 7 3 3 2 2" xfId="37662"/>
    <cellStyle name="메모 3 7 3 3 3" xfId="20364"/>
    <cellStyle name="메모 3 7 3 3 3 2" xfId="43403"/>
    <cellStyle name="메모 3 7 3 3 4" xfId="25846"/>
    <cellStyle name="메모 3 7 3 3 4 2" xfId="48885"/>
    <cellStyle name="메모 3 7 3 3 5" xfId="31735"/>
    <cellStyle name="메모 3 7 3 4" xfId="8643"/>
    <cellStyle name="메모 3 7 3 4 2" xfId="14609"/>
    <cellStyle name="메모 3 7 3 4 2 2" xfId="37663"/>
    <cellStyle name="메모 3 7 3 4 3" xfId="20365"/>
    <cellStyle name="메모 3 7 3 4 3 2" xfId="43404"/>
    <cellStyle name="메모 3 7 3 4 4" xfId="25847"/>
    <cellStyle name="메모 3 7 3 4 4 2" xfId="48886"/>
    <cellStyle name="메모 3 7 3 4 5" xfId="31736"/>
    <cellStyle name="메모 3 7 3 5" xfId="8644"/>
    <cellStyle name="메모 3 7 3 5 2" xfId="14610"/>
    <cellStyle name="메모 3 7 3 5 2 2" xfId="37664"/>
    <cellStyle name="메모 3 7 3 5 3" xfId="20366"/>
    <cellStyle name="메모 3 7 3 5 3 2" xfId="43405"/>
    <cellStyle name="메모 3 7 3 5 4" xfId="25848"/>
    <cellStyle name="메모 3 7 3 5 4 2" xfId="48887"/>
    <cellStyle name="메모 3 7 3 5 5" xfId="31737"/>
    <cellStyle name="메모 3 7 3 6" xfId="8645"/>
    <cellStyle name="메모 3 7 3 6 2" xfId="14611"/>
    <cellStyle name="메모 3 7 3 6 2 2" xfId="37665"/>
    <cellStyle name="메모 3 7 3 6 3" xfId="20367"/>
    <cellStyle name="메모 3 7 3 6 3 2" xfId="43406"/>
    <cellStyle name="메모 3 7 3 6 4" xfId="25849"/>
    <cellStyle name="메모 3 7 3 6 4 2" xfId="48888"/>
    <cellStyle name="메모 3 7 3 6 5" xfId="31738"/>
    <cellStyle name="메모 3 7 3 7" xfId="8646"/>
    <cellStyle name="메모 3 7 3 7 2" xfId="14612"/>
    <cellStyle name="메모 3 7 3 7 2 2" xfId="37666"/>
    <cellStyle name="메모 3 7 3 7 3" xfId="20368"/>
    <cellStyle name="메모 3 7 3 7 3 2" xfId="43407"/>
    <cellStyle name="메모 3 7 3 7 4" xfId="25850"/>
    <cellStyle name="메모 3 7 3 7 4 2" xfId="48889"/>
    <cellStyle name="메모 3 7 3 7 5" xfId="31739"/>
    <cellStyle name="메모 3 7 3 8" xfId="8647"/>
    <cellStyle name="메모 3 7 3 8 2" xfId="14613"/>
    <cellStyle name="메모 3 7 3 8 2 2" xfId="37667"/>
    <cellStyle name="메모 3 7 3 8 3" xfId="20369"/>
    <cellStyle name="메모 3 7 3 8 3 2" xfId="43408"/>
    <cellStyle name="메모 3 7 3 8 4" xfId="25851"/>
    <cellStyle name="메모 3 7 3 8 4 2" xfId="48890"/>
    <cellStyle name="메모 3 7 3 8 5" xfId="31740"/>
    <cellStyle name="메모 3 7 3 9" xfId="8648"/>
    <cellStyle name="메모 3 7 3 9 2" xfId="14614"/>
    <cellStyle name="메모 3 7 3 9 2 2" xfId="37668"/>
    <cellStyle name="메모 3 7 3 9 3" xfId="20370"/>
    <cellStyle name="메모 3 7 3 9 3 2" xfId="43409"/>
    <cellStyle name="메모 3 7 3 9 4" xfId="25852"/>
    <cellStyle name="메모 3 7 3 9 4 2" xfId="48891"/>
    <cellStyle name="메모 3 7 3 9 5" xfId="31741"/>
    <cellStyle name="메모 3 7 4" xfId="8649"/>
    <cellStyle name="메모 3 7 4 2" xfId="14615"/>
    <cellStyle name="메모 3 7 4 2 2" xfId="37669"/>
    <cellStyle name="메모 3 7 4 3" xfId="20371"/>
    <cellStyle name="메모 3 7 4 3 2" xfId="43410"/>
    <cellStyle name="메모 3 7 4 4" xfId="25853"/>
    <cellStyle name="메모 3 7 4 4 2" xfId="48892"/>
    <cellStyle name="메모 3 7 4 5" xfId="31742"/>
    <cellStyle name="메모 3 7 5" xfId="8650"/>
    <cellStyle name="메모 3 7 5 2" xfId="14616"/>
    <cellStyle name="메모 3 7 5 2 2" xfId="37670"/>
    <cellStyle name="메모 3 7 5 3" xfId="20372"/>
    <cellStyle name="메모 3 7 5 3 2" xfId="43411"/>
    <cellStyle name="메모 3 7 5 4" xfId="25854"/>
    <cellStyle name="메모 3 7 5 4 2" xfId="48893"/>
    <cellStyle name="메모 3 7 5 5" xfId="31743"/>
    <cellStyle name="메모 3 7 6" xfId="8651"/>
    <cellStyle name="메모 3 7 6 2" xfId="14617"/>
    <cellStyle name="메모 3 7 6 2 2" xfId="37671"/>
    <cellStyle name="메모 3 7 6 3" xfId="20373"/>
    <cellStyle name="메모 3 7 6 3 2" xfId="43412"/>
    <cellStyle name="메모 3 7 6 4" xfId="25855"/>
    <cellStyle name="메모 3 7 6 4 2" xfId="48894"/>
    <cellStyle name="메모 3 7 6 5" xfId="31744"/>
    <cellStyle name="메모 3 7 7" xfId="8652"/>
    <cellStyle name="메모 3 7 7 2" xfId="14618"/>
    <cellStyle name="메모 3 7 7 2 2" xfId="37672"/>
    <cellStyle name="메모 3 7 7 3" xfId="20374"/>
    <cellStyle name="메모 3 7 7 3 2" xfId="43413"/>
    <cellStyle name="메모 3 7 7 4" xfId="25856"/>
    <cellStyle name="메모 3 7 7 4 2" xfId="48895"/>
    <cellStyle name="메모 3 7 7 5" xfId="31745"/>
    <cellStyle name="메모 3 7 8" xfId="8653"/>
    <cellStyle name="메모 3 7 8 2" xfId="14619"/>
    <cellStyle name="메모 3 7 8 2 2" xfId="37673"/>
    <cellStyle name="메모 3 7 8 3" xfId="20375"/>
    <cellStyle name="메모 3 7 8 3 2" xfId="43414"/>
    <cellStyle name="메모 3 7 8 4" xfId="25857"/>
    <cellStyle name="메모 3 7 8 4 2" xfId="48896"/>
    <cellStyle name="메모 3 7 8 5" xfId="31746"/>
    <cellStyle name="메모 3 7 9" xfId="11358"/>
    <cellStyle name="메모 3 7 9 2" xfId="34427"/>
    <cellStyle name="메모 3 8" xfId="8654"/>
    <cellStyle name="메모 3 8 2" xfId="14620"/>
    <cellStyle name="메모 3 8 2 2" xfId="37674"/>
    <cellStyle name="메모 3 8 3" xfId="20376"/>
    <cellStyle name="메모 3 8 3 2" xfId="43415"/>
    <cellStyle name="메모 3 8 4" xfId="25858"/>
    <cellStyle name="메모 3 8 4 2" xfId="48897"/>
    <cellStyle name="메모 3 8 5" xfId="31747"/>
    <cellStyle name="메모 3 9" xfId="11322"/>
    <cellStyle name="메모 3 9 2" xfId="34391"/>
    <cellStyle name="메모 4" xfId="560"/>
    <cellStyle name="메모 4 10" xfId="28416"/>
    <cellStyle name="메모 4 2" xfId="4578"/>
    <cellStyle name="메모 4 2 2" xfId="5215"/>
    <cellStyle name="메모 4 2 2 10" xfId="28464"/>
    <cellStyle name="메모 4 2 2 2" xfId="5525"/>
    <cellStyle name="메모 4 2 2 2 2" xfId="5813"/>
    <cellStyle name="메모 4 2 2 2 2 10" xfId="11786"/>
    <cellStyle name="메모 4 2 2 2 2 10 2" xfId="34855"/>
    <cellStyle name="메모 4 2 2 2 2 11" xfId="17550"/>
    <cellStyle name="메모 4 2 2 2 2 11 2" xfId="40604"/>
    <cellStyle name="메모 4 2 2 2 2 12" xfId="23066"/>
    <cellStyle name="메모 4 2 2 2 2 12 2" xfId="46105"/>
    <cellStyle name="메모 4 2 2 2 2 13" xfId="28927"/>
    <cellStyle name="메모 4 2 2 2 2 2" xfId="8655"/>
    <cellStyle name="메모 4 2 2 2 2 2 2" xfId="14621"/>
    <cellStyle name="메모 4 2 2 2 2 2 2 2" xfId="37675"/>
    <cellStyle name="메모 4 2 2 2 2 2 3" xfId="20377"/>
    <cellStyle name="메모 4 2 2 2 2 2 3 2" xfId="43416"/>
    <cellStyle name="메모 4 2 2 2 2 2 4" xfId="25859"/>
    <cellStyle name="메모 4 2 2 2 2 2 4 2" xfId="48898"/>
    <cellStyle name="메모 4 2 2 2 2 2 5" xfId="31748"/>
    <cellStyle name="메모 4 2 2 2 2 3" xfId="8656"/>
    <cellStyle name="메모 4 2 2 2 2 3 2" xfId="14622"/>
    <cellStyle name="메모 4 2 2 2 2 3 2 2" xfId="37676"/>
    <cellStyle name="메모 4 2 2 2 2 3 3" xfId="20378"/>
    <cellStyle name="메모 4 2 2 2 2 3 3 2" xfId="43417"/>
    <cellStyle name="메모 4 2 2 2 2 3 4" xfId="25860"/>
    <cellStyle name="메모 4 2 2 2 2 3 4 2" xfId="48899"/>
    <cellStyle name="메모 4 2 2 2 2 3 5" xfId="31749"/>
    <cellStyle name="메모 4 2 2 2 2 4" xfId="8657"/>
    <cellStyle name="메모 4 2 2 2 2 4 2" xfId="14623"/>
    <cellStyle name="메모 4 2 2 2 2 4 2 2" xfId="37677"/>
    <cellStyle name="메모 4 2 2 2 2 4 3" xfId="20379"/>
    <cellStyle name="메모 4 2 2 2 2 4 3 2" xfId="43418"/>
    <cellStyle name="메모 4 2 2 2 2 4 4" xfId="25861"/>
    <cellStyle name="메모 4 2 2 2 2 4 4 2" xfId="48900"/>
    <cellStyle name="메모 4 2 2 2 2 4 5" xfId="31750"/>
    <cellStyle name="메모 4 2 2 2 2 5" xfId="8658"/>
    <cellStyle name="메모 4 2 2 2 2 5 2" xfId="14624"/>
    <cellStyle name="메모 4 2 2 2 2 5 2 2" xfId="37678"/>
    <cellStyle name="메모 4 2 2 2 2 5 3" xfId="20380"/>
    <cellStyle name="메모 4 2 2 2 2 5 3 2" xfId="43419"/>
    <cellStyle name="메모 4 2 2 2 2 5 4" xfId="25862"/>
    <cellStyle name="메모 4 2 2 2 2 5 4 2" xfId="48901"/>
    <cellStyle name="메모 4 2 2 2 2 5 5" xfId="31751"/>
    <cellStyle name="메모 4 2 2 2 2 6" xfId="8659"/>
    <cellStyle name="메모 4 2 2 2 2 6 2" xfId="14625"/>
    <cellStyle name="메모 4 2 2 2 2 6 2 2" xfId="37679"/>
    <cellStyle name="메모 4 2 2 2 2 6 3" xfId="20381"/>
    <cellStyle name="메모 4 2 2 2 2 6 3 2" xfId="43420"/>
    <cellStyle name="메모 4 2 2 2 2 6 4" xfId="25863"/>
    <cellStyle name="메모 4 2 2 2 2 6 4 2" xfId="48902"/>
    <cellStyle name="메모 4 2 2 2 2 6 5" xfId="31752"/>
    <cellStyle name="메모 4 2 2 2 2 7" xfId="8660"/>
    <cellStyle name="메모 4 2 2 2 2 7 2" xfId="14626"/>
    <cellStyle name="메모 4 2 2 2 2 7 2 2" xfId="37680"/>
    <cellStyle name="메모 4 2 2 2 2 7 3" xfId="20382"/>
    <cellStyle name="메모 4 2 2 2 2 7 3 2" xfId="43421"/>
    <cellStyle name="메모 4 2 2 2 2 7 4" xfId="25864"/>
    <cellStyle name="메모 4 2 2 2 2 7 4 2" xfId="48903"/>
    <cellStyle name="메모 4 2 2 2 2 7 5" xfId="31753"/>
    <cellStyle name="메모 4 2 2 2 2 8" xfId="8661"/>
    <cellStyle name="메모 4 2 2 2 2 8 2" xfId="14627"/>
    <cellStyle name="메모 4 2 2 2 2 8 2 2" xfId="37681"/>
    <cellStyle name="메모 4 2 2 2 2 8 3" xfId="20383"/>
    <cellStyle name="메모 4 2 2 2 2 8 3 2" xfId="43422"/>
    <cellStyle name="메모 4 2 2 2 2 8 4" xfId="25865"/>
    <cellStyle name="메모 4 2 2 2 2 8 4 2" xfId="48904"/>
    <cellStyle name="메모 4 2 2 2 2 8 5" xfId="31754"/>
    <cellStyle name="메모 4 2 2 2 2 9" xfId="8662"/>
    <cellStyle name="메모 4 2 2 2 2 9 2" xfId="14628"/>
    <cellStyle name="메모 4 2 2 2 2 9 2 2" xfId="37682"/>
    <cellStyle name="메모 4 2 2 2 2 9 3" xfId="20384"/>
    <cellStyle name="메모 4 2 2 2 2 9 3 2" xfId="43423"/>
    <cellStyle name="메모 4 2 2 2 2 9 4" xfId="25866"/>
    <cellStyle name="메모 4 2 2 2 2 9 4 2" xfId="48905"/>
    <cellStyle name="메모 4 2 2 2 2 9 5" xfId="31755"/>
    <cellStyle name="메모 4 2 2 2 3" xfId="6036"/>
    <cellStyle name="메모 4 2 2 2 3 10" xfId="8663"/>
    <cellStyle name="메모 4 2 2 2 3 10 2" xfId="14629"/>
    <cellStyle name="메모 4 2 2 2 3 10 2 2" xfId="37683"/>
    <cellStyle name="메모 4 2 2 2 3 10 3" xfId="20385"/>
    <cellStyle name="메모 4 2 2 2 3 10 3 2" xfId="43424"/>
    <cellStyle name="메모 4 2 2 2 3 10 4" xfId="25867"/>
    <cellStyle name="메모 4 2 2 2 3 10 4 2" xfId="48906"/>
    <cellStyle name="메모 4 2 2 2 3 10 5" xfId="31756"/>
    <cellStyle name="메모 4 2 2 2 3 11" xfId="12009"/>
    <cellStyle name="메모 4 2 2 2 3 11 2" xfId="35078"/>
    <cellStyle name="메모 4 2 2 2 3 12" xfId="17766"/>
    <cellStyle name="메모 4 2 2 2 3 12 2" xfId="40820"/>
    <cellStyle name="메모 4 2 2 2 3 13" xfId="23263"/>
    <cellStyle name="메모 4 2 2 2 3 13 2" xfId="46302"/>
    <cellStyle name="메모 4 2 2 2 3 14" xfId="29150"/>
    <cellStyle name="메모 4 2 2 2 3 2" xfId="8664"/>
    <cellStyle name="메모 4 2 2 2 3 2 2" xfId="14630"/>
    <cellStyle name="메모 4 2 2 2 3 2 2 2" xfId="37684"/>
    <cellStyle name="메모 4 2 2 2 3 2 3" xfId="20386"/>
    <cellStyle name="메모 4 2 2 2 3 2 3 2" xfId="43425"/>
    <cellStyle name="메모 4 2 2 2 3 2 4" xfId="25868"/>
    <cellStyle name="메모 4 2 2 2 3 2 4 2" xfId="48907"/>
    <cellStyle name="메모 4 2 2 2 3 2 5" xfId="31757"/>
    <cellStyle name="메모 4 2 2 2 3 3" xfId="8665"/>
    <cellStyle name="메모 4 2 2 2 3 3 2" xfId="14631"/>
    <cellStyle name="메모 4 2 2 2 3 3 2 2" xfId="37685"/>
    <cellStyle name="메모 4 2 2 2 3 3 3" xfId="20387"/>
    <cellStyle name="메모 4 2 2 2 3 3 3 2" xfId="43426"/>
    <cellStyle name="메모 4 2 2 2 3 3 4" xfId="25869"/>
    <cellStyle name="메모 4 2 2 2 3 3 4 2" xfId="48908"/>
    <cellStyle name="메모 4 2 2 2 3 3 5" xfId="31758"/>
    <cellStyle name="메모 4 2 2 2 3 4" xfId="8666"/>
    <cellStyle name="메모 4 2 2 2 3 4 2" xfId="14632"/>
    <cellStyle name="메모 4 2 2 2 3 4 2 2" xfId="37686"/>
    <cellStyle name="메모 4 2 2 2 3 4 3" xfId="20388"/>
    <cellStyle name="메모 4 2 2 2 3 4 3 2" xfId="43427"/>
    <cellStyle name="메모 4 2 2 2 3 4 4" xfId="25870"/>
    <cellStyle name="메모 4 2 2 2 3 4 4 2" xfId="48909"/>
    <cellStyle name="메모 4 2 2 2 3 4 5" xfId="31759"/>
    <cellStyle name="메모 4 2 2 2 3 5" xfId="8667"/>
    <cellStyle name="메모 4 2 2 2 3 5 2" xfId="14633"/>
    <cellStyle name="메모 4 2 2 2 3 5 2 2" xfId="37687"/>
    <cellStyle name="메모 4 2 2 2 3 5 3" xfId="20389"/>
    <cellStyle name="메모 4 2 2 2 3 5 3 2" xfId="43428"/>
    <cellStyle name="메모 4 2 2 2 3 5 4" xfId="25871"/>
    <cellStyle name="메모 4 2 2 2 3 5 4 2" xfId="48910"/>
    <cellStyle name="메모 4 2 2 2 3 5 5" xfId="31760"/>
    <cellStyle name="메모 4 2 2 2 3 6" xfId="8668"/>
    <cellStyle name="메모 4 2 2 2 3 6 2" xfId="14634"/>
    <cellStyle name="메모 4 2 2 2 3 6 2 2" xfId="37688"/>
    <cellStyle name="메모 4 2 2 2 3 6 3" xfId="20390"/>
    <cellStyle name="메모 4 2 2 2 3 6 3 2" xfId="43429"/>
    <cellStyle name="메모 4 2 2 2 3 6 4" xfId="25872"/>
    <cellStyle name="메모 4 2 2 2 3 6 4 2" xfId="48911"/>
    <cellStyle name="메모 4 2 2 2 3 6 5" xfId="31761"/>
    <cellStyle name="메모 4 2 2 2 3 7" xfId="8669"/>
    <cellStyle name="메모 4 2 2 2 3 7 2" xfId="14635"/>
    <cellStyle name="메모 4 2 2 2 3 7 2 2" xfId="37689"/>
    <cellStyle name="메모 4 2 2 2 3 7 3" xfId="20391"/>
    <cellStyle name="메모 4 2 2 2 3 7 3 2" xfId="43430"/>
    <cellStyle name="메모 4 2 2 2 3 7 4" xfId="25873"/>
    <cellStyle name="메모 4 2 2 2 3 7 4 2" xfId="48912"/>
    <cellStyle name="메모 4 2 2 2 3 7 5" xfId="31762"/>
    <cellStyle name="메모 4 2 2 2 3 8" xfId="8670"/>
    <cellStyle name="메모 4 2 2 2 3 8 2" xfId="14636"/>
    <cellStyle name="메모 4 2 2 2 3 8 2 2" xfId="37690"/>
    <cellStyle name="메모 4 2 2 2 3 8 3" xfId="20392"/>
    <cellStyle name="메모 4 2 2 2 3 8 3 2" xfId="43431"/>
    <cellStyle name="메모 4 2 2 2 3 8 4" xfId="25874"/>
    <cellStyle name="메모 4 2 2 2 3 8 4 2" xfId="48913"/>
    <cellStyle name="메모 4 2 2 2 3 8 5" xfId="31763"/>
    <cellStyle name="메모 4 2 2 2 3 9" xfId="8671"/>
    <cellStyle name="메모 4 2 2 2 3 9 2" xfId="14637"/>
    <cellStyle name="메모 4 2 2 2 3 9 2 2" xfId="37691"/>
    <cellStyle name="메모 4 2 2 2 3 9 3" xfId="20393"/>
    <cellStyle name="메모 4 2 2 2 3 9 3 2" xfId="43432"/>
    <cellStyle name="메모 4 2 2 2 3 9 4" xfId="25875"/>
    <cellStyle name="메모 4 2 2 2 3 9 4 2" xfId="48914"/>
    <cellStyle name="메모 4 2 2 2 3 9 5" xfId="31764"/>
    <cellStyle name="메모 4 2 2 2 4" xfId="8672"/>
    <cellStyle name="메모 4 2 2 2 4 2" xfId="14638"/>
    <cellStyle name="메모 4 2 2 2 4 2 2" xfId="37692"/>
    <cellStyle name="메모 4 2 2 2 4 3" xfId="20394"/>
    <cellStyle name="메모 4 2 2 2 4 3 2" xfId="43433"/>
    <cellStyle name="메모 4 2 2 2 4 4" xfId="25876"/>
    <cellStyle name="메모 4 2 2 2 4 4 2" xfId="48915"/>
    <cellStyle name="메모 4 2 2 2 4 5" xfId="31765"/>
    <cellStyle name="메모 4 2 2 2 5" xfId="8673"/>
    <cellStyle name="메모 4 2 2 2 5 2" xfId="14639"/>
    <cellStyle name="메모 4 2 2 2 5 2 2" xfId="37693"/>
    <cellStyle name="메모 4 2 2 2 5 3" xfId="20395"/>
    <cellStyle name="메모 4 2 2 2 5 3 2" xfId="43434"/>
    <cellStyle name="메모 4 2 2 2 5 4" xfId="25877"/>
    <cellStyle name="메모 4 2 2 2 5 4 2" xfId="48916"/>
    <cellStyle name="메모 4 2 2 2 5 5" xfId="31766"/>
    <cellStyle name="메모 4 2 2 2 6" xfId="8674"/>
    <cellStyle name="메모 4 2 2 2 6 2" xfId="14640"/>
    <cellStyle name="메모 4 2 2 2 6 2 2" xfId="37694"/>
    <cellStyle name="메모 4 2 2 2 6 3" xfId="20396"/>
    <cellStyle name="메모 4 2 2 2 6 3 2" xfId="43435"/>
    <cellStyle name="메모 4 2 2 2 6 4" xfId="25878"/>
    <cellStyle name="메모 4 2 2 2 6 4 2" xfId="48917"/>
    <cellStyle name="메모 4 2 2 2 6 5" xfId="31767"/>
    <cellStyle name="메모 4 2 2 2 7" xfId="11519"/>
    <cellStyle name="메모 4 2 2 2 7 2" xfId="34588"/>
    <cellStyle name="메모 4 2 2 2 8" xfId="17308"/>
    <cellStyle name="메모 4 2 2 2 8 2" xfId="40362"/>
    <cellStyle name="메모 4 2 2 2 9" xfId="28650"/>
    <cellStyle name="메모 4 2 2 3" xfId="5438"/>
    <cellStyle name="메모 4 2 2 3 2" xfId="5726"/>
    <cellStyle name="메모 4 2 2 3 2 10" xfId="11699"/>
    <cellStyle name="메모 4 2 2 3 2 10 2" xfId="34768"/>
    <cellStyle name="메모 4 2 2 3 2 11" xfId="17466"/>
    <cellStyle name="메모 4 2 2 3 2 11 2" xfId="40520"/>
    <cellStyle name="메모 4 2 2 3 2 12" xfId="22987"/>
    <cellStyle name="메모 4 2 2 3 2 12 2" xfId="46026"/>
    <cellStyle name="메모 4 2 2 3 2 13" xfId="28840"/>
    <cellStyle name="메모 4 2 2 3 2 2" xfId="8675"/>
    <cellStyle name="메모 4 2 2 3 2 2 2" xfId="14641"/>
    <cellStyle name="메모 4 2 2 3 2 2 2 2" xfId="37695"/>
    <cellStyle name="메모 4 2 2 3 2 2 3" xfId="20397"/>
    <cellStyle name="메모 4 2 2 3 2 2 3 2" xfId="43436"/>
    <cellStyle name="메모 4 2 2 3 2 2 4" xfId="25879"/>
    <cellStyle name="메모 4 2 2 3 2 2 4 2" xfId="48918"/>
    <cellStyle name="메모 4 2 2 3 2 2 5" xfId="31768"/>
    <cellStyle name="메모 4 2 2 3 2 3" xfId="8676"/>
    <cellStyle name="메모 4 2 2 3 2 3 2" xfId="14642"/>
    <cellStyle name="메모 4 2 2 3 2 3 2 2" xfId="37696"/>
    <cellStyle name="메모 4 2 2 3 2 3 3" xfId="20398"/>
    <cellStyle name="메모 4 2 2 3 2 3 3 2" xfId="43437"/>
    <cellStyle name="메모 4 2 2 3 2 3 4" xfId="25880"/>
    <cellStyle name="메모 4 2 2 3 2 3 4 2" xfId="48919"/>
    <cellStyle name="메모 4 2 2 3 2 3 5" xfId="31769"/>
    <cellStyle name="메모 4 2 2 3 2 4" xfId="8677"/>
    <cellStyle name="메모 4 2 2 3 2 4 2" xfId="14643"/>
    <cellStyle name="메모 4 2 2 3 2 4 2 2" xfId="37697"/>
    <cellStyle name="메모 4 2 2 3 2 4 3" xfId="20399"/>
    <cellStyle name="메모 4 2 2 3 2 4 3 2" xfId="43438"/>
    <cellStyle name="메모 4 2 2 3 2 4 4" xfId="25881"/>
    <cellStyle name="메모 4 2 2 3 2 4 4 2" xfId="48920"/>
    <cellStyle name="메모 4 2 2 3 2 4 5" xfId="31770"/>
    <cellStyle name="메모 4 2 2 3 2 5" xfId="8678"/>
    <cellStyle name="메모 4 2 2 3 2 5 2" xfId="14644"/>
    <cellStyle name="메모 4 2 2 3 2 5 2 2" xfId="37698"/>
    <cellStyle name="메모 4 2 2 3 2 5 3" xfId="20400"/>
    <cellStyle name="메모 4 2 2 3 2 5 3 2" xfId="43439"/>
    <cellStyle name="메모 4 2 2 3 2 5 4" xfId="25882"/>
    <cellStyle name="메모 4 2 2 3 2 5 4 2" xfId="48921"/>
    <cellStyle name="메모 4 2 2 3 2 5 5" xfId="31771"/>
    <cellStyle name="메모 4 2 2 3 2 6" xfId="8679"/>
    <cellStyle name="메모 4 2 2 3 2 6 2" xfId="14645"/>
    <cellStyle name="메모 4 2 2 3 2 6 2 2" xfId="37699"/>
    <cellStyle name="메모 4 2 2 3 2 6 3" xfId="20401"/>
    <cellStyle name="메모 4 2 2 3 2 6 3 2" xfId="43440"/>
    <cellStyle name="메모 4 2 2 3 2 6 4" xfId="25883"/>
    <cellStyle name="메모 4 2 2 3 2 6 4 2" xfId="48922"/>
    <cellStyle name="메모 4 2 2 3 2 6 5" xfId="31772"/>
    <cellStyle name="메모 4 2 2 3 2 7" xfId="8680"/>
    <cellStyle name="메모 4 2 2 3 2 7 2" xfId="14646"/>
    <cellStyle name="메모 4 2 2 3 2 7 2 2" xfId="37700"/>
    <cellStyle name="메모 4 2 2 3 2 7 3" xfId="20402"/>
    <cellStyle name="메모 4 2 2 3 2 7 3 2" xfId="43441"/>
    <cellStyle name="메모 4 2 2 3 2 7 4" xfId="25884"/>
    <cellStyle name="메모 4 2 2 3 2 7 4 2" xfId="48923"/>
    <cellStyle name="메모 4 2 2 3 2 7 5" xfId="31773"/>
    <cellStyle name="메모 4 2 2 3 2 8" xfId="8681"/>
    <cellStyle name="메모 4 2 2 3 2 8 2" xfId="14647"/>
    <cellStyle name="메모 4 2 2 3 2 8 2 2" xfId="37701"/>
    <cellStyle name="메모 4 2 2 3 2 8 3" xfId="20403"/>
    <cellStyle name="메모 4 2 2 3 2 8 3 2" xfId="43442"/>
    <cellStyle name="메모 4 2 2 3 2 8 4" xfId="25885"/>
    <cellStyle name="메모 4 2 2 3 2 8 4 2" xfId="48924"/>
    <cellStyle name="메모 4 2 2 3 2 8 5" xfId="31774"/>
    <cellStyle name="메모 4 2 2 3 2 9" xfId="8682"/>
    <cellStyle name="메모 4 2 2 3 2 9 2" xfId="14648"/>
    <cellStyle name="메모 4 2 2 3 2 9 2 2" xfId="37702"/>
    <cellStyle name="메모 4 2 2 3 2 9 3" xfId="20404"/>
    <cellStyle name="메모 4 2 2 3 2 9 3 2" xfId="43443"/>
    <cellStyle name="메모 4 2 2 3 2 9 4" xfId="25886"/>
    <cellStyle name="메모 4 2 2 3 2 9 4 2" xfId="48925"/>
    <cellStyle name="메모 4 2 2 3 2 9 5" xfId="31775"/>
    <cellStyle name="메모 4 2 2 3 3" xfId="5958"/>
    <cellStyle name="메모 4 2 2 3 3 10" xfId="8683"/>
    <cellStyle name="메모 4 2 2 3 3 10 2" xfId="14649"/>
    <cellStyle name="메모 4 2 2 3 3 10 2 2" xfId="37703"/>
    <cellStyle name="메모 4 2 2 3 3 10 3" xfId="20405"/>
    <cellStyle name="메모 4 2 2 3 3 10 3 2" xfId="43444"/>
    <cellStyle name="메모 4 2 2 3 3 10 4" xfId="25887"/>
    <cellStyle name="메모 4 2 2 3 3 10 4 2" xfId="48926"/>
    <cellStyle name="메모 4 2 2 3 3 10 5" xfId="31776"/>
    <cellStyle name="메모 4 2 2 3 3 11" xfId="11931"/>
    <cellStyle name="메모 4 2 2 3 3 11 2" xfId="35000"/>
    <cellStyle name="메모 4 2 2 3 3 12" xfId="17688"/>
    <cellStyle name="메모 4 2 2 3 3 12 2" xfId="40742"/>
    <cellStyle name="메모 4 2 2 3 3 13" xfId="23185"/>
    <cellStyle name="메모 4 2 2 3 3 13 2" xfId="46224"/>
    <cellStyle name="메모 4 2 2 3 3 14" xfId="29072"/>
    <cellStyle name="메모 4 2 2 3 3 2" xfId="8684"/>
    <cellStyle name="메모 4 2 2 3 3 2 2" xfId="14650"/>
    <cellStyle name="메모 4 2 2 3 3 2 2 2" xfId="37704"/>
    <cellStyle name="메모 4 2 2 3 3 2 3" xfId="20406"/>
    <cellStyle name="메모 4 2 2 3 3 2 3 2" xfId="43445"/>
    <cellStyle name="메모 4 2 2 3 3 2 4" xfId="25888"/>
    <cellStyle name="메모 4 2 2 3 3 2 4 2" xfId="48927"/>
    <cellStyle name="메모 4 2 2 3 3 2 5" xfId="31777"/>
    <cellStyle name="메모 4 2 2 3 3 3" xfId="8685"/>
    <cellStyle name="메모 4 2 2 3 3 3 2" xfId="14651"/>
    <cellStyle name="메모 4 2 2 3 3 3 2 2" xfId="37705"/>
    <cellStyle name="메모 4 2 2 3 3 3 3" xfId="20407"/>
    <cellStyle name="메모 4 2 2 3 3 3 3 2" xfId="43446"/>
    <cellStyle name="메모 4 2 2 3 3 3 4" xfId="25889"/>
    <cellStyle name="메모 4 2 2 3 3 3 4 2" xfId="48928"/>
    <cellStyle name="메모 4 2 2 3 3 3 5" xfId="31778"/>
    <cellStyle name="메모 4 2 2 3 3 4" xfId="8686"/>
    <cellStyle name="메모 4 2 2 3 3 4 2" xfId="14652"/>
    <cellStyle name="메모 4 2 2 3 3 4 2 2" xfId="37706"/>
    <cellStyle name="메모 4 2 2 3 3 4 3" xfId="20408"/>
    <cellStyle name="메모 4 2 2 3 3 4 3 2" xfId="43447"/>
    <cellStyle name="메모 4 2 2 3 3 4 4" xfId="25890"/>
    <cellStyle name="메모 4 2 2 3 3 4 4 2" xfId="48929"/>
    <cellStyle name="메모 4 2 2 3 3 4 5" xfId="31779"/>
    <cellStyle name="메모 4 2 2 3 3 5" xfId="8687"/>
    <cellStyle name="메모 4 2 2 3 3 5 2" xfId="14653"/>
    <cellStyle name="메모 4 2 2 3 3 5 2 2" xfId="37707"/>
    <cellStyle name="메모 4 2 2 3 3 5 3" xfId="20409"/>
    <cellStyle name="메모 4 2 2 3 3 5 3 2" xfId="43448"/>
    <cellStyle name="메모 4 2 2 3 3 5 4" xfId="25891"/>
    <cellStyle name="메모 4 2 2 3 3 5 4 2" xfId="48930"/>
    <cellStyle name="메모 4 2 2 3 3 5 5" xfId="31780"/>
    <cellStyle name="메모 4 2 2 3 3 6" xfId="8688"/>
    <cellStyle name="메모 4 2 2 3 3 6 2" xfId="14654"/>
    <cellStyle name="메모 4 2 2 3 3 6 2 2" xfId="37708"/>
    <cellStyle name="메모 4 2 2 3 3 6 3" xfId="20410"/>
    <cellStyle name="메모 4 2 2 3 3 6 3 2" xfId="43449"/>
    <cellStyle name="메모 4 2 2 3 3 6 4" xfId="25892"/>
    <cellStyle name="메모 4 2 2 3 3 6 4 2" xfId="48931"/>
    <cellStyle name="메모 4 2 2 3 3 6 5" xfId="31781"/>
    <cellStyle name="메모 4 2 2 3 3 7" xfId="8689"/>
    <cellStyle name="메모 4 2 2 3 3 7 2" xfId="14655"/>
    <cellStyle name="메모 4 2 2 3 3 7 2 2" xfId="37709"/>
    <cellStyle name="메모 4 2 2 3 3 7 3" xfId="20411"/>
    <cellStyle name="메모 4 2 2 3 3 7 3 2" xfId="43450"/>
    <cellStyle name="메모 4 2 2 3 3 7 4" xfId="25893"/>
    <cellStyle name="메모 4 2 2 3 3 7 4 2" xfId="48932"/>
    <cellStyle name="메모 4 2 2 3 3 7 5" xfId="31782"/>
    <cellStyle name="메모 4 2 2 3 3 8" xfId="8690"/>
    <cellStyle name="메모 4 2 2 3 3 8 2" xfId="14656"/>
    <cellStyle name="메모 4 2 2 3 3 8 2 2" xfId="37710"/>
    <cellStyle name="메모 4 2 2 3 3 8 3" xfId="20412"/>
    <cellStyle name="메모 4 2 2 3 3 8 3 2" xfId="43451"/>
    <cellStyle name="메모 4 2 2 3 3 8 4" xfId="25894"/>
    <cellStyle name="메모 4 2 2 3 3 8 4 2" xfId="48933"/>
    <cellStyle name="메모 4 2 2 3 3 8 5" xfId="31783"/>
    <cellStyle name="메모 4 2 2 3 3 9" xfId="8691"/>
    <cellStyle name="메모 4 2 2 3 3 9 2" xfId="14657"/>
    <cellStyle name="메모 4 2 2 3 3 9 2 2" xfId="37711"/>
    <cellStyle name="메모 4 2 2 3 3 9 3" xfId="20413"/>
    <cellStyle name="메모 4 2 2 3 3 9 3 2" xfId="43452"/>
    <cellStyle name="메모 4 2 2 3 3 9 4" xfId="25895"/>
    <cellStyle name="메모 4 2 2 3 3 9 4 2" xfId="48934"/>
    <cellStyle name="메모 4 2 2 3 3 9 5" xfId="31784"/>
    <cellStyle name="메모 4 2 2 3 4" xfId="8692"/>
    <cellStyle name="메모 4 2 2 3 4 2" xfId="14658"/>
    <cellStyle name="메모 4 2 2 3 4 2 2" xfId="37712"/>
    <cellStyle name="메모 4 2 2 3 4 3" xfId="20414"/>
    <cellStyle name="메모 4 2 2 3 4 3 2" xfId="43453"/>
    <cellStyle name="메모 4 2 2 3 4 4" xfId="25896"/>
    <cellStyle name="메모 4 2 2 3 4 4 2" xfId="48935"/>
    <cellStyle name="메모 4 2 2 3 4 5" xfId="31785"/>
    <cellStyle name="메모 4 2 2 3 5" xfId="8693"/>
    <cellStyle name="메모 4 2 2 3 5 2" xfId="14659"/>
    <cellStyle name="메모 4 2 2 3 5 2 2" xfId="37713"/>
    <cellStyle name="메모 4 2 2 3 5 3" xfId="20415"/>
    <cellStyle name="메모 4 2 2 3 5 3 2" xfId="43454"/>
    <cellStyle name="메모 4 2 2 3 5 4" xfId="25897"/>
    <cellStyle name="메모 4 2 2 3 5 4 2" xfId="48936"/>
    <cellStyle name="메모 4 2 2 3 5 5" xfId="31786"/>
    <cellStyle name="메모 4 2 2 3 6" xfId="8694"/>
    <cellStyle name="메모 4 2 2 3 6 2" xfId="14660"/>
    <cellStyle name="메모 4 2 2 3 6 2 2" xfId="37714"/>
    <cellStyle name="메모 4 2 2 3 6 3" xfId="20416"/>
    <cellStyle name="메모 4 2 2 3 6 3 2" xfId="43455"/>
    <cellStyle name="메모 4 2 2 3 6 4" xfId="25898"/>
    <cellStyle name="메모 4 2 2 3 6 4 2" xfId="48937"/>
    <cellStyle name="메모 4 2 2 3 6 5" xfId="31787"/>
    <cellStyle name="메모 4 2 2 3 7" xfId="11432"/>
    <cellStyle name="메모 4 2 2 3 7 2" xfId="34501"/>
    <cellStyle name="메모 4 2 2 3 8" xfId="17227"/>
    <cellStyle name="메모 4 2 2 3 8 2" xfId="40281"/>
    <cellStyle name="메모 4 2 2 3 9" xfId="28563"/>
    <cellStyle name="메모 4 2 2 4" xfId="5366"/>
    <cellStyle name="메모 4 2 2 4 10" xfId="28491"/>
    <cellStyle name="메모 4 2 2 4 2" xfId="5654"/>
    <cellStyle name="메모 4 2 2 4 2 10" xfId="11627"/>
    <cellStyle name="메모 4 2 2 4 2 10 2" xfId="34696"/>
    <cellStyle name="메모 4 2 2 4 2 11" xfId="17398"/>
    <cellStyle name="메모 4 2 2 4 2 11 2" xfId="40452"/>
    <cellStyle name="메모 4 2 2 4 2 12" xfId="22930"/>
    <cellStyle name="메모 4 2 2 4 2 12 2" xfId="45969"/>
    <cellStyle name="메모 4 2 2 4 2 13" xfId="28768"/>
    <cellStyle name="메모 4 2 2 4 2 2" xfId="8695"/>
    <cellStyle name="메모 4 2 2 4 2 2 2" xfId="14661"/>
    <cellStyle name="메모 4 2 2 4 2 2 2 2" xfId="37715"/>
    <cellStyle name="메모 4 2 2 4 2 2 3" xfId="20417"/>
    <cellStyle name="메모 4 2 2 4 2 2 3 2" xfId="43456"/>
    <cellStyle name="메모 4 2 2 4 2 2 4" xfId="25899"/>
    <cellStyle name="메모 4 2 2 4 2 2 4 2" xfId="48938"/>
    <cellStyle name="메모 4 2 2 4 2 2 5" xfId="31788"/>
    <cellStyle name="메모 4 2 2 4 2 3" xfId="8696"/>
    <cellStyle name="메모 4 2 2 4 2 3 2" xfId="14662"/>
    <cellStyle name="메모 4 2 2 4 2 3 2 2" xfId="37716"/>
    <cellStyle name="메모 4 2 2 4 2 3 3" xfId="20418"/>
    <cellStyle name="메모 4 2 2 4 2 3 3 2" xfId="43457"/>
    <cellStyle name="메모 4 2 2 4 2 3 4" xfId="25900"/>
    <cellStyle name="메모 4 2 2 4 2 3 4 2" xfId="48939"/>
    <cellStyle name="메모 4 2 2 4 2 3 5" xfId="31789"/>
    <cellStyle name="메모 4 2 2 4 2 4" xfId="8697"/>
    <cellStyle name="메모 4 2 2 4 2 4 2" xfId="14663"/>
    <cellStyle name="메모 4 2 2 4 2 4 2 2" xfId="37717"/>
    <cellStyle name="메모 4 2 2 4 2 4 3" xfId="20419"/>
    <cellStyle name="메모 4 2 2 4 2 4 3 2" xfId="43458"/>
    <cellStyle name="메모 4 2 2 4 2 4 4" xfId="25901"/>
    <cellStyle name="메모 4 2 2 4 2 4 4 2" xfId="48940"/>
    <cellStyle name="메모 4 2 2 4 2 4 5" xfId="31790"/>
    <cellStyle name="메모 4 2 2 4 2 5" xfId="8698"/>
    <cellStyle name="메모 4 2 2 4 2 5 2" xfId="14664"/>
    <cellStyle name="메모 4 2 2 4 2 5 2 2" xfId="37718"/>
    <cellStyle name="메모 4 2 2 4 2 5 3" xfId="20420"/>
    <cellStyle name="메모 4 2 2 4 2 5 3 2" xfId="43459"/>
    <cellStyle name="메모 4 2 2 4 2 5 4" xfId="25902"/>
    <cellStyle name="메모 4 2 2 4 2 5 4 2" xfId="48941"/>
    <cellStyle name="메모 4 2 2 4 2 5 5" xfId="31791"/>
    <cellStyle name="메모 4 2 2 4 2 6" xfId="8699"/>
    <cellStyle name="메모 4 2 2 4 2 6 2" xfId="14665"/>
    <cellStyle name="메모 4 2 2 4 2 6 2 2" xfId="37719"/>
    <cellStyle name="메모 4 2 2 4 2 6 3" xfId="20421"/>
    <cellStyle name="메모 4 2 2 4 2 6 3 2" xfId="43460"/>
    <cellStyle name="메모 4 2 2 4 2 6 4" xfId="25903"/>
    <cellStyle name="메모 4 2 2 4 2 6 4 2" xfId="48942"/>
    <cellStyle name="메모 4 2 2 4 2 6 5" xfId="31792"/>
    <cellStyle name="메모 4 2 2 4 2 7" xfId="8700"/>
    <cellStyle name="메모 4 2 2 4 2 7 2" xfId="14666"/>
    <cellStyle name="메모 4 2 2 4 2 7 2 2" xfId="37720"/>
    <cellStyle name="메모 4 2 2 4 2 7 3" xfId="20422"/>
    <cellStyle name="메모 4 2 2 4 2 7 3 2" xfId="43461"/>
    <cellStyle name="메모 4 2 2 4 2 7 4" xfId="25904"/>
    <cellStyle name="메모 4 2 2 4 2 7 4 2" xfId="48943"/>
    <cellStyle name="메모 4 2 2 4 2 7 5" xfId="31793"/>
    <cellStyle name="메모 4 2 2 4 2 8" xfId="8701"/>
    <cellStyle name="메모 4 2 2 4 2 8 2" xfId="14667"/>
    <cellStyle name="메모 4 2 2 4 2 8 2 2" xfId="37721"/>
    <cellStyle name="메모 4 2 2 4 2 8 3" xfId="20423"/>
    <cellStyle name="메모 4 2 2 4 2 8 3 2" xfId="43462"/>
    <cellStyle name="메모 4 2 2 4 2 8 4" xfId="25905"/>
    <cellStyle name="메모 4 2 2 4 2 8 4 2" xfId="48944"/>
    <cellStyle name="메모 4 2 2 4 2 8 5" xfId="31794"/>
    <cellStyle name="메모 4 2 2 4 2 9" xfId="8702"/>
    <cellStyle name="메모 4 2 2 4 2 9 2" xfId="14668"/>
    <cellStyle name="메모 4 2 2 4 2 9 2 2" xfId="37722"/>
    <cellStyle name="메모 4 2 2 4 2 9 3" xfId="20424"/>
    <cellStyle name="메모 4 2 2 4 2 9 3 2" xfId="43463"/>
    <cellStyle name="메모 4 2 2 4 2 9 4" xfId="25906"/>
    <cellStyle name="메모 4 2 2 4 2 9 4 2" xfId="48945"/>
    <cellStyle name="메모 4 2 2 4 2 9 5" xfId="31795"/>
    <cellStyle name="메모 4 2 2 4 3" xfId="5897"/>
    <cellStyle name="메모 4 2 2 4 3 10" xfId="8703"/>
    <cellStyle name="메모 4 2 2 4 3 10 2" xfId="14669"/>
    <cellStyle name="메모 4 2 2 4 3 10 2 2" xfId="37723"/>
    <cellStyle name="메모 4 2 2 4 3 10 3" xfId="20425"/>
    <cellStyle name="메모 4 2 2 4 3 10 3 2" xfId="43464"/>
    <cellStyle name="메모 4 2 2 4 3 10 4" xfId="25907"/>
    <cellStyle name="메모 4 2 2 4 3 10 4 2" xfId="48946"/>
    <cellStyle name="메모 4 2 2 4 3 10 5" xfId="31796"/>
    <cellStyle name="메모 4 2 2 4 3 11" xfId="11870"/>
    <cellStyle name="메모 4 2 2 4 3 11 2" xfId="34939"/>
    <cellStyle name="메모 4 2 2 4 3 12" xfId="17627"/>
    <cellStyle name="메모 4 2 2 4 3 12 2" xfId="40681"/>
    <cellStyle name="메모 4 2 2 4 3 13" xfId="23124"/>
    <cellStyle name="메모 4 2 2 4 3 13 2" xfId="46163"/>
    <cellStyle name="메모 4 2 2 4 3 14" xfId="29011"/>
    <cellStyle name="메모 4 2 2 4 3 2" xfId="8704"/>
    <cellStyle name="메모 4 2 2 4 3 2 2" xfId="14670"/>
    <cellStyle name="메모 4 2 2 4 3 2 2 2" xfId="37724"/>
    <cellStyle name="메모 4 2 2 4 3 2 3" xfId="20426"/>
    <cellStyle name="메모 4 2 2 4 3 2 3 2" xfId="43465"/>
    <cellStyle name="메모 4 2 2 4 3 2 4" xfId="25908"/>
    <cellStyle name="메모 4 2 2 4 3 2 4 2" xfId="48947"/>
    <cellStyle name="메모 4 2 2 4 3 2 5" xfId="31797"/>
    <cellStyle name="메모 4 2 2 4 3 3" xfId="8705"/>
    <cellStyle name="메모 4 2 2 4 3 3 2" xfId="14671"/>
    <cellStyle name="메모 4 2 2 4 3 3 2 2" xfId="37725"/>
    <cellStyle name="메모 4 2 2 4 3 3 3" xfId="20427"/>
    <cellStyle name="메모 4 2 2 4 3 3 3 2" xfId="43466"/>
    <cellStyle name="메모 4 2 2 4 3 3 4" xfId="25909"/>
    <cellStyle name="메모 4 2 2 4 3 3 4 2" xfId="48948"/>
    <cellStyle name="메모 4 2 2 4 3 3 5" xfId="31798"/>
    <cellStyle name="메모 4 2 2 4 3 4" xfId="8706"/>
    <cellStyle name="메모 4 2 2 4 3 4 2" xfId="14672"/>
    <cellStyle name="메모 4 2 2 4 3 4 2 2" xfId="37726"/>
    <cellStyle name="메모 4 2 2 4 3 4 3" xfId="20428"/>
    <cellStyle name="메모 4 2 2 4 3 4 3 2" xfId="43467"/>
    <cellStyle name="메모 4 2 2 4 3 4 4" xfId="25910"/>
    <cellStyle name="메모 4 2 2 4 3 4 4 2" xfId="48949"/>
    <cellStyle name="메모 4 2 2 4 3 4 5" xfId="31799"/>
    <cellStyle name="메모 4 2 2 4 3 5" xfId="8707"/>
    <cellStyle name="메모 4 2 2 4 3 5 2" xfId="14673"/>
    <cellStyle name="메모 4 2 2 4 3 5 2 2" xfId="37727"/>
    <cellStyle name="메모 4 2 2 4 3 5 3" xfId="20429"/>
    <cellStyle name="메모 4 2 2 4 3 5 3 2" xfId="43468"/>
    <cellStyle name="메모 4 2 2 4 3 5 4" xfId="25911"/>
    <cellStyle name="메모 4 2 2 4 3 5 4 2" xfId="48950"/>
    <cellStyle name="메모 4 2 2 4 3 5 5" xfId="31800"/>
    <cellStyle name="메모 4 2 2 4 3 6" xfId="8708"/>
    <cellStyle name="메모 4 2 2 4 3 6 2" xfId="14674"/>
    <cellStyle name="메모 4 2 2 4 3 6 2 2" xfId="37728"/>
    <cellStyle name="메모 4 2 2 4 3 6 3" xfId="20430"/>
    <cellStyle name="메모 4 2 2 4 3 6 3 2" xfId="43469"/>
    <cellStyle name="메모 4 2 2 4 3 6 4" xfId="25912"/>
    <cellStyle name="메모 4 2 2 4 3 6 4 2" xfId="48951"/>
    <cellStyle name="메모 4 2 2 4 3 6 5" xfId="31801"/>
    <cellStyle name="메모 4 2 2 4 3 7" xfId="8709"/>
    <cellStyle name="메모 4 2 2 4 3 7 2" xfId="14675"/>
    <cellStyle name="메모 4 2 2 4 3 7 2 2" xfId="37729"/>
    <cellStyle name="메모 4 2 2 4 3 7 3" xfId="20431"/>
    <cellStyle name="메모 4 2 2 4 3 7 3 2" xfId="43470"/>
    <cellStyle name="메모 4 2 2 4 3 7 4" xfId="25913"/>
    <cellStyle name="메모 4 2 2 4 3 7 4 2" xfId="48952"/>
    <cellStyle name="메모 4 2 2 4 3 7 5" xfId="31802"/>
    <cellStyle name="메모 4 2 2 4 3 8" xfId="8710"/>
    <cellStyle name="메모 4 2 2 4 3 8 2" xfId="14676"/>
    <cellStyle name="메모 4 2 2 4 3 8 2 2" xfId="37730"/>
    <cellStyle name="메모 4 2 2 4 3 8 3" xfId="20432"/>
    <cellStyle name="메모 4 2 2 4 3 8 3 2" xfId="43471"/>
    <cellStyle name="메모 4 2 2 4 3 8 4" xfId="25914"/>
    <cellStyle name="메모 4 2 2 4 3 8 4 2" xfId="48953"/>
    <cellStyle name="메모 4 2 2 4 3 8 5" xfId="31803"/>
    <cellStyle name="메모 4 2 2 4 3 9" xfId="8711"/>
    <cellStyle name="메모 4 2 2 4 3 9 2" xfId="14677"/>
    <cellStyle name="메모 4 2 2 4 3 9 2 2" xfId="37731"/>
    <cellStyle name="메모 4 2 2 4 3 9 3" xfId="20433"/>
    <cellStyle name="메모 4 2 2 4 3 9 3 2" xfId="43472"/>
    <cellStyle name="메모 4 2 2 4 3 9 4" xfId="25915"/>
    <cellStyle name="메모 4 2 2 4 3 9 4 2" xfId="48954"/>
    <cellStyle name="메모 4 2 2 4 3 9 5" xfId="31804"/>
    <cellStyle name="메모 4 2 2 4 4" xfId="8712"/>
    <cellStyle name="메모 4 2 2 4 4 2" xfId="14678"/>
    <cellStyle name="메모 4 2 2 4 4 2 2" xfId="37732"/>
    <cellStyle name="메모 4 2 2 4 4 3" xfId="20434"/>
    <cellStyle name="메모 4 2 2 4 4 3 2" xfId="43473"/>
    <cellStyle name="메모 4 2 2 4 4 4" xfId="25916"/>
    <cellStyle name="메모 4 2 2 4 4 4 2" xfId="48955"/>
    <cellStyle name="메모 4 2 2 4 4 5" xfId="31805"/>
    <cellStyle name="메모 4 2 2 4 5" xfId="8713"/>
    <cellStyle name="메모 4 2 2 4 5 2" xfId="14679"/>
    <cellStyle name="메모 4 2 2 4 5 2 2" xfId="37733"/>
    <cellStyle name="메모 4 2 2 4 5 3" xfId="20435"/>
    <cellStyle name="메모 4 2 2 4 5 3 2" xfId="43474"/>
    <cellStyle name="메모 4 2 2 4 5 4" xfId="25917"/>
    <cellStyle name="메모 4 2 2 4 5 4 2" xfId="48956"/>
    <cellStyle name="메모 4 2 2 4 5 5" xfId="31806"/>
    <cellStyle name="메모 4 2 2 4 6" xfId="8714"/>
    <cellStyle name="메모 4 2 2 4 6 2" xfId="14680"/>
    <cellStyle name="메모 4 2 2 4 6 2 2" xfId="37734"/>
    <cellStyle name="메모 4 2 2 4 6 3" xfId="20436"/>
    <cellStyle name="메모 4 2 2 4 6 3 2" xfId="43475"/>
    <cellStyle name="메모 4 2 2 4 6 4" xfId="25918"/>
    <cellStyle name="메모 4 2 2 4 6 4 2" xfId="48957"/>
    <cellStyle name="메모 4 2 2 4 6 5" xfId="31807"/>
    <cellStyle name="메모 4 2 2 4 7" xfId="8715"/>
    <cellStyle name="메모 4 2 2 4 7 2" xfId="14681"/>
    <cellStyle name="메모 4 2 2 4 7 2 2" xfId="37735"/>
    <cellStyle name="메모 4 2 2 4 7 3" xfId="20437"/>
    <cellStyle name="메모 4 2 2 4 7 3 2" xfId="43476"/>
    <cellStyle name="메모 4 2 2 4 7 4" xfId="25919"/>
    <cellStyle name="메모 4 2 2 4 7 4 2" xfId="48958"/>
    <cellStyle name="메모 4 2 2 4 7 5" xfId="31808"/>
    <cellStyle name="메모 4 2 2 4 8" xfId="11360"/>
    <cellStyle name="메모 4 2 2 4 8 2" xfId="34429"/>
    <cellStyle name="메모 4 2 2 4 9" xfId="17164"/>
    <cellStyle name="메모 4 2 2 4 9 2" xfId="40218"/>
    <cellStyle name="메모 4 2 2 5" xfId="5421"/>
    <cellStyle name="메모 4 2 2 5 10" xfId="17213"/>
    <cellStyle name="메모 4 2 2 5 10 2" xfId="40267"/>
    <cellStyle name="메모 4 2 2 5 11" xfId="11319"/>
    <cellStyle name="메모 4 2 2 5 11 2" xfId="34388"/>
    <cellStyle name="메모 4 2 2 5 12" xfId="28546"/>
    <cellStyle name="메모 4 2 2 5 2" xfId="5709"/>
    <cellStyle name="메모 4 2 2 5 2 10" xfId="8716"/>
    <cellStyle name="메모 4 2 2 5 2 10 2" xfId="14682"/>
    <cellStyle name="메모 4 2 2 5 2 10 2 2" xfId="37736"/>
    <cellStyle name="메모 4 2 2 5 2 10 3" xfId="20438"/>
    <cellStyle name="메모 4 2 2 5 2 10 3 2" xfId="43477"/>
    <cellStyle name="메모 4 2 2 5 2 10 4" xfId="25920"/>
    <cellStyle name="메모 4 2 2 5 2 10 4 2" xfId="48959"/>
    <cellStyle name="메모 4 2 2 5 2 10 5" xfId="31809"/>
    <cellStyle name="메모 4 2 2 5 2 11" xfId="11682"/>
    <cellStyle name="메모 4 2 2 5 2 11 2" xfId="34751"/>
    <cellStyle name="메모 4 2 2 5 2 12" xfId="17451"/>
    <cellStyle name="메모 4 2 2 5 2 12 2" xfId="40505"/>
    <cellStyle name="메모 4 2 2 5 2 13" xfId="22972"/>
    <cellStyle name="메모 4 2 2 5 2 13 2" xfId="46011"/>
    <cellStyle name="메모 4 2 2 5 2 14" xfId="28823"/>
    <cellStyle name="메모 4 2 2 5 2 2" xfId="8717"/>
    <cellStyle name="메모 4 2 2 5 2 2 2" xfId="14683"/>
    <cellStyle name="메모 4 2 2 5 2 2 2 2" xfId="37737"/>
    <cellStyle name="메모 4 2 2 5 2 2 3" xfId="20439"/>
    <cellStyle name="메모 4 2 2 5 2 2 3 2" xfId="43478"/>
    <cellStyle name="메모 4 2 2 5 2 2 4" xfId="25921"/>
    <cellStyle name="메모 4 2 2 5 2 2 4 2" xfId="48960"/>
    <cellStyle name="메모 4 2 2 5 2 2 5" xfId="31810"/>
    <cellStyle name="메모 4 2 2 5 2 3" xfId="8718"/>
    <cellStyle name="메모 4 2 2 5 2 3 2" xfId="14684"/>
    <cellStyle name="메모 4 2 2 5 2 3 2 2" xfId="37738"/>
    <cellStyle name="메모 4 2 2 5 2 3 3" xfId="20440"/>
    <cellStyle name="메모 4 2 2 5 2 3 3 2" xfId="43479"/>
    <cellStyle name="메모 4 2 2 5 2 3 4" xfId="25922"/>
    <cellStyle name="메모 4 2 2 5 2 3 4 2" xfId="48961"/>
    <cellStyle name="메모 4 2 2 5 2 3 5" xfId="31811"/>
    <cellStyle name="메모 4 2 2 5 2 4" xfId="8719"/>
    <cellStyle name="메모 4 2 2 5 2 4 2" xfId="14685"/>
    <cellStyle name="메모 4 2 2 5 2 4 2 2" xfId="37739"/>
    <cellStyle name="메모 4 2 2 5 2 4 3" xfId="20441"/>
    <cellStyle name="메모 4 2 2 5 2 4 3 2" xfId="43480"/>
    <cellStyle name="메모 4 2 2 5 2 4 4" xfId="25923"/>
    <cellStyle name="메모 4 2 2 5 2 4 4 2" xfId="48962"/>
    <cellStyle name="메모 4 2 2 5 2 4 5" xfId="31812"/>
    <cellStyle name="메모 4 2 2 5 2 5" xfId="8720"/>
    <cellStyle name="메모 4 2 2 5 2 5 2" xfId="14686"/>
    <cellStyle name="메모 4 2 2 5 2 5 2 2" xfId="37740"/>
    <cellStyle name="메모 4 2 2 5 2 5 3" xfId="20442"/>
    <cellStyle name="메모 4 2 2 5 2 5 3 2" xfId="43481"/>
    <cellStyle name="메모 4 2 2 5 2 5 4" xfId="25924"/>
    <cellStyle name="메모 4 2 2 5 2 5 4 2" xfId="48963"/>
    <cellStyle name="메모 4 2 2 5 2 5 5" xfId="31813"/>
    <cellStyle name="메모 4 2 2 5 2 6" xfId="8721"/>
    <cellStyle name="메모 4 2 2 5 2 6 2" xfId="14687"/>
    <cellStyle name="메모 4 2 2 5 2 6 2 2" xfId="37741"/>
    <cellStyle name="메모 4 2 2 5 2 6 3" xfId="20443"/>
    <cellStyle name="메모 4 2 2 5 2 6 3 2" xfId="43482"/>
    <cellStyle name="메모 4 2 2 5 2 6 4" xfId="25925"/>
    <cellStyle name="메모 4 2 2 5 2 6 4 2" xfId="48964"/>
    <cellStyle name="메모 4 2 2 5 2 6 5" xfId="31814"/>
    <cellStyle name="메모 4 2 2 5 2 7" xfId="8722"/>
    <cellStyle name="메모 4 2 2 5 2 7 2" xfId="14688"/>
    <cellStyle name="메모 4 2 2 5 2 7 2 2" xfId="37742"/>
    <cellStyle name="메모 4 2 2 5 2 7 3" xfId="20444"/>
    <cellStyle name="메모 4 2 2 5 2 7 3 2" xfId="43483"/>
    <cellStyle name="메모 4 2 2 5 2 7 4" xfId="25926"/>
    <cellStyle name="메모 4 2 2 5 2 7 4 2" xfId="48965"/>
    <cellStyle name="메모 4 2 2 5 2 7 5" xfId="31815"/>
    <cellStyle name="메모 4 2 2 5 2 8" xfId="8723"/>
    <cellStyle name="메모 4 2 2 5 2 8 2" xfId="14689"/>
    <cellStyle name="메모 4 2 2 5 2 8 2 2" xfId="37743"/>
    <cellStyle name="메모 4 2 2 5 2 8 3" xfId="20445"/>
    <cellStyle name="메모 4 2 2 5 2 8 3 2" xfId="43484"/>
    <cellStyle name="메모 4 2 2 5 2 8 4" xfId="25927"/>
    <cellStyle name="메모 4 2 2 5 2 8 4 2" xfId="48966"/>
    <cellStyle name="메모 4 2 2 5 2 8 5" xfId="31816"/>
    <cellStyle name="메모 4 2 2 5 2 9" xfId="8724"/>
    <cellStyle name="메모 4 2 2 5 2 9 2" xfId="14690"/>
    <cellStyle name="메모 4 2 2 5 2 9 2 2" xfId="37744"/>
    <cellStyle name="메모 4 2 2 5 2 9 3" xfId="20446"/>
    <cellStyle name="메모 4 2 2 5 2 9 3 2" xfId="43485"/>
    <cellStyle name="메모 4 2 2 5 2 9 4" xfId="25928"/>
    <cellStyle name="메모 4 2 2 5 2 9 4 2" xfId="48967"/>
    <cellStyle name="메모 4 2 2 5 2 9 5" xfId="31817"/>
    <cellStyle name="메모 4 2 2 5 3" xfId="5947"/>
    <cellStyle name="메모 4 2 2 5 3 10" xfId="8725"/>
    <cellStyle name="메모 4 2 2 5 3 10 2" xfId="14691"/>
    <cellStyle name="메모 4 2 2 5 3 10 2 2" xfId="37745"/>
    <cellStyle name="메모 4 2 2 5 3 10 3" xfId="20447"/>
    <cellStyle name="메모 4 2 2 5 3 10 3 2" xfId="43486"/>
    <cellStyle name="메모 4 2 2 5 3 10 4" xfId="25929"/>
    <cellStyle name="메모 4 2 2 5 3 10 4 2" xfId="48968"/>
    <cellStyle name="메모 4 2 2 5 3 10 5" xfId="31818"/>
    <cellStyle name="메모 4 2 2 5 3 11" xfId="11920"/>
    <cellStyle name="메모 4 2 2 5 3 11 2" xfId="34989"/>
    <cellStyle name="메모 4 2 2 5 3 12" xfId="17677"/>
    <cellStyle name="메모 4 2 2 5 3 12 2" xfId="40731"/>
    <cellStyle name="메모 4 2 2 5 3 13" xfId="23174"/>
    <cellStyle name="메모 4 2 2 5 3 13 2" xfId="46213"/>
    <cellStyle name="메모 4 2 2 5 3 14" xfId="29061"/>
    <cellStyle name="메모 4 2 2 5 3 2" xfId="8726"/>
    <cellStyle name="메모 4 2 2 5 3 2 2" xfId="14692"/>
    <cellStyle name="메모 4 2 2 5 3 2 2 2" xfId="37746"/>
    <cellStyle name="메모 4 2 2 5 3 2 3" xfId="20448"/>
    <cellStyle name="메모 4 2 2 5 3 2 3 2" xfId="43487"/>
    <cellStyle name="메모 4 2 2 5 3 2 4" xfId="25930"/>
    <cellStyle name="메모 4 2 2 5 3 2 4 2" xfId="48969"/>
    <cellStyle name="메모 4 2 2 5 3 2 5" xfId="31819"/>
    <cellStyle name="메모 4 2 2 5 3 3" xfId="8727"/>
    <cellStyle name="메모 4 2 2 5 3 3 2" xfId="14693"/>
    <cellStyle name="메모 4 2 2 5 3 3 2 2" xfId="37747"/>
    <cellStyle name="메모 4 2 2 5 3 3 3" xfId="20449"/>
    <cellStyle name="메모 4 2 2 5 3 3 3 2" xfId="43488"/>
    <cellStyle name="메모 4 2 2 5 3 3 4" xfId="25931"/>
    <cellStyle name="메모 4 2 2 5 3 3 4 2" xfId="48970"/>
    <cellStyle name="메모 4 2 2 5 3 3 5" xfId="31820"/>
    <cellStyle name="메모 4 2 2 5 3 4" xfId="8728"/>
    <cellStyle name="메모 4 2 2 5 3 4 2" xfId="14694"/>
    <cellStyle name="메모 4 2 2 5 3 4 2 2" xfId="37748"/>
    <cellStyle name="메모 4 2 2 5 3 4 3" xfId="20450"/>
    <cellStyle name="메모 4 2 2 5 3 4 3 2" xfId="43489"/>
    <cellStyle name="메모 4 2 2 5 3 4 4" xfId="25932"/>
    <cellStyle name="메모 4 2 2 5 3 4 4 2" xfId="48971"/>
    <cellStyle name="메모 4 2 2 5 3 4 5" xfId="31821"/>
    <cellStyle name="메모 4 2 2 5 3 5" xfId="8729"/>
    <cellStyle name="메모 4 2 2 5 3 5 2" xfId="14695"/>
    <cellStyle name="메모 4 2 2 5 3 5 2 2" xfId="37749"/>
    <cellStyle name="메모 4 2 2 5 3 5 3" xfId="20451"/>
    <cellStyle name="메모 4 2 2 5 3 5 3 2" xfId="43490"/>
    <cellStyle name="메모 4 2 2 5 3 5 4" xfId="25933"/>
    <cellStyle name="메모 4 2 2 5 3 5 4 2" xfId="48972"/>
    <cellStyle name="메모 4 2 2 5 3 5 5" xfId="31822"/>
    <cellStyle name="메모 4 2 2 5 3 6" xfId="8730"/>
    <cellStyle name="메모 4 2 2 5 3 6 2" xfId="14696"/>
    <cellStyle name="메모 4 2 2 5 3 6 2 2" xfId="37750"/>
    <cellStyle name="메모 4 2 2 5 3 6 3" xfId="20452"/>
    <cellStyle name="메모 4 2 2 5 3 6 3 2" xfId="43491"/>
    <cellStyle name="메모 4 2 2 5 3 6 4" xfId="25934"/>
    <cellStyle name="메모 4 2 2 5 3 6 4 2" xfId="48973"/>
    <cellStyle name="메모 4 2 2 5 3 6 5" xfId="31823"/>
    <cellStyle name="메모 4 2 2 5 3 7" xfId="8731"/>
    <cellStyle name="메모 4 2 2 5 3 7 2" xfId="14697"/>
    <cellStyle name="메모 4 2 2 5 3 7 2 2" xfId="37751"/>
    <cellStyle name="메모 4 2 2 5 3 7 3" xfId="20453"/>
    <cellStyle name="메모 4 2 2 5 3 7 3 2" xfId="43492"/>
    <cellStyle name="메모 4 2 2 5 3 7 4" xfId="25935"/>
    <cellStyle name="메모 4 2 2 5 3 7 4 2" xfId="48974"/>
    <cellStyle name="메모 4 2 2 5 3 7 5" xfId="31824"/>
    <cellStyle name="메모 4 2 2 5 3 8" xfId="8732"/>
    <cellStyle name="메모 4 2 2 5 3 8 2" xfId="14698"/>
    <cellStyle name="메모 4 2 2 5 3 8 2 2" xfId="37752"/>
    <cellStyle name="메모 4 2 2 5 3 8 3" xfId="20454"/>
    <cellStyle name="메모 4 2 2 5 3 8 3 2" xfId="43493"/>
    <cellStyle name="메모 4 2 2 5 3 8 4" xfId="25936"/>
    <cellStyle name="메모 4 2 2 5 3 8 4 2" xfId="48975"/>
    <cellStyle name="메모 4 2 2 5 3 8 5" xfId="31825"/>
    <cellStyle name="메모 4 2 2 5 3 9" xfId="8733"/>
    <cellStyle name="메모 4 2 2 5 3 9 2" xfId="14699"/>
    <cellStyle name="메모 4 2 2 5 3 9 2 2" xfId="37753"/>
    <cellStyle name="메모 4 2 2 5 3 9 3" xfId="20455"/>
    <cellStyle name="메모 4 2 2 5 3 9 3 2" xfId="43494"/>
    <cellStyle name="메모 4 2 2 5 3 9 4" xfId="25937"/>
    <cellStyle name="메모 4 2 2 5 3 9 4 2" xfId="48976"/>
    <cellStyle name="메모 4 2 2 5 3 9 5" xfId="31826"/>
    <cellStyle name="메모 4 2 2 5 4" xfId="8734"/>
    <cellStyle name="메모 4 2 2 5 4 2" xfId="14700"/>
    <cellStyle name="메모 4 2 2 5 4 2 2" xfId="37754"/>
    <cellStyle name="메모 4 2 2 5 4 3" xfId="20456"/>
    <cellStyle name="메모 4 2 2 5 4 3 2" xfId="43495"/>
    <cellStyle name="메모 4 2 2 5 4 4" xfId="25938"/>
    <cellStyle name="메모 4 2 2 5 4 4 2" xfId="48977"/>
    <cellStyle name="메모 4 2 2 5 4 5" xfId="31827"/>
    <cellStyle name="메모 4 2 2 5 5" xfId="8735"/>
    <cellStyle name="메모 4 2 2 5 5 2" xfId="14701"/>
    <cellStyle name="메모 4 2 2 5 5 2 2" xfId="37755"/>
    <cellStyle name="메모 4 2 2 5 5 3" xfId="20457"/>
    <cellStyle name="메모 4 2 2 5 5 3 2" xfId="43496"/>
    <cellStyle name="메모 4 2 2 5 5 4" xfId="25939"/>
    <cellStyle name="메모 4 2 2 5 5 4 2" xfId="48978"/>
    <cellStyle name="메모 4 2 2 5 5 5" xfId="31828"/>
    <cellStyle name="메모 4 2 2 5 6" xfId="8736"/>
    <cellStyle name="메모 4 2 2 5 6 2" xfId="14702"/>
    <cellStyle name="메모 4 2 2 5 6 2 2" xfId="37756"/>
    <cellStyle name="메모 4 2 2 5 6 3" xfId="20458"/>
    <cellStyle name="메모 4 2 2 5 6 3 2" xfId="43497"/>
    <cellStyle name="메모 4 2 2 5 6 4" xfId="25940"/>
    <cellStyle name="메모 4 2 2 5 6 4 2" xfId="48979"/>
    <cellStyle name="메모 4 2 2 5 6 5" xfId="31829"/>
    <cellStyle name="메모 4 2 2 5 7" xfId="8737"/>
    <cellStyle name="메모 4 2 2 5 7 2" xfId="14703"/>
    <cellStyle name="메모 4 2 2 5 7 2 2" xfId="37757"/>
    <cellStyle name="메모 4 2 2 5 7 3" xfId="20459"/>
    <cellStyle name="메모 4 2 2 5 7 3 2" xfId="43498"/>
    <cellStyle name="메모 4 2 2 5 7 4" xfId="25941"/>
    <cellStyle name="메모 4 2 2 5 7 4 2" xfId="48980"/>
    <cellStyle name="메모 4 2 2 5 7 5" xfId="31830"/>
    <cellStyle name="메모 4 2 2 5 8" xfId="8738"/>
    <cellStyle name="메모 4 2 2 5 8 2" xfId="14704"/>
    <cellStyle name="메모 4 2 2 5 8 2 2" xfId="37758"/>
    <cellStyle name="메모 4 2 2 5 8 3" xfId="20460"/>
    <cellStyle name="메모 4 2 2 5 8 3 2" xfId="43499"/>
    <cellStyle name="메모 4 2 2 5 8 4" xfId="25942"/>
    <cellStyle name="메모 4 2 2 5 8 4 2" xfId="48981"/>
    <cellStyle name="메모 4 2 2 5 8 5" xfId="31831"/>
    <cellStyle name="메모 4 2 2 5 9" xfId="11415"/>
    <cellStyle name="메모 4 2 2 5 9 2" xfId="34484"/>
    <cellStyle name="메모 4 2 2 6" xfId="8739"/>
    <cellStyle name="메모 4 2 2 6 2" xfId="14705"/>
    <cellStyle name="메모 4 2 2 6 2 2" xfId="37759"/>
    <cellStyle name="메모 4 2 2 6 3" xfId="20461"/>
    <cellStyle name="메모 4 2 2 6 3 2" xfId="43500"/>
    <cellStyle name="메모 4 2 2 6 4" xfId="25943"/>
    <cellStyle name="메모 4 2 2 6 4 2" xfId="48982"/>
    <cellStyle name="메모 4 2 2 6 5" xfId="31832"/>
    <cellStyle name="메모 4 2 2 7" xfId="8740"/>
    <cellStyle name="메모 4 2 2 7 2" xfId="14706"/>
    <cellStyle name="메모 4 2 2 7 2 2" xfId="37760"/>
    <cellStyle name="메모 4 2 2 7 3" xfId="20462"/>
    <cellStyle name="메모 4 2 2 7 3 2" xfId="43501"/>
    <cellStyle name="메모 4 2 2 7 4" xfId="25944"/>
    <cellStyle name="메모 4 2 2 7 4 2" xfId="48983"/>
    <cellStyle name="메모 4 2 2 7 5" xfId="31833"/>
    <cellStyle name="메모 4 2 2 8" xfId="11339"/>
    <cellStyle name="메모 4 2 2 8 2" xfId="34408"/>
    <cellStyle name="메모 4 2 2 9" xfId="11271"/>
    <cellStyle name="메모 4 2 2 9 2" xfId="34340"/>
    <cellStyle name="메모 4 2 3" xfId="5521"/>
    <cellStyle name="메모 4 2 3 10" xfId="8741"/>
    <cellStyle name="메모 4 2 3 10 2" xfId="14707"/>
    <cellStyle name="메모 4 2 3 10 2 2" xfId="37761"/>
    <cellStyle name="메모 4 2 3 10 3" xfId="20463"/>
    <cellStyle name="메모 4 2 3 10 3 2" xfId="43502"/>
    <cellStyle name="메모 4 2 3 10 4" xfId="25945"/>
    <cellStyle name="메모 4 2 3 10 4 2" xfId="48984"/>
    <cellStyle name="메모 4 2 3 10 5" xfId="31834"/>
    <cellStyle name="메모 4 2 3 11" xfId="11515"/>
    <cellStyle name="메모 4 2 3 11 2" xfId="34584"/>
    <cellStyle name="메모 4 2 3 12" xfId="17304"/>
    <cellStyle name="메모 4 2 3 12 2" xfId="40358"/>
    <cellStyle name="메모 4 2 3 13" xfId="22898"/>
    <cellStyle name="메모 4 2 3 13 2" xfId="45937"/>
    <cellStyle name="메모 4 2 3 14" xfId="28646"/>
    <cellStyle name="메모 4 2 3 2" xfId="5809"/>
    <cellStyle name="메모 4 2 3 2 10" xfId="11782"/>
    <cellStyle name="메모 4 2 3 2 10 2" xfId="34851"/>
    <cellStyle name="메모 4 2 3 2 11" xfId="17546"/>
    <cellStyle name="메모 4 2 3 2 11 2" xfId="40600"/>
    <cellStyle name="메모 4 2 3 2 12" xfId="23062"/>
    <cellStyle name="메모 4 2 3 2 12 2" xfId="46101"/>
    <cellStyle name="메모 4 2 3 2 13" xfId="28923"/>
    <cellStyle name="메모 4 2 3 2 2" xfId="8742"/>
    <cellStyle name="메모 4 2 3 2 2 2" xfId="14708"/>
    <cellStyle name="메모 4 2 3 2 2 2 2" xfId="37762"/>
    <cellStyle name="메모 4 2 3 2 2 3" xfId="20464"/>
    <cellStyle name="메모 4 2 3 2 2 3 2" xfId="43503"/>
    <cellStyle name="메모 4 2 3 2 2 4" xfId="25946"/>
    <cellStyle name="메모 4 2 3 2 2 4 2" xfId="48985"/>
    <cellStyle name="메모 4 2 3 2 2 5" xfId="31835"/>
    <cellStyle name="메모 4 2 3 2 3" xfId="8743"/>
    <cellStyle name="메모 4 2 3 2 3 2" xfId="14709"/>
    <cellStyle name="메모 4 2 3 2 3 2 2" xfId="37763"/>
    <cellStyle name="메모 4 2 3 2 3 3" xfId="20465"/>
    <cellStyle name="메모 4 2 3 2 3 3 2" xfId="43504"/>
    <cellStyle name="메모 4 2 3 2 3 4" xfId="25947"/>
    <cellStyle name="메모 4 2 3 2 3 4 2" xfId="48986"/>
    <cellStyle name="메모 4 2 3 2 3 5" xfId="31836"/>
    <cellStyle name="메모 4 2 3 2 4" xfId="8744"/>
    <cellStyle name="메모 4 2 3 2 4 2" xfId="14710"/>
    <cellStyle name="메모 4 2 3 2 4 2 2" xfId="37764"/>
    <cellStyle name="메모 4 2 3 2 4 3" xfId="20466"/>
    <cellStyle name="메모 4 2 3 2 4 3 2" xfId="43505"/>
    <cellStyle name="메모 4 2 3 2 4 4" xfId="25948"/>
    <cellStyle name="메모 4 2 3 2 4 4 2" xfId="48987"/>
    <cellStyle name="메모 4 2 3 2 4 5" xfId="31837"/>
    <cellStyle name="메모 4 2 3 2 5" xfId="8745"/>
    <cellStyle name="메모 4 2 3 2 5 2" xfId="14711"/>
    <cellStyle name="메모 4 2 3 2 5 2 2" xfId="37765"/>
    <cellStyle name="메모 4 2 3 2 5 3" xfId="20467"/>
    <cellStyle name="메모 4 2 3 2 5 3 2" xfId="43506"/>
    <cellStyle name="메모 4 2 3 2 5 4" xfId="25949"/>
    <cellStyle name="메모 4 2 3 2 5 4 2" xfId="48988"/>
    <cellStyle name="메모 4 2 3 2 5 5" xfId="31838"/>
    <cellStyle name="메모 4 2 3 2 6" xfId="8746"/>
    <cellStyle name="메모 4 2 3 2 6 2" xfId="14712"/>
    <cellStyle name="메모 4 2 3 2 6 2 2" xfId="37766"/>
    <cellStyle name="메모 4 2 3 2 6 3" xfId="20468"/>
    <cellStyle name="메모 4 2 3 2 6 3 2" xfId="43507"/>
    <cellStyle name="메모 4 2 3 2 6 4" xfId="25950"/>
    <cellStyle name="메모 4 2 3 2 6 4 2" xfId="48989"/>
    <cellStyle name="메모 4 2 3 2 6 5" xfId="31839"/>
    <cellStyle name="메모 4 2 3 2 7" xfId="8747"/>
    <cellStyle name="메모 4 2 3 2 7 2" xfId="14713"/>
    <cellStyle name="메모 4 2 3 2 7 2 2" xfId="37767"/>
    <cellStyle name="메모 4 2 3 2 7 3" xfId="20469"/>
    <cellStyle name="메모 4 2 3 2 7 3 2" xfId="43508"/>
    <cellStyle name="메모 4 2 3 2 7 4" xfId="25951"/>
    <cellStyle name="메모 4 2 3 2 7 4 2" xfId="48990"/>
    <cellStyle name="메모 4 2 3 2 7 5" xfId="31840"/>
    <cellStyle name="메모 4 2 3 2 8" xfId="8748"/>
    <cellStyle name="메모 4 2 3 2 8 2" xfId="14714"/>
    <cellStyle name="메모 4 2 3 2 8 2 2" xfId="37768"/>
    <cellStyle name="메모 4 2 3 2 8 3" xfId="20470"/>
    <cellStyle name="메모 4 2 3 2 8 3 2" xfId="43509"/>
    <cellStyle name="메모 4 2 3 2 8 4" xfId="25952"/>
    <cellStyle name="메모 4 2 3 2 8 4 2" xfId="48991"/>
    <cellStyle name="메모 4 2 3 2 8 5" xfId="31841"/>
    <cellStyle name="메모 4 2 3 2 9" xfId="8749"/>
    <cellStyle name="메모 4 2 3 2 9 2" xfId="14715"/>
    <cellStyle name="메모 4 2 3 2 9 2 2" xfId="37769"/>
    <cellStyle name="메모 4 2 3 2 9 3" xfId="20471"/>
    <cellStyle name="메모 4 2 3 2 9 3 2" xfId="43510"/>
    <cellStyle name="메모 4 2 3 2 9 4" xfId="25953"/>
    <cellStyle name="메모 4 2 3 2 9 4 2" xfId="48992"/>
    <cellStyle name="메모 4 2 3 2 9 5" xfId="31842"/>
    <cellStyle name="메모 4 2 3 3" xfId="6032"/>
    <cellStyle name="메모 4 2 3 3 10" xfId="8750"/>
    <cellStyle name="메모 4 2 3 3 10 2" xfId="14716"/>
    <cellStyle name="메모 4 2 3 3 10 2 2" xfId="37770"/>
    <cellStyle name="메모 4 2 3 3 10 3" xfId="20472"/>
    <cellStyle name="메모 4 2 3 3 10 3 2" xfId="43511"/>
    <cellStyle name="메모 4 2 3 3 10 4" xfId="25954"/>
    <cellStyle name="메모 4 2 3 3 10 4 2" xfId="48993"/>
    <cellStyle name="메모 4 2 3 3 10 5" xfId="31843"/>
    <cellStyle name="메모 4 2 3 3 11" xfId="12005"/>
    <cellStyle name="메모 4 2 3 3 11 2" xfId="35074"/>
    <cellStyle name="메모 4 2 3 3 12" xfId="17762"/>
    <cellStyle name="메모 4 2 3 3 12 2" xfId="40816"/>
    <cellStyle name="메모 4 2 3 3 13" xfId="23259"/>
    <cellStyle name="메모 4 2 3 3 13 2" xfId="46298"/>
    <cellStyle name="메모 4 2 3 3 14" xfId="29146"/>
    <cellStyle name="메모 4 2 3 3 2" xfId="8751"/>
    <cellStyle name="메모 4 2 3 3 2 2" xfId="14717"/>
    <cellStyle name="메모 4 2 3 3 2 2 2" xfId="37771"/>
    <cellStyle name="메모 4 2 3 3 2 3" xfId="20473"/>
    <cellStyle name="메모 4 2 3 3 2 3 2" xfId="43512"/>
    <cellStyle name="메모 4 2 3 3 2 4" xfId="25955"/>
    <cellStyle name="메모 4 2 3 3 2 4 2" xfId="48994"/>
    <cellStyle name="메모 4 2 3 3 2 5" xfId="31844"/>
    <cellStyle name="메모 4 2 3 3 3" xfId="8752"/>
    <cellStyle name="메모 4 2 3 3 3 2" xfId="14718"/>
    <cellStyle name="메모 4 2 3 3 3 2 2" xfId="37772"/>
    <cellStyle name="메모 4 2 3 3 3 3" xfId="20474"/>
    <cellStyle name="메모 4 2 3 3 3 3 2" xfId="43513"/>
    <cellStyle name="메모 4 2 3 3 3 4" xfId="25956"/>
    <cellStyle name="메모 4 2 3 3 3 4 2" xfId="48995"/>
    <cellStyle name="메모 4 2 3 3 3 5" xfId="31845"/>
    <cellStyle name="메모 4 2 3 3 4" xfId="8753"/>
    <cellStyle name="메모 4 2 3 3 4 2" xfId="14719"/>
    <cellStyle name="메모 4 2 3 3 4 2 2" xfId="37773"/>
    <cellStyle name="메모 4 2 3 3 4 3" xfId="20475"/>
    <cellStyle name="메모 4 2 3 3 4 3 2" xfId="43514"/>
    <cellStyle name="메모 4 2 3 3 4 4" xfId="25957"/>
    <cellStyle name="메모 4 2 3 3 4 4 2" xfId="48996"/>
    <cellStyle name="메모 4 2 3 3 4 5" xfId="31846"/>
    <cellStyle name="메모 4 2 3 3 5" xfId="8754"/>
    <cellStyle name="메모 4 2 3 3 5 2" xfId="14720"/>
    <cellStyle name="메모 4 2 3 3 5 2 2" xfId="37774"/>
    <cellStyle name="메모 4 2 3 3 5 3" xfId="20476"/>
    <cellStyle name="메모 4 2 3 3 5 3 2" xfId="43515"/>
    <cellStyle name="메모 4 2 3 3 5 4" xfId="25958"/>
    <cellStyle name="메모 4 2 3 3 5 4 2" xfId="48997"/>
    <cellStyle name="메모 4 2 3 3 5 5" xfId="31847"/>
    <cellStyle name="메모 4 2 3 3 6" xfId="8755"/>
    <cellStyle name="메모 4 2 3 3 6 2" xfId="14721"/>
    <cellStyle name="메모 4 2 3 3 6 2 2" xfId="37775"/>
    <cellStyle name="메모 4 2 3 3 6 3" xfId="20477"/>
    <cellStyle name="메모 4 2 3 3 6 3 2" xfId="43516"/>
    <cellStyle name="메모 4 2 3 3 6 4" xfId="25959"/>
    <cellStyle name="메모 4 2 3 3 6 4 2" xfId="48998"/>
    <cellStyle name="메모 4 2 3 3 6 5" xfId="31848"/>
    <cellStyle name="메모 4 2 3 3 7" xfId="8756"/>
    <cellStyle name="메모 4 2 3 3 7 2" xfId="14722"/>
    <cellStyle name="메모 4 2 3 3 7 2 2" xfId="37776"/>
    <cellStyle name="메모 4 2 3 3 7 3" xfId="20478"/>
    <cellStyle name="메모 4 2 3 3 7 3 2" xfId="43517"/>
    <cellStyle name="메모 4 2 3 3 7 4" xfId="25960"/>
    <cellStyle name="메모 4 2 3 3 7 4 2" xfId="48999"/>
    <cellStyle name="메모 4 2 3 3 7 5" xfId="31849"/>
    <cellStyle name="메모 4 2 3 3 8" xfId="8757"/>
    <cellStyle name="메모 4 2 3 3 8 2" xfId="14723"/>
    <cellStyle name="메모 4 2 3 3 8 2 2" xfId="37777"/>
    <cellStyle name="메모 4 2 3 3 8 3" xfId="20479"/>
    <cellStyle name="메모 4 2 3 3 8 3 2" xfId="43518"/>
    <cellStyle name="메모 4 2 3 3 8 4" xfId="25961"/>
    <cellStyle name="메모 4 2 3 3 8 4 2" xfId="49000"/>
    <cellStyle name="메모 4 2 3 3 8 5" xfId="31850"/>
    <cellStyle name="메모 4 2 3 3 9" xfId="8758"/>
    <cellStyle name="메모 4 2 3 3 9 2" xfId="14724"/>
    <cellStyle name="메모 4 2 3 3 9 2 2" xfId="37778"/>
    <cellStyle name="메모 4 2 3 3 9 3" xfId="20480"/>
    <cellStyle name="메모 4 2 3 3 9 3 2" xfId="43519"/>
    <cellStyle name="메모 4 2 3 3 9 4" xfId="25962"/>
    <cellStyle name="메모 4 2 3 3 9 4 2" xfId="49001"/>
    <cellStyle name="메모 4 2 3 3 9 5" xfId="31851"/>
    <cellStyle name="메모 4 2 3 4" xfId="8759"/>
    <cellStyle name="메모 4 2 3 4 2" xfId="14725"/>
    <cellStyle name="메모 4 2 3 4 2 2" xfId="37779"/>
    <cellStyle name="메모 4 2 3 4 3" xfId="20481"/>
    <cellStyle name="메모 4 2 3 4 3 2" xfId="43520"/>
    <cellStyle name="메모 4 2 3 4 4" xfId="25963"/>
    <cellStyle name="메모 4 2 3 4 4 2" xfId="49002"/>
    <cellStyle name="메모 4 2 3 4 5" xfId="31852"/>
    <cellStyle name="메모 4 2 3 5" xfId="8760"/>
    <cellStyle name="메모 4 2 3 5 2" xfId="14726"/>
    <cellStyle name="메모 4 2 3 5 2 2" xfId="37780"/>
    <cellStyle name="메모 4 2 3 5 3" xfId="20482"/>
    <cellStyle name="메모 4 2 3 5 3 2" xfId="43521"/>
    <cellStyle name="메모 4 2 3 5 4" xfId="25964"/>
    <cellStyle name="메모 4 2 3 5 4 2" xfId="49003"/>
    <cellStyle name="메모 4 2 3 5 5" xfId="31853"/>
    <cellStyle name="메모 4 2 3 6" xfId="8761"/>
    <cellStyle name="메모 4 2 3 6 2" xfId="14727"/>
    <cellStyle name="메모 4 2 3 6 2 2" xfId="37781"/>
    <cellStyle name="메모 4 2 3 6 3" xfId="20483"/>
    <cellStyle name="메모 4 2 3 6 3 2" xfId="43522"/>
    <cellStyle name="메모 4 2 3 6 4" xfId="25965"/>
    <cellStyle name="메모 4 2 3 6 4 2" xfId="49004"/>
    <cellStyle name="메모 4 2 3 6 5" xfId="31854"/>
    <cellStyle name="메모 4 2 3 7" xfId="8762"/>
    <cellStyle name="메모 4 2 3 7 2" xfId="14728"/>
    <cellStyle name="메모 4 2 3 7 2 2" xfId="37782"/>
    <cellStyle name="메모 4 2 3 7 3" xfId="20484"/>
    <cellStyle name="메모 4 2 3 7 3 2" xfId="43523"/>
    <cellStyle name="메모 4 2 3 7 4" xfId="25966"/>
    <cellStyle name="메모 4 2 3 7 4 2" xfId="49005"/>
    <cellStyle name="메모 4 2 3 7 5" xfId="31855"/>
    <cellStyle name="메모 4 2 3 8" xfId="8763"/>
    <cellStyle name="메모 4 2 3 8 2" xfId="14729"/>
    <cellStyle name="메모 4 2 3 8 2 2" xfId="37783"/>
    <cellStyle name="메모 4 2 3 8 3" xfId="20485"/>
    <cellStyle name="메모 4 2 3 8 3 2" xfId="43524"/>
    <cellStyle name="메모 4 2 3 8 4" xfId="25967"/>
    <cellStyle name="메모 4 2 3 8 4 2" xfId="49006"/>
    <cellStyle name="메모 4 2 3 8 5" xfId="31856"/>
    <cellStyle name="메모 4 2 3 9" xfId="8764"/>
    <cellStyle name="메모 4 2 3 9 2" xfId="14730"/>
    <cellStyle name="메모 4 2 3 9 2 2" xfId="37784"/>
    <cellStyle name="메모 4 2 3 9 3" xfId="20486"/>
    <cellStyle name="메모 4 2 3 9 3 2" xfId="43525"/>
    <cellStyle name="메모 4 2 3 9 4" xfId="25968"/>
    <cellStyle name="메모 4 2 3 9 4 2" xfId="49007"/>
    <cellStyle name="메모 4 2 3 9 5" xfId="31857"/>
    <cellStyle name="메모 4 2 4" xfId="5458"/>
    <cellStyle name="메모 4 2 4 2" xfId="5746"/>
    <cellStyle name="메모 4 2 4 2 10" xfId="11719"/>
    <cellStyle name="메모 4 2 4 2 10 2" xfId="34788"/>
    <cellStyle name="메모 4 2 4 2 11" xfId="17486"/>
    <cellStyle name="메모 4 2 4 2 11 2" xfId="40540"/>
    <cellStyle name="메모 4 2 4 2 12" xfId="23004"/>
    <cellStyle name="메모 4 2 4 2 12 2" xfId="46043"/>
    <cellStyle name="메모 4 2 4 2 13" xfId="28860"/>
    <cellStyle name="메모 4 2 4 2 2" xfId="8765"/>
    <cellStyle name="메모 4 2 4 2 2 2" xfId="14731"/>
    <cellStyle name="메모 4 2 4 2 2 2 2" xfId="37785"/>
    <cellStyle name="메모 4 2 4 2 2 3" xfId="20487"/>
    <cellStyle name="메모 4 2 4 2 2 3 2" xfId="43526"/>
    <cellStyle name="메모 4 2 4 2 2 4" xfId="25969"/>
    <cellStyle name="메모 4 2 4 2 2 4 2" xfId="49008"/>
    <cellStyle name="메모 4 2 4 2 2 5" xfId="31858"/>
    <cellStyle name="메모 4 2 4 2 3" xfId="8766"/>
    <cellStyle name="메모 4 2 4 2 3 2" xfId="14732"/>
    <cellStyle name="메모 4 2 4 2 3 2 2" xfId="37786"/>
    <cellStyle name="메모 4 2 4 2 3 3" xfId="20488"/>
    <cellStyle name="메모 4 2 4 2 3 3 2" xfId="43527"/>
    <cellStyle name="메모 4 2 4 2 3 4" xfId="25970"/>
    <cellStyle name="메모 4 2 4 2 3 4 2" xfId="49009"/>
    <cellStyle name="메모 4 2 4 2 3 5" xfId="31859"/>
    <cellStyle name="메모 4 2 4 2 4" xfId="8767"/>
    <cellStyle name="메모 4 2 4 2 4 2" xfId="14733"/>
    <cellStyle name="메모 4 2 4 2 4 2 2" xfId="37787"/>
    <cellStyle name="메모 4 2 4 2 4 3" xfId="20489"/>
    <cellStyle name="메모 4 2 4 2 4 3 2" xfId="43528"/>
    <cellStyle name="메모 4 2 4 2 4 4" xfId="25971"/>
    <cellStyle name="메모 4 2 4 2 4 4 2" xfId="49010"/>
    <cellStyle name="메모 4 2 4 2 4 5" xfId="31860"/>
    <cellStyle name="메모 4 2 4 2 5" xfId="8768"/>
    <cellStyle name="메모 4 2 4 2 5 2" xfId="14734"/>
    <cellStyle name="메모 4 2 4 2 5 2 2" xfId="37788"/>
    <cellStyle name="메모 4 2 4 2 5 3" xfId="20490"/>
    <cellStyle name="메모 4 2 4 2 5 3 2" xfId="43529"/>
    <cellStyle name="메모 4 2 4 2 5 4" xfId="25972"/>
    <cellStyle name="메모 4 2 4 2 5 4 2" xfId="49011"/>
    <cellStyle name="메모 4 2 4 2 5 5" xfId="31861"/>
    <cellStyle name="메모 4 2 4 2 6" xfId="8769"/>
    <cellStyle name="메모 4 2 4 2 6 2" xfId="14735"/>
    <cellStyle name="메모 4 2 4 2 6 2 2" xfId="37789"/>
    <cellStyle name="메모 4 2 4 2 6 3" xfId="20491"/>
    <cellStyle name="메모 4 2 4 2 6 3 2" xfId="43530"/>
    <cellStyle name="메모 4 2 4 2 6 4" xfId="25973"/>
    <cellStyle name="메모 4 2 4 2 6 4 2" xfId="49012"/>
    <cellStyle name="메모 4 2 4 2 6 5" xfId="31862"/>
    <cellStyle name="메모 4 2 4 2 7" xfId="8770"/>
    <cellStyle name="메모 4 2 4 2 7 2" xfId="14736"/>
    <cellStyle name="메모 4 2 4 2 7 2 2" xfId="37790"/>
    <cellStyle name="메모 4 2 4 2 7 3" xfId="20492"/>
    <cellStyle name="메모 4 2 4 2 7 3 2" xfId="43531"/>
    <cellStyle name="메모 4 2 4 2 7 4" xfId="25974"/>
    <cellStyle name="메모 4 2 4 2 7 4 2" xfId="49013"/>
    <cellStyle name="메모 4 2 4 2 7 5" xfId="31863"/>
    <cellStyle name="메모 4 2 4 2 8" xfId="8771"/>
    <cellStyle name="메모 4 2 4 2 8 2" xfId="14737"/>
    <cellStyle name="메모 4 2 4 2 8 2 2" xfId="37791"/>
    <cellStyle name="메모 4 2 4 2 8 3" xfId="20493"/>
    <cellStyle name="메모 4 2 4 2 8 3 2" xfId="43532"/>
    <cellStyle name="메모 4 2 4 2 8 4" xfId="25975"/>
    <cellStyle name="메모 4 2 4 2 8 4 2" xfId="49014"/>
    <cellStyle name="메모 4 2 4 2 8 5" xfId="31864"/>
    <cellStyle name="메모 4 2 4 2 9" xfId="8772"/>
    <cellStyle name="메모 4 2 4 2 9 2" xfId="14738"/>
    <cellStyle name="메모 4 2 4 2 9 2 2" xfId="37792"/>
    <cellStyle name="메모 4 2 4 2 9 3" xfId="20494"/>
    <cellStyle name="메모 4 2 4 2 9 3 2" xfId="43533"/>
    <cellStyle name="메모 4 2 4 2 9 4" xfId="25976"/>
    <cellStyle name="메모 4 2 4 2 9 4 2" xfId="49015"/>
    <cellStyle name="메모 4 2 4 2 9 5" xfId="31865"/>
    <cellStyle name="메모 4 2 4 3" xfId="5973"/>
    <cellStyle name="메모 4 2 4 3 10" xfId="8773"/>
    <cellStyle name="메모 4 2 4 3 10 2" xfId="14739"/>
    <cellStyle name="메모 4 2 4 3 10 2 2" xfId="37793"/>
    <cellStyle name="메모 4 2 4 3 10 3" xfId="20495"/>
    <cellStyle name="메모 4 2 4 3 10 3 2" xfId="43534"/>
    <cellStyle name="메모 4 2 4 3 10 4" xfId="25977"/>
    <cellStyle name="메모 4 2 4 3 10 4 2" xfId="49016"/>
    <cellStyle name="메모 4 2 4 3 10 5" xfId="31866"/>
    <cellStyle name="메모 4 2 4 3 11" xfId="11946"/>
    <cellStyle name="메모 4 2 4 3 11 2" xfId="35015"/>
    <cellStyle name="메모 4 2 4 3 12" xfId="17703"/>
    <cellStyle name="메모 4 2 4 3 12 2" xfId="40757"/>
    <cellStyle name="메모 4 2 4 3 13" xfId="23200"/>
    <cellStyle name="메모 4 2 4 3 13 2" xfId="46239"/>
    <cellStyle name="메모 4 2 4 3 14" xfId="29087"/>
    <cellStyle name="메모 4 2 4 3 2" xfId="8774"/>
    <cellStyle name="메모 4 2 4 3 2 2" xfId="14740"/>
    <cellStyle name="메모 4 2 4 3 2 2 2" xfId="37794"/>
    <cellStyle name="메모 4 2 4 3 2 3" xfId="20496"/>
    <cellStyle name="메모 4 2 4 3 2 3 2" xfId="43535"/>
    <cellStyle name="메모 4 2 4 3 2 4" xfId="25978"/>
    <cellStyle name="메모 4 2 4 3 2 4 2" xfId="49017"/>
    <cellStyle name="메모 4 2 4 3 2 5" xfId="31867"/>
    <cellStyle name="메모 4 2 4 3 3" xfId="8775"/>
    <cellStyle name="메모 4 2 4 3 3 2" xfId="14741"/>
    <cellStyle name="메모 4 2 4 3 3 2 2" xfId="37795"/>
    <cellStyle name="메모 4 2 4 3 3 3" xfId="20497"/>
    <cellStyle name="메모 4 2 4 3 3 3 2" xfId="43536"/>
    <cellStyle name="메모 4 2 4 3 3 4" xfId="25979"/>
    <cellStyle name="메모 4 2 4 3 3 4 2" xfId="49018"/>
    <cellStyle name="메모 4 2 4 3 3 5" xfId="31868"/>
    <cellStyle name="메모 4 2 4 3 4" xfId="8776"/>
    <cellStyle name="메모 4 2 4 3 4 2" xfId="14742"/>
    <cellStyle name="메모 4 2 4 3 4 2 2" xfId="37796"/>
    <cellStyle name="메모 4 2 4 3 4 3" xfId="20498"/>
    <cellStyle name="메모 4 2 4 3 4 3 2" xfId="43537"/>
    <cellStyle name="메모 4 2 4 3 4 4" xfId="25980"/>
    <cellStyle name="메모 4 2 4 3 4 4 2" xfId="49019"/>
    <cellStyle name="메모 4 2 4 3 4 5" xfId="31869"/>
    <cellStyle name="메모 4 2 4 3 5" xfId="8777"/>
    <cellStyle name="메모 4 2 4 3 5 2" xfId="14743"/>
    <cellStyle name="메모 4 2 4 3 5 2 2" xfId="37797"/>
    <cellStyle name="메모 4 2 4 3 5 3" xfId="20499"/>
    <cellStyle name="메모 4 2 4 3 5 3 2" xfId="43538"/>
    <cellStyle name="메모 4 2 4 3 5 4" xfId="25981"/>
    <cellStyle name="메모 4 2 4 3 5 4 2" xfId="49020"/>
    <cellStyle name="메모 4 2 4 3 5 5" xfId="31870"/>
    <cellStyle name="메모 4 2 4 3 6" xfId="8778"/>
    <cellStyle name="메모 4 2 4 3 6 2" xfId="14744"/>
    <cellStyle name="메모 4 2 4 3 6 2 2" xfId="37798"/>
    <cellStyle name="메모 4 2 4 3 6 3" xfId="20500"/>
    <cellStyle name="메모 4 2 4 3 6 3 2" xfId="43539"/>
    <cellStyle name="메모 4 2 4 3 6 4" xfId="25982"/>
    <cellStyle name="메모 4 2 4 3 6 4 2" xfId="49021"/>
    <cellStyle name="메모 4 2 4 3 6 5" xfId="31871"/>
    <cellStyle name="메모 4 2 4 3 7" xfId="8779"/>
    <cellStyle name="메모 4 2 4 3 7 2" xfId="14745"/>
    <cellStyle name="메모 4 2 4 3 7 2 2" xfId="37799"/>
    <cellStyle name="메모 4 2 4 3 7 3" xfId="20501"/>
    <cellStyle name="메모 4 2 4 3 7 3 2" xfId="43540"/>
    <cellStyle name="메모 4 2 4 3 7 4" xfId="25983"/>
    <cellStyle name="메모 4 2 4 3 7 4 2" xfId="49022"/>
    <cellStyle name="메모 4 2 4 3 7 5" xfId="31872"/>
    <cellStyle name="메모 4 2 4 3 8" xfId="8780"/>
    <cellStyle name="메모 4 2 4 3 8 2" xfId="14746"/>
    <cellStyle name="메모 4 2 4 3 8 2 2" xfId="37800"/>
    <cellStyle name="메모 4 2 4 3 8 3" xfId="20502"/>
    <cellStyle name="메모 4 2 4 3 8 3 2" xfId="43541"/>
    <cellStyle name="메모 4 2 4 3 8 4" xfId="25984"/>
    <cellStyle name="메모 4 2 4 3 8 4 2" xfId="49023"/>
    <cellStyle name="메모 4 2 4 3 8 5" xfId="31873"/>
    <cellStyle name="메모 4 2 4 3 9" xfId="8781"/>
    <cellStyle name="메모 4 2 4 3 9 2" xfId="14747"/>
    <cellStyle name="메모 4 2 4 3 9 2 2" xfId="37801"/>
    <cellStyle name="메모 4 2 4 3 9 3" xfId="20503"/>
    <cellStyle name="메모 4 2 4 3 9 3 2" xfId="43542"/>
    <cellStyle name="메모 4 2 4 3 9 4" xfId="25985"/>
    <cellStyle name="메모 4 2 4 3 9 4 2" xfId="49024"/>
    <cellStyle name="메모 4 2 4 3 9 5" xfId="31874"/>
    <cellStyle name="메모 4 2 4 4" xfId="8782"/>
    <cellStyle name="메모 4 2 4 4 2" xfId="14748"/>
    <cellStyle name="메모 4 2 4 4 2 2" xfId="37802"/>
    <cellStyle name="메모 4 2 4 4 3" xfId="20504"/>
    <cellStyle name="메모 4 2 4 4 3 2" xfId="43543"/>
    <cellStyle name="메모 4 2 4 4 4" xfId="25986"/>
    <cellStyle name="메모 4 2 4 4 4 2" xfId="49025"/>
    <cellStyle name="메모 4 2 4 4 5" xfId="31875"/>
    <cellStyle name="메모 4 2 4 5" xfId="8783"/>
    <cellStyle name="메모 4 2 4 5 2" xfId="14749"/>
    <cellStyle name="메모 4 2 4 5 2 2" xfId="37803"/>
    <cellStyle name="메모 4 2 4 5 3" xfId="20505"/>
    <cellStyle name="메모 4 2 4 5 3 2" xfId="43544"/>
    <cellStyle name="메모 4 2 4 5 4" xfId="25987"/>
    <cellStyle name="메모 4 2 4 5 4 2" xfId="49026"/>
    <cellStyle name="메모 4 2 4 5 5" xfId="31876"/>
    <cellStyle name="메모 4 2 4 6" xfId="8784"/>
    <cellStyle name="메모 4 2 4 6 2" xfId="14750"/>
    <cellStyle name="메모 4 2 4 6 2 2" xfId="37804"/>
    <cellStyle name="메모 4 2 4 6 3" xfId="20506"/>
    <cellStyle name="메모 4 2 4 6 3 2" xfId="43545"/>
    <cellStyle name="메모 4 2 4 6 4" xfId="25988"/>
    <cellStyle name="메모 4 2 4 6 4 2" xfId="49027"/>
    <cellStyle name="메모 4 2 4 6 5" xfId="31877"/>
    <cellStyle name="메모 4 2 4 7" xfId="11452"/>
    <cellStyle name="메모 4 2 4 7 2" xfId="34521"/>
    <cellStyle name="메모 4 2 4 8" xfId="17245"/>
    <cellStyle name="메모 4 2 4 8 2" xfId="40299"/>
    <cellStyle name="메모 4 2 4 9" xfId="28583"/>
    <cellStyle name="메모 4 2 5" xfId="5481"/>
    <cellStyle name="메모 4 2 5 10" xfId="28606"/>
    <cellStyle name="메모 4 2 5 2" xfId="5769"/>
    <cellStyle name="메모 4 2 5 2 10" xfId="11742"/>
    <cellStyle name="메모 4 2 5 2 10 2" xfId="34811"/>
    <cellStyle name="메모 4 2 5 2 11" xfId="17509"/>
    <cellStyle name="메모 4 2 5 2 11 2" xfId="40563"/>
    <cellStyle name="메모 4 2 5 2 12" xfId="23022"/>
    <cellStyle name="메모 4 2 5 2 12 2" xfId="46061"/>
    <cellStyle name="메모 4 2 5 2 13" xfId="28883"/>
    <cellStyle name="메모 4 2 5 2 2" xfId="8785"/>
    <cellStyle name="메모 4 2 5 2 2 2" xfId="14751"/>
    <cellStyle name="메모 4 2 5 2 2 2 2" xfId="37805"/>
    <cellStyle name="메모 4 2 5 2 2 3" xfId="20507"/>
    <cellStyle name="메모 4 2 5 2 2 3 2" xfId="43546"/>
    <cellStyle name="메모 4 2 5 2 2 4" xfId="25989"/>
    <cellStyle name="메모 4 2 5 2 2 4 2" xfId="49028"/>
    <cellStyle name="메모 4 2 5 2 2 5" xfId="31878"/>
    <cellStyle name="메모 4 2 5 2 3" xfId="8786"/>
    <cellStyle name="메모 4 2 5 2 3 2" xfId="14752"/>
    <cellStyle name="메모 4 2 5 2 3 2 2" xfId="37806"/>
    <cellStyle name="메모 4 2 5 2 3 3" xfId="20508"/>
    <cellStyle name="메모 4 2 5 2 3 3 2" xfId="43547"/>
    <cellStyle name="메모 4 2 5 2 3 4" xfId="25990"/>
    <cellStyle name="메모 4 2 5 2 3 4 2" xfId="49029"/>
    <cellStyle name="메모 4 2 5 2 3 5" xfId="31879"/>
    <cellStyle name="메모 4 2 5 2 4" xfId="8787"/>
    <cellStyle name="메모 4 2 5 2 4 2" xfId="14753"/>
    <cellStyle name="메모 4 2 5 2 4 2 2" xfId="37807"/>
    <cellStyle name="메모 4 2 5 2 4 3" xfId="20509"/>
    <cellStyle name="메모 4 2 5 2 4 3 2" xfId="43548"/>
    <cellStyle name="메모 4 2 5 2 4 4" xfId="25991"/>
    <cellStyle name="메모 4 2 5 2 4 4 2" xfId="49030"/>
    <cellStyle name="메모 4 2 5 2 4 5" xfId="31880"/>
    <cellStyle name="메모 4 2 5 2 5" xfId="8788"/>
    <cellStyle name="메모 4 2 5 2 5 2" xfId="14754"/>
    <cellStyle name="메모 4 2 5 2 5 2 2" xfId="37808"/>
    <cellStyle name="메모 4 2 5 2 5 3" xfId="20510"/>
    <cellStyle name="메모 4 2 5 2 5 3 2" xfId="43549"/>
    <cellStyle name="메모 4 2 5 2 5 4" xfId="25992"/>
    <cellStyle name="메모 4 2 5 2 5 4 2" xfId="49031"/>
    <cellStyle name="메모 4 2 5 2 5 5" xfId="31881"/>
    <cellStyle name="메모 4 2 5 2 6" xfId="8789"/>
    <cellStyle name="메모 4 2 5 2 6 2" xfId="14755"/>
    <cellStyle name="메모 4 2 5 2 6 2 2" xfId="37809"/>
    <cellStyle name="메모 4 2 5 2 6 3" xfId="20511"/>
    <cellStyle name="메모 4 2 5 2 6 3 2" xfId="43550"/>
    <cellStyle name="메모 4 2 5 2 6 4" xfId="25993"/>
    <cellStyle name="메모 4 2 5 2 6 4 2" xfId="49032"/>
    <cellStyle name="메모 4 2 5 2 6 5" xfId="31882"/>
    <cellStyle name="메모 4 2 5 2 7" xfId="8790"/>
    <cellStyle name="메모 4 2 5 2 7 2" xfId="14756"/>
    <cellStyle name="메모 4 2 5 2 7 2 2" xfId="37810"/>
    <cellStyle name="메모 4 2 5 2 7 3" xfId="20512"/>
    <cellStyle name="메모 4 2 5 2 7 3 2" xfId="43551"/>
    <cellStyle name="메모 4 2 5 2 7 4" xfId="25994"/>
    <cellStyle name="메모 4 2 5 2 7 4 2" xfId="49033"/>
    <cellStyle name="메모 4 2 5 2 7 5" xfId="31883"/>
    <cellStyle name="메모 4 2 5 2 8" xfId="8791"/>
    <cellStyle name="메모 4 2 5 2 8 2" xfId="14757"/>
    <cellStyle name="메모 4 2 5 2 8 2 2" xfId="37811"/>
    <cellStyle name="메모 4 2 5 2 8 3" xfId="20513"/>
    <cellStyle name="메모 4 2 5 2 8 3 2" xfId="43552"/>
    <cellStyle name="메모 4 2 5 2 8 4" xfId="25995"/>
    <cellStyle name="메모 4 2 5 2 8 4 2" xfId="49034"/>
    <cellStyle name="메모 4 2 5 2 8 5" xfId="31884"/>
    <cellStyle name="메모 4 2 5 2 9" xfId="8792"/>
    <cellStyle name="메모 4 2 5 2 9 2" xfId="14758"/>
    <cellStyle name="메모 4 2 5 2 9 2 2" xfId="37812"/>
    <cellStyle name="메모 4 2 5 2 9 3" xfId="20514"/>
    <cellStyle name="메모 4 2 5 2 9 3 2" xfId="43553"/>
    <cellStyle name="메모 4 2 5 2 9 4" xfId="25996"/>
    <cellStyle name="메모 4 2 5 2 9 4 2" xfId="49035"/>
    <cellStyle name="메모 4 2 5 2 9 5" xfId="31885"/>
    <cellStyle name="메모 4 2 5 3" xfId="5994"/>
    <cellStyle name="메모 4 2 5 3 10" xfId="8793"/>
    <cellStyle name="메모 4 2 5 3 10 2" xfId="14759"/>
    <cellStyle name="메모 4 2 5 3 10 2 2" xfId="37813"/>
    <cellStyle name="메모 4 2 5 3 10 3" xfId="20515"/>
    <cellStyle name="메모 4 2 5 3 10 3 2" xfId="43554"/>
    <cellStyle name="메모 4 2 5 3 10 4" xfId="25997"/>
    <cellStyle name="메모 4 2 5 3 10 4 2" xfId="49036"/>
    <cellStyle name="메모 4 2 5 3 10 5" xfId="31886"/>
    <cellStyle name="메모 4 2 5 3 11" xfId="11967"/>
    <cellStyle name="메모 4 2 5 3 11 2" xfId="35036"/>
    <cellStyle name="메모 4 2 5 3 12" xfId="17724"/>
    <cellStyle name="메모 4 2 5 3 12 2" xfId="40778"/>
    <cellStyle name="메모 4 2 5 3 13" xfId="23221"/>
    <cellStyle name="메모 4 2 5 3 13 2" xfId="46260"/>
    <cellStyle name="메모 4 2 5 3 14" xfId="29108"/>
    <cellStyle name="메모 4 2 5 3 2" xfId="8794"/>
    <cellStyle name="메모 4 2 5 3 2 2" xfId="14760"/>
    <cellStyle name="메모 4 2 5 3 2 2 2" xfId="37814"/>
    <cellStyle name="메모 4 2 5 3 2 3" xfId="20516"/>
    <cellStyle name="메모 4 2 5 3 2 3 2" xfId="43555"/>
    <cellStyle name="메모 4 2 5 3 2 4" xfId="25998"/>
    <cellStyle name="메모 4 2 5 3 2 4 2" xfId="49037"/>
    <cellStyle name="메모 4 2 5 3 2 5" xfId="31887"/>
    <cellStyle name="메모 4 2 5 3 3" xfId="8795"/>
    <cellStyle name="메모 4 2 5 3 3 2" xfId="14761"/>
    <cellStyle name="메모 4 2 5 3 3 2 2" xfId="37815"/>
    <cellStyle name="메모 4 2 5 3 3 3" xfId="20517"/>
    <cellStyle name="메모 4 2 5 3 3 3 2" xfId="43556"/>
    <cellStyle name="메모 4 2 5 3 3 4" xfId="25999"/>
    <cellStyle name="메모 4 2 5 3 3 4 2" xfId="49038"/>
    <cellStyle name="메모 4 2 5 3 3 5" xfId="31888"/>
    <cellStyle name="메모 4 2 5 3 4" xfId="8796"/>
    <cellStyle name="메모 4 2 5 3 4 2" xfId="14762"/>
    <cellStyle name="메모 4 2 5 3 4 2 2" xfId="37816"/>
    <cellStyle name="메모 4 2 5 3 4 3" xfId="20518"/>
    <cellStyle name="메모 4 2 5 3 4 3 2" xfId="43557"/>
    <cellStyle name="메모 4 2 5 3 4 4" xfId="26000"/>
    <cellStyle name="메모 4 2 5 3 4 4 2" xfId="49039"/>
    <cellStyle name="메모 4 2 5 3 4 5" xfId="31889"/>
    <cellStyle name="메모 4 2 5 3 5" xfId="8797"/>
    <cellStyle name="메모 4 2 5 3 5 2" xfId="14763"/>
    <cellStyle name="메모 4 2 5 3 5 2 2" xfId="37817"/>
    <cellStyle name="메모 4 2 5 3 5 3" xfId="20519"/>
    <cellStyle name="메모 4 2 5 3 5 3 2" xfId="43558"/>
    <cellStyle name="메모 4 2 5 3 5 4" xfId="26001"/>
    <cellStyle name="메모 4 2 5 3 5 4 2" xfId="49040"/>
    <cellStyle name="메모 4 2 5 3 5 5" xfId="31890"/>
    <cellStyle name="메모 4 2 5 3 6" xfId="8798"/>
    <cellStyle name="메모 4 2 5 3 6 2" xfId="14764"/>
    <cellStyle name="메모 4 2 5 3 6 2 2" xfId="37818"/>
    <cellStyle name="메모 4 2 5 3 6 3" xfId="20520"/>
    <cellStyle name="메모 4 2 5 3 6 3 2" xfId="43559"/>
    <cellStyle name="메모 4 2 5 3 6 4" xfId="26002"/>
    <cellStyle name="메모 4 2 5 3 6 4 2" xfId="49041"/>
    <cellStyle name="메모 4 2 5 3 6 5" xfId="31891"/>
    <cellStyle name="메모 4 2 5 3 7" xfId="8799"/>
    <cellStyle name="메모 4 2 5 3 7 2" xfId="14765"/>
    <cellStyle name="메모 4 2 5 3 7 2 2" xfId="37819"/>
    <cellStyle name="메모 4 2 5 3 7 3" xfId="20521"/>
    <cellStyle name="메모 4 2 5 3 7 3 2" xfId="43560"/>
    <cellStyle name="메모 4 2 5 3 7 4" xfId="26003"/>
    <cellStyle name="메모 4 2 5 3 7 4 2" xfId="49042"/>
    <cellStyle name="메모 4 2 5 3 7 5" xfId="31892"/>
    <cellStyle name="메모 4 2 5 3 8" xfId="8800"/>
    <cellStyle name="메모 4 2 5 3 8 2" xfId="14766"/>
    <cellStyle name="메모 4 2 5 3 8 2 2" xfId="37820"/>
    <cellStyle name="메모 4 2 5 3 8 3" xfId="20522"/>
    <cellStyle name="메모 4 2 5 3 8 3 2" xfId="43561"/>
    <cellStyle name="메모 4 2 5 3 8 4" xfId="26004"/>
    <cellStyle name="메모 4 2 5 3 8 4 2" xfId="49043"/>
    <cellStyle name="메모 4 2 5 3 8 5" xfId="31893"/>
    <cellStyle name="메모 4 2 5 3 9" xfId="8801"/>
    <cellStyle name="메모 4 2 5 3 9 2" xfId="14767"/>
    <cellStyle name="메모 4 2 5 3 9 2 2" xfId="37821"/>
    <cellStyle name="메모 4 2 5 3 9 3" xfId="20523"/>
    <cellStyle name="메모 4 2 5 3 9 3 2" xfId="43562"/>
    <cellStyle name="메모 4 2 5 3 9 4" xfId="26005"/>
    <cellStyle name="메모 4 2 5 3 9 4 2" xfId="49044"/>
    <cellStyle name="메모 4 2 5 3 9 5" xfId="31894"/>
    <cellStyle name="메모 4 2 5 4" xfId="8802"/>
    <cellStyle name="메모 4 2 5 4 2" xfId="14768"/>
    <cellStyle name="메모 4 2 5 4 2 2" xfId="37822"/>
    <cellStyle name="메모 4 2 5 4 3" xfId="20524"/>
    <cellStyle name="메모 4 2 5 4 3 2" xfId="43563"/>
    <cellStyle name="메모 4 2 5 4 4" xfId="26006"/>
    <cellStyle name="메모 4 2 5 4 4 2" xfId="49045"/>
    <cellStyle name="메모 4 2 5 4 5" xfId="31895"/>
    <cellStyle name="메모 4 2 5 5" xfId="8803"/>
    <cellStyle name="메모 4 2 5 5 2" xfId="14769"/>
    <cellStyle name="메모 4 2 5 5 2 2" xfId="37823"/>
    <cellStyle name="메모 4 2 5 5 3" xfId="20525"/>
    <cellStyle name="메모 4 2 5 5 3 2" xfId="43564"/>
    <cellStyle name="메모 4 2 5 5 4" xfId="26007"/>
    <cellStyle name="메모 4 2 5 5 4 2" xfId="49046"/>
    <cellStyle name="메모 4 2 5 5 5" xfId="31896"/>
    <cellStyle name="메모 4 2 5 6" xfId="8804"/>
    <cellStyle name="메모 4 2 5 6 2" xfId="14770"/>
    <cellStyle name="메모 4 2 5 6 2 2" xfId="37824"/>
    <cellStyle name="메모 4 2 5 6 3" xfId="20526"/>
    <cellStyle name="메모 4 2 5 6 3 2" xfId="43565"/>
    <cellStyle name="메모 4 2 5 6 4" xfId="26008"/>
    <cellStyle name="메모 4 2 5 6 4 2" xfId="49047"/>
    <cellStyle name="메모 4 2 5 6 5" xfId="31897"/>
    <cellStyle name="메모 4 2 5 7" xfId="8805"/>
    <cellStyle name="메모 4 2 5 7 2" xfId="14771"/>
    <cellStyle name="메모 4 2 5 7 2 2" xfId="37825"/>
    <cellStyle name="메모 4 2 5 7 3" xfId="20527"/>
    <cellStyle name="메모 4 2 5 7 3 2" xfId="43566"/>
    <cellStyle name="메모 4 2 5 7 4" xfId="26009"/>
    <cellStyle name="메모 4 2 5 7 4 2" xfId="49048"/>
    <cellStyle name="메모 4 2 5 7 5" xfId="31898"/>
    <cellStyle name="메모 4 2 5 8" xfId="11475"/>
    <cellStyle name="메모 4 2 5 8 2" xfId="34544"/>
    <cellStyle name="메모 4 2 5 9" xfId="17268"/>
    <cellStyle name="메모 4 2 5 9 2" xfId="40322"/>
    <cellStyle name="메모 4 2 6" xfId="5469"/>
    <cellStyle name="메모 4 2 6 10" xfId="17256"/>
    <cellStyle name="메모 4 2 6 10 2" xfId="40310"/>
    <cellStyle name="메모 4 2 6 11" xfId="22877"/>
    <cellStyle name="메모 4 2 6 11 2" xfId="45916"/>
    <cellStyle name="메모 4 2 6 12" xfId="28594"/>
    <cellStyle name="메모 4 2 6 2" xfId="5757"/>
    <cellStyle name="메모 4 2 6 2 10" xfId="8806"/>
    <cellStyle name="메모 4 2 6 2 10 2" xfId="14772"/>
    <cellStyle name="메모 4 2 6 2 10 2 2" xfId="37826"/>
    <cellStyle name="메모 4 2 6 2 10 3" xfId="20528"/>
    <cellStyle name="메모 4 2 6 2 10 3 2" xfId="43567"/>
    <cellStyle name="메모 4 2 6 2 10 4" xfId="26010"/>
    <cellStyle name="메모 4 2 6 2 10 4 2" xfId="49049"/>
    <cellStyle name="메모 4 2 6 2 10 5" xfId="31899"/>
    <cellStyle name="메모 4 2 6 2 11" xfId="11730"/>
    <cellStyle name="메모 4 2 6 2 11 2" xfId="34799"/>
    <cellStyle name="메모 4 2 6 2 12" xfId="17497"/>
    <cellStyle name="메모 4 2 6 2 12 2" xfId="40551"/>
    <cellStyle name="메모 4 2 6 2 13" xfId="23013"/>
    <cellStyle name="메모 4 2 6 2 13 2" xfId="46052"/>
    <cellStyle name="메모 4 2 6 2 14" xfId="28871"/>
    <cellStyle name="메모 4 2 6 2 2" xfId="8807"/>
    <cellStyle name="메모 4 2 6 2 2 2" xfId="14773"/>
    <cellStyle name="메모 4 2 6 2 2 2 2" xfId="37827"/>
    <cellStyle name="메모 4 2 6 2 2 3" xfId="20529"/>
    <cellStyle name="메모 4 2 6 2 2 3 2" xfId="43568"/>
    <cellStyle name="메모 4 2 6 2 2 4" xfId="26011"/>
    <cellStyle name="메모 4 2 6 2 2 4 2" xfId="49050"/>
    <cellStyle name="메모 4 2 6 2 2 5" xfId="31900"/>
    <cellStyle name="메모 4 2 6 2 3" xfId="8808"/>
    <cellStyle name="메모 4 2 6 2 3 2" xfId="14774"/>
    <cellStyle name="메모 4 2 6 2 3 2 2" xfId="37828"/>
    <cellStyle name="메모 4 2 6 2 3 3" xfId="20530"/>
    <cellStyle name="메모 4 2 6 2 3 3 2" xfId="43569"/>
    <cellStyle name="메모 4 2 6 2 3 4" xfId="26012"/>
    <cellStyle name="메모 4 2 6 2 3 4 2" xfId="49051"/>
    <cellStyle name="메모 4 2 6 2 3 5" xfId="31901"/>
    <cellStyle name="메모 4 2 6 2 4" xfId="8809"/>
    <cellStyle name="메모 4 2 6 2 4 2" xfId="14775"/>
    <cellStyle name="메모 4 2 6 2 4 2 2" xfId="37829"/>
    <cellStyle name="메모 4 2 6 2 4 3" xfId="20531"/>
    <cellStyle name="메모 4 2 6 2 4 3 2" xfId="43570"/>
    <cellStyle name="메모 4 2 6 2 4 4" xfId="26013"/>
    <cellStyle name="메모 4 2 6 2 4 4 2" xfId="49052"/>
    <cellStyle name="메모 4 2 6 2 4 5" xfId="31902"/>
    <cellStyle name="메모 4 2 6 2 5" xfId="8810"/>
    <cellStyle name="메모 4 2 6 2 5 2" xfId="14776"/>
    <cellStyle name="메모 4 2 6 2 5 2 2" xfId="37830"/>
    <cellStyle name="메모 4 2 6 2 5 3" xfId="20532"/>
    <cellStyle name="메모 4 2 6 2 5 3 2" xfId="43571"/>
    <cellStyle name="메모 4 2 6 2 5 4" xfId="26014"/>
    <cellStyle name="메모 4 2 6 2 5 4 2" xfId="49053"/>
    <cellStyle name="메모 4 2 6 2 5 5" xfId="31903"/>
    <cellStyle name="메모 4 2 6 2 6" xfId="8811"/>
    <cellStyle name="메모 4 2 6 2 6 2" xfId="14777"/>
    <cellStyle name="메모 4 2 6 2 6 2 2" xfId="37831"/>
    <cellStyle name="메모 4 2 6 2 6 3" xfId="20533"/>
    <cellStyle name="메모 4 2 6 2 6 3 2" xfId="43572"/>
    <cellStyle name="메모 4 2 6 2 6 4" xfId="26015"/>
    <cellStyle name="메모 4 2 6 2 6 4 2" xfId="49054"/>
    <cellStyle name="메모 4 2 6 2 6 5" xfId="31904"/>
    <cellStyle name="메모 4 2 6 2 7" xfId="8812"/>
    <cellStyle name="메모 4 2 6 2 7 2" xfId="14778"/>
    <cellStyle name="메모 4 2 6 2 7 2 2" xfId="37832"/>
    <cellStyle name="메모 4 2 6 2 7 3" xfId="20534"/>
    <cellStyle name="메모 4 2 6 2 7 3 2" xfId="43573"/>
    <cellStyle name="메모 4 2 6 2 7 4" xfId="26016"/>
    <cellStyle name="메모 4 2 6 2 7 4 2" xfId="49055"/>
    <cellStyle name="메모 4 2 6 2 7 5" xfId="31905"/>
    <cellStyle name="메모 4 2 6 2 8" xfId="8813"/>
    <cellStyle name="메모 4 2 6 2 8 2" xfId="14779"/>
    <cellStyle name="메모 4 2 6 2 8 2 2" xfId="37833"/>
    <cellStyle name="메모 4 2 6 2 8 3" xfId="20535"/>
    <cellStyle name="메모 4 2 6 2 8 3 2" xfId="43574"/>
    <cellStyle name="메모 4 2 6 2 8 4" xfId="26017"/>
    <cellStyle name="메모 4 2 6 2 8 4 2" xfId="49056"/>
    <cellStyle name="메모 4 2 6 2 8 5" xfId="31906"/>
    <cellStyle name="메모 4 2 6 2 9" xfId="8814"/>
    <cellStyle name="메모 4 2 6 2 9 2" xfId="14780"/>
    <cellStyle name="메모 4 2 6 2 9 2 2" xfId="37834"/>
    <cellStyle name="메모 4 2 6 2 9 3" xfId="20536"/>
    <cellStyle name="메모 4 2 6 2 9 3 2" xfId="43575"/>
    <cellStyle name="메모 4 2 6 2 9 4" xfId="26018"/>
    <cellStyle name="메모 4 2 6 2 9 4 2" xfId="49057"/>
    <cellStyle name="메모 4 2 6 2 9 5" xfId="31907"/>
    <cellStyle name="메모 4 2 6 3" xfId="5984"/>
    <cellStyle name="메모 4 2 6 3 10" xfId="8815"/>
    <cellStyle name="메모 4 2 6 3 10 2" xfId="14781"/>
    <cellStyle name="메모 4 2 6 3 10 2 2" xfId="37835"/>
    <cellStyle name="메모 4 2 6 3 10 3" xfId="20537"/>
    <cellStyle name="메모 4 2 6 3 10 3 2" xfId="43576"/>
    <cellStyle name="메모 4 2 6 3 10 4" xfId="26019"/>
    <cellStyle name="메모 4 2 6 3 10 4 2" xfId="49058"/>
    <cellStyle name="메모 4 2 6 3 10 5" xfId="31908"/>
    <cellStyle name="메모 4 2 6 3 11" xfId="11957"/>
    <cellStyle name="메모 4 2 6 3 11 2" xfId="35026"/>
    <cellStyle name="메모 4 2 6 3 12" xfId="17714"/>
    <cellStyle name="메모 4 2 6 3 12 2" xfId="40768"/>
    <cellStyle name="메모 4 2 6 3 13" xfId="23211"/>
    <cellStyle name="메모 4 2 6 3 13 2" xfId="46250"/>
    <cellStyle name="메모 4 2 6 3 14" xfId="29098"/>
    <cellStyle name="메모 4 2 6 3 2" xfId="8816"/>
    <cellStyle name="메모 4 2 6 3 2 2" xfId="14782"/>
    <cellStyle name="메모 4 2 6 3 2 2 2" xfId="37836"/>
    <cellStyle name="메모 4 2 6 3 2 3" xfId="20538"/>
    <cellStyle name="메모 4 2 6 3 2 3 2" xfId="43577"/>
    <cellStyle name="메모 4 2 6 3 2 4" xfId="26020"/>
    <cellStyle name="메모 4 2 6 3 2 4 2" xfId="49059"/>
    <cellStyle name="메모 4 2 6 3 2 5" xfId="31909"/>
    <cellStyle name="메모 4 2 6 3 3" xfId="8817"/>
    <cellStyle name="메모 4 2 6 3 3 2" xfId="14783"/>
    <cellStyle name="메모 4 2 6 3 3 2 2" xfId="37837"/>
    <cellStyle name="메모 4 2 6 3 3 3" xfId="20539"/>
    <cellStyle name="메모 4 2 6 3 3 3 2" xfId="43578"/>
    <cellStyle name="메모 4 2 6 3 3 4" xfId="26021"/>
    <cellStyle name="메모 4 2 6 3 3 4 2" xfId="49060"/>
    <cellStyle name="메모 4 2 6 3 3 5" xfId="31910"/>
    <cellStyle name="메모 4 2 6 3 4" xfId="8818"/>
    <cellStyle name="메모 4 2 6 3 4 2" xfId="14784"/>
    <cellStyle name="메모 4 2 6 3 4 2 2" xfId="37838"/>
    <cellStyle name="메모 4 2 6 3 4 3" xfId="20540"/>
    <cellStyle name="메모 4 2 6 3 4 3 2" xfId="43579"/>
    <cellStyle name="메모 4 2 6 3 4 4" xfId="26022"/>
    <cellStyle name="메모 4 2 6 3 4 4 2" xfId="49061"/>
    <cellStyle name="메모 4 2 6 3 4 5" xfId="31911"/>
    <cellStyle name="메모 4 2 6 3 5" xfId="8819"/>
    <cellStyle name="메모 4 2 6 3 5 2" xfId="14785"/>
    <cellStyle name="메모 4 2 6 3 5 2 2" xfId="37839"/>
    <cellStyle name="메모 4 2 6 3 5 3" xfId="20541"/>
    <cellStyle name="메모 4 2 6 3 5 3 2" xfId="43580"/>
    <cellStyle name="메모 4 2 6 3 5 4" xfId="26023"/>
    <cellStyle name="메모 4 2 6 3 5 4 2" xfId="49062"/>
    <cellStyle name="메모 4 2 6 3 5 5" xfId="31912"/>
    <cellStyle name="메모 4 2 6 3 6" xfId="8820"/>
    <cellStyle name="메모 4 2 6 3 6 2" xfId="14786"/>
    <cellStyle name="메모 4 2 6 3 6 2 2" xfId="37840"/>
    <cellStyle name="메모 4 2 6 3 6 3" xfId="20542"/>
    <cellStyle name="메모 4 2 6 3 6 3 2" xfId="43581"/>
    <cellStyle name="메모 4 2 6 3 6 4" xfId="26024"/>
    <cellStyle name="메모 4 2 6 3 6 4 2" xfId="49063"/>
    <cellStyle name="메모 4 2 6 3 6 5" xfId="31913"/>
    <cellStyle name="메모 4 2 6 3 7" xfId="8821"/>
    <cellStyle name="메모 4 2 6 3 7 2" xfId="14787"/>
    <cellStyle name="메모 4 2 6 3 7 2 2" xfId="37841"/>
    <cellStyle name="메모 4 2 6 3 7 3" xfId="20543"/>
    <cellStyle name="메모 4 2 6 3 7 3 2" xfId="43582"/>
    <cellStyle name="메모 4 2 6 3 7 4" xfId="26025"/>
    <cellStyle name="메모 4 2 6 3 7 4 2" xfId="49064"/>
    <cellStyle name="메모 4 2 6 3 7 5" xfId="31914"/>
    <cellStyle name="메모 4 2 6 3 8" xfId="8822"/>
    <cellStyle name="메모 4 2 6 3 8 2" xfId="14788"/>
    <cellStyle name="메모 4 2 6 3 8 2 2" xfId="37842"/>
    <cellStyle name="메모 4 2 6 3 8 3" xfId="20544"/>
    <cellStyle name="메모 4 2 6 3 8 3 2" xfId="43583"/>
    <cellStyle name="메모 4 2 6 3 8 4" xfId="26026"/>
    <cellStyle name="메모 4 2 6 3 8 4 2" xfId="49065"/>
    <cellStyle name="메모 4 2 6 3 8 5" xfId="31915"/>
    <cellStyle name="메모 4 2 6 3 9" xfId="8823"/>
    <cellStyle name="메모 4 2 6 3 9 2" xfId="14789"/>
    <cellStyle name="메모 4 2 6 3 9 2 2" xfId="37843"/>
    <cellStyle name="메모 4 2 6 3 9 3" xfId="20545"/>
    <cellStyle name="메모 4 2 6 3 9 3 2" xfId="43584"/>
    <cellStyle name="메모 4 2 6 3 9 4" xfId="26027"/>
    <cellStyle name="메모 4 2 6 3 9 4 2" xfId="49066"/>
    <cellStyle name="메모 4 2 6 3 9 5" xfId="31916"/>
    <cellStyle name="메모 4 2 6 4" xfId="8824"/>
    <cellStyle name="메모 4 2 6 4 2" xfId="14790"/>
    <cellStyle name="메모 4 2 6 4 2 2" xfId="37844"/>
    <cellStyle name="메모 4 2 6 4 3" xfId="20546"/>
    <cellStyle name="메모 4 2 6 4 3 2" xfId="43585"/>
    <cellStyle name="메모 4 2 6 4 4" xfId="26028"/>
    <cellStyle name="메모 4 2 6 4 4 2" xfId="49067"/>
    <cellStyle name="메모 4 2 6 4 5" xfId="31917"/>
    <cellStyle name="메모 4 2 6 5" xfId="8825"/>
    <cellStyle name="메모 4 2 6 5 2" xfId="14791"/>
    <cellStyle name="메모 4 2 6 5 2 2" xfId="37845"/>
    <cellStyle name="메모 4 2 6 5 3" xfId="20547"/>
    <cellStyle name="메모 4 2 6 5 3 2" xfId="43586"/>
    <cellStyle name="메모 4 2 6 5 4" xfId="26029"/>
    <cellStyle name="메모 4 2 6 5 4 2" xfId="49068"/>
    <cellStyle name="메모 4 2 6 5 5" xfId="31918"/>
    <cellStyle name="메모 4 2 6 6" xfId="8826"/>
    <cellStyle name="메모 4 2 6 6 2" xfId="14792"/>
    <cellStyle name="메모 4 2 6 6 2 2" xfId="37846"/>
    <cellStyle name="메모 4 2 6 6 3" xfId="20548"/>
    <cellStyle name="메모 4 2 6 6 3 2" xfId="43587"/>
    <cellStyle name="메모 4 2 6 6 4" xfId="26030"/>
    <cellStyle name="메모 4 2 6 6 4 2" xfId="49069"/>
    <cellStyle name="메모 4 2 6 6 5" xfId="31919"/>
    <cellStyle name="메모 4 2 6 7" xfId="8827"/>
    <cellStyle name="메모 4 2 6 7 2" xfId="14793"/>
    <cellStyle name="메모 4 2 6 7 2 2" xfId="37847"/>
    <cellStyle name="메모 4 2 6 7 3" xfId="20549"/>
    <cellStyle name="메모 4 2 6 7 3 2" xfId="43588"/>
    <cellStyle name="메모 4 2 6 7 4" xfId="26031"/>
    <cellStyle name="메모 4 2 6 7 4 2" xfId="49070"/>
    <cellStyle name="메모 4 2 6 7 5" xfId="31920"/>
    <cellStyle name="메모 4 2 6 8" xfId="8828"/>
    <cellStyle name="메모 4 2 6 8 2" xfId="14794"/>
    <cellStyle name="메모 4 2 6 8 2 2" xfId="37848"/>
    <cellStyle name="메모 4 2 6 8 3" xfId="20550"/>
    <cellStyle name="메모 4 2 6 8 3 2" xfId="43589"/>
    <cellStyle name="메모 4 2 6 8 4" xfId="26032"/>
    <cellStyle name="메모 4 2 6 8 4 2" xfId="49071"/>
    <cellStyle name="메모 4 2 6 8 5" xfId="31921"/>
    <cellStyle name="메모 4 2 6 9" xfId="11463"/>
    <cellStyle name="메모 4 2 6 9 2" xfId="34532"/>
    <cellStyle name="메모 4 2 7" xfId="8829"/>
    <cellStyle name="메모 4 2 7 2" xfId="14795"/>
    <cellStyle name="메모 4 2 7 2 2" xfId="37849"/>
    <cellStyle name="메모 4 2 7 3" xfId="20551"/>
    <cellStyle name="메모 4 2 7 3 2" xfId="43590"/>
    <cellStyle name="메모 4 2 7 4" xfId="26033"/>
    <cellStyle name="메모 4 2 7 4 2" xfId="49072"/>
    <cellStyle name="메모 4 2 7 5" xfId="31922"/>
    <cellStyle name="메모 4 2 8" xfId="11236"/>
    <cellStyle name="메모 4 2 8 2" xfId="34305"/>
    <cellStyle name="메모 4 2 9" xfId="28441"/>
    <cellStyle name="메모 4 3" xfId="5164"/>
    <cellStyle name="메모 4 3 10" xfId="28458"/>
    <cellStyle name="메모 4 3 2" xfId="5375"/>
    <cellStyle name="메모 4 3 2 2" xfId="5663"/>
    <cellStyle name="메모 4 3 2 2 10" xfId="11636"/>
    <cellStyle name="메모 4 3 2 2 10 2" xfId="34705"/>
    <cellStyle name="메모 4 3 2 2 11" xfId="17406"/>
    <cellStyle name="메모 4 3 2 2 11 2" xfId="40460"/>
    <cellStyle name="메모 4 3 2 2 12" xfId="22938"/>
    <cellStyle name="메모 4 3 2 2 12 2" xfId="45977"/>
    <cellStyle name="메모 4 3 2 2 13" xfId="28777"/>
    <cellStyle name="메모 4 3 2 2 2" xfId="8830"/>
    <cellStyle name="메모 4 3 2 2 2 2" xfId="14796"/>
    <cellStyle name="메모 4 3 2 2 2 2 2" xfId="37850"/>
    <cellStyle name="메모 4 3 2 2 2 3" xfId="20552"/>
    <cellStyle name="메모 4 3 2 2 2 3 2" xfId="43591"/>
    <cellStyle name="메모 4 3 2 2 2 4" xfId="26034"/>
    <cellStyle name="메모 4 3 2 2 2 4 2" xfId="49073"/>
    <cellStyle name="메모 4 3 2 2 2 5" xfId="31923"/>
    <cellStyle name="메모 4 3 2 2 3" xfId="8831"/>
    <cellStyle name="메모 4 3 2 2 3 2" xfId="14797"/>
    <cellStyle name="메모 4 3 2 2 3 2 2" xfId="37851"/>
    <cellStyle name="메모 4 3 2 2 3 3" xfId="20553"/>
    <cellStyle name="메모 4 3 2 2 3 3 2" xfId="43592"/>
    <cellStyle name="메모 4 3 2 2 3 4" xfId="26035"/>
    <cellStyle name="메모 4 3 2 2 3 4 2" xfId="49074"/>
    <cellStyle name="메모 4 3 2 2 3 5" xfId="31924"/>
    <cellStyle name="메모 4 3 2 2 4" xfId="8832"/>
    <cellStyle name="메모 4 3 2 2 4 2" xfId="14798"/>
    <cellStyle name="메모 4 3 2 2 4 2 2" xfId="37852"/>
    <cellStyle name="메모 4 3 2 2 4 3" xfId="20554"/>
    <cellStyle name="메모 4 3 2 2 4 3 2" xfId="43593"/>
    <cellStyle name="메모 4 3 2 2 4 4" xfId="26036"/>
    <cellStyle name="메모 4 3 2 2 4 4 2" xfId="49075"/>
    <cellStyle name="메모 4 3 2 2 4 5" xfId="31925"/>
    <cellStyle name="메모 4 3 2 2 5" xfId="8833"/>
    <cellStyle name="메모 4 3 2 2 5 2" xfId="14799"/>
    <cellStyle name="메모 4 3 2 2 5 2 2" xfId="37853"/>
    <cellStyle name="메모 4 3 2 2 5 3" xfId="20555"/>
    <cellStyle name="메모 4 3 2 2 5 3 2" xfId="43594"/>
    <cellStyle name="메모 4 3 2 2 5 4" xfId="26037"/>
    <cellStyle name="메모 4 3 2 2 5 4 2" xfId="49076"/>
    <cellStyle name="메모 4 3 2 2 5 5" xfId="31926"/>
    <cellStyle name="메모 4 3 2 2 6" xfId="8834"/>
    <cellStyle name="메모 4 3 2 2 6 2" xfId="14800"/>
    <cellStyle name="메모 4 3 2 2 6 2 2" xfId="37854"/>
    <cellStyle name="메모 4 3 2 2 6 3" xfId="20556"/>
    <cellStyle name="메모 4 3 2 2 6 3 2" xfId="43595"/>
    <cellStyle name="메모 4 3 2 2 6 4" xfId="26038"/>
    <cellStyle name="메모 4 3 2 2 6 4 2" xfId="49077"/>
    <cellStyle name="메모 4 3 2 2 6 5" xfId="31927"/>
    <cellStyle name="메모 4 3 2 2 7" xfId="8835"/>
    <cellStyle name="메모 4 3 2 2 7 2" xfId="14801"/>
    <cellStyle name="메모 4 3 2 2 7 2 2" xfId="37855"/>
    <cellStyle name="메모 4 3 2 2 7 3" xfId="20557"/>
    <cellStyle name="메모 4 3 2 2 7 3 2" xfId="43596"/>
    <cellStyle name="메모 4 3 2 2 7 4" xfId="26039"/>
    <cellStyle name="메모 4 3 2 2 7 4 2" xfId="49078"/>
    <cellStyle name="메모 4 3 2 2 7 5" xfId="31928"/>
    <cellStyle name="메모 4 3 2 2 8" xfId="8836"/>
    <cellStyle name="메모 4 3 2 2 8 2" xfId="14802"/>
    <cellStyle name="메모 4 3 2 2 8 2 2" xfId="37856"/>
    <cellStyle name="메모 4 3 2 2 8 3" xfId="20558"/>
    <cellStyle name="메모 4 3 2 2 8 3 2" xfId="43597"/>
    <cellStyle name="메모 4 3 2 2 8 4" xfId="26040"/>
    <cellStyle name="메모 4 3 2 2 8 4 2" xfId="49079"/>
    <cellStyle name="메모 4 3 2 2 8 5" xfId="31929"/>
    <cellStyle name="메모 4 3 2 2 9" xfId="8837"/>
    <cellStyle name="메모 4 3 2 2 9 2" xfId="14803"/>
    <cellStyle name="메모 4 3 2 2 9 2 2" xfId="37857"/>
    <cellStyle name="메모 4 3 2 2 9 3" xfId="20559"/>
    <cellStyle name="메모 4 3 2 2 9 3 2" xfId="43598"/>
    <cellStyle name="메모 4 3 2 2 9 4" xfId="26041"/>
    <cellStyle name="메모 4 3 2 2 9 4 2" xfId="49080"/>
    <cellStyle name="메모 4 3 2 2 9 5" xfId="31930"/>
    <cellStyle name="메모 4 3 2 3" xfId="5905"/>
    <cellStyle name="메모 4 3 2 3 10" xfId="8838"/>
    <cellStyle name="메모 4 3 2 3 10 2" xfId="14804"/>
    <cellStyle name="메모 4 3 2 3 10 2 2" xfId="37858"/>
    <cellStyle name="메모 4 3 2 3 10 3" xfId="20560"/>
    <cellStyle name="메모 4 3 2 3 10 3 2" xfId="43599"/>
    <cellStyle name="메모 4 3 2 3 10 4" xfId="26042"/>
    <cellStyle name="메모 4 3 2 3 10 4 2" xfId="49081"/>
    <cellStyle name="메모 4 3 2 3 10 5" xfId="31931"/>
    <cellStyle name="메모 4 3 2 3 11" xfId="11878"/>
    <cellStyle name="메모 4 3 2 3 11 2" xfId="34947"/>
    <cellStyle name="메모 4 3 2 3 12" xfId="17635"/>
    <cellStyle name="메모 4 3 2 3 12 2" xfId="40689"/>
    <cellStyle name="메모 4 3 2 3 13" xfId="23132"/>
    <cellStyle name="메모 4 3 2 3 13 2" xfId="46171"/>
    <cellStyle name="메모 4 3 2 3 14" xfId="29019"/>
    <cellStyle name="메모 4 3 2 3 2" xfId="8839"/>
    <cellStyle name="메모 4 3 2 3 2 2" xfId="14805"/>
    <cellStyle name="메모 4 3 2 3 2 2 2" xfId="37859"/>
    <cellStyle name="메모 4 3 2 3 2 3" xfId="20561"/>
    <cellStyle name="메모 4 3 2 3 2 3 2" xfId="43600"/>
    <cellStyle name="메모 4 3 2 3 2 4" xfId="26043"/>
    <cellStyle name="메모 4 3 2 3 2 4 2" xfId="49082"/>
    <cellStyle name="메모 4 3 2 3 2 5" xfId="31932"/>
    <cellStyle name="메모 4 3 2 3 3" xfId="8840"/>
    <cellStyle name="메모 4 3 2 3 3 2" xfId="14806"/>
    <cellStyle name="메모 4 3 2 3 3 2 2" xfId="37860"/>
    <cellStyle name="메모 4 3 2 3 3 3" xfId="20562"/>
    <cellStyle name="메모 4 3 2 3 3 3 2" xfId="43601"/>
    <cellStyle name="메모 4 3 2 3 3 4" xfId="26044"/>
    <cellStyle name="메모 4 3 2 3 3 4 2" xfId="49083"/>
    <cellStyle name="메모 4 3 2 3 3 5" xfId="31933"/>
    <cellStyle name="메모 4 3 2 3 4" xfId="8841"/>
    <cellStyle name="메모 4 3 2 3 4 2" xfId="14807"/>
    <cellStyle name="메모 4 3 2 3 4 2 2" xfId="37861"/>
    <cellStyle name="메모 4 3 2 3 4 3" xfId="20563"/>
    <cellStyle name="메모 4 3 2 3 4 3 2" xfId="43602"/>
    <cellStyle name="메모 4 3 2 3 4 4" xfId="26045"/>
    <cellStyle name="메모 4 3 2 3 4 4 2" xfId="49084"/>
    <cellStyle name="메모 4 3 2 3 4 5" xfId="31934"/>
    <cellStyle name="메모 4 3 2 3 5" xfId="8842"/>
    <cellStyle name="메모 4 3 2 3 5 2" xfId="14808"/>
    <cellStyle name="메모 4 3 2 3 5 2 2" xfId="37862"/>
    <cellStyle name="메모 4 3 2 3 5 3" xfId="20564"/>
    <cellStyle name="메모 4 3 2 3 5 3 2" xfId="43603"/>
    <cellStyle name="메모 4 3 2 3 5 4" xfId="26046"/>
    <cellStyle name="메모 4 3 2 3 5 4 2" xfId="49085"/>
    <cellStyle name="메모 4 3 2 3 5 5" xfId="31935"/>
    <cellStyle name="메모 4 3 2 3 6" xfId="8843"/>
    <cellStyle name="메모 4 3 2 3 6 2" xfId="14809"/>
    <cellStyle name="메모 4 3 2 3 6 2 2" xfId="37863"/>
    <cellStyle name="메모 4 3 2 3 6 3" xfId="20565"/>
    <cellStyle name="메모 4 3 2 3 6 3 2" xfId="43604"/>
    <cellStyle name="메모 4 3 2 3 6 4" xfId="26047"/>
    <cellStyle name="메모 4 3 2 3 6 4 2" xfId="49086"/>
    <cellStyle name="메모 4 3 2 3 6 5" xfId="31936"/>
    <cellStyle name="메모 4 3 2 3 7" xfId="8844"/>
    <cellStyle name="메모 4 3 2 3 7 2" xfId="14810"/>
    <cellStyle name="메모 4 3 2 3 7 2 2" xfId="37864"/>
    <cellStyle name="메모 4 3 2 3 7 3" xfId="20566"/>
    <cellStyle name="메모 4 3 2 3 7 3 2" xfId="43605"/>
    <cellStyle name="메모 4 3 2 3 7 4" xfId="26048"/>
    <cellStyle name="메모 4 3 2 3 7 4 2" xfId="49087"/>
    <cellStyle name="메모 4 3 2 3 7 5" xfId="31937"/>
    <cellStyle name="메모 4 3 2 3 8" xfId="8845"/>
    <cellStyle name="메모 4 3 2 3 8 2" xfId="14811"/>
    <cellStyle name="메모 4 3 2 3 8 2 2" xfId="37865"/>
    <cellStyle name="메모 4 3 2 3 8 3" xfId="20567"/>
    <cellStyle name="메모 4 3 2 3 8 3 2" xfId="43606"/>
    <cellStyle name="메모 4 3 2 3 8 4" xfId="26049"/>
    <cellStyle name="메모 4 3 2 3 8 4 2" xfId="49088"/>
    <cellStyle name="메모 4 3 2 3 8 5" xfId="31938"/>
    <cellStyle name="메모 4 3 2 3 9" xfId="8846"/>
    <cellStyle name="메모 4 3 2 3 9 2" xfId="14812"/>
    <cellStyle name="메모 4 3 2 3 9 2 2" xfId="37866"/>
    <cellStyle name="메모 4 3 2 3 9 3" xfId="20568"/>
    <cellStyle name="메모 4 3 2 3 9 3 2" xfId="43607"/>
    <cellStyle name="메모 4 3 2 3 9 4" xfId="26050"/>
    <cellStyle name="메모 4 3 2 3 9 4 2" xfId="49089"/>
    <cellStyle name="메모 4 3 2 3 9 5" xfId="31939"/>
    <cellStyle name="메모 4 3 2 4" xfId="8847"/>
    <cellStyle name="메모 4 3 2 4 2" xfId="14813"/>
    <cellStyle name="메모 4 3 2 4 2 2" xfId="37867"/>
    <cellStyle name="메모 4 3 2 4 3" xfId="20569"/>
    <cellStyle name="메모 4 3 2 4 3 2" xfId="43608"/>
    <cellStyle name="메모 4 3 2 4 4" xfId="26051"/>
    <cellStyle name="메모 4 3 2 4 4 2" xfId="49090"/>
    <cellStyle name="메모 4 3 2 4 5" xfId="31940"/>
    <cellStyle name="메모 4 3 2 5" xfId="8848"/>
    <cellStyle name="메모 4 3 2 5 2" xfId="14814"/>
    <cellStyle name="메모 4 3 2 5 2 2" xfId="37868"/>
    <cellStyle name="메모 4 3 2 5 3" xfId="20570"/>
    <cellStyle name="메모 4 3 2 5 3 2" xfId="43609"/>
    <cellStyle name="메모 4 3 2 5 4" xfId="26052"/>
    <cellStyle name="메모 4 3 2 5 4 2" xfId="49091"/>
    <cellStyle name="메모 4 3 2 5 5" xfId="31941"/>
    <cellStyle name="메모 4 3 2 6" xfId="8849"/>
    <cellStyle name="메모 4 3 2 6 2" xfId="14815"/>
    <cellStyle name="메모 4 3 2 6 2 2" xfId="37869"/>
    <cellStyle name="메모 4 3 2 6 3" xfId="20571"/>
    <cellStyle name="메모 4 3 2 6 3 2" xfId="43610"/>
    <cellStyle name="메모 4 3 2 6 4" xfId="26053"/>
    <cellStyle name="메모 4 3 2 6 4 2" xfId="49092"/>
    <cellStyle name="메모 4 3 2 6 5" xfId="31942"/>
    <cellStyle name="메모 4 3 2 7" xfId="11369"/>
    <cellStyle name="메모 4 3 2 7 2" xfId="34438"/>
    <cellStyle name="메모 4 3 2 8" xfId="17172"/>
    <cellStyle name="메모 4 3 2 8 2" xfId="40226"/>
    <cellStyle name="메모 4 3 2 9" xfId="28500"/>
    <cellStyle name="메모 4 3 3" xfId="5441"/>
    <cellStyle name="메모 4 3 3 2" xfId="5729"/>
    <cellStyle name="메모 4 3 3 2 10" xfId="11702"/>
    <cellStyle name="메모 4 3 3 2 10 2" xfId="34771"/>
    <cellStyle name="메모 4 3 3 2 11" xfId="17469"/>
    <cellStyle name="메모 4 3 3 2 11 2" xfId="40523"/>
    <cellStyle name="메모 4 3 3 2 12" xfId="22990"/>
    <cellStyle name="메모 4 3 3 2 12 2" xfId="46029"/>
    <cellStyle name="메모 4 3 3 2 13" xfId="28843"/>
    <cellStyle name="메모 4 3 3 2 2" xfId="8850"/>
    <cellStyle name="메모 4 3 3 2 2 2" xfId="14816"/>
    <cellStyle name="메모 4 3 3 2 2 2 2" xfId="37870"/>
    <cellStyle name="메모 4 3 3 2 2 3" xfId="20572"/>
    <cellStyle name="메모 4 3 3 2 2 3 2" xfId="43611"/>
    <cellStyle name="메모 4 3 3 2 2 4" xfId="26054"/>
    <cellStyle name="메모 4 3 3 2 2 4 2" xfId="49093"/>
    <cellStyle name="메모 4 3 3 2 2 5" xfId="31943"/>
    <cellStyle name="메모 4 3 3 2 3" xfId="8851"/>
    <cellStyle name="메모 4 3 3 2 3 2" xfId="14817"/>
    <cellStyle name="메모 4 3 3 2 3 2 2" xfId="37871"/>
    <cellStyle name="메모 4 3 3 2 3 3" xfId="20573"/>
    <cellStyle name="메모 4 3 3 2 3 3 2" xfId="43612"/>
    <cellStyle name="메모 4 3 3 2 3 4" xfId="26055"/>
    <cellStyle name="메모 4 3 3 2 3 4 2" xfId="49094"/>
    <cellStyle name="메모 4 3 3 2 3 5" xfId="31944"/>
    <cellStyle name="메모 4 3 3 2 4" xfId="8852"/>
    <cellStyle name="메모 4 3 3 2 4 2" xfId="14818"/>
    <cellStyle name="메모 4 3 3 2 4 2 2" xfId="37872"/>
    <cellStyle name="메모 4 3 3 2 4 3" xfId="20574"/>
    <cellStyle name="메모 4 3 3 2 4 3 2" xfId="43613"/>
    <cellStyle name="메모 4 3 3 2 4 4" xfId="26056"/>
    <cellStyle name="메모 4 3 3 2 4 4 2" xfId="49095"/>
    <cellStyle name="메모 4 3 3 2 4 5" xfId="31945"/>
    <cellStyle name="메모 4 3 3 2 5" xfId="8853"/>
    <cellStyle name="메모 4 3 3 2 5 2" xfId="14819"/>
    <cellStyle name="메모 4 3 3 2 5 2 2" xfId="37873"/>
    <cellStyle name="메모 4 3 3 2 5 3" xfId="20575"/>
    <cellStyle name="메모 4 3 3 2 5 3 2" xfId="43614"/>
    <cellStyle name="메모 4 3 3 2 5 4" xfId="26057"/>
    <cellStyle name="메모 4 3 3 2 5 4 2" xfId="49096"/>
    <cellStyle name="메모 4 3 3 2 5 5" xfId="31946"/>
    <cellStyle name="메모 4 3 3 2 6" xfId="8854"/>
    <cellStyle name="메모 4 3 3 2 6 2" xfId="14820"/>
    <cellStyle name="메모 4 3 3 2 6 2 2" xfId="37874"/>
    <cellStyle name="메모 4 3 3 2 6 3" xfId="20576"/>
    <cellStyle name="메모 4 3 3 2 6 3 2" xfId="43615"/>
    <cellStyle name="메모 4 3 3 2 6 4" xfId="26058"/>
    <cellStyle name="메모 4 3 3 2 6 4 2" xfId="49097"/>
    <cellStyle name="메모 4 3 3 2 6 5" xfId="31947"/>
    <cellStyle name="메모 4 3 3 2 7" xfId="8855"/>
    <cellStyle name="메모 4 3 3 2 7 2" xfId="14821"/>
    <cellStyle name="메모 4 3 3 2 7 2 2" xfId="37875"/>
    <cellStyle name="메모 4 3 3 2 7 3" xfId="20577"/>
    <cellStyle name="메모 4 3 3 2 7 3 2" xfId="43616"/>
    <cellStyle name="메모 4 3 3 2 7 4" xfId="26059"/>
    <cellStyle name="메모 4 3 3 2 7 4 2" xfId="49098"/>
    <cellStyle name="메모 4 3 3 2 7 5" xfId="31948"/>
    <cellStyle name="메모 4 3 3 2 8" xfId="8856"/>
    <cellStyle name="메모 4 3 3 2 8 2" xfId="14822"/>
    <cellStyle name="메모 4 3 3 2 8 2 2" xfId="37876"/>
    <cellStyle name="메모 4 3 3 2 8 3" xfId="20578"/>
    <cellStyle name="메모 4 3 3 2 8 3 2" xfId="43617"/>
    <cellStyle name="메모 4 3 3 2 8 4" xfId="26060"/>
    <cellStyle name="메모 4 3 3 2 8 4 2" xfId="49099"/>
    <cellStyle name="메모 4 3 3 2 8 5" xfId="31949"/>
    <cellStyle name="메모 4 3 3 2 9" xfId="8857"/>
    <cellStyle name="메모 4 3 3 2 9 2" xfId="14823"/>
    <cellStyle name="메모 4 3 3 2 9 2 2" xfId="37877"/>
    <cellStyle name="메모 4 3 3 2 9 3" xfId="20579"/>
    <cellStyle name="메모 4 3 3 2 9 3 2" xfId="43618"/>
    <cellStyle name="메모 4 3 3 2 9 4" xfId="26061"/>
    <cellStyle name="메모 4 3 3 2 9 4 2" xfId="49100"/>
    <cellStyle name="메모 4 3 3 2 9 5" xfId="31950"/>
    <cellStyle name="메모 4 3 3 3" xfId="5960"/>
    <cellStyle name="메모 4 3 3 3 10" xfId="8858"/>
    <cellStyle name="메모 4 3 3 3 10 2" xfId="14824"/>
    <cellStyle name="메모 4 3 3 3 10 2 2" xfId="37878"/>
    <cellStyle name="메모 4 3 3 3 10 3" xfId="20580"/>
    <cellStyle name="메모 4 3 3 3 10 3 2" xfId="43619"/>
    <cellStyle name="메모 4 3 3 3 10 4" xfId="26062"/>
    <cellStyle name="메모 4 3 3 3 10 4 2" xfId="49101"/>
    <cellStyle name="메모 4 3 3 3 10 5" xfId="31951"/>
    <cellStyle name="메모 4 3 3 3 11" xfId="11933"/>
    <cellStyle name="메모 4 3 3 3 11 2" xfId="35002"/>
    <cellStyle name="메모 4 3 3 3 12" xfId="17690"/>
    <cellStyle name="메모 4 3 3 3 12 2" xfId="40744"/>
    <cellStyle name="메모 4 3 3 3 13" xfId="23187"/>
    <cellStyle name="메모 4 3 3 3 13 2" xfId="46226"/>
    <cellStyle name="메모 4 3 3 3 14" xfId="29074"/>
    <cellStyle name="메모 4 3 3 3 2" xfId="8859"/>
    <cellStyle name="메모 4 3 3 3 2 2" xfId="14825"/>
    <cellStyle name="메모 4 3 3 3 2 2 2" xfId="37879"/>
    <cellStyle name="메모 4 3 3 3 2 3" xfId="20581"/>
    <cellStyle name="메모 4 3 3 3 2 3 2" xfId="43620"/>
    <cellStyle name="메모 4 3 3 3 2 4" xfId="26063"/>
    <cellStyle name="메모 4 3 3 3 2 4 2" xfId="49102"/>
    <cellStyle name="메모 4 3 3 3 2 5" xfId="31952"/>
    <cellStyle name="메모 4 3 3 3 3" xfId="8860"/>
    <cellStyle name="메모 4 3 3 3 3 2" xfId="14826"/>
    <cellStyle name="메모 4 3 3 3 3 2 2" xfId="37880"/>
    <cellStyle name="메모 4 3 3 3 3 3" xfId="20582"/>
    <cellStyle name="메모 4 3 3 3 3 3 2" xfId="43621"/>
    <cellStyle name="메모 4 3 3 3 3 4" xfId="26064"/>
    <cellStyle name="메모 4 3 3 3 3 4 2" xfId="49103"/>
    <cellStyle name="메모 4 3 3 3 3 5" xfId="31953"/>
    <cellStyle name="메모 4 3 3 3 4" xfId="8861"/>
    <cellStyle name="메모 4 3 3 3 4 2" xfId="14827"/>
    <cellStyle name="메모 4 3 3 3 4 2 2" xfId="37881"/>
    <cellStyle name="메모 4 3 3 3 4 3" xfId="20583"/>
    <cellStyle name="메모 4 3 3 3 4 3 2" xfId="43622"/>
    <cellStyle name="메모 4 3 3 3 4 4" xfId="26065"/>
    <cellStyle name="메모 4 3 3 3 4 4 2" xfId="49104"/>
    <cellStyle name="메모 4 3 3 3 4 5" xfId="31954"/>
    <cellStyle name="메모 4 3 3 3 5" xfId="8862"/>
    <cellStyle name="메모 4 3 3 3 5 2" xfId="14828"/>
    <cellStyle name="메모 4 3 3 3 5 2 2" xfId="37882"/>
    <cellStyle name="메모 4 3 3 3 5 3" xfId="20584"/>
    <cellStyle name="메모 4 3 3 3 5 3 2" xfId="43623"/>
    <cellStyle name="메모 4 3 3 3 5 4" xfId="26066"/>
    <cellStyle name="메모 4 3 3 3 5 4 2" xfId="49105"/>
    <cellStyle name="메모 4 3 3 3 5 5" xfId="31955"/>
    <cellStyle name="메모 4 3 3 3 6" xfId="8863"/>
    <cellStyle name="메모 4 3 3 3 6 2" xfId="14829"/>
    <cellStyle name="메모 4 3 3 3 6 2 2" xfId="37883"/>
    <cellStyle name="메모 4 3 3 3 6 3" xfId="20585"/>
    <cellStyle name="메모 4 3 3 3 6 3 2" xfId="43624"/>
    <cellStyle name="메모 4 3 3 3 6 4" xfId="26067"/>
    <cellStyle name="메모 4 3 3 3 6 4 2" xfId="49106"/>
    <cellStyle name="메모 4 3 3 3 6 5" xfId="31956"/>
    <cellStyle name="메모 4 3 3 3 7" xfId="8864"/>
    <cellStyle name="메모 4 3 3 3 7 2" xfId="14830"/>
    <cellStyle name="메모 4 3 3 3 7 2 2" xfId="37884"/>
    <cellStyle name="메모 4 3 3 3 7 3" xfId="20586"/>
    <cellStyle name="메모 4 3 3 3 7 3 2" xfId="43625"/>
    <cellStyle name="메모 4 3 3 3 7 4" xfId="26068"/>
    <cellStyle name="메모 4 3 3 3 7 4 2" xfId="49107"/>
    <cellStyle name="메모 4 3 3 3 7 5" xfId="31957"/>
    <cellStyle name="메모 4 3 3 3 8" xfId="8865"/>
    <cellStyle name="메모 4 3 3 3 8 2" xfId="14831"/>
    <cellStyle name="메모 4 3 3 3 8 2 2" xfId="37885"/>
    <cellStyle name="메모 4 3 3 3 8 3" xfId="20587"/>
    <cellStyle name="메모 4 3 3 3 8 3 2" xfId="43626"/>
    <cellStyle name="메모 4 3 3 3 8 4" xfId="26069"/>
    <cellStyle name="메모 4 3 3 3 8 4 2" xfId="49108"/>
    <cellStyle name="메모 4 3 3 3 8 5" xfId="31958"/>
    <cellStyle name="메모 4 3 3 3 9" xfId="8866"/>
    <cellStyle name="메모 4 3 3 3 9 2" xfId="14832"/>
    <cellStyle name="메모 4 3 3 3 9 2 2" xfId="37886"/>
    <cellStyle name="메모 4 3 3 3 9 3" xfId="20588"/>
    <cellStyle name="메모 4 3 3 3 9 3 2" xfId="43627"/>
    <cellStyle name="메모 4 3 3 3 9 4" xfId="26070"/>
    <cellStyle name="메모 4 3 3 3 9 4 2" xfId="49109"/>
    <cellStyle name="메모 4 3 3 3 9 5" xfId="31959"/>
    <cellStyle name="메모 4 3 3 4" xfId="8867"/>
    <cellStyle name="메모 4 3 3 4 2" xfId="14833"/>
    <cellStyle name="메모 4 3 3 4 2 2" xfId="37887"/>
    <cellStyle name="메모 4 3 3 4 3" xfId="20589"/>
    <cellStyle name="메모 4 3 3 4 3 2" xfId="43628"/>
    <cellStyle name="메모 4 3 3 4 4" xfId="26071"/>
    <cellStyle name="메모 4 3 3 4 4 2" xfId="49110"/>
    <cellStyle name="메모 4 3 3 4 5" xfId="31960"/>
    <cellStyle name="메모 4 3 3 5" xfId="8868"/>
    <cellStyle name="메모 4 3 3 5 2" xfId="14834"/>
    <cellStyle name="메모 4 3 3 5 2 2" xfId="37888"/>
    <cellStyle name="메모 4 3 3 5 3" xfId="20590"/>
    <cellStyle name="메모 4 3 3 5 3 2" xfId="43629"/>
    <cellStyle name="메모 4 3 3 5 4" xfId="26072"/>
    <cellStyle name="메모 4 3 3 5 4 2" xfId="49111"/>
    <cellStyle name="메모 4 3 3 5 5" xfId="31961"/>
    <cellStyle name="메모 4 3 3 6" xfId="8869"/>
    <cellStyle name="메모 4 3 3 6 2" xfId="14835"/>
    <cellStyle name="메모 4 3 3 6 2 2" xfId="37889"/>
    <cellStyle name="메모 4 3 3 6 3" xfId="20591"/>
    <cellStyle name="메모 4 3 3 6 3 2" xfId="43630"/>
    <cellStyle name="메모 4 3 3 6 4" xfId="26073"/>
    <cellStyle name="메모 4 3 3 6 4 2" xfId="49112"/>
    <cellStyle name="메모 4 3 3 6 5" xfId="31962"/>
    <cellStyle name="메모 4 3 3 7" xfId="11435"/>
    <cellStyle name="메모 4 3 3 7 2" xfId="34504"/>
    <cellStyle name="메모 4 3 3 8" xfId="17230"/>
    <cellStyle name="메모 4 3 3 8 2" xfId="40284"/>
    <cellStyle name="메모 4 3 3 9" xfId="28566"/>
    <cellStyle name="메모 4 3 4" xfId="5532"/>
    <cellStyle name="메모 4 3 4 10" xfId="28657"/>
    <cellStyle name="메모 4 3 4 2" xfId="5820"/>
    <cellStyle name="메모 4 3 4 2 10" xfId="11793"/>
    <cellStyle name="메모 4 3 4 2 10 2" xfId="34862"/>
    <cellStyle name="메모 4 3 4 2 11" xfId="17556"/>
    <cellStyle name="메모 4 3 4 2 11 2" xfId="40610"/>
    <cellStyle name="메모 4 3 4 2 12" xfId="23072"/>
    <cellStyle name="메모 4 3 4 2 12 2" xfId="46111"/>
    <cellStyle name="메모 4 3 4 2 13" xfId="28934"/>
    <cellStyle name="메모 4 3 4 2 2" xfId="8870"/>
    <cellStyle name="메모 4 3 4 2 2 2" xfId="14836"/>
    <cellStyle name="메모 4 3 4 2 2 2 2" xfId="37890"/>
    <cellStyle name="메모 4 3 4 2 2 3" xfId="20592"/>
    <cellStyle name="메모 4 3 4 2 2 3 2" xfId="43631"/>
    <cellStyle name="메모 4 3 4 2 2 4" xfId="26074"/>
    <cellStyle name="메모 4 3 4 2 2 4 2" xfId="49113"/>
    <cellStyle name="메모 4 3 4 2 2 5" xfId="31963"/>
    <cellStyle name="메모 4 3 4 2 3" xfId="8871"/>
    <cellStyle name="메모 4 3 4 2 3 2" xfId="14837"/>
    <cellStyle name="메모 4 3 4 2 3 2 2" xfId="37891"/>
    <cellStyle name="메모 4 3 4 2 3 3" xfId="20593"/>
    <cellStyle name="메모 4 3 4 2 3 3 2" xfId="43632"/>
    <cellStyle name="메모 4 3 4 2 3 4" xfId="26075"/>
    <cellStyle name="메모 4 3 4 2 3 4 2" xfId="49114"/>
    <cellStyle name="메모 4 3 4 2 3 5" xfId="31964"/>
    <cellStyle name="메모 4 3 4 2 4" xfId="8872"/>
    <cellStyle name="메모 4 3 4 2 4 2" xfId="14838"/>
    <cellStyle name="메모 4 3 4 2 4 2 2" xfId="37892"/>
    <cellStyle name="메모 4 3 4 2 4 3" xfId="20594"/>
    <cellStyle name="메모 4 3 4 2 4 3 2" xfId="43633"/>
    <cellStyle name="메모 4 3 4 2 4 4" xfId="26076"/>
    <cellStyle name="메모 4 3 4 2 4 4 2" xfId="49115"/>
    <cellStyle name="메모 4 3 4 2 4 5" xfId="31965"/>
    <cellStyle name="메모 4 3 4 2 5" xfId="8873"/>
    <cellStyle name="메모 4 3 4 2 5 2" xfId="14839"/>
    <cellStyle name="메모 4 3 4 2 5 2 2" xfId="37893"/>
    <cellStyle name="메모 4 3 4 2 5 3" xfId="20595"/>
    <cellStyle name="메모 4 3 4 2 5 3 2" xfId="43634"/>
    <cellStyle name="메모 4 3 4 2 5 4" xfId="26077"/>
    <cellStyle name="메모 4 3 4 2 5 4 2" xfId="49116"/>
    <cellStyle name="메모 4 3 4 2 5 5" xfId="31966"/>
    <cellStyle name="메모 4 3 4 2 6" xfId="8874"/>
    <cellStyle name="메모 4 3 4 2 6 2" xfId="14840"/>
    <cellStyle name="메모 4 3 4 2 6 2 2" xfId="37894"/>
    <cellStyle name="메모 4 3 4 2 6 3" xfId="20596"/>
    <cellStyle name="메모 4 3 4 2 6 3 2" xfId="43635"/>
    <cellStyle name="메모 4 3 4 2 6 4" xfId="26078"/>
    <cellStyle name="메모 4 3 4 2 6 4 2" xfId="49117"/>
    <cellStyle name="메모 4 3 4 2 6 5" xfId="31967"/>
    <cellStyle name="메모 4 3 4 2 7" xfId="8875"/>
    <cellStyle name="메모 4 3 4 2 7 2" xfId="14841"/>
    <cellStyle name="메모 4 3 4 2 7 2 2" xfId="37895"/>
    <cellStyle name="메모 4 3 4 2 7 3" xfId="20597"/>
    <cellStyle name="메모 4 3 4 2 7 3 2" xfId="43636"/>
    <cellStyle name="메모 4 3 4 2 7 4" xfId="26079"/>
    <cellStyle name="메모 4 3 4 2 7 4 2" xfId="49118"/>
    <cellStyle name="메모 4 3 4 2 7 5" xfId="31968"/>
    <cellStyle name="메모 4 3 4 2 8" xfId="8876"/>
    <cellStyle name="메모 4 3 4 2 8 2" xfId="14842"/>
    <cellStyle name="메모 4 3 4 2 8 2 2" xfId="37896"/>
    <cellStyle name="메모 4 3 4 2 8 3" xfId="20598"/>
    <cellStyle name="메모 4 3 4 2 8 3 2" xfId="43637"/>
    <cellStyle name="메모 4 3 4 2 8 4" xfId="26080"/>
    <cellStyle name="메모 4 3 4 2 8 4 2" xfId="49119"/>
    <cellStyle name="메모 4 3 4 2 8 5" xfId="31969"/>
    <cellStyle name="메모 4 3 4 2 9" xfId="8877"/>
    <cellStyle name="메모 4 3 4 2 9 2" xfId="14843"/>
    <cellStyle name="메모 4 3 4 2 9 2 2" xfId="37897"/>
    <cellStyle name="메모 4 3 4 2 9 3" xfId="20599"/>
    <cellStyle name="메모 4 3 4 2 9 3 2" xfId="43638"/>
    <cellStyle name="메모 4 3 4 2 9 4" xfId="26081"/>
    <cellStyle name="메모 4 3 4 2 9 4 2" xfId="49120"/>
    <cellStyle name="메모 4 3 4 2 9 5" xfId="31970"/>
    <cellStyle name="메모 4 3 4 3" xfId="6043"/>
    <cellStyle name="메모 4 3 4 3 10" xfId="8878"/>
    <cellStyle name="메모 4 3 4 3 10 2" xfId="14844"/>
    <cellStyle name="메모 4 3 4 3 10 2 2" xfId="37898"/>
    <cellStyle name="메모 4 3 4 3 10 3" xfId="20600"/>
    <cellStyle name="메모 4 3 4 3 10 3 2" xfId="43639"/>
    <cellStyle name="메모 4 3 4 3 10 4" xfId="26082"/>
    <cellStyle name="메모 4 3 4 3 10 4 2" xfId="49121"/>
    <cellStyle name="메모 4 3 4 3 10 5" xfId="31971"/>
    <cellStyle name="메모 4 3 4 3 11" xfId="12015"/>
    <cellStyle name="메모 4 3 4 3 11 2" xfId="35084"/>
    <cellStyle name="메모 4 3 4 3 12" xfId="17772"/>
    <cellStyle name="메모 4 3 4 3 12 2" xfId="40826"/>
    <cellStyle name="메모 4 3 4 3 13" xfId="23269"/>
    <cellStyle name="메모 4 3 4 3 13 2" xfId="46308"/>
    <cellStyle name="메모 4 3 4 3 14" xfId="29157"/>
    <cellStyle name="메모 4 3 4 3 2" xfId="8879"/>
    <cellStyle name="메모 4 3 4 3 2 2" xfId="14845"/>
    <cellStyle name="메모 4 3 4 3 2 2 2" xfId="37899"/>
    <cellStyle name="메모 4 3 4 3 2 3" xfId="20601"/>
    <cellStyle name="메모 4 3 4 3 2 3 2" xfId="43640"/>
    <cellStyle name="메모 4 3 4 3 2 4" xfId="26083"/>
    <cellStyle name="메모 4 3 4 3 2 4 2" xfId="49122"/>
    <cellStyle name="메모 4 3 4 3 2 5" xfId="31972"/>
    <cellStyle name="메모 4 3 4 3 3" xfId="8880"/>
    <cellStyle name="메모 4 3 4 3 3 2" xfId="14846"/>
    <cellStyle name="메모 4 3 4 3 3 2 2" xfId="37900"/>
    <cellStyle name="메모 4 3 4 3 3 3" xfId="20602"/>
    <cellStyle name="메모 4 3 4 3 3 3 2" xfId="43641"/>
    <cellStyle name="메모 4 3 4 3 3 4" xfId="26084"/>
    <cellStyle name="메모 4 3 4 3 3 4 2" xfId="49123"/>
    <cellStyle name="메모 4 3 4 3 3 5" xfId="31973"/>
    <cellStyle name="메모 4 3 4 3 4" xfId="8881"/>
    <cellStyle name="메모 4 3 4 3 4 2" xfId="14847"/>
    <cellStyle name="메모 4 3 4 3 4 2 2" xfId="37901"/>
    <cellStyle name="메모 4 3 4 3 4 3" xfId="20603"/>
    <cellStyle name="메모 4 3 4 3 4 3 2" xfId="43642"/>
    <cellStyle name="메모 4 3 4 3 4 4" xfId="26085"/>
    <cellStyle name="메모 4 3 4 3 4 4 2" xfId="49124"/>
    <cellStyle name="메모 4 3 4 3 4 5" xfId="31974"/>
    <cellStyle name="메모 4 3 4 3 5" xfId="8882"/>
    <cellStyle name="메모 4 3 4 3 5 2" xfId="14848"/>
    <cellStyle name="메모 4 3 4 3 5 2 2" xfId="37902"/>
    <cellStyle name="메모 4 3 4 3 5 3" xfId="20604"/>
    <cellStyle name="메모 4 3 4 3 5 3 2" xfId="43643"/>
    <cellStyle name="메모 4 3 4 3 5 4" xfId="26086"/>
    <cellStyle name="메모 4 3 4 3 5 4 2" xfId="49125"/>
    <cellStyle name="메모 4 3 4 3 5 5" xfId="31975"/>
    <cellStyle name="메모 4 3 4 3 6" xfId="8883"/>
    <cellStyle name="메모 4 3 4 3 6 2" xfId="14849"/>
    <cellStyle name="메모 4 3 4 3 6 2 2" xfId="37903"/>
    <cellStyle name="메모 4 3 4 3 6 3" xfId="20605"/>
    <cellStyle name="메모 4 3 4 3 6 3 2" xfId="43644"/>
    <cellStyle name="메모 4 3 4 3 6 4" xfId="26087"/>
    <cellStyle name="메모 4 3 4 3 6 4 2" xfId="49126"/>
    <cellStyle name="메모 4 3 4 3 6 5" xfId="31976"/>
    <cellStyle name="메모 4 3 4 3 7" xfId="8884"/>
    <cellStyle name="메모 4 3 4 3 7 2" xfId="14850"/>
    <cellStyle name="메모 4 3 4 3 7 2 2" xfId="37904"/>
    <cellStyle name="메모 4 3 4 3 7 3" xfId="20606"/>
    <cellStyle name="메모 4 3 4 3 7 3 2" xfId="43645"/>
    <cellStyle name="메모 4 3 4 3 7 4" xfId="26088"/>
    <cellStyle name="메모 4 3 4 3 7 4 2" xfId="49127"/>
    <cellStyle name="메모 4 3 4 3 7 5" xfId="31977"/>
    <cellStyle name="메모 4 3 4 3 8" xfId="8885"/>
    <cellStyle name="메모 4 3 4 3 8 2" xfId="14851"/>
    <cellStyle name="메모 4 3 4 3 8 2 2" xfId="37905"/>
    <cellStyle name="메모 4 3 4 3 8 3" xfId="20607"/>
    <cellStyle name="메모 4 3 4 3 8 3 2" xfId="43646"/>
    <cellStyle name="메모 4 3 4 3 8 4" xfId="26089"/>
    <cellStyle name="메모 4 3 4 3 8 4 2" xfId="49128"/>
    <cellStyle name="메모 4 3 4 3 8 5" xfId="31978"/>
    <cellStyle name="메모 4 3 4 3 9" xfId="8886"/>
    <cellStyle name="메모 4 3 4 3 9 2" xfId="14852"/>
    <cellStyle name="메모 4 3 4 3 9 2 2" xfId="37906"/>
    <cellStyle name="메모 4 3 4 3 9 3" xfId="20608"/>
    <cellStyle name="메모 4 3 4 3 9 3 2" xfId="43647"/>
    <cellStyle name="메모 4 3 4 3 9 4" xfId="26090"/>
    <cellStyle name="메모 4 3 4 3 9 4 2" xfId="49129"/>
    <cellStyle name="메모 4 3 4 3 9 5" xfId="31979"/>
    <cellStyle name="메모 4 3 4 4" xfId="8887"/>
    <cellStyle name="메모 4 3 4 4 2" xfId="14853"/>
    <cellStyle name="메모 4 3 4 4 2 2" xfId="37907"/>
    <cellStyle name="메모 4 3 4 4 3" xfId="20609"/>
    <cellStyle name="메모 4 3 4 4 3 2" xfId="43648"/>
    <cellStyle name="메모 4 3 4 4 4" xfId="26091"/>
    <cellStyle name="메모 4 3 4 4 4 2" xfId="49130"/>
    <cellStyle name="메모 4 3 4 4 5" xfId="31980"/>
    <cellStyle name="메모 4 3 4 5" xfId="8888"/>
    <cellStyle name="메모 4 3 4 5 2" xfId="14854"/>
    <cellStyle name="메모 4 3 4 5 2 2" xfId="37908"/>
    <cellStyle name="메모 4 3 4 5 3" xfId="20610"/>
    <cellStyle name="메모 4 3 4 5 3 2" xfId="43649"/>
    <cellStyle name="메모 4 3 4 5 4" xfId="26092"/>
    <cellStyle name="메모 4 3 4 5 4 2" xfId="49131"/>
    <cellStyle name="메모 4 3 4 5 5" xfId="31981"/>
    <cellStyle name="메모 4 3 4 6" xfId="8889"/>
    <cellStyle name="메모 4 3 4 6 2" xfId="14855"/>
    <cellStyle name="메모 4 3 4 6 2 2" xfId="37909"/>
    <cellStyle name="메모 4 3 4 6 3" xfId="20611"/>
    <cellStyle name="메모 4 3 4 6 3 2" xfId="43650"/>
    <cellStyle name="메모 4 3 4 6 4" xfId="26093"/>
    <cellStyle name="메모 4 3 4 6 4 2" xfId="49132"/>
    <cellStyle name="메모 4 3 4 6 5" xfId="31982"/>
    <cellStyle name="메모 4 3 4 7" xfId="8890"/>
    <cellStyle name="메모 4 3 4 7 2" xfId="14856"/>
    <cellStyle name="메모 4 3 4 7 2 2" xfId="37910"/>
    <cellStyle name="메모 4 3 4 7 3" xfId="20612"/>
    <cellStyle name="메모 4 3 4 7 3 2" xfId="43651"/>
    <cellStyle name="메모 4 3 4 7 4" xfId="26094"/>
    <cellStyle name="메모 4 3 4 7 4 2" xfId="49133"/>
    <cellStyle name="메모 4 3 4 7 5" xfId="31983"/>
    <cellStyle name="메모 4 3 4 8" xfId="11525"/>
    <cellStyle name="메모 4 3 4 8 2" xfId="34594"/>
    <cellStyle name="메모 4 3 4 9" xfId="17313"/>
    <cellStyle name="메모 4 3 4 9 2" xfId="40367"/>
    <cellStyle name="메모 4 3 5" xfId="5383"/>
    <cellStyle name="메모 4 3 5 10" xfId="17180"/>
    <cellStyle name="메모 4 3 5 10 2" xfId="40234"/>
    <cellStyle name="메모 4 3 5 11" xfId="11304"/>
    <cellStyle name="메모 4 3 5 11 2" xfId="34373"/>
    <cellStyle name="메모 4 3 5 12" xfId="28508"/>
    <cellStyle name="메모 4 3 5 2" xfId="5671"/>
    <cellStyle name="메모 4 3 5 2 10" xfId="8891"/>
    <cellStyle name="메모 4 3 5 2 10 2" xfId="14857"/>
    <cellStyle name="메모 4 3 5 2 10 2 2" xfId="37911"/>
    <cellStyle name="메모 4 3 5 2 10 3" xfId="20613"/>
    <cellStyle name="메모 4 3 5 2 10 3 2" xfId="43652"/>
    <cellStyle name="메모 4 3 5 2 10 4" xfId="26095"/>
    <cellStyle name="메모 4 3 5 2 10 4 2" xfId="49134"/>
    <cellStyle name="메모 4 3 5 2 10 5" xfId="31984"/>
    <cellStyle name="메모 4 3 5 2 11" xfId="11644"/>
    <cellStyle name="메모 4 3 5 2 11 2" xfId="34713"/>
    <cellStyle name="메모 4 3 5 2 12" xfId="17414"/>
    <cellStyle name="메모 4 3 5 2 12 2" xfId="40468"/>
    <cellStyle name="메모 4 3 5 2 13" xfId="22946"/>
    <cellStyle name="메모 4 3 5 2 13 2" xfId="45985"/>
    <cellStyle name="메모 4 3 5 2 14" xfId="28785"/>
    <cellStyle name="메모 4 3 5 2 2" xfId="8892"/>
    <cellStyle name="메모 4 3 5 2 2 2" xfId="14858"/>
    <cellStyle name="메모 4 3 5 2 2 2 2" xfId="37912"/>
    <cellStyle name="메모 4 3 5 2 2 3" xfId="20614"/>
    <cellStyle name="메모 4 3 5 2 2 3 2" xfId="43653"/>
    <cellStyle name="메모 4 3 5 2 2 4" xfId="26096"/>
    <cellStyle name="메모 4 3 5 2 2 4 2" xfId="49135"/>
    <cellStyle name="메모 4 3 5 2 2 5" xfId="31985"/>
    <cellStyle name="메모 4 3 5 2 3" xfId="8893"/>
    <cellStyle name="메모 4 3 5 2 3 2" xfId="14859"/>
    <cellStyle name="메모 4 3 5 2 3 2 2" xfId="37913"/>
    <cellStyle name="메모 4 3 5 2 3 3" xfId="20615"/>
    <cellStyle name="메모 4 3 5 2 3 3 2" xfId="43654"/>
    <cellStyle name="메모 4 3 5 2 3 4" xfId="26097"/>
    <cellStyle name="메모 4 3 5 2 3 4 2" xfId="49136"/>
    <cellStyle name="메모 4 3 5 2 3 5" xfId="31986"/>
    <cellStyle name="메모 4 3 5 2 4" xfId="8894"/>
    <cellStyle name="메모 4 3 5 2 4 2" xfId="14860"/>
    <cellStyle name="메모 4 3 5 2 4 2 2" xfId="37914"/>
    <cellStyle name="메모 4 3 5 2 4 3" xfId="20616"/>
    <cellStyle name="메모 4 3 5 2 4 3 2" xfId="43655"/>
    <cellStyle name="메모 4 3 5 2 4 4" xfId="26098"/>
    <cellStyle name="메모 4 3 5 2 4 4 2" xfId="49137"/>
    <cellStyle name="메모 4 3 5 2 4 5" xfId="31987"/>
    <cellStyle name="메모 4 3 5 2 5" xfId="8895"/>
    <cellStyle name="메모 4 3 5 2 5 2" xfId="14861"/>
    <cellStyle name="메모 4 3 5 2 5 2 2" xfId="37915"/>
    <cellStyle name="메모 4 3 5 2 5 3" xfId="20617"/>
    <cellStyle name="메모 4 3 5 2 5 3 2" xfId="43656"/>
    <cellStyle name="메모 4 3 5 2 5 4" xfId="26099"/>
    <cellStyle name="메모 4 3 5 2 5 4 2" xfId="49138"/>
    <cellStyle name="메모 4 3 5 2 5 5" xfId="31988"/>
    <cellStyle name="메모 4 3 5 2 6" xfId="8896"/>
    <cellStyle name="메모 4 3 5 2 6 2" xfId="14862"/>
    <cellStyle name="메모 4 3 5 2 6 2 2" xfId="37916"/>
    <cellStyle name="메모 4 3 5 2 6 3" xfId="20618"/>
    <cellStyle name="메모 4 3 5 2 6 3 2" xfId="43657"/>
    <cellStyle name="메모 4 3 5 2 6 4" xfId="26100"/>
    <cellStyle name="메모 4 3 5 2 6 4 2" xfId="49139"/>
    <cellStyle name="메모 4 3 5 2 6 5" xfId="31989"/>
    <cellStyle name="메모 4 3 5 2 7" xfId="8897"/>
    <cellStyle name="메모 4 3 5 2 7 2" xfId="14863"/>
    <cellStyle name="메모 4 3 5 2 7 2 2" xfId="37917"/>
    <cellStyle name="메모 4 3 5 2 7 3" xfId="20619"/>
    <cellStyle name="메모 4 3 5 2 7 3 2" xfId="43658"/>
    <cellStyle name="메모 4 3 5 2 7 4" xfId="26101"/>
    <cellStyle name="메모 4 3 5 2 7 4 2" xfId="49140"/>
    <cellStyle name="메모 4 3 5 2 7 5" xfId="31990"/>
    <cellStyle name="메모 4 3 5 2 8" xfId="8898"/>
    <cellStyle name="메모 4 3 5 2 8 2" xfId="14864"/>
    <cellStyle name="메모 4 3 5 2 8 2 2" xfId="37918"/>
    <cellStyle name="메모 4 3 5 2 8 3" xfId="20620"/>
    <cellStyle name="메모 4 3 5 2 8 3 2" xfId="43659"/>
    <cellStyle name="메모 4 3 5 2 8 4" xfId="26102"/>
    <cellStyle name="메모 4 3 5 2 8 4 2" xfId="49141"/>
    <cellStyle name="메모 4 3 5 2 8 5" xfId="31991"/>
    <cellStyle name="메모 4 3 5 2 9" xfId="8899"/>
    <cellStyle name="메모 4 3 5 2 9 2" xfId="14865"/>
    <cellStyle name="메모 4 3 5 2 9 2 2" xfId="37919"/>
    <cellStyle name="메모 4 3 5 2 9 3" xfId="20621"/>
    <cellStyle name="메모 4 3 5 2 9 3 2" xfId="43660"/>
    <cellStyle name="메모 4 3 5 2 9 4" xfId="26103"/>
    <cellStyle name="메모 4 3 5 2 9 4 2" xfId="49142"/>
    <cellStyle name="메모 4 3 5 2 9 5" xfId="31992"/>
    <cellStyle name="메모 4 3 5 3" xfId="5912"/>
    <cellStyle name="메모 4 3 5 3 10" xfId="8900"/>
    <cellStyle name="메모 4 3 5 3 10 2" xfId="14866"/>
    <cellStyle name="메모 4 3 5 3 10 2 2" xfId="37920"/>
    <cellStyle name="메모 4 3 5 3 10 3" xfId="20622"/>
    <cellStyle name="메모 4 3 5 3 10 3 2" xfId="43661"/>
    <cellStyle name="메모 4 3 5 3 10 4" xfId="26104"/>
    <cellStyle name="메모 4 3 5 3 10 4 2" xfId="49143"/>
    <cellStyle name="메모 4 3 5 3 10 5" xfId="31993"/>
    <cellStyle name="메모 4 3 5 3 11" xfId="11885"/>
    <cellStyle name="메모 4 3 5 3 11 2" xfId="34954"/>
    <cellStyle name="메모 4 3 5 3 12" xfId="17642"/>
    <cellStyle name="메모 4 3 5 3 12 2" xfId="40696"/>
    <cellStyle name="메모 4 3 5 3 13" xfId="23139"/>
    <cellStyle name="메모 4 3 5 3 13 2" xfId="46178"/>
    <cellStyle name="메모 4 3 5 3 14" xfId="29026"/>
    <cellStyle name="메모 4 3 5 3 2" xfId="8901"/>
    <cellStyle name="메모 4 3 5 3 2 2" xfId="14867"/>
    <cellStyle name="메모 4 3 5 3 2 2 2" xfId="37921"/>
    <cellStyle name="메모 4 3 5 3 2 3" xfId="20623"/>
    <cellStyle name="메모 4 3 5 3 2 3 2" xfId="43662"/>
    <cellStyle name="메모 4 3 5 3 2 4" xfId="26105"/>
    <cellStyle name="메모 4 3 5 3 2 4 2" xfId="49144"/>
    <cellStyle name="메모 4 3 5 3 2 5" xfId="31994"/>
    <cellStyle name="메모 4 3 5 3 3" xfId="8902"/>
    <cellStyle name="메모 4 3 5 3 3 2" xfId="14868"/>
    <cellStyle name="메모 4 3 5 3 3 2 2" xfId="37922"/>
    <cellStyle name="메모 4 3 5 3 3 3" xfId="20624"/>
    <cellStyle name="메모 4 3 5 3 3 3 2" xfId="43663"/>
    <cellStyle name="메모 4 3 5 3 3 4" xfId="26106"/>
    <cellStyle name="메모 4 3 5 3 3 4 2" xfId="49145"/>
    <cellStyle name="메모 4 3 5 3 3 5" xfId="31995"/>
    <cellStyle name="메모 4 3 5 3 4" xfId="8903"/>
    <cellStyle name="메모 4 3 5 3 4 2" xfId="14869"/>
    <cellStyle name="메모 4 3 5 3 4 2 2" xfId="37923"/>
    <cellStyle name="메모 4 3 5 3 4 3" xfId="20625"/>
    <cellStyle name="메모 4 3 5 3 4 3 2" xfId="43664"/>
    <cellStyle name="메모 4 3 5 3 4 4" xfId="26107"/>
    <cellStyle name="메모 4 3 5 3 4 4 2" xfId="49146"/>
    <cellStyle name="메모 4 3 5 3 4 5" xfId="31996"/>
    <cellStyle name="메모 4 3 5 3 5" xfId="8904"/>
    <cellStyle name="메모 4 3 5 3 5 2" xfId="14870"/>
    <cellStyle name="메모 4 3 5 3 5 2 2" xfId="37924"/>
    <cellStyle name="메모 4 3 5 3 5 3" xfId="20626"/>
    <cellStyle name="메모 4 3 5 3 5 3 2" xfId="43665"/>
    <cellStyle name="메모 4 3 5 3 5 4" xfId="26108"/>
    <cellStyle name="메모 4 3 5 3 5 4 2" xfId="49147"/>
    <cellStyle name="메모 4 3 5 3 5 5" xfId="31997"/>
    <cellStyle name="메모 4 3 5 3 6" xfId="8905"/>
    <cellStyle name="메모 4 3 5 3 6 2" xfId="14871"/>
    <cellStyle name="메모 4 3 5 3 6 2 2" xfId="37925"/>
    <cellStyle name="메모 4 3 5 3 6 3" xfId="20627"/>
    <cellStyle name="메모 4 3 5 3 6 3 2" xfId="43666"/>
    <cellStyle name="메모 4 3 5 3 6 4" xfId="26109"/>
    <cellStyle name="메모 4 3 5 3 6 4 2" xfId="49148"/>
    <cellStyle name="메모 4 3 5 3 6 5" xfId="31998"/>
    <cellStyle name="메모 4 3 5 3 7" xfId="8906"/>
    <cellStyle name="메모 4 3 5 3 7 2" xfId="14872"/>
    <cellStyle name="메모 4 3 5 3 7 2 2" xfId="37926"/>
    <cellStyle name="메모 4 3 5 3 7 3" xfId="20628"/>
    <cellStyle name="메모 4 3 5 3 7 3 2" xfId="43667"/>
    <cellStyle name="메모 4 3 5 3 7 4" xfId="26110"/>
    <cellStyle name="메모 4 3 5 3 7 4 2" xfId="49149"/>
    <cellStyle name="메모 4 3 5 3 7 5" xfId="31999"/>
    <cellStyle name="메모 4 3 5 3 8" xfId="8907"/>
    <cellStyle name="메모 4 3 5 3 8 2" xfId="14873"/>
    <cellStyle name="메모 4 3 5 3 8 2 2" xfId="37927"/>
    <cellStyle name="메모 4 3 5 3 8 3" xfId="20629"/>
    <cellStyle name="메모 4 3 5 3 8 3 2" xfId="43668"/>
    <cellStyle name="메모 4 3 5 3 8 4" xfId="26111"/>
    <cellStyle name="메모 4 3 5 3 8 4 2" xfId="49150"/>
    <cellStyle name="메모 4 3 5 3 8 5" xfId="32000"/>
    <cellStyle name="메모 4 3 5 3 9" xfId="8908"/>
    <cellStyle name="메모 4 3 5 3 9 2" xfId="14874"/>
    <cellStyle name="메모 4 3 5 3 9 2 2" xfId="37928"/>
    <cellStyle name="메모 4 3 5 3 9 3" xfId="20630"/>
    <cellStyle name="메모 4 3 5 3 9 3 2" xfId="43669"/>
    <cellStyle name="메모 4 3 5 3 9 4" xfId="26112"/>
    <cellStyle name="메모 4 3 5 3 9 4 2" xfId="49151"/>
    <cellStyle name="메모 4 3 5 3 9 5" xfId="32001"/>
    <cellStyle name="메모 4 3 5 4" xfId="8909"/>
    <cellStyle name="메모 4 3 5 4 2" xfId="14875"/>
    <cellStyle name="메모 4 3 5 4 2 2" xfId="37929"/>
    <cellStyle name="메모 4 3 5 4 3" xfId="20631"/>
    <cellStyle name="메모 4 3 5 4 3 2" xfId="43670"/>
    <cellStyle name="메모 4 3 5 4 4" xfId="26113"/>
    <cellStyle name="메모 4 3 5 4 4 2" xfId="49152"/>
    <cellStyle name="메모 4 3 5 4 5" xfId="32002"/>
    <cellStyle name="메모 4 3 5 5" xfId="8910"/>
    <cellStyle name="메모 4 3 5 5 2" xfId="14876"/>
    <cellStyle name="메모 4 3 5 5 2 2" xfId="37930"/>
    <cellStyle name="메모 4 3 5 5 3" xfId="20632"/>
    <cellStyle name="메모 4 3 5 5 3 2" xfId="43671"/>
    <cellStyle name="메모 4 3 5 5 4" xfId="26114"/>
    <cellStyle name="메모 4 3 5 5 4 2" xfId="49153"/>
    <cellStyle name="메모 4 3 5 5 5" xfId="32003"/>
    <cellStyle name="메모 4 3 5 6" xfId="8911"/>
    <cellStyle name="메모 4 3 5 6 2" xfId="14877"/>
    <cellStyle name="메모 4 3 5 6 2 2" xfId="37931"/>
    <cellStyle name="메모 4 3 5 6 3" xfId="20633"/>
    <cellStyle name="메모 4 3 5 6 3 2" xfId="43672"/>
    <cellStyle name="메모 4 3 5 6 4" xfId="26115"/>
    <cellStyle name="메모 4 3 5 6 4 2" xfId="49154"/>
    <cellStyle name="메모 4 3 5 6 5" xfId="32004"/>
    <cellStyle name="메모 4 3 5 7" xfId="8912"/>
    <cellStyle name="메모 4 3 5 7 2" xfId="14878"/>
    <cellStyle name="메모 4 3 5 7 2 2" xfId="37932"/>
    <cellStyle name="메모 4 3 5 7 3" xfId="20634"/>
    <cellStyle name="메모 4 3 5 7 3 2" xfId="43673"/>
    <cellStyle name="메모 4 3 5 7 4" xfId="26116"/>
    <cellStyle name="메모 4 3 5 7 4 2" xfId="49155"/>
    <cellStyle name="메모 4 3 5 7 5" xfId="32005"/>
    <cellStyle name="메모 4 3 5 8" xfId="8913"/>
    <cellStyle name="메모 4 3 5 8 2" xfId="14879"/>
    <cellStyle name="메모 4 3 5 8 2 2" xfId="37933"/>
    <cellStyle name="메모 4 3 5 8 3" xfId="20635"/>
    <cellStyle name="메모 4 3 5 8 3 2" xfId="43674"/>
    <cellStyle name="메모 4 3 5 8 4" xfId="26117"/>
    <cellStyle name="메모 4 3 5 8 4 2" xfId="49156"/>
    <cellStyle name="메모 4 3 5 8 5" xfId="32006"/>
    <cellStyle name="메모 4 3 5 9" xfId="11377"/>
    <cellStyle name="메모 4 3 5 9 2" xfId="34446"/>
    <cellStyle name="메모 4 3 6" xfId="8914"/>
    <cellStyle name="메모 4 3 6 2" xfId="14880"/>
    <cellStyle name="메모 4 3 6 2 2" xfId="37934"/>
    <cellStyle name="메모 4 3 6 3" xfId="20636"/>
    <cellStyle name="메모 4 3 6 3 2" xfId="43675"/>
    <cellStyle name="메모 4 3 6 4" xfId="26118"/>
    <cellStyle name="메모 4 3 6 4 2" xfId="49157"/>
    <cellStyle name="메모 4 3 6 5" xfId="32007"/>
    <cellStyle name="메모 4 3 7" xfId="8915"/>
    <cellStyle name="메모 4 3 7 2" xfId="14881"/>
    <cellStyle name="메모 4 3 7 2 2" xfId="37935"/>
    <cellStyle name="메모 4 3 7 3" xfId="20637"/>
    <cellStyle name="메모 4 3 7 3 2" xfId="43676"/>
    <cellStyle name="메모 4 3 7 4" xfId="26119"/>
    <cellStyle name="메모 4 3 7 4 2" xfId="49158"/>
    <cellStyle name="메모 4 3 7 5" xfId="32008"/>
    <cellStyle name="메모 4 3 8" xfId="11333"/>
    <cellStyle name="메모 4 3 8 2" xfId="34402"/>
    <cellStyle name="메모 4 3 9" xfId="11276"/>
    <cellStyle name="메모 4 3 9 2" xfId="34345"/>
    <cellStyle name="메모 4 4" xfId="5382"/>
    <cellStyle name="메모 4 4 10" xfId="8916"/>
    <cellStyle name="메모 4 4 10 2" xfId="14882"/>
    <cellStyle name="메모 4 4 10 2 2" xfId="37936"/>
    <cellStyle name="메모 4 4 10 3" xfId="20638"/>
    <cellStyle name="메모 4 4 10 3 2" xfId="43677"/>
    <cellStyle name="메모 4 4 10 4" xfId="26120"/>
    <cellStyle name="메모 4 4 10 4 2" xfId="49159"/>
    <cellStyle name="메모 4 4 10 5" xfId="32009"/>
    <cellStyle name="메모 4 4 11" xfId="11376"/>
    <cellStyle name="메모 4 4 11 2" xfId="34445"/>
    <cellStyle name="메모 4 4 12" xfId="17179"/>
    <cellStyle name="메모 4 4 12 2" xfId="40233"/>
    <cellStyle name="메모 4 4 13" xfId="11303"/>
    <cellStyle name="메모 4 4 13 2" xfId="34372"/>
    <cellStyle name="메모 4 4 14" xfId="28507"/>
    <cellStyle name="메모 4 4 2" xfId="5670"/>
    <cellStyle name="메모 4 4 2 10" xfId="11643"/>
    <cellStyle name="메모 4 4 2 10 2" xfId="34712"/>
    <cellStyle name="메모 4 4 2 11" xfId="17413"/>
    <cellStyle name="메모 4 4 2 11 2" xfId="40467"/>
    <cellStyle name="메모 4 4 2 12" xfId="22945"/>
    <cellStyle name="메모 4 4 2 12 2" xfId="45984"/>
    <cellStyle name="메모 4 4 2 13" xfId="28784"/>
    <cellStyle name="메모 4 4 2 2" xfId="8917"/>
    <cellStyle name="메모 4 4 2 2 2" xfId="14883"/>
    <cellStyle name="메모 4 4 2 2 2 2" xfId="37937"/>
    <cellStyle name="메모 4 4 2 2 3" xfId="20639"/>
    <cellStyle name="메모 4 4 2 2 3 2" xfId="43678"/>
    <cellStyle name="메모 4 4 2 2 4" xfId="26121"/>
    <cellStyle name="메모 4 4 2 2 4 2" xfId="49160"/>
    <cellStyle name="메모 4 4 2 2 5" xfId="32010"/>
    <cellStyle name="메모 4 4 2 3" xfId="8918"/>
    <cellStyle name="메모 4 4 2 3 2" xfId="14884"/>
    <cellStyle name="메모 4 4 2 3 2 2" xfId="37938"/>
    <cellStyle name="메모 4 4 2 3 3" xfId="20640"/>
    <cellStyle name="메모 4 4 2 3 3 2" xfId="43679"/>
    <cellStyle name="메모 4 4 2 3 4" xfId="26122"/>
    <cellStyle name="메모 4 4 2 3 4 2" xfId="49161"/>
    <cellStyle name="메모 4 4 2 3 5" xfId="32011"/>
    <cellStyle name="메모 4 4 2 4" xfId="8919"/>
    <cellStyle name="메모 4 4 2 4 2" xfId="14885"/>
    <cellStyle name="메모 4 4 2 4 2 2" xfId="37939"/>
    <cellStyle name="메모 4 4 2 4 3" xfId="20641"/>
    <cellStyle name="메모 4 4 2 4 3 2" xfId="43680"/>
    <cellStyle name="메모 4 4 2 4 4" xfId="26123"/>
    <cellStyle name="메모 4 4 2 4 4 2" xfId="49162"/>
    <cellStyle name="메모 4 4 2 4 5" xfId="32012"/>
    <cellStyle name="메모 4 4 2 5" xfId="8920"/>
    <cellStyle name="메모 4 4 2 5 2" xfId="14886"/>
    <cellStyle name="메모 4 4 2 5 2 2" xfId="37940"/>
    <cellStyle name="메모 4 4 2 5 3" xfId="20642"/>
    <cellStyle name="메모 4 4 2 5 3 2" xfId="43681"/>
    <cellStyle name="메모 4 4 2 5 4" xfId="26124"/>
    <cellStyle name="메모 4 4 2 5 4 2" xfId="49163"/>
    <cellStyle name="메모 4 4 2 5 5" xfId="32013"/>
    <cellStyle name="메모 4 4 2 6" xfId="8921"/>
    <cellStyle name="메모 4 4 2 6 2" xfId="14887"/>
    <cellStyle name="메모 4 4 2 6 2 2" xfId="37941"/>
    <cellStyle name="메모 4 4 2 6 3" xfId="20643"/>
    <cellStyle name="메모 4 4 2 6 3 2" xfId="43682"/>
    <cellStyle name="메모 4 4 2 6 4" xfId="26125"/>
    <cellStyle name="메모 4 4 2 6 4 2" xfId="49164"/>
    <cellStyle name="메모 4 4 2 6 5" xfId="32014"/>
    <cellStyle name="메모 4 4 2 7" xfId="8922"/>
    <cellStyle name="메모 4 4 2 7 2" xfId="14888"/>
    <cellStyle name="메모 4 4 2 7 2 2" xfId="37942"/>
    <cellStyle name="메모 4 4 2 7 3" xfId="20644"/>
    <cellStyle name="메모 4 4 2 7 3 2" xfId="43683"/>
    <cellStyle name="메모 4 4 2 7 4" xfId="26126"/>
    <cellStyle name="메모 4 4 2 7 4 2" xfId="49165"/>
    <cellStyle name="메모 4 4 2 7 5" xfId="32015"/>
    <cellStyle name="메모 4 4 2 8" xfId="8923"/>
    <cellStyle name="메모 4 4 2 8 2" xfId="14889"/>
    <cellStyle name="메모 4 4 2 8 2 2" xfId="37943"/>
    <cellStyle name="메모 4 4 2 8 3" xfId="20645"/>
    <cellStyle name="메모 4 4 2 8 3 2" xfId="43684"/>
    <cellStyle name="메모 4 4 2 8 4" xfId="26127"/>
    <cellStyle name="메모 4 4 2 8 4 2" xfId="49166"/>
    <cellStyle name="메모 4 4 2 8 5" xfId="32016"/>
    <cellStyle name="메모 4 4 2 9" xfId="8924"/>
    <cellStyle name="메모 4 4 2 9 2" xfId="14890"/>
    <cellStyle name="메모 4 4 2 9 2 2" xfId="37944"/>
    <cellStyle name="메모 4 4 2 9 3" xfId="20646"/>
    <cellStyle name="메모 4 4 2 9 3 2" xfId="43685"/>
    <cellStyle name="메모 4 4 2 9 4" xfId="26128"/>
    <cellStyle name="메모 4 4 2 9 4 2" xfId="49167"/>
    <cellStyle name="메모 4 4 2 9 5" xfId="32017"/>
    <cellStyle name="메모 4 4 3" xfId="5911"/>
    <cellStyle name="메모 4 4 3 10" xfId="8925"/>
    <cellStyle name="메모 4 4 3 10 2" xfId="14891"/>
    <cellStyle name="메모 4 4 3 10 2 2" xfId="37945"/>
    <cellStyle name="메모 4 4 3 10 3" xfId="20647"/>
    <cellStyle name="메모 4 4 3 10 3 2" xfId="43686"/>
    <cellStyle name="메모 4 4 3 10 4" xfId="26129"/>
    <cellStyle name="메모 4 4 3 10 4 2" xfId="49168"/>
    <cellStyle name="메모 4 4 3 10 5" xfId="32018"/>
    <cellStyle name="메모 4 4 3 11" xfId="11884"/>
    <cellStyle name="메모 4 4 3 11 2" xfId="34953"/>
    <cellStyle name="메모 4 4 3 12" xfId="17641"/>
    <cellStyle name="메모 4 4 3 12 2" xfId="40695"/>
    <cellStyle name="메모 4 4 3 13" xfId="23138"/>
    <cellStyle name="메모 4 4 3 13 2" xfId="46177"/>
    <cellStyle name="메모 4 4 3 14" xfId="29025"/>
    <cellStyle name="메모 4 4 3 2" xfId="8926"/>
    <cellStyle name="메모 4 4 3 2 2" xfId="14892"/>
    <cellStyle name="메모 4 4 3 2 2 2" xfId="37946"/>
    <cellStyle name="메모 4 4 3 2 3" xfId="20648"/>
    <cellStyle name="메모 4 4 3 2 3 2" xfId="43687"/>
    <cellStyle name="메모 4 4 3 2 4" xfId="26130"/>
    <cellStyle name="메모 4 4 3 2 4 2" xfId="49169"/>
    <cellStyle name="메모 4 4 3 2 5" xfId="32019"/>
    <cellStyle name="메모 4 4 3 3" xfId="8927"/>
    <cellStyle name="메모 4 4 3 3 2" xfId="14893"/>
    <cellStyle name="메모 4 4 3 3 2 2" xfId="37947"/>
    <cellStyle name="메모 4 4 3 3 3" xfId="20649"/>
    <cellStyle name="메모 4 4 3 3 3 2" xfId="43688"/>
    <cellStyle name="메모 4 4 3 3 4" xfId="26131"/>
    <cellStyle name="메모 4 4 3 3 4 2" xfId="49170"/>
    <cellStyle name="메모 4 4 3 3 5" xfId="32020"/>
    <cellStyle name="메모 4 4 3 4" xfId="8928"/>
    <cellStyle name="메모 4 4 3 4 2" xfId="14894"/>
    <cellStyle name="메모 4 4 3 4 2 2" xfId="37948"/>
    <cellStyle name="메모 4 4 3 4 3" xfId="20650"/>
    <cellStyle name="메모 4 4 3 4 3 2" xfId="43689"/>
    <cellStyle name="메모 4 4 3 4 4" xfId="26132"/>
    <cellStyle name="메모 4 4 3 4 4 2" xfId="49171"/>
    <cellStyle name="메모 4 4 3 4 5" xfId="32021"/>
    <cellStyle name="메모 4 4 3 5" xfId="8929"/>
    <cellStyle name="메모 4 4 3 5 2" xfId="14895"/>
    <cellStyle name="메모 4 4 3 5 2 2" xfId="37949"/>
    <cellStyle name="메모 4 4 3 5 3" xfId="20651"/>
    <cellStyle name="메모 4 4 3 5 3 2" xfId="43690"/>
    <cellStyle name="메모 4 4 3 5 4" xfId="26133"/>
    <cellStyle name="메모 4 4 3 5 4 2" xfId="49172"/>
    <cellStyle name="메모 4 4 3 5 5" xfId="32022"/>
    <cellStyle name="메모 4 4 3 6" xfId="8930"/>
    <cellStyle name="메모 4 4 3 6 2" xfId="14896"/>
    <cellStyle name="메모 4 4 3 6 2 2" xfId="37950"/>
    <cellStyle name="메모 4 4 3 6 3" xfId="20652"/>
    <cellStyle name="메모 4 4 3 6 3 2" xfId="43691"/>
    <cellStyle name="메모 4 4 3 6 4" xfId="26134"/>
    <cellStyle name="메모 4 4 3 6 4 2" xfId="49173"/>
    <cellStyle name="메모 4 4 3 6 5" xfId="32023"/>
    <cellStyle name="메모 4 4 3 7" xfId="8931"/>
    <cellStyle name="메모 4 4 3 7 2" xfId="14897"/>
    <cellStyle name="메모 4 4 3 7 2 2" xfId="37951"/>
    <cellStyle name="메모 4 4 3 7 3" xfId="20653"/>
    <cellStyle name="메모 4 4 3 7 3 2" xfId="43692"/>
    <cellStyle name="메모 4 4 3 7 4" xfId="26135"/>
    <cellStyle name="메모 4 4 3 7 4 2" xfId="49174"/>
    <cellStyle name="메모 4 4 3 7 5" xfId="32024"/>
    <cellStyle name="메모 4 4 3 8" xfId="8932"/>
    <cellStyle name="메모 4 4 3 8 2" xfId="14898"/>
    <cellStyle name="메모 4 4 3 8 2 2" xfId="37952"/>
    <cellStyle name="메모 4 4 3 8 3" xfId="20654"/>
    <cellStyle name="메모 4 4 3 8 3 2" xfId="43693"/>
    <cellStyle name="메모 4 4 3 8 4" xfId="26136"/>
    <cellStyle name="메모 4 4 3 8 4 2" xfId="49175"/>
    <cellStyle name="메모 4 4 3 8 5" xfId="32025"/>
    <cellStyle name="메모 4 4 3 9" xfId="8933"/>
    <cellStyle name="메모 4 4 3 9 2" xfId="14899"/>
    <cellStyle name="메모 4 4 3 9 2 2" xfId="37953"/>
    <cellStyle name="메모 4 4 3 9 3" xfId="20655"/>
    <cellStyle name="메모 4 4 3 9 3 2" xfId="43694"/>
    <cellStyle name="메모 4 4 3 9 4" xfId="26137"/>
    <cellStyle name="메모 4 4 3 9 4 2" xfId="49176"/>
    <cellStyle name="메모 4 4 3 9 5" xfId="32026"/>
    <cellStyle name="메모 4 4 4" xfId="8934"/>
    <cellStyle name="메모 4 4 4 2" xfId="14900"/>
    <cellStyle name="메모 4 4 4 2 2" xfId="37954"/>
    <cellStyle name="메모 4 4 4 3" xfId="20656"/>
    <cellStyle name="메모 4 4 4 3 2" xfId="43695"/>
    <cellStyle name="메모 4 4 4 4" xfId="26138"/>
    <cellStyle name="메모 4 4 4 4 2" xfId="49177"/>
    <cellStyle name="메모 4 4 4 5" xfId="32027"/>
    <cellStyle name="메모 4 4 5" xfId="8935"/>
    <cellStyle name="메모 4 4 5 2" xfId="14901"/>
    <cellStyle name="메모 4 4 5 2 2" xfId="37955"/>
    <cellStyle name="메모 4 4 5 3" xfId="20657"/>
    <cellStyle name="메모 4 4 5 3 2" xfId="43696"/>
    <cellStyle name="메모 4 4 5 4" xfId="26139"/>
    <cellStyle name="메모 4 4 5 4 2" xfId="49178"/>
    <cellStyle name="메모 4 4 5 5" xfId="32028"/>
    <cellStyle name="메모 4 4 6" xfId="8936"/>
    <cellStyle name="메모 4 4 6 2" xfId="14902"/>
    <cellStyle name="메모 4 4 6 2 2" xfId="37956"/>
    <cellStyle name="메모 4 4 6 3" xfId="20658"/>
    <cellStyle name="메모 4 4 6 3 2" xfId="43697"/>
    <cellStyle name="메모 4 4 6 4" xfId="26140"/>
    <cellStyle name="메모 4 4 6 4 2" xfId="49179"/>
    <cellStyle name="메모 4 4 6 5" xfId="32029"/>
    <cellStyle name="메모 4 4 7" xfId="8937"/>
    <cellStyle name="메모 4 4 7 2" xfId="14903"/>
    <cellStyle name="메모 4 4 7 2 2" xfId="37957"/>
    <cellStyle name="메모 4 4 7 3" xfId="20659"/>
    <cellStyle name="메모 4 4 7 3 2" xfId="43698"/>
    <cellStyle name="메모 4 4 7 4" xfId="26141"/>
    <cellStyle name="메모 4 4 7 4 2" xfId="49180"/>
    <cellStyle name="메모 4 4 7 5" xfId="32030"/>
    <cellStyle name="메모 4 4 8" xfId="8938"/>
    <cellStyle name="메모 4 4 8 2" xfId="14904"/>
    <cellStyle name="메모 4 4 8 2 2" xfId="37958"/>
    <cellStyle name="메모 4 4 8 3" xfId="20660"/>
    <cellStyle name="메모 4 4 8 3 2" xfId="43699"/>
    <cellStyle name="메모 4 4 8 4" xfId="26142"/>
    <cellStyle name="메모 4 4 8 4 2" xfId="49181"/>
    <cellStyle name="메모 4 4 8 5" xfId="32031"/>
    <cellStyle name="메모 4 4 9" xfId="8939"/>
    <cellStyle name="메모 4 4 9 2" xfId="14905"/>
    <cellStyle name="메모 4 4 9 2 2" xfId="37959"/>
    <cellStyle name="메모 4 4 9 3" xfId="20661"/>
    <cellStyle name="메모 4 4 9 3 2" xfId="43700"/>
    <cellStyle name="메모 4 4 9 4" xfId="26143"/>
    <cellStyle name="메모 4 4 9 4 2" xfId="49182"/>
    <cellStyle name="메모 4 4 9 5" xfId="32032"/>
    <cellStyle name="메모 4 5" xfId="5523"/>
    <cellStyle name="메모 4 5 2" xfId="5811"/>
    <cellStyle name="메모 4 5 2 10" xfId="11784"/>
    <cellStyle name="메모 4 5 2 10 2" xfId="34853"/>
    <cellStyle name="메모 4 5 2 11" xfId="17548"/>
    <cellStyle name="메모 4 5 2 11 2" xfId="40602"/>
    <cellStyle name="메모 4 5 2 12" xfId="23064"/>
    <cellStyle name="메모 4 5 2 12 2" xfId="46103"/>
    <cellStyle name="메모 4 5 2 13" xfId="28925"/>
    <cellStyle name="메모 4 5 2 2" xfId="8940"/>
    <cellStyle name="메모 4 5 2 2 2" xfId="14906"/>
    <cellStyle name="메모 4 5 2 2 2 2" xfId="37960"/>
    <cellStyle name="메모 4 5 2 2 3" xfId="20662"/>
    <cellStyle name="메모 4 5 2 2 3 2" xfId="43701"/>
    <cellStyle name="메모 4 5 2 2 4" xfId="26144"/>
    <cellStyle name="메모 4 5 2 2 4 2" xfId="49183"/>
    <cellStyle name="메모 4 5 2 2 5" xfId="32033"/>
    <cellStyle name="메모 4 5 2 3" xfId="8941"/>
    <cellStyle name="메모 4 5 2 3 2" xfId="14907"/>
    <cellStyle name="메모 4 5 2 3 2 2" xfId="37961"/>
    <cellStyle name="메모 4 5 2 3 3" xfId="20663"/>
    <cellStyle name="메모 4 5 2 3 3 2" xfId="43702"/>
    <cellStyle name="메모 4 5 2 3 4" xfId="26145"/>
    <cellStyle name="메모 4 5 2 3 4 2" xfId="49184"/>
    <cellStyle name="메모 4 5 2 3 5" xfId="32034"/>
    <cellStyle name="메모 4 5 2 4" xfId="8942"/>
    <cellStyle name="메모 4 5 2 4 2" xfId="14908"/>
    <cellStyle name="메모 4 5 2 4 2 2" xfId="37962"/>
    <cellStyle name="메모 4 5 2 4 3" xfId="20664"/>
    <cellStyle name="메모 4 5 2 4 3 2" xfId="43703"/>
    <cellStyle name="메모 4 5 2 4 4" xfId="26146"/>
    <cellStyle name="메모 4 5 2 4 4 2" xfId="49185"/>
    <cellStyle name="메모 4 5 2 4 5" xfId="32035"/>
    <cellStyle name="메모 4 5 2 5" xfId="8943"/>
    <cellStyle name="메모 4 5 2 5 2" xfId="14909"/>
    <cellStyle name="메모 4 5 2 5 2 2" xfId="37963"/>
    <cellStyle name="메모 4 5 2 5 3" xfId="20665"/>
    <cellStyle name="메모 4 5 2 5 3 2" xfId="43704"/>
    <cellStyle name="메모 4 5 2 5 4" xfId="26147"/>
    <cellStyle name="메모 4 5 2 5 4 2" xfId="49186"/>
    <cellStyle name="메모 4 5 2 5 5" xfId="32036"/>
    <cellStyle name="메모 4 5 2 6" xfId="8944"/>
    <cellStyle name="메모 4 5 2 6 2" xfId="14910"/>
    <cellStyle name="메모 4 5 2 6 2 2" xfId="37964"/>
    <cellStyle name="메모 4 5 2 6 3" xfId="20666"/>
    <cellStyle name="메모 4 5 2 6 3 2" xfId="43705"/>
    <cellStyle name="메모 4 5 2 6 4" xfId="26148"/>
    <cellStyle name="메모 4 5 2 6 4 2" xfId="49187"/>
    <cellStyle name="메모 4 5 2 6 5" xfId="32037"/>
    <cellStyle name="메모 4 5 2 7" xfId="8945"/>
    <cellStyle name="메모 4 5 2 7 2" xfId="14911"/>
    <cellStyle name="메모 4 5 2 7 2 2" xfId="37965"/>
    <cellStyle name="메모 4 5 2 7 3" xfId="20667"/>
    <cellStyle name="메모 4 5 2 7 3 2" xfId="43706"/>
    <cellStyle name="메모 4 5 2 7 4" xfId="26149"/>
    <cellStyle name="메모 4 5 2 7 4 2" xfId="49188"/>
    <cellStyle name="메모 4 5 2 7 5" xfId="32038"/>
    <cellStyle name="메모 4 5 2 8" xfId="8946"/>
    <cellStyle name="메모 4 5 2 8 2" xfId="14912"/>
    <cellStyle name="메모 4 5 2 8 2 2" xfId="37966"/>
    <cellStyle name="메모 4 5 2 8 3" xfId="20668"/>
    <cellStyle name="메모 4 5 2 8 3 2" xfId="43707"/>
    <cellStyle name="메모 4 5 2 8 4" xfId="26150"/>
    <cellStyle name="메모 4 5 2 8 4 2" xfId="49189"/>
    <cellStyle name="메모 4 5 2 8 5" xfId="32039"/>
    <cellStyle name="메모 4 5 2 9" xfId="8947"/>
    <cellStyle name="메모 4 5 2 9 2" xfId="14913"/>
    <cellStyle name="메모 4 5 2 9 2 2" xfId="37967"/>
    <cellStyle name="메모 4 5 2 9 3" xfId="20669"/>
    <cellStyle name="메모 4 5 2 9 3 2" xfId="43708"/>
    <cellStyle name="메모 4 5 2 9 4" xfId="26151"/>
    <cellStyle name="메모 4 5 2 9 4 2" xfId="49190"/>
    <cellStyle name="메모 4 5 2 9 5" xfId="32040"/>
    <cellStyle name="메모 4 5 3" xfId="6034"/>
    <cellStyle name="메모 4 5 3 10" xfId="8948"/>
    <cellStyle name="메모 4 5 3 10 2" xfId="14914"/>
    <cellStyle name="메모 4 5 3 10 2 2" xfId="37968"/>
    <cellStyle name="메모 4 5 3 10 3" xfId="20670"/>
    <cellStyle name="메모 4 5 3 10 3 2" xfId="43709"/>
    <cellStyle name="메모 4 5 3 10 4" xfId="26152"/>
    <cellStyle name="메모 4 5 3 10 4 2" xfId="49191"/>
    <cellStyle name="메모 4 5 3 10 5" xfId="32041"/>
    <cellStyle name="메모 4 5 3 11" xfId="12007"/>
    <cellStyle name="메모 4 5 3 11 2" xfId="35076"/>
    <cellStyle name="메모 4 5 3 12" xfId="17764"/>
    <cellStyle name="메모 4 5 3 12 2" xfId="40818"/>
    <cellStyle name="메모 4 5 3 13" xfId="23261"/>
    <cellStyle name="메모 4 5 3 13 2" xfId="46300"/>
    <cellStyle name="메모 4 5 3 14" xfId="29148"/>
    <cellStyle name="메모 4 5 3 2" xfId="8949"/>
    <cellStyle name="메모 4 5 3 2 2" xfId="14915"/>
    <cellStyle name="메모 4 5 3 2 2 2" xfId="37969"/>
    <cellStyle name="메모 4 5 3 2 3" xfId="20671"/>
    <cellStyle name="메모 4 5 3 2 3 2" xfId="43710"/>
    <cellStyle name="메모 4 5 3 2 4" xfId="26153"/>
    <cellStyle name="메모 4 5 3 2 4 2" xfId="49192"/>
    <cellStyle name="메모 4 5 3 2 5" xfId="32042"/>
    <cellStyle name="메모 4 5 3 3" xfId="8950"/>
    <cellStyle name="메모 4 5 3 3 2" xfId="14916"/>
    <cellStyle name="메모 4 5 3 3 2 2" xfId="37970"/>
    <cellStyle name="메모 4 5 3 3 3" xfId="20672"/>
    <cellStyle name="메모 4 5 3 3 3 2" xfId="43711"/>
    <cellStyle name="메모 4 5 3 3 4" xfId="26154"/>
    <cellStyle name="메모 4 5 3 3 4 2" xfId="49193"/>
    <cellStyle name="메모 4 5 3 3 5" xfId="32043"/>
    <cellStyle name="메모 4 5 3 4" xfId="8951"/>
    <cellStyle name="메모 4 5 3 4 2" xfId="14917"/>
    <cellStyle name="메모 4 5 3 4 2 2" xfId="37971"/>
    <cellStyle name="메모 4 5 3 4 3" xfId="20673"/>
    <cellStyle name="메모 4 5 3 4 3 2" xfId="43712"/>
    <cellStyle name="메모 4 5 3 4 4" xfId="26155"/>
    <cellStyle name="메모 4 5 3 4 4 2" xfId="49194"/>
    <cellStyle name="메모 4 5 3 4 5" xfId="32044"/>
    <cellStyle name="메모 4 5 3 5" xfId="8952"/>
    <cellStyle name="메모 4 5 3 5 2" xfId="14918"/>
    <cellStyle name="메모 4 5 3 5 2 2" xfId="37972"/>
    <cellStyle name="메모 4 5 3 5 3" xfId="20674"/>
    <cellStyle name="메모 4 5 3 5 3 2" xfId="43713"/>
    <cellStyle name="메모 4 5 3 5 4" xfId="26156"/>
    <cellStyle name="메모 4 5 3 5 4 2" xfId="49195"/>
    <cellStyle name="메모 4 5 3 5 5" xfId="32045"/>
    <cellStyle name="메모 4 5 3 6" xfId="8953"/>
    <cellStyle name="메모 4 5 3 6 2" xfId="14919"/>
    <cellStyle name="메모 4 5 3 6 2 2" xfId="37973"/>
    <cellStyle name="메모 4 5 3 6 3" xfId="20675"/>
    <cellStyle name="메모 4 5 3 6 3 2" xfId="43714"/>
    <cellStyle name="메모 4 5 3 6 4" xfId="26157"/>
    <cellStyle name="메모 4 5 3 6 4 2" xfId="49196"/>
    <cellStyle name="메모 4 5 3 6 5" xfId="32046"/>
    <cellStyle name="메모 4 5 3 7" xfId="8954"/>
    <cellStyle name="메모 4 5 3 7 2" xfId="14920"/>
    <cellStyle name="메모 4 5 3 7 2 2" xfId="37974"/>
    <cellStyle name="메모 4 5 3 7 3" xfId="20676"/>
    <cellStyle name="메모 4 5 3 7 3 2" xfId="43715"/>
    <cellStyle name="메모 4 5 3 7 4" xfId="26158"/>
    <cellStyle name="메모 4 5 3 7 4 2" xfId="49197"/>
    <cellStyle name="메모 4 5 3 7 5" xfId="32047"/>
    <cellStyle name="메모 4 5 3 8" xfId="8955"/>
    <cellStyle name="메모 4 5 3 8 2" xfId="14921"/>
    <cellStyle name="메모 4 5 3 8 2 2" xfId="37975"/>
    <cellStyle name="메모 4 5 3 8 3" xfId="20677"/>
    <cellStyle name="메모 4 5 3 8 3 2" xfId="43716"/>
    <cellStyle name="메모 4 5 3 8 4" xfId="26159"/>
    <cellStyle name="메모 4 5 3 8 4 2" xfId="49198"/>
    <cellStyle name="메모 4 5 3 8 5" xfId="32048"/>
    <cellStyle name="메모 4 5 3 9" xfId="8956"/>
    <cellStyle name="메모 4 5 3 9 2" xfId="14922"/>
    <cellStyle name="메모 4 5 3 9 2 2" xfId="37976"/>
    <cellStyle name="메모 4 5 3 9 3" xfId="20678"/>
    <cellStyle name="메모 4 5 3 9 3 2" xfId="43717"/>
    <cellStyle name="메모 4 5 3 9 4" xfId="26160"/>
    <cellStyle name="메모 4 5 3 9 4 2" xfId="49199"/>
    <cellStyle name="메모 4 5 3 9 5" xfId="32049"/>
    <cellStyle name="메모 4 5 4" xfId="8957"/>
    <cellStyle name="메모 4 5 4 2" xfId="14923"/>
    <cellStyle name="메모 4 5 4 2 2" xfId="37977"/>
    <cellStyle name="메모 4 5 4 3" xfId="20679"/>
    <cellStyle name="메모 4 5 4 3 2" xfId="43718"/>
    <cellStyle name="메모 4 5 4 4" xfId="26161"/>
    <cellStyle name="메모 4 5 4 4 2" xfId="49200"/>
    <cellStyle name="메모 4 5 4 5" xfId="32050"/>
    <cellStyle name="메모 4 5 5" xfId="8958"/>
    <cellStyle name="메모 4 5 5 2" xfId="14924"/>
    <cellStyle name="메모 4 5 5 2 2" xfId="37978"/>
    <cellStyle name="메모 4 5 5 3" xfId="20680"/>
    <cellStyle name="메모 4 5 5 3 2" xfId="43719"/>
    <cellStyle name="메모 4 5 5 4" xfId="26162"/>
    <cellStyle name="메모 4 5 5 4 2" xfId="49201"/>
    <cellStyle name="메모 4 5 5 5" xfId="32051"/>
    <cellStyle name="메모 4 5 6" xfId="8959"/>
    <cellStyle name="메모 4 5 6 2" xfId="14925"/>
    <cellStyle name="메모 4 5 6 2 2" xfId="37979"/>
    <cellStyle name="메모 4 5 6 3" xfId="20681"/>
    <cellStyle name="메모 4 5 6 3 2" xfId="43720"/>
    <cellStyle name="메모 4 5 6 4" xfId="26163"/>
    <cellStyle name="메모 4 5 6 4 2" xfId="49202"/>
    <cellStyle name="메모 4 5 6 5" xfId="32052"/>
    <cellStyle name="메모 4 5 7" xfId="11517"/>
    <cellStyle name="메모 4 5 7 2" xfId="34586"/>
    <cellStyle name="메모 4 5 8" xfId="17306"/>
    <cellStyle name="메모 4 5 8 2" xfId="40360"/>
    <cellStyle name="메모 4 5 9" xfId="28648"/>
    <cellStyle name="메모 4 6" xfId="5354"/>
    <cellStyle name="메모 4 6 10" xfId="28479"/>
    <cellStyle name="메모 4 6 2" xfId="5642"/>
    <cellStyle name="메모 4 6 2 10" xfId="11615"/>
    <cellStyle name="메모 4 6 2 10 2" xfId="34684"/>
    <cellStyle name="메모 4 6 2 11" xfId="17386"/>
    <cellStyle name="메모 4 6 2 11 2" xfId="40440"/>
    <cellStyle name="메모 4 6 2 12" xfId="22922"/>
    <cellStyle name="메모 4 6 2 12 2" xfId="45961"/>
    <cellStyle name="메모 4 6 2 13" xfId="28756"/>
    <cellStyle name="메모 4 6 2 2" xfId="8960"/>
    <cellStyle name="메모 4 6 2 2 2" xfId="14926"/>
    <cellStyle name="메모 4 6 2 2 2 2" xfId="37980"/>
    <cellStyle name="메모 4 6 2 2 3" xfId="20682"/>
    <cellStyle name="메모 4 6 2 2 3 2" xfId="43721"/>
    <cellStyle name="메모 4 6 2 2 4" xfId="26164"/>
    <cellStyle name="메모 4 6 2 2 4 2" xfId="49203"/>
    <cellStyle name="메모 4 6 2 2 5" xfId="32053"/>
    <cellStyle name="메모 4 6 2 3" xfId="8961"/>
    <cellStyle name="메모 4 6 2 3 2" xfId="14927"/>
    <cellStyle name="메모 4 6 2 3 2 2" xfId="37981"/>
    <cellStyle name="메모 4 6 2 3 3" xfId="20683"/>
    <cellStyle name="메모 4 6 2 3 3 2" xfId="43722"/>
    <cellStyle name="메모 4 6 2 3 4" xfId="26165"/>
    <cellStyle name="메모 4 6 2 3 4 2" xfId="49204"/>
    <cellStyle name="메모 4 6 2 3 5" xfId="32054"/>
    <cellStyle name="메모 4 6 2 4" xfId="8962"/>
    <cellStyle name="메모 4 6 2 4 2" xfId="14928"/>
    <cellStyle name="메모 4 6 2 4 2 2" xfId="37982"/>
    <cellStyle name="메모 4 6 2 4 3" xfId="20684"/>
    <cellStyle name="메모 4 6 2 4 3 2" xfId="43723"/>
    <cellStyle name="메모 4 6 2 4 4" xfId="26166"/>
    <cellStyle name="메모 4 6 2 4 4 2" xfId="49205"/>
    <cellStyle name="메모 4 6 2 4 5" xfId="32055"/>
    <cellStyle name="메모 4 6 2 5" xfId="8963"/>
    <cellStyle name="메모 4 6 2 5 2" xfId="14929"/>
    <cellStyle name="메모 4 6 2 5 2 2" xfId="37983"/>
    <cellStyle name="메모 4 6 2 5 3" xfId="20685"/>
    <cellStyle name="메모 4 6 2 5 3 2" xfId="43724"/>
    <cellStyle name="메모 4 6 2 5 4" xfId="26167"/>
    <cellStyle name="메모 4 6 2 5 4 2" xfId="49206"/>
    <cellStyle name="메모 4 6 2 5 5" xfId="32056"/>
    <cellStyle name="메모 4 6 2 6" xfId="8964"/>
    <cellStyle name="메모 4 6 2 6 2" xfId="14930"/>
    <cellStyle name="메모 4 6 2 6 2 2" xfId="37984"/>
    <cellStyle name="메모 4 6 2 6 3" xfId="20686"/>
    <cellStyle name="메모 4 6 2 6 3 2" xfId="43725"/>
    <cellStyle name="메모 4 6 2 6 4" xfId="26168"/>
    <cellStyle name="메모 4 6 2 6 4 2" xfId="49207"/>
    <cellStyle name="메모 4 6 2 6 5" xfId="32057"/>
    <cellStyle name="메모 4 6 2 7" xfId="8965"/>
    <cellStyle name="메모 4 6 2 7 2" xfId="14931"/>
    <cellStyle name="메모 4 6 2 7 2 2" xfId="37985"/>
    <cellStyle name="메모 4 6 2 7 3" xfId="20687"/>
    <cellStyle name="메모 4 6 2 7 3 2" xfId="43726"/>
    <cellStyle name="메모 4 6 2 7 4" xfId="26169"/>
    <cellStyle name="메모 4 6 2 7 4 2" xfId="49208"/>
    <cellStyle name="메모 4 6 2 7 5" xfId="32058"/>
    <cellStyle name="메모 4 6 2 8" xfId="8966"/>
    <cellStyle name="메모 4 6 2 8 2" xfId="14932"/>
    <cellStyle name="메모 4 6 2 8 2 2" xfId="37986"/>
    <cellStyle name="메모 4 6 2 8 3" xfId="20688"/>
    <cellStyle name="메모 4 6 2 8 3 2" xfId="43727"/>
    <cellStyle name="메모 4 6 2 8 4" xfId="26170"/>
    <cellStyle name="메모 4 6 2 8 4 2" xfId="49209"/>
    <cellStyle name="메모 4 6 2 8 5" xfId="32059"/>
    <cellStyle name="메모 4 6 2 9" xfId="8967"/>
    <cellStyle name="메모 4 6 2 9 2" xfId="14933"/>
    <cellStyle name="메모 4 6 2 9 2 2" xfId="37987"/>
    <cellStyle name="메모 4 6 2 9 3" xfId="20689"/>
    <cellStyle name="메모 4 6 2 9 3 2" xfId="43728"/>
    <cellStyle name="메모 4 6 2 9 4" xfId="26171"/>
    <cellStyle name="메모 4 6 2 9 4 2" xfId="49210"/>
    <cellStyle name="메모 4 6 2 9 5" xfId="32060"/>
    <cellStyle name="메모 4 6 3" xfId="5888"/>
    <cellStyle name="메모 4 6 3 10" xfId="8968"/>
    <cellStyle name="메모 4 6 3 10 2" xfId="14934"/>
    <cellStyle name="메모 4 6 3 10 2 2" xfId="37988"/>
    <cellStyle name="메모 4 6 3 10 3" xfId="20690"/>
    <cellStyle name="메모 4 6 3 10 3 2" xfId="43729"/>
    <cellStyle name="메모 4 6 3 10 4" xfId="26172"/>
    <cellStyle name="메모 4 6 3 10 4 2" xfId="49211"/>
    <cellStyle name="메모 4 6 3 10 5" xfId="32061"/>
    <cellStyle name="메모 4 6 3 11" xfId="11861"/>
    <cellStyle name="메모 4 6 3 11 2" xfId="34930"/>
    <cellStyle name="메모 4 6 3 12" xfId="17618"/>
    <cellStyle name="메모 4 6 3 12 2" xfId="40672"/>
    <cellStyle name="메모 4 6 3 13" xfId="23115"/>
    <cellStyle name="메모 4 6 3 13 2" xfId="46154"/>
    <cellStyle name="메모 4 6 3 14" xfId="29002"/>
    <cellStyle name="메모 4 6 3 2" xfId="8969"/>
    <cellStyle name="메모 4 6 3 2 2" xfId="14935"/>
    <cellStyle name="메모 4 6 3 2 2 2" xfId="37989"/>
    <cellStyle name="메모 4 6 3 2 3" xfId="20691"/>
    <cellStyle name="메모 4 6 3 2 3 2" xfId="43730"/>
    <cellStyle name="메모 4 6 3 2 4" xfId="26173"/>
    <cellStyle name="메모 4 6 3 2 4 2" xfId="49212"/>
    <cellStyle name="메모 4 6 3 2 5" xfId="32062"/>
    <cellStyle name="메모 4 6 3 3" xfId="8970"/>
    <cellStyle name="메모 4 6 3 3 2" xfId="14936"/>
    <cellStyle name="메모 4 6 3 3 2 2" xfId="37990"/>
    <cellStyle name="메모 4 6 3 3 3" xfId="20692"/>
    <cellStyle name="메모 4 6 3 3 3 2" xfId="43731"/>
    <cellStyle name="메모 4 6 3 3 4" xfId="26174"/>
    <cellStyle name="메모 4 6 3 3 4 2" xfId="49213"/>
    <cellStyle name="메모 4 6 3 3 5" xfId="32063"/>
    <cellStyle name="메모 4 6 3 4" xfId="8971"/>
    <cellStyle name="메모 4 6 3 4 2" xfId="14937"/>
    <cellStyle name="메모 4 6 3 4 2 2" xfId="37991"/>
    <cellStyle name="메모 4 6 3 4 3" xfId="20693"/>
    <cellStyle name="메모 4 6 3 4 3 2" xfId="43732"/>
    <cellStyle name="메모 4 6 3 4 4" xfId="26175"/>
    <cellStyle name="메모 4 6 3 4 4 2" xfId="49214"/>
    <cellStyle name="메모 4 6 3 4 5" xfId="32064"/>
    <cellStyle name="메모 4 6 3 5" xfId="8972"/>
    <cellStyle name="메모 4 6 3 5 2" xfId="14938"/>
    <cellStyle name="메모 4 6 3 5 2 2" xfId="37992"/>
    <cellStyle name="메모 4 6 3 5 3" xfId="20694"/>
    <cellStyle name="메모 4 6 3 5 3 2" xfId="43733"/>
    <cellStyle name="메모 4 6 3 5 4" xfId="26176"/>
    <cellStyle name="메모 4 6 3 5 4 2" xfId="49215"/>
    <cellStyle name="메모 4 6 3 5 5" xfId="32065"/>
    <cellStyle name="메모 4 6 3 6" xfId="8973"/>
    <cellStyle name="메모 4 6 3 6 2" xfId="14939"/>
    <cellStyle name="메모 4 6 3 6 2 2" xfId="37993"/>
    <cellStyle name="메모 4 6 3 6 3" xfId="20695"/>
    <cellStyle name="메모 4 6 3 6 3 2" xfId="43734"/>
    <cellStyle name="메모 4 6 3 6 4" xfId="26177"/>
    <cellStyle name="메모 4 6 3 6 4 2" xfId="49216"/>
    <cellStyle name="메모 4 6 3 6 5" xfId="32066"/>
    <cellStyle name="메모 4 6 3 7" xfId="8974"/>
    <cellStyle name="메모 4 6 3 7 2" xfId="14940"/>
    <cellStyle name="메모 4 6 3 7 2 2" xfId="37994"/>
    <cellStyle name="메모 4 6 3 7 3" xfId="20696"/>
    <cellStyle name="메모 4 6 3 7 3 2" xfId="43735"/>
    <cellStyle name="메모 4 6 3 7 4" xfId="26178"/>
    <cellStyle name="메모 4 6 3 7 4 2" xfId="49217"/>
    <cellStyle name="메모 4 6 3 7 5" xfId="32067"/>
    <cellStyle name="메모 4 6 3 8" xfId="8975"/>
    <cellStyle name="메모 4 6 3 8 2" xfId="14941"/>
    <cellStyle name="메모 4 6 3 8 2 2" xfId="37995"/>
    <cellStyle name="메모 4 6 3 8 3" xfId="20697"/>
    <cellStyle name="메모 4 6 3 8 3 2" xfId="43736"/>
    <cellStyle name="메모 4 6 3 8 4" xfId="26179"/>
    <cellStyle name="메모 4 6 3 8 4 2" xfId="49218"/>
    <cellStyle name="메모 4 6 3 8 5" xfId="32068"/>
    <cellStyle name="메모 4 6 3 9" xfId="8976"/>
    <cellStyle name="메모 4 6 3 9 2" xfId="14942"/>
    <cellStyle name="메모 4 6 3 9 2 2" xfId="37996"/>
    <cellStyle name="메모 4 6 3 9 3" xfId="20698"/>
    <cellStyle name="메모 4 6 3 9 3 2" xfId="43737"/>
    <cellStyle name="메모 4 6 3 9 4" xfId="26180"/>
    <cellStyle name="메모 4 6 3 9 4 2" xfId="49219"/>
    <cellStyle name="메모 4 6 3 9 5" xfId="32069"/>
    <cellStyle name="메모 4 6 4" xfId="8977"/>
    <cellStyle name="메모 4 6 4 2" xfId="14943"/>
    <cellStyle name="메모 4 6 4 2 2" xfId="37997"/>
    <cellStyle name="메모 4 6 4 3" xfId="20699"/>
    <cellStyle name="메모 4 6 4 3 2" xfId="43738"/>
    <cellStyle name="메모 4 6 4 4" xfId="26181"/>
    <cellStyle name="메모 4 6 4 4 2" xfId="49220"/>
    <cellStyle name="메모 4 6 4 5" xfId="32070"/>
    <cellStyle name="메모 4 6 5" xfId="8978"/>
    <cellStyle name="메모 4 6 5 2" xfId="14944"/>
    <cellStyle name="메모 4 6 5 2 2" xfId="37998"/>
    <cellStyle name="메모 4 6 5 3" xfId="20700"/>
    <cellStyle name="메모 4 6 5 3 2" xfId="43739"/>
    <cellStyle name="메모 4 6 5 4" xfId="26182"/>
    <cellStyle name="메모 4 6 5 4 2" xfId="49221"/>
    <cellStyle name="메모 4 6 5 5" xfId="32071"/>
    <cellStyle name="메모 4 6 6" xfId="8979"/>
    <cellStyle name="메모 4 6 6 2" xfId="14945"/>
    <cellStyle name="메모 4 6 6 2 2" xfId="37999"/>
    <cellStyle name="메모 4 6 6 3" xfId="20701"/>
    <cellStyle name="메모 4 6 6 3 2" xfId="43740"/>
    <cellStyle name="메모 4 6 6 4" xfId="26183"/>
    <cellStyle name="메모 4 6 6 4 2" xfId="49222"/>
    <cellStyle name="메모 4 6 6 5" xfId="32072"/>
    <cellStyle name="메모 4 6 7" xfId="8980"/>
    <cellStyle name="메모 4 6 7 2" xfId="14946"/>
    <cellStyle name="메모 4 6 7 2 2" xfId="38000"/>
    <cellStyle name="메모 4 6 7 3" xfId="20702"/>
    <cellStyle name="메모 4 6 7 3 2" xfId="43741"/>
    <cellStyle name="메모 4 6 7 4" xfId="26184"/>
    <cellStyle name="메모 4 6 7 4 2" xfId="49223"/>
    <cellStyle name="메모 4 6 7 5" xfId="32073"/>
    <cellStyle name="메모 4 6 8" xfId="11348"/>
    <cellStyle name="메모 4 6 8 2" xfId="34417"/>
    <cellStyle name="메모 4 6 9" xfId="11265"/>
    <cellStyle name="메모 4 6 9 2" xfId="34334"/>
    <cellStyle name="메모 4 7" xfId="5565"/>
    <cellStyle name="메모 4 7 10" xfId="17336"/>
    <cellStyle name="메모 4 7 10 2" xfId="40390"/>
    <cellStyle name="메모 4 7 11" xfId="22909"/>
    <cellStyle name="메모 4 7 11 2" xfId="45948"/>
    <cellStyle name="메모 4 7 12" xfId="28690"/>
    <cellStyle name="메모 4 7 2" xfId="5853"/>
    <cellStyle name="메모 4 7 2 10" xfId="8981"/>
    <cellStyle name="메모 4 7 2 10 2" xfId="14947"/>
    <cellStyle name="메모 4 7 2 10 2 2" xfId="38001"/>
    <cellStyle name="메모 4 7 2 10 3" xfId="20703"/>
    <cellStyle name="메모 4 7 2 10 3 2" xfId="43742"/>
    <cellStyle name="메모 4 7 2 10 4" xfId="26185"/>
    <cellStyle name="메모 4 7 2 10 4 2" xfId="49224"/>
    <cellStyle name="메모 4 7 2 10 5" xfId="32074"/>
    <cellStyle name="메모 4 7 2 11" xfId="11826"/>
    <cellStyle name="메모 4 7 2 11 2" xfId="34895"/>
    <cellStyle name="메모 4 7 2 12" xfId="17587"/>
    <cellStyle name="메모 4 7 2 12 2" xfId="40641"/>
    <cellStyle name="메모 4 7 2 13" xfId="23094"/>
    <cellStyle name="메모 4 7 2 13 2" xfId="46133"/>
    <cellStyle name="메모 4 7 2 14" xfId="28967"/>
    <cellStyle name="메모 4 7 2 2" xfId="8982"/>
    <cellStyle name="메모 4 7 2 2 2" xfId="14948"/>
    <cellStyle name="메모 4 7 2 2 2 2" xfId="38002"/>
    <cellStyle name="메모 4 7 2 2 3" xfId="20704"/>
    <cellStyle name="메모 4 7 2 2 3 2" xfId="43743"/>
    <cellStyle name="메모 4 7 2 2 4" xfId="26186"/>
    <cellStyle name="메모 4 7 2 2 4 2" xfId="49225"/>
    <cellStyle name="메모 4 7 2 2 5" xfId="32075"/>
    <cellStyle name="메모 4 7 2 3" xfId="8983"/>
    <cellStyle name="메모 4 7 2 3 2" xfId="14949"/>
    <cellStyle name="메모 4 7 2 3 2 2" xfId="38003"/>
    <cellStyle name="메모 4 7 2 3 3" xfId="20705"/>
    <cellStyle name="메모 4 7 2 3 3 2" xfId="43744"/>
    <cellStyle name="메모 4 7 2 3 4" xfId="26187"/>
    <cellStyle name="메모 4 7 2 3 4 2" xfId="49226"/>
    <cellStyle name="메모 4 7 2 3 5" xfId="32076"/>
    <cellStyle name="메모 4 7 2 4" xfId="8984"/>
    <cellStyle name="메모 4 7 2 4 2" xfId="14950"/>
    <cellStyle name="메모 4 7 2 4 2 2" xfId="38004"/>
    <cellStyle name="메모 4 7 2 4 3" xfId="20706"/>
    <cellStyle name="메모 4 7 2 4 3 2" xfId="43745"/>
    <cellStyle name="메모 4 7 2 4 4" xfId="26188"/>
    <cellStyle name="메모 4 7 2 4 4 2" xfId="49227"/>
    <cellStyle name="메모 4 7 2 4 5" xfId="32077"/>
    <cellStyle name="메모 4 7 2 5" xfId="8985"/>
    <cellStyle name="메모 4 7 2 5 2" xfId="14951"/>
    <cellStyle name="메모 4 7 2 5 2 2" xfId="38005"/>
    <cellStyle name="메모 4 7 2 5 3" xfId="20707"/>
    <cellStyle name="메모 4 7 2 5 3 2" xfId="43746"/>
    <cellStyle name="메모 4 7 2 5 4" xfId="26189"/>
    <cellStyle name="메모 4 7 2 5 4 2" xfId="49228"/>
    <cellStyle name="메모 4 7 2 5 5" xfId="32078"/>
    <cellStyle name="메모 4 7 2 6" xfId="8986"/>
    <cellStyle name="메모 4 7 2 6 2" xfId="14952"/>
    <cellStyle name="메모 4 7 2 6 2 2" xfId="38006"/>
    <cellStyle name="메모 4 7 2 6 3" xfId="20708"/>
    <cellStyle name="메모 4 7 2 6 3 2" xfId="43747"/>
    <cellStyle name="메모 4 7 2 6 4" xfId="26190"/>
    <cellStyle name="메모 4 7 2 6 4 2" xfId="49229"/>
    <cellStyle name="메모 4 7 2 6 5" xfId="32079"/>
    <cellStyle name="메모 4 7 2 7" xfId="8987"/>
    <cellStyle name="메모 4 7 2 7 2" xfId="14953"/>
    <cellStyle name="메모 4 7 2 7 2 2" xfId="38007"/>
    <cellStyle name="메모 4 7 2 7 3" xfId="20709"/>
    <cellStyle name="메모 4 7 2 7 3 2" xfId="43748"/>
    <cellStyle name="메모 4 7 2 7 4" xfId="26191"/>
    <cellStyle name="메모 4 7 2 7 4 2" xfId="49230"/>
    <cellStyle name="메모 4 7 2 7 5" xfId="32080"/>
    <cellStyle name="메모 4 7 2 8" xfId="8988"/>
    <cellStyle name="메모 4 7 2 8 2" xfId="14954"/>
    <cellStyle name="메모 4 7 2 8 2 2" xfId="38008"/>
    <cellStyle name="메모 4 7 2 8 3" xfId="20710"/>
    <cellStyle name="메모 4 7 2 8 3 2" xfId="43749"/>
    <cellStyle name="메모 4 7 2 8 4" xfId="26192"/>
    <cellStyle name="메모 4 7 2 8 4 2" xfId="49231"/>
    <cellStyle name="메모 4 7 2 8 5" xfId="32081"/>
    <cellStyle name="메모 4 7 2 9" xfId="8989"/>
    <cellStyle name="메모 4 7 2 9 2" xfId="14955"/>
    <cellStyle name="메모 4 7 2 9 2 2" xfId="38009"/>
    <cellStyle name="메모 4 7 2 9 3" xfId="20711"/>
    <cellStyle name="메모 4 7 2 9 3 2" xfId="43750"/>
    <cellStyle name="메모 4 7 2 9 4" xfId="26193"/>
    <cellStyle name="메모 4 7 2 9 4 2" xfId="49232"/>
    <cellStyle name="메모 4 7 2 9 5" xfId="32082"/>
    <cellStyle name="메모 4 7 3" xfId="6071"/>
    <cellStyle name="메모 4 7 3 10" xfId="8990"/>
    <cellStyle name="메모 4 7 3 10 2" xfId="14956"/>
    <cellStyle name="메모 4 7 3 10 2 2" xfId="38010"/>
    <cellStyle name="메모 4 7 3 10 3" xfId="20712"/>
    <cellStyle name="메모 4 7 3 10 3 2" xfId="43751"/>
    <cellStyle name="메모 4 7 3 10 4" xfId="26194"/>
    <cellStyle name="메모 4 7 3 10 4 2" xfId="49233"/>
    <cellStyle name="메모 4 7 3 10 5" xfId="32083"/>
    <cellStyle name="메모 4 7 3 11" xfId="12043"/>
    <cellStyle name="메모 4 7 3 11 2" xfId="35112"/>
    <cellStyle name="메모 4 7 3 12" xfId="17799"/>
    <cellStyle name="메모 4 7 3 12 2" xfId="40853"/>
    <cellStyle name="메모 4 7 3 13" xfId="23296"/>
    <cellStyle name="메모 4 7 3 13 2" xfId="46335"/>
    <cellStyle name="메모 4 7 3 14" xfId="29185"/>
    <cellStyle name="메모 4 7 3 2" xfId="8991"/>
    <cellStyle name="메모 4 7 3 2 2" xfId="14957"/>
    <cellStyle name="메모 4 7 3 2 2 2" xfId="38011"/>
    <cellStyle name="메모 4 7 3 2 3" xfId="20713"/>
    <cellStyle name="메모 4 7 3 2 3 2" xfId="43752"/>
    <cellStyle name="메모 4 7 3 2 4" xfId="26195"/>
    <cellStyle name="메모 4 7 3 2 4 2" xfId="49234"/>
    <cellStyle name="메모 4 7 3 2 5" xfId="32084"/>
    <cellStyle name="메모 4 7 3 3" xfId="8992"/>
    <cellStyle name="메모 4 7 3 3 2" xfId="14958"/>
    <cellStyle name="메모 4 7 3 3 2 2" xfId="38012"/>
    <cellStyle name="메모 4 7 3 3 3" xfId="20714"/>
    <cellStyle name="메모 4 7 3 3 3 2" xfId="43753"/>
    <cellStyle name="메모 4 7 3 3 4" xfId="26196"/>
    <cellStyle name="메모 4 7 3 3 4 2" xfId="49235"/>
    <cellStyle name="메모 4 7 3 3 5" xfId="32085"/>
    <cellStyle name="메모 4 7 3 4" xfId="8993"/>
    <cellStyle name="메모 4 7 3 4 2" xfId="14959"/>
    <cellStyle name="메모 4 7 3 4 2 2" xfId="38013"/>
    <cellStyle name="메모 4 7 3 4 3" xfId="20715"/>
    <cellStyle name="메모 4 7 3 4 3 2" xfId="43754"/>
    <cellStyle name="메모 4 7 3 4 4" xfId="26197"/>
    <cellStyle name="메모 4 7 3 4 4 2" xfId="49236"/>
    <cellStyle name="메모 4 7 3 4 5" xfId="32086"/>
    <cellStyle name="메모 4 7 3 5" xfId="8994"/>
    <cellStyle name="메모 4 7 3 5 2" xfId="14960"/>
    <cellStyle name="메모 4 7 3 5 2 2" xfId="38014"/>
    <cellStyle name="메모 4 7 3 5 3" xfId="20716"/>
    <cellStyle name="메모 4 7 3 5 3 2" xfId="43755"/>
    <cellStyle name="메모 4 7 3 5 4" xfId="26198"/>
    <cellStyle name="메모 4 7 3 5 4 2" xfId="49237"/>
    <cellStyle name="메모 4 7 3 5 5" xfId="32087"/>
    <cellStyle name="메모 4 7 3 6" xfId="8995"/>
    <cellStyle name="메모 4 7 3 6 2" xfId="14961"/>
    <cellStyle name="메모 4 7 3 6 2 2" xfId="38015"/>
    <cellStyle name="메모 4 7 3 6 3" xfId="20717"/>
    <cellStyle name="메모 4 7 3 6 3 2" xfId="43756"/>
    <cellStyle name="메모 4 7 3 6 4" xfId="26199"/>
    <cellStyle name="메모 4 7 3 6 4 2" xfId="49238"/>
    <cellStyle name="메모 4 7 3 6 5" xfId="32088"/>
    <cellStyle name="메모 4 7 3 7" xfId="8996"/>
    <cellStyle name="메모 4 7 3 7 2" xfId="14962"/>
    <cellStyle name="메모 4 7 3 7 2 2" xfId="38016"/>
    <cellStyle name="메모 4 7 3 7 3" xfId="20718"/>
    <cellStyle name="메모 4 7 3 7 3 2" xfId="43757"/>
    <cellStyle name="메모 4 7 3 7 4" xfId="26200"/>
    <cellStyle name="메모 4 7 3 7 4 2" xfId="49239"/>
    <cellStyle name="메모 4 7 3 7 5" xfId="32089"/>
    <cellStyle name="메모 4 7 3 8" xfId="8997"/>
    <cellStyle name="메모 4 7 3 8 2" xfId="14963"/>
    <cellStyle name="메모 4 7 3 8 2 2" xfId="38017"/>
    <cellStyle name="메모 4 7 3 8 3" xfId="20719"/>
    <cellStyle name="메모 4 7 3 8 3 2" xfId="43758"/>
    <cellStyle name="메모 4 7 3 8 4" xfId="26201"/>
    <cellStyle name="메모 4 7 3 8 4 2" xfId="49240"/>
    <cellStyle name="메모 4 7 3 8 5" xfId="32090"/>
    <cellStyle name="메모 4 7 3 9" xfId="8998"/>
    <cellStyle name="메모 4 7 3 9 2" xfId="14964"/>
    <cellStyle name="메모 4 7 3 9 2 2" xfId="38018"/>
    <cellStyle name="메모 4 7 3 9 3" xfId="20720"/>
    <cellStyle name="메모 4 7 3 9 3 2" xfId="43759"/>
    <cellStyle name="메모 4 7 3 9 4" xfId="26202"/>
    <cellStyle name="메모 4 7 3 9 4 2" xfId="49241"/>
    <cellStyle name="메모 4 7 3 9 5" xfId="32091"/>
    <cellStyle name="메모 4 7 4" xfId="8999"/>
    <cellStyle name="메모 4 7 4 2" xfId="14965"/>
    <cellStyle name="메모 4 7 4 2 2" xfId="38019"/>
    <cellStyle name="메모 4 7 4 3" xfId="20721"/>
    <cellStyle name="메모 4 7 4 3 2" xfId="43760"/>
    <cellStyle name="메모 4 7 4 4" xfId="26203"/>
    <cellStyle name="메모 4 7 4 4 2" xfId="49242"/>
    <cellStyle name="메모 4 7 4 5" xfId="32092"/>
    <cellStyle name="메모 4 7 5" xfId="9000"/>
    <cellStyle name="메모 4 7 5 2" xfId="14966"/>
    <cellStyle name="메모 4 7 5 2 2" xfId="38020"/>
    <cellStyle name="메모 4 7 5 3" xfId="20722"/>
    <cellStyle name="메모 4 7 5 3 2" xfId="43761"/>
    <cellStyle name="메모 4 7 5 4" xfId="26204"/>
    <cellStyle name="메모 4 7 5 4 2" xfId="49243"/>
    <cellStyle name="메모 4 7 5 5" xfId="32093"/>
    <cellStyle name="메모 4 7 6" xfId="9001"/>
    <cellStyle name="메모 4 7 6 2" xfId="14967"/>
    <cellStyle name="메모 4 7 6 2 2" xfId="38021"/>
    <cellStyle name="메모 4 7 6 3" xfId="20723"/>
    <cellStyle name="메모 4 7 6 3 2" xfId="43762"/>
    <cellStyle name="메모 4 7 6 4" xfId="26205"/>
    <cellStyle name="메모 4 7 6 4 2" xfId="49244"/>
    <cellStyle name="메모 4 7 6 5" xfId="32094"/>
    <cellStyle name="메모 4 7 7" xfId="9002"/>
    <cellStyle name="메모 4 7 7 2" xfId="14968"/>
    <cellStyle name="메모 4 7 7 2 2" xfId="38022"/>
    <cellStyle name="메모 4 7 7 3" xfId="20724"/>
    <cellStyle name="메모 4 7 7 3 2" xfId="43763"/>
    <cellStyle name="메모 4 7 7 4" xfId="26206"/>
    <cellStyle name="메모 4 7 7 4 2" xfId="49245"/>
    <cellStyle name="메모 4 7 7 5" xfId="32095"/>
    <cellStyle name="메모 4 7 8" xfId="9003"/>
    <cellStyle name="메모 4 7 8 2" xfId="14969"/>
    <cellStyle name="메모 4 7 8 2 2" xfId="38023"/>
    <cellStyle name="메모 4 7 8 3" xfId="20725"/>
    <cellStyle name="메모 4 7 8 3 2" xfId="43764"/>
    <cellStyle name="메모 4 7 8 4" xfId="26207"/>
    <cellStyle name="메모 4 7 8 4 2" xfId="49246"/>
    <cellStyle name="메모 4 7 8 5" xfId="32096"/>
    <cellStyle name="메모 4 7 9" xfId="11556"/>
    <cellStyle name="메모 4 7 9 2" xfId="34625"/>
    <cellStyle name="메모 4 8" xfId="9004"/>
    <cellStyle name="메모 4 8 2" xfId="14970"/>
    <cellStyle name="메모 4 8 2 2" xfId="38024"/>
    <cellStyle name="메모 4 8 3" xfId="20726"/>
    <cellStyle name="메모 4 8 3 2" xfId="43765"/>
    <cellStyle name="메모 4 8 4" xfId="26208"/>
    <cellStyle name="메모 4 8 4 2" xfId="49247"/>
    <cellStyle name="메모 4 8 5" xfId="32097"/>
    <cellStyle name="메모 4 9" xfId="11243"/>
    <cellStyle name="메모 4 9 2" xfId="34312"/>
    <cellStyle name="메모 5" xfId="4579"/>
    <cellStyle name="메모 5 2" xfId="5190"/>
    <cellStyle name="메모 5 2 10" xfId="28462"/>
    <cellStyle name="메모 5 2 2" xfId="5553"/>
    <cellStyle name="메모 5 2 2 2" xfId="5841"/>
    <cellStyle name="메모 5 2 2 2 10" xfId="11814"/>
    <cellStyle name="메모 5 2 2 2 10 2" xfId="34883"/>
    <cellStyle name="메모 5 2 2 2 11" xfId="17575"/>
    <cellStyle name="메모 5 2 2 2 11 2" xfId="40629"/>
    <cellStyle name="메모 5 2 2 2 12" xfId="23085"/>
    <cellStyle name="메모 5 2 2 2 12 2" xfId="46124"/>
    <cellStyle name="메모 5 2 2 2 13" xfId="28955"/>
    <cellStyle name="메모 5 2 2 2 2" xfId="9005"/>
    <cellStyle name="메모 5 2 2 2 2 2" xfId="14971"/>
    <cellStyle name="메모 5 2 2 2 2 2 2" xfId="38025"/>
    <cellStyle name="메모 5 2 2 2 2 3" xfId="20727"/>
    <cellStyle name="메모 5 2 2 2 2 3 2" xfId="43766"/>
    <cellStyle name="메모 5 2 2 2 2 4" xfId="26209"/>
    <cellStyle name="메모 5 2 2 2 2 4 2" xfId="49248"/>
    <cellStyle name="메모 5 2 2 2 2 5" xfId="32098"/>
    <cellStyle name="메모 5 2 2 2 3" xfId="9006"/>
    <cellStyle name="메모 5 2 2 2 3 2" xfId="14972"/>
    <cellStyle name="메모 5 2 2 2 3 2 2" xfId="38026"/>
    <cellStyle name="메모 5 2 2 2 3 3" xfId="20728"/>
    <cellStyle name="메모 5 2 2 2 3 3 2" xfId="43767"/>
    <cellStyle name="메모 5 2 2 2 3 4" xfId="26210"/>
    <cellStyle name="메모 5 2 2 2 3 4 2" xfId="49249"/>
    <cellStyle name="메모 5 2 2 2 3 5" xfId="32099"/>
    <cellStyle name="메모 5 2 2 2 4" xfId="9007"/>
    <cellStyle name="메모 5 2 2 2 4 2" xfId="14973"/>
    <cellStyle name="메모 5 2 2 2 4 2 2" xfId="38027"/>
    <cellStyle name="메모 5 2 2 2 4 3" xfId="20729"/>
    <cellStyle name="메모 5 2 2 2 4 3 2" xfId="43768"/>
    <cellStyle name="메모 5 2 2 2 4 4" xfId="26211"/>
    <cellStyle name="메모 5 2 2 2 4 4 2" xfId="49250"/>
    <cellStyle name="메모 5 2 2 2 4 5" xfId="32100"/>
    <cellStyle name="메모 5 2 2 2 5" xfId="9008"/>
    <cellStyle name="메모 5 2 2 2 5 2" xfId="14974"/>
    <cellStyle name="메모 5 2 2 2 5 2 2" xfId="38028"/>
    <cellStyle name="메모 5 2 2 2 5 3" xfId="20730"/>
    <cellStyle name="메모 5 2 2 2 5 3 2" xfId="43769"/>
    <cellStyle name="메모 5 2 2 2 5 4" xfId="26212"/>
    <cellStyle name="메모 5 2 2 2 5 4 2" xfId="49251"/>
    <cellStyle name="메모 5 2 2 2 5 5" xfId="32101"/>
    <cellStyle name="메모 5 2 2 2 6" xfId="9009"/>
    <cellStyle name="메모 5 2 2 2 6 2" xfId="14975"/>
    <cellStyle name="메모 5 2 2 2 6 2 2" xfId="38029"/>
    <cellStyle name="메모 5 2 2 2 6 3" xfId="20731"/>
    <cellStyle name="메모 5 2 2 2 6 3 2" xfId="43770"/>
    <cellStyle name="메모 5 2 2 2 6 4" xfId="26213"/>
    <cellStyle name="메모 5 2 2 2 6 4 2" xfId="49252"/>
    <cellStyle name="메모 5 2 2 2 6 5" xfId="32102"/>
    <cellStyle name="메모 5 2 2 2 7" xfId="9010"/>
    <cellStyle name="메모 5 2 2 2 7 2" xfId="14976"/>
    <cellStyle name="메모 5 2 2 2 7 2 2" xfId="38030"/>
    <cellStyle name="메모 5 2 2 2 7 3" xfId="20732"/>
    <cellStyle name="메모 5 2 2 2 7 3 2" xfId="43771"/>
    <cellStyle name="메모 5 2 2 2 7 4" xfId="26214"/>
    <cellStyle name="메모 5 2 2 2 7 4 2" xfId="49253"/>
    <cellStyle name="메모 5 2 2 2 7 5" xfId="32103"/>
    <cellStyle name="메모 5 2 2 2 8" xfId="9011"/>
    <cellStyle name="메모 5 2 2 2 8 2" xfId="14977"/>
    <cellStyle name="메모 5 2 2 2 8 2 2" xfId="38031"/>
    <cellStyle name="메모 5 2 2 2 8 3" xfId="20733"/>
    <cellStyle name="메모 5 2 2 2 8 3 2" xfId="43772"/>
    <cellStyle name="메모 5 2 2 2 8 4" xfId="26215"/>
    <cellStyle name="메모 5 2 2 2 8 4 2" xfId="49254"/>
    <cellStyle name="메모 5 2 2 2 8 5" xfId="32104"/>
    <cellStyle name="메모 5 2 2 2 9" xfId="9012"/>
    <cellStyle name="메모 5 2 2 2 9 2" xfId="14978"/>
    <cellStyle name="메모 5 2 2 2 9 2 2" xfId="38032"/>
    <cellStyle name="메모 5 2 2 2 9 3" xfId="20734"/>
    <cellStyle name="메모 5 2 2 2 9 3 2" xfId="43773"/>
    <cellStyle name="메모 5 2 2 2 9 4" xfId="26216"/>
    <cellStyle name="메모 5 2 2 2 9 4 2" xfId="49255"/>
    <cellStyle name="메모 5 2 2 2 9 5" xfId="32105"/>
    <cellStyle name="메모 5 2 2 3" xfId="6062"/>
    <cellStyle name="메모 5 2 2 3 10" xfId="9013"/>
    <cellStyle name="메모 5 2 2 3 10 2" xfId="14979"/>
    <cellStyle name="메모 5 2 2 3 10 2 2" xfId="38033"/>
    <cellStyle name="메모 5 2 2 3 10 3" xfId="20735"/>
    <cellStyle name="메모 5 2 2 3 10 3 2" xfId="43774"/>
    <cellStyle name="메모 5 2 2 3 10 4" xfId="26217"/>
    <cellStyle name="메모 5 2 2 3 10 4 2" xfId="49256"/>
    <cellStyle name="메모 5 2 2 3 10 5" xfId="32106"/>
    <cellStyle name="메모 5 2 2 3 11" xfId="12034"/>
    <cellStyle name="메모 5 2 2 3 11 2" xfId="35103"/>
    <cellStyle name="메모 5 2 2 3 12" xfId="17790"/>
    <cellStyle name="메모 5 2 2 3 12 2" xfId="40844"/>
    <cellStyle name="메모 5 2 2 3 13" xfId="23287"/>
    <cellStyle name="메모 5 2 2 3 13 2" xfId="46326"/>
    <cellStyle name="메모 5 2 2 3 14" xfId="29176"/>
    <cellStyle name="메모 5 2 2 3 2" xfId="9014"/>
    <cellStyle name="메모 5 2 2 3 2 2" xfId="14980"/>
    <cellStyle name="메모 5 2 2 3 2 2 2" xfId="38034"/>
    <cellStyle name="메모 5 2 2 3 2 3" xfId="20736"/>
    <cellStyle name="메모 5 2 2 3 2 3 2" xfId="43775"/>
    <cellStyle name="메모 5 2 2 3 2 4" xfId="26218"/>
    <cellStyle name="메모 5 2 2 3 2 4 2" xfId="49257"/>
    <cellStyle name="메모 5 2 2 3 2 5" xfId="32107"/>
    <cellStyle name="메모 5 2 2 3 3" xfId="9015"/>
    <cellStyle name="메모 5 2 2 3 3 2" xfId="14981"/>
    <cellStyle name="메모 5 2 2 3 3 2 2" xfId="38035"/>
    <cellStyle name="메모 5 2 2 3 3 3" xfId="20737"/>
    <cellStyle name="메모 5 2 2 3 3 3 2" xfId="43776"/>
    <cellStyle name="메모 5 2 2 3 3 4" xfId="26219"/>
    <cellStyle name="메모 5 2 2 3 3 4 2" xfId="49258"/>
    <cellStyle name="메모 5 2 2 3 3 5" xfId="32108"/>
    <cellStyle name="메모 5 2 2 3 4" xfId="9016"/>
    <cellStyle name="메모 5 2 2 3 4 2" xfId="14982"/>
    <cellStyle name="메모 5 2 2 3 4 2 2" xfId="38036"/>
    <cellStyle name="메모 5 2 2 3 4 3" xfId="20738"/>
    <cellStyle name="메모 5 2 2 3 4 3 2" xfId="43777"/>
    <cellStyle name="메모 5 2 2 3 4 4" xfId="26220"/>
    <cellStyle name="메모 5 2 2 3 4 4 2" xfId="49259"/>
    <cellStyle name="메모 5 2 2 3 4 5" xfId="32109"/>
    <cellStyle name="메모 5 2 2 3 5" xfId="9017"/>
    <cellStyle name="메모 5 2 2 3 5 2" xfId="14983"/>
    <cellStyle name="메모 5 2 2 3 5 2 2" xfId="38037"/>
    <cellStyle name="메모 5 2 2 3 5 3" xfId="20739"/>
    <cellStyle name="메모 5 2 2 3 5 3 2" xfId="43778"/>
    <cellStyle name="메모 5 2 2 3 5 4" xfId="26221"/>
    <cellStyle name="메모 5 2 2 3 5 4 2" xfId="49260"/>
    <cellStyle name="메모 5 2 2 3 5 5" xfId="32110"/>
    <cellStyle name="메모 5 2 2 3 6" xfId="9018"/>
    <cellStyle name="메모 5 2 2 3 6 2" xfId="14984"/>
    <cellStyle name="메모 5 2 2 3 6 2 2" xfId="38038"/>
    <cellStyle name="메모 5 2 2 3 6 3" xfId="20740"/>
    <cellStyle name="메모 5 2 2 3 6 3 2" xfId="43779"/>
    <cellStyle name="메모 5 2 2 3 6 4" xfId="26222"/>
    <cellStyle name="메모 5 2 2 3 6 4 2" xfId="49261"/>
    <cellStyle name="메모 5 2 2 3 6 5" xfId="32111"/>
    <cellStyle name="메모 5 2 2 3 7" xfId="9019"/>
    <cellStyle name="메모 5 2 2 3 7 2" xfId="14985"/>
    <cellStyle name="메모 5 2 2 3 7 2 2" xfId="38039"/>
    <cellStyle name="메모 5 2 2 3 7 3" xfId="20741"/>
    <cellStyle name="메모 5 2 2 3 7 3 2" xfId="43780"/>
    <cellStyle name="메모 5 2 2 3 7 4" xfId="26223"/>
    <cellStyle name="메모 5 2 2 3 7 4 2" xfId="49262"/>
    <cellStyle name="메모 5 2 2 3 7 5" xfId="32112"/>
    <cellStyle name="메모 5 2 2 3 8" xfId="9020"/>
    <cellStyle name="메모 5 2 2 3 8 2" xfId="14986"/>
    <cellStyle name="메모 5 2 2 3 8 2 2" xfId="38040"/>
    <cellStyle name="메모 5 2 2 3 8 3" xfId="20742"/>
    <cellStyle name="메모 5 2 2 3 8 3 2" xfId="43781"/>
    <cellStyle name="메모 5 2 2 3 8 4" xfId="26224"/>
    <cellStyle name="메모 5 2 2 3 8 4 2" xfId="49263"/>
    <cellStyle name="메모 5 2 2 3 8 5" xfId="32113"/>
    <cellStyle name="메모 5 2 2 3 9" xfId="9021"/>
    <cellStyle name="메모 5 2 2 3 9 2" xfId="14987"/>
    <cellStyle name="메모 5 2 2 3 9 2 2" xfId="38041"/>
    <cellStyle name="메모 5 2 2 3 9 3" xfId="20743"/>
    <cellStyle name="메모 5 2 2 3 9 3 2" xfId="43782"/>
    <cellStyle name="메모 5 2 2 3 9 4" xfId="26225"/>
    <cellStyle name="메모 5 2 2 3 9 4 2" xfId="49264"/>
    <cellStyle name="메모 5 2 2 3 9 5" xfId="32114"/>
    <cellStyle name="메모 5 2 2 4" xfId="9022"/>
    <cellStyle name="메모 5 2 2 4 2" xfId="14988"/>
    <cellStyle name="메모 5 2 2 4 2 2" xfId="38042"/>
    <cellStyle name="메모 5 2 2 4 3" xfId="20744"/>
    <cellStyle name="메모 5 2 2 4 3 2" xfId="43783"/>
    <cellStyle name="메모 5 2 2 4 4" xfId="26226"/>
    <cellStyle name="메모 5 2 2 4 4 2" xfId="49265"/>
    <cellStyle name="메모 5 2 2 4 5" xfId="32115"/>
    <cellStyle name="메모 5 2 2 5" xfId="9023"/>
    <cellStyle name="메모 5 2 2 5 2" xfId="14989"/>
    <cellStyle name="메모 5 2 2 5 2 2" xfId="38043"/>
    <cellStyle name="메모 5 2 2 5 3" xfId="20745"/>
    <cellStyle name="메모 5 2 2 5 3 2" xfId="43784"/>
    <cellStyle name="메모 5 2 2 5 4" xfId="26227"/>
    <cellStyle name="메모 5 2 2 5 4 2" xfId="49266"/>
    <cellStyle name="메모 5 2 2 5 5" xfId="32116"/>
    <cellStyle name="메모 5 2 2 6" xfId="9024"/>
    <cellStyle name="메모 5 2 2 6 2" xfId="14990"/>
    <cellStyle name="메모 5 2 2 6 2 2" xfId="38044"/>
    <cellStyle name="메모 5 2 2 6 3" xfId="20746"/>
    <cellStyle name="메모 5 2 2 6 3 2" xfId="43785"/>
    <cellStyle name="메모 5 2 2 6 4" xfId="26228"/>
    <cellStyle name="메모 5 2 2 6 4 2" xfId="49267"/>
    <cellStyle name="메모 5 2 2 6 5" xfId="32117"/>
    <cellStyle name="메모 5 2 2 7" xfId="11546"/>
    <cellStyle name="메모 5 2 2 7 2" xfId="34615"/>
    <cellStyle name="메모 5 2 2 8" xfId="17326"/>
    <cellStyle name="메모 5 2 2 8 2" xfId="40380"/>
    <cellStyle name="메모 5 2 2 9" xfId="28678"/>
    <cellStyle name="메모 5 2 3" xfId="5439"/>
    <cellStyle name="메모 5 2 3 2" xfId="5727"/>
    <cellStyle name="메모 5 2 3 2 10" xfId="11700"/>
    <cellStyle name="메모 5 2 3 2 10 2" xfId="34769"/>
    <cellStyle name="메모 5 2 3 2 11" xfId="17467"/>
    <cellStyle name="메모 5 2 3 2 11 2" xfId="40521"/>
    <cellStyle name="메모 5 2 3 2 12" xfId="22988"/>
    <cellStyle name="메모 5 2 3 2 12 2" xfId="46027"/>
    <cellStyle name="메모 5 2 3 2 13" xfId="28841"/>
    <cellStyle name="메모 5 2 3 2 2" xfId="9025"/>
    <cellStyle name="메모 5 2 3 2 2 2" xfId="14991"/>
    <cellStyle name="메모 5 2 3 2 2 2 2" xfId="38045"/>
    <cellStyle name="메모 5 2 3 2 2 3" xfId="20747"/>
    <cellStyle name="메모 5 2 3 2 2 3 2" xfId="43786"/>
    <cellStyle name="메모 5 2 3 2 2 4" xfId="26229"/>
    <cellStyle name="메모 5 2 3 2 2 4 2" xfId="49268"/>
    <cellStyle name="메모 5 2 3 2 2 5" xfId="32118"/>
    <cellStyle name="메모 5 2 3 2 3" xfId="9026"/>
    <cellStyle name="메모 5 2 3 2 3 2" xfId="14992"/>
    <cellStyle name="메모 5 2 3 2 3 2 2" xfId="38046"/>
    <cellStyle name="메모 5 2 3 2 3 3" xfId="20748"/>
    <cellStyle name="메모 5 2 3 2 3 3 2" xfId="43787"/>
    <cellStyle name="메모 5 2 3 2 3 4" xfId="26230"/>
    <cellStyle name="메모 5 2 3 2 3 4 2" xfId="49269"/>
    <cellStyle name="메모 5 2 3 2 3 5" xfId="32119"/>
    <cellStyle name="메모 5 2 3 2 4" xfId="9027"/>
    <cellStyle name="메모 5 2 3 2 4 2" xfId="14993"/>
    <cellStyle name="메모 5 2 3 2 4 2 2" xfId="38047"/>
    <cellStyle name="메모 5 2 3 2 4 3" xfId="20749"/>
    <cellStyle name="메모 5 2 3 2 4 3 2" xfId="43788"/>
    <cellStyle name="메모 5 2 3 2 4 4" xfId="26231"/>
    <cellStyle name="메모 5 2 3 2 4 4 2" xfId="49270"/>
    <cellStyle name="메모 5 2 3 2 4 5" xfId="32120"/>
    <cellStyle name="메모 5 2 3 2 5" xfId="9028"/>
    <cellStyle name="메모 5 2 3 2 5 2" xfId="14994"/>
    <cellStyle name="메모 5 2 3 2 5 2 2" xfId="38048"/>
    <cellStyle name="메모 5 2 3 2 5 3" xfId="20750"/>
    <cellStyle name="메모 5 2 3 2 5 3 2" xfId="43789"/>
    <cellStyle name="메모 5 2 3 2 5 4" xfId="26232"/>
    <cellStyle name="메모 5 2 3 2 5 4 2" xfId="49271"/>
    <cellStyle name="메모 5 2 3 2 5 5" xfId="32121"/>
    <cellStyle name="메모 5 2 3 2 6" xfId="9029"/>
    <cellStyle name="메모 5 2 3 2 6 2" xfId="14995"/>
    <cellStyle name="메모 5 2 3 2 6 2 2" xfId="38049"/>
    <cellStyle name="메모 5 2 3 2 6 3" xfId="20751"/>
    <cellStyle name="메모 5 2 3 2 6 3 2" xfId="43790"/>
    <cellStyle name="메모 5 2 3 2 6 4" xfId="26233"/>
    <cellStyle name="메모 5 2 3 2 6 4 2" xfId="49272"/>
    <cellStyle name="메모 5 2 3 2 6 5" xfId="32122"/>
    <cellStyle name="메모 5 2 3 2 7" xfId="9030"/>
    <cellStyle name="메모 5 2 3 2 7 2" xfId="14996"/>
    <cellStyle name="메모 5 2 3 2 7 2 2" xfId="38050"/>
    <cellStyle name="메모 5 2 3 2 7 3" xfId="20752"/>
    <cellStyle name="메모 5 2 3 2 7 3 2" xfId="43791"/>
    <cellStyle name="메모 5 2 3 2 7 4" xfId="26234"/>
    <cellStyle name="메모 5 2 3 2 7 4 2" xfId="49273"/>
    <cellStyle name="메모 5 2 3 2 7 5" xfId="32123"/>
    <cellStyle name="메모 5 2 3 2 8" xfId="9031"/>
    <cellStyle name="메모 5 2 3 2 8 2" xfId="14997"/>
    <cellStyle name="메모 5 2 3 2 8 2 2" xfId="38051"/>
    <cellStyle name="메모 5 2 3 2 8 3" xfId="20753"/>
    <cellStyle name="메모 5 2 3 2 8 3 2" xfId="43792"/>
    <cellStyle name="메모 5 2 3 2 8 4" xfId="26235"/>
    <cellStyle name="메모 5 2 3 2 8 4 2" xfId="49274"/>
    <cellStyle name="메모 5 2 3 2 8 5" xfId="32124"/>
    <cellStyle name="메모 5 2 3 2 9" xfId="9032"/>
    <cellStyle name="메모 5 2 3 2 9 2" xfId="14998"/>
    <cellStyle name="메모 5 2 3 2 9 2 2" xfId="38052"/>
    <cellStyle name="메모 5 2 3 2 9 3" xfId="20754"/>
    <cellStyle name="메모 5 2 3 2 9 3 2" xfId="43793"/>
    <cellStyle name="메모 5 2 3 2 9 4" xfId="26236"/>
    <cellStyle name="메모 5 2 3 2 9 4 2" xfId="49275"/>
    <cellStyle name="메모 5 2 3 2 9 5" xfId="32125"/>
    <cellStyle name="메모 5 2 3 3" xfId="5959"/>
    <cellStyle name="메모 5 2 3 3 10" xfId="9033"/>
    <cellStyle name="메모 5 2 3 3 10 2" xfId="14999"/>
    <cellStyle name="메모 5 2 3 3 10 2 2" xfId="38053"/>
    <cellStyle name="메모 5 2 3 3 10 3" xfId="20755"/>
    <cellStyle name="메모 5 2 3 3 10 3 2" xfId="43794"/>
    <cellStyle name="메모 5 2 3 3 10 4" xfId="26237"/>
    <cellStyle name="메모 5 2 3 3 10 4 2" xfId="49276"/>
    <cellStyle name="메모 5 2 3 3 10 5" xfId="32126"/>
    <cellStyle name="메모 5 2 3 3 11" xfId="11932"/>
    <cellStyle name="메모 5 2 3 3 11 2" xfId="35001"/>
    <cellStyle name="메모 5 2 3 3 12" xfId="17689"/>
    <cellStyle name="메모 5 2 3 3 12 2" xfId="40743"/>
    <cellStyle name="메모 5 2 3 3 13" xfId="23186"/>
    <cellStyle name="메모 5 2 3 3 13 2" xfId="46225"/>
    <cellStyle name="메모 5 2 3 3 14" xfId="29073"/>
    <cellStyle name="메모 5 2 3 3 2" xfId="9034"/>
    <cellStyle name="메모 5 2 3 3 2 2" xfId="15000"/>
    <cellStyle name="메모 5 2 3 3 2 2 2" xfId="38054"/>
    <cellStyle name="메모 5 2 3 3 2 3" xfId="20756"/>
    <cellStyle name="메모 5 2 3 3 2 3 2" xfId="43795"/>
    <cellStyle name="메모 5 2 3 3 2 4" xfId="26238"/>
    <cellStyle name="메모 5 2 3 3 2 4 2" xfId="49277"/>
    <cellStyle name="메모 5 2 3 3 2 5" xfId="32127"/>
    <cellStyle name="메모 5 2 3 3 3" xfId="9035"/>
    <cellStyle name="메모 5 2 3 3 3 2" xfId="15001"/>
    <cellStyle name="메모 5 2 3 3 3 2 2" xfId="38055"/>
    <cellStyle name="메모 5 2 3 3 3 3" xfId="20757"/>
    <cellStyle name="메모 5 2 3 3 3 3 2" xfId="43796"/>
    <cellStyle name="메모 5 2 3 3 3 4" xfId="26239"/>
    <cellStyle name="메모 5 2 3 3 3 4 2" xfId="49278"/>
    <cellStyle name="메모 5 2 3 3 3 5" xfId="32128"/>
    <cellStyle name="메모 5 2 3 3 4" xfId="9036"/>
    <cellStyle name="메모 5 2 3 3 4 2" xfId="15002"/>
    <cellStyle name="메모 5 2 3 3 4 2 2" xfId="38056"/>
    <cellStyle name="메모 5 2 3 3 4 3" xfId="20758"/>
    <cellStyle name="메모 5 2 3 3 4 3 2" xfId="43797"/>
    <cellStyle name="메모 5 2 3 3 4 4" xfId="26240"/>
    <cellStyle name="메모 5 2 3 3 4 4 2" xfId="49279"/>
    <cellStyle name="메모 5 2 3 3 4 5" xfId="32129"/>
    <cellStyle name="메모 5 2 3 3 5" xfId="9037"/>
    <cellStyle name="메모 5 2 3 3 5 2" xfId="15003"/>
    <cellStyle name="메모 5 2 3 3 5 2 2" xfId="38057"/>
    <cellStyle name="메모 5 2 3 3 5 3" xfId="20759"/>
    <cellStyle name="메모 5 2 3 3 5 3 2" xfId="43798"/>
    <cellStyle name="메모 5 2 3 3 5 4" xfId="26241"/>
    <cellStyle name="메모 5 2 3 3 5 4 2" xfId="49280"/>
    <cellStyle name="메모 5 2 3 3 5 5" xfId="32130"/>
    <cellStyle name="메모 5 2 3 3 6" xfId="9038"/>
    <cellStyle name="메모 5 2 3 3 6 2" xfId="15004"/>
    <cellStyle name="메모 5 2 3 3 6 2 2" xfId="38058"/>
    <cellStyle name="메모 5 2 3 3 6 3" xfId="20760"/>
    <cellStyle name="메모 5 2 3 3 6 3 2" xfId="43799"/>
    <cellStyle name="메모 5 2 3 3 6 4" xfId="26242"/>
    <cellStyle name="메모 5 2 3 3 6 4 2" xfId="49281"/>
    <cellStyle name="메모 5 2 3 3 6 5" xfId="32131"/>
    <cellStyle name="메모 5 2 3 3 7" xfId="9039"/>
    <cellStyle name="메모 5 2 3 3 7 2" xfId="15005"/>
    <cellStyle name="메모 5 2 3 3 7 2 2" xfId="38059"/>
    <cellStyle name="메모 5 2 3 3 7 3" xfId="20761"/>
    <cellStyle name="메모 5 2 3 3 7 3 2" xfId="43800"/>
    <cellStyle name="메모 5 2 3 3 7 4" xfId="26243"/>
    <cellStyle name="메모 5 2 3 3 7 4 2" xfId="49282"/>
    <cellStyle name="메모 5 2 3 3 7 5" xfId="32132"/>
    <cellStyle name="메모 5 2 3 3 8" xfId="9040"/>
    <cellStyle name="메모 5 2 3 3 8 2" xfId="15006"/>
    <cellStyle name="메모 5 2 3 3 8 2 2" xfId="38060"/>
    <cellStyle name="메모 5 2 3 3 8 3" xfId="20762"/>
    <cellStyle name="메모 5 2 3 3 8 3 2" xfId="43801"/>
    <cellStyle name="메모 5 2 3 3 8 4" xfId="26244"/>
    <cellStyle name="메모 5 2 3 3 8 4 2" xfId="49283"/>
    <cellStyle name="메모 5 2 3 3 8 5" xfId="32133"/>
    <cellStyle name="메모 5 2 3 3 9" xfId="9041"/>
    <cellStyle name="메모 5 2 3 3 9 2" xfId="15007"/>
    <cellStyle name="메모 5 2 3 3 9 2 2" xfId="38061"/>
    <cellStyle name="메모 5 2 3 3 9 3" xfId="20763"/>
    <cellStyle name="메모 5 2 3 3 9 3 2" xfId="43802"/>
    <cellStyle name="메모 5 2 3 3 9 4" xfId="26245"/>
    <cellStyle name="메모 5 2 3 3 9 4 2" xfId="49284"/>
    <cellStyle name="메모 5 2 3 3 9 5" xfId="32134"/>
    <cellStyle name="메모 5 2 3 4" xfId="9042"/>
    <cellStyle name="메모 5 2 3 4 2" xfId="15008"/>
    <cellStyle name="메모 5 2 3 4 2 2" xfId="38062"/>
    <cellStyle name="메모 5 2 3 4 3" xfId="20764"/>
    <cellStyle name="메모 5 2 3 4 3 2" xfId="43803"/>
    <cellStyle name="메모 5 2 3 4 4" xfId="26246"/>
    <cellStyle name="메모 5 2 3 4 4 2" xfId="49285"/>
    <cellStyle name="메모 5 2 3 4 5" xfId="32135"/>
    <cellStyle name="메모 5 2 3 5" xfId="9043"/>
    <cellStyle name="메모 5 2 3 5 2" xfId="15009"/>
    <cellStyle name="메모 5 2 3 5 2 2" xfId="38063"/>
    <cellStyle name="메모 5 2 3 5 3" xfId="20765"/>
    <cellStyle name="메모 5 2 3 5 3 2" xfId="43804"/>
    <cellStyle name="메모 5 2 3 5 4" xfId="26247"/>
    <cellStyle name="메모 5 2 3 5 4 2" xfId="49286"/>
    <cellStyle name="메모 5 2 3 5 5" xfId="32136"/>
    <cellStyle name="메모 5 2 3 6" xfId="9044"/>
    <cellStyle name="메모 5 2 3 6 2" xfId="15010"/>
    <cellStyle name="메모 5 2 3 6 2 2" xfId="38064"/>
    <cellStyle name="메모 5 2 3 6 3" xfId="20766"/>
    <cellStyle name="메모 5 2 3 6 3 2" xfId="43805"/>
    <cellStyle name="메모 5 2 3 6 4" xfId="26248"/>
    <cellStyle name="메모 5 2 3 6 4 2" xfId="49287"/>
    <cellStyle name="메모 5 2 3 6 5" xfId="32137"/>
    <cellStyle name="메모 5 2 3 7" xfId="11433"/>
    <cellStyle name="메모 5 2 3 7 2" xfId="34502"/>
    <cellStyle name="메모 5 2 3 8" xfId="17228"/>
    <cellStyle name="메모 5 2 3 8 2" xfId="40282"/>
    <cellStyle name="메모 5 2 3 9" xfId="28564"/>
    <cellStyle name="메모 5 2 4" xfId="5492"/>
    <cellStyle name="메모 5 2 4 10" xfId="28617"/>
    <cellStyle name="메모 5 2 4 2" xfId="5780"/>
    <cellStyle name="메모 5 2 4 2 10" xfId="11753"/>
    <cellStyle name="메모 5 2 4 2 10 2" xfId="34822"/>
    <cellStyle name="메모 5 2 4 2 11" xfId="17518"/>
    <cellStyle name="메모 5 2 4 2 11 2" xfId="40572"/>
    <cellStyle name="메모 5 2 4 2 12" xfId="23033"/>
    <cellStyle name="메모 5 2 4 2 12 2" xfId="46072"/>
    <cellStyle name="메모 5 2 4 2 13" xfId="28894"/>
    <cellStyle name="메모 5 2 4 2 2" xfId="9045"/>
    <cellStyle name="메모 5 2 4 2 2 2" xfId="15011"/>
    <cellStyle name="메모 5 2 4 2 2 2 2" xfId="38065"/>
    <cellStyle name="메모 5 2 4 2 2 3" xfId="20767"/>
    <cellStyle name="메모 5 2 4 2 2 3 2" xfId="43806"/>
    <cellStyle name="메모 5 2 4 2 2 4" xfId="26249"/>
    <cellStyle name="메모 5 2 4 2 2 4 2" xfId="49288"/>
    <cellStyle name="메모 5 2 4 2 2 5" xfId="32138"/>
    <cellStyle name="메모 5 2 4 2 3" xfId="9046"/>
    <cellStyle name="메모 5 2 4 2 3 2" xfId="15012"/>
    <cellStyle name="메모 5 2 4 2 3 2 2" xfId="38066"/>
    <cellStyle name="메모 5 2 4 2 3 3" xfId="20768"/>
    <cellStyle name="메모 5 2 4 2 3 3 2" xfId="43807"/>
    <cellStyle name="메모 5 2 4 2 3 4" xfId="26250"/>
    <cellStyle name="메모 5 2 4 2 3 4 2" xfId="49289"/>
    <cellStyle name="메모 5 2 4 2 3 5" xfId="32139"/>
    <cellStyle name="메모 5 2 4 2 4" xfId="9047"/>
    <cellStyle name="메모 5 2 4 2 4 2" xfId="15013"/>
    <cellStyle name="메모 5 2 4 2 4 2 2" xfId="38067"/>
    <cellStyle name="메모 5 2 4 2 4 3" xfId="20769"/>
    <cellStyle name="메모 5 2 4 2 4 3 2" xfId="43808"/>
    <cellStyle name="메모 5 2 4 2 4 4" xfId="26251"/>
    <cellStyle name="메모 5 2 4 2 4 4 2" xfId="49290"/>
    <cellStyle name="메모 5 2 4 2 4 5" xfId="32140"/>
    <cellStyle name="메모 5 2 4 2 5" xfId="9048"/>
    <cellStyle name="메모 5 2 4 2 5 2" xfId="15014"/>
    <cellStyle name="메모 5 2 4 2 5 2 2" xfId="38068"/>
    <cellStyle name="메모 5 2 4 2 5 3" xfId="20770"/>
    <cellStyle name="메모 5 2 4 2 5 3 2" xfId="43809"/>
    <cellStyle name="메모 5 2 4 2 5 4" xfId="26252"/>
    <cellStyle name="메모 5 2 4 2 5 4 2" xfId="49291"/>
    <cellStyle name="메모 5 2 4 2 5 5" xfId="32141"/>
    <cellStyle name="메모 5 2 4 2 6" xfId="9049"/>
    <cellStyle name="메모 5 2 4 2 6 2" xfId="15015"/>
    <cellStyle name="메모 5 2 4 2 6 2 2" xfId="38069"/>
    <cellStyle name="메모 5 2 4 2 6 3" xfId="20771"/>
    <cellStyle name="메모 5 2 4 2 6 3 2" xfId="43810"/>
    <cellStyle name="메모 5 2 4 2 6 4" xfId="26253"/>
    <cellStyle name="메모 5 2 4 2 6 4 2" xfId="49292"/>
    <cellStyle name="메모 5 2 4 2 6 5" xfId="32142"/>
    <cellStyle name="메모 5 2 4 2 7" xfId="9050"/>
    <cellStyle name="메모 5 2 4 2 7 2" xfId="15016"/>
    <cellStyle name="메모 5 2 4 2 7 2 2" xfId="38070"/>
    <cellStyle name="메모 5 2 4 2 7 3" xfId="20772"/>
    <cellStyle name="메모 5 2 4 2 7 3 2" xfId="43811"/>
    <cellStyle name="메모 5 2 4 2 7 4" xfId="26254"/>
    <cellStyle name="메모 5 2 4 2 7 4 2" xfId="49293"/>
    <cellStyle name="메모 5 2 4 2 7 5" xfId="32143"/>
    <cellStyle name="메모 5 2 4 2 8" xfId="9051"/>
    <cellStyle name="메모 5 2 4 2 8 2" xfId="15017"/>
    <cellStyle name="메모 5 2 4 2 8 2 2" xfId="38071"/>
    <cellStyle name="메모 5 2 4 2 8 3" xfId="20773"/>
    <cellStyle name="메모 5 2 4 2 8 3 2" xfId="43812"/>
    <cellStyle name="메모 5 2 4 2 8 4" xfId="26255"/>
    <cellStyle name="메모 5 2 4 2 8 4 2" xfId="49294"/>
    <cellStyle name="메모 5 2 4 2 8 5" xfId="32144"/>
    <cellStyle name="메모 5 2 4 2 9" xfId="9052"/>
    <cellStyle name="메모 5 2 4 2 9 2" xfId="15018"/>
    <cellStyle name="메모 5 2 4 2 9 2 2" xfId="38072"/>
    <cellStyle name="메모 5 2 4 2 9 3" xfId="20774"/>
    <cellStyle name="메모 5 2 4 2 9 3 2" xfId="43813"/>
    <cellStyle name="메모 5 2 4 2 9 4" xfId="26256"/>
    <cellStyle name="메모 5 2 4 2 9 4 2" xfId="49295"/>
    <cellStyle name="메모 5 2 4 2 9 5" xfId="32145"/>
    <cellStyle name="메모 5 2 4 3" xfId="6005"/>
    <cellStyle name="메모 5 2 4 3 10" xfId="9053"/>
    <cellStyle name="메모 5 2 4 3 10 2" xfId="15019"/>
    <cellStyle name="메모 5 2 4 3 10 2 2" xfId="38073"/>
    <cellStyle name="메모 5 2 4 3 10 3" xfId="20775"/>
    <cellStyle name="메모 5 2 4 3 10 3 2" xfId="43814"/>
    <cellStyle name="메모 5 2 4 3 10 4" xfId="26257"/>
    <cellStyle name="메모 5 2 4 3 10 4 2" xfId="49296"/>
    <cellStyle name="메모 5 2 4 3 10 5" xfId="32146"/>
    <cellStyle name="메모 5 2 4 3 11" xfId="11978"/>
    <cellStyle name="메모 5 2 4 3 11 2" xfId="35047"/>
    <cellStyle name="메모 5 2 4 3 12" xfId="17735"/>
    <cellStyle name="메모 5 2 4 3 12 2" xfId="40789"/>
    <cellStyle name="메모 5 2 4 3 13" xfId="23232"/>
    <cellStyle name="메모 5 2 4 3 13 2" xfId="46271"/>
    <cellStyle name="메모 5 2 4 3 14" xfId="29119"/>
    <cellStyle name="메모 5 2 4 3 2" xfId="9054"/>
    <cellStyle name="메모 5 2 4 3 2 2" xfId="15020"/>
    <cellStyle name="메모 5 2 4 3 2 2 2" xfId="38074"/>
    <cellStyle name="메모 5 2 4 3 2 3" xfId="20776"/>
    <cellStyle name="메모 5 2 4 3 2 3 2" xfId="43815"/>
    <cellStyle name="메모 5 2 4 3 2 4" xfId="26258"/>
    <cellStyle name="메모 5 2 4 3 2 4 2" xfId="49297"/>
    <cellStyle name="메모 5 2 4 3 2 5" xfId="32147"/>
    <cellStyle name="메모 5 2 4 3 3" xfId="9055"/>
    <cellStyle name="메모 5 2 4 3 3 2" xfId="15021"/>
    <cellStyle name="메모 5 2 4 3 3 2 2" xfId="38075"/>
    <cellStyle name="메모 5 2 4 3 3 3" xfId="20777"/>
    <cellStyle name="메모 5 2 4 3 3 3 2" xfId="43816"/>
    <cellStyle name="메모 5 2 4 3 3 4" xfId="26259"/>
    <cellStyle name="메모 5 2 4 3 3 4 2" xfId="49298"/>
    <cellStyle name="메모 5 2 4 3 3 5" xfId="32148"/>
    <cellStyle name="메모 5 2 4 3 4" xfId="9056"/>
    <cellStyle name="메모 5 2 4 3 4 2" xfId="15022"/>
    <cellStyle name="메모 5 2 4 3 4 2 2" xfId="38076"/>
    <cellStyle name="메모 5 2 4 3 4 3" xfId="20778"/>
    <cellStyle name="메모 5 2 4 3 4 3 2" xfId="43817"/>
    <cellStyle name="메모 5 2 4 3 4 4" xfId="26260"/>
    <cellStyle name="메모 5 2 4 3 4 4 2" xfId="49299"/>
    <cellStyle name="메모 5 2 4 3 4 5" xfId="32149"/>
    <cellStyle name="메모 5 2 4 3 5" xfId="9057"/>
    <cellStyle name="메모 5 2 4 3 5 2" xfId="15023"/>
    <cellStyle name="메모 5 2 4 3 5 2 2" xfId="38077"/>
    <cellStyle name="메모 5 2 4 3 5 3" xfId="20779"/>
    <cellStyle name="메모 5 2 4 3 5 3 2" xfId="43818"/>
    <cellStyle name="메모 5 2 4 3 5 4" xfId="26261"/>
    <cellStyle name="메모 5 2 4 3 5 4 2" xfId="49300"/>
    <cellStyle name="메모 5 2 4 3 5 5" xfId="32150"/>
    <cellStyle name="메모 5 2 4 3 6" xfId="9058"/>
    <cellStyle name="메모 5 2 4 3 6 2" xfId="15024"/>
    <cellStyle name="메모 5 2 4 3 6 2 2" xfId="38078"/>
    <cellStyle name="메모 5 2 4 3 6 3" xfId="20780"/>
    <cellStyle name="메모 5 2 4 3 6 3 2" xfId="43819"/>
    <cellStyle name="메모 5 2 4 3 6 4" xfId="26262"/>
    <cellStyle name="메모 5 2 4 3 6 4 2" xfId="49301"/>
    <cellStyle name="메모 5 2 4 3 6 5" xfId="32151"/>
    <cellStyle name="메모 5 2 4 3 7" xfId="9059"/>
    <cellStyle name="메모 5 2 4 3 7 2" xfId="15025"/>
    <cellStyle name="메모 5 2 4 3 7 2 2" xfId="38079"/>
    <cellStyle name="메모 5 2 4 3 7 3" xfId="20781"/>
    <cellStyle name="메모 5 2 4 3 7 3 2" xfId="43820"/>
    <cellStyle name="메모 5 2 4 3 7 4" xfId="26263"/>
    <cellStyle name="메모 5 2 4 3 7 4 2" xfId="49302"/>
    <cellStyle name="메모 5 2 4 3 7 5" xfId="32152"/>
    <cellStyle name="메모 5 2 4 3 8" xfId="9060"/>
    <cellStyle name="메모 5 2 4 3 8 2" xfId="15026"/>
    <cellStyle name="메모 5 2 4 3 8 2 2" xfId="38080"/>
    <cellStyle name="메모 5 2 4 3 8 3" xfId="20782"/>
    <cellStyle name="메모 5 2 4 3 8 3 2" xfId="43821"/>
    <cellStyle name="메모 5 2 4 3 8 4" xfId="26264"/>
    <cellStyle name="메모 5 2 4 3 8 4 2" xfId="49303"/>
    <cellStyle name="메모 5 2 4 3 8 5" xfId="32153"/>
    <cellStyle name="메모 5 2 4 3 9" xfId="9061"/>
    <cellStyle name="메모 5 2 4 3 9 2" xfId="15027"/>
    <cellStyle name="메모 5 2 4 3 9 2 2" xfId="38081"/>
    <cellStyle name="메모 5 2 4 3 9 3" xfId="20783"/>
    <cellStyle name="메모 5 2 4 3 9 3 2" xfId="43822"/>
    <cellStyle name="메모 5 2 4 3 9 4" xfId="26265"/>
    <cellStyle name="메모 5 2 4 3 9 4 2" xfId="49304"/>
    <cellStyle name="메모 5 2 4 3 9 5" xfId="32154"/>
    <cellStyle name="메모 5 2 4 4" xfId="9062"/>
    <cellStyle name="메모 5 2 4 4 2" xfId="15028"/>
    <cellStyle name="메모 5 2 4 4 2 2" xfId="38082"/>
    <cellStyle name="메모 5 2 4 4 3" xfId="20784"/>
    <cellStyle name="메모 5 2 4 4 3 2" xfId="43823"/>
    <cellStyle name="메모 5 2 4 4 4" xfId="26266"/>
    <cellStyle name="메모 5 2 4 4 4 2" xfId="49305"/>
    <cellStyle name="메모 5 2 4 4 5" xfId="32155"/>
    <cellStyle name="메모 5 2 4 5" xfId="9063"/>
    <cellStyle name="메모 5 2 4 5 2" xfId="15029"/>
    <cellStyle name="메모 5 2 4 5 2 2" xfId="38083"/>
    <cellStyle name="메모 5 2 4 5 3" xfId="20785"/>
    <cellStyle name="메모 5 2 4 5 3 2" xfId="43824"/>
    <cellStyle name="메모 5 2 4 5 4" xfId="26267"/>
    <cellStyle name="메모 5 2 4 5 4 2" xfId="49306"/>
    <cellStyle name="메모 5 2 4 5 5" xfId="32156"/>
    <cellStyle name="메모 5 2 4 6" xfId="9064"/>
    <cellStyle name="메모 5 2 4 6 2" xfId="15030"/>
    <cellStyle name="메모 5 2 4 6 2 2" xfId="38084"/>
    <cellStyle name="메모 5 2 4 6 3" xfId="20786"/>
    <cellStyle name="메모 5 2 4 6 3 2" xfId="43825"/>
    <cellStyle name="메모 5 2 4 6 4" xfId="26268"/>
    <cellStyle name="메모 5 2 4 6 4 2" xfId="49307"/>
    <cellStyle name="메모 5 2 4 6 5" xfId="32157"/>
    <cellStyle name="메모 5 2 4 7" xfId="9065"/>
    <cellStyle name="메모 5 2 4 7 2" xfId="15031"/>
    <cellStyle name="메모 5 2 4 7 2 2" xfId="38085"/>
    <cellStyle name="메모 5 2 4 7 3" xfId="20787"/>
    <cellStyle name="메모 5 2 4 7 3 2" xfId="43826"/>
    <cellStyle name="메모 5 2 4 7 4" xfId="26269"/>
    <cellStyle name="메모 5 2 4 7 4 2" xfId="49308"/>
    <cellStyle name="메모 5 2 4 7 5" xfId="32158"/>
    <cellStyle name="메모 5 2 4 8" xfId="11486"/>
    <cellStyle name="메모 5 2 4 8 2" xfId="34555"/>
    <cellStyle name="메모 5 2 4 9" xfId="17277"/>
    <cellStyle name="메모 5 2 4 9 2" xfId="40331"/>
    <cellStyle name="메모 5 2 5" xfId="5501"/>
    <cellStyle name="메모 5 2 5 10" xfId="17284"/>
    <cellStyle name="메모 5 2 5 10 2" xfId="40338"/>
    <cellStyle name="메모 5 2 5 11" xfId="22886"/>
    <cellStyle name="메모 5 2 5 11 2" xfId="45925"/>
    <cellStyle name="메모 5 2 5 12" xfId="28626"/>
    <cellStyle name="메모 5 2 5 2" xfId="5789"/>
    <cellStyle name="메모 5 2 5 2 10" xfId="9066"/>
    <cellStyle name="메모 5 2 5 2 10 2" xfId="15032"/>
    <cellStyle name="메모 5 2 5 2 10 2 2" xfId="38086"/>
    <cellStyle name="메모 5 2 5 2 10 3" xfId="20788"/>
    <cellStyle name="메모 5 2 5 2 10 3 2" xfId="43827"/>
    <cellStyle name="메모 5 2 5 2 10 4" xfId="26270"/>
    <cellStyle name="메모 5 2 5 2 10 4 2" xfId="49309"/>
    <cellStyle name="메모 5 2 5 2 10 5" xfId="32159"/>
    <cellStyle name="메모 5 2 5 2 11" xfId="11762"/>
    <cellStyle name="메모 5 2 5 2 11 2" xfId="34831"/>
    <cellStyle name="메모 5 2 5 2 12" xfId="17526"/>
    <cellStyle name="메모 5 2 5 2 12 2" xfId="40580"/>
    <cellStyle name="메모 5 2 5 2 13" xfId="23042"/>
    <cellStyle name="메모 5 2 5 2 13 2" xfId="46081"/>
    <cellStyle name="메모 5 2 5 2 14" xfId="28903"/>
    <cellStyle name="메모 5 2 5 2 2" xfId="9067"/>
    <cellStyle name="메모 5 2 5 2 2 2" xfId="15033"/>
    <cellStyle name="메모 5 2 5 2 2 2 2" xfId="38087"/>
    <cellStyle name="메모 5 2 5 2 2 3" xfId="20789"/>
    <cellStyle name="메모 5 2 5 2 2 3 2" xfId="43828"/>
    <cellStyle name="메모 5 2 5 2 2 4" xfId="26271"/>
    <cellStyle name="메모 5 2 5 2 2 4 2" xfId="49310"/>
    <cellStyle name="메모 5 2 5 2 2 5" xfId="32160"/>
    <cellStyle name="메모 5 2 5 2 3" xfId="9068"/>
    <cellStyle name="메모 5 2 5 2 3 2" xfId="15034"/>
    <cellStyle name="메모 5 2 5 2 3 2 2" xfId="38088"/>
    <cellStyle name="메모 5 2 5 2 3 3" xfId="20790"/>
    <cellStyle name="메모 5 2 5 2 3 3 2" xfId="43829"/>
    <cellStyle name="메모 5 2 5 2 3 4" xfId="26272"/>
    <cellStyle name="메모 5 2 5 2 3 4 2" xfId="49311"/>
    <cellStyle name="메모 5 2 5 2 3 5" xfId="32161"/>
    <cellStyle name="메모 5 2 5 2 4" xfId="9069"/>
    <cellStyle name="메모 5 2 5 2 4 2" xfId="15035"/>
    <cellStyle name="메모 5 2 5 2 4 2 2" xfId="38089"/>
    <cellStyle name="메모 5 2 5 2 4 3" xfId="20791"/>
    <cellStyle name="메모 5 2 5 2 4 3 2" xfId="43830"/>
    <cellStyle name="메모 5 2 5 2 4 4" xfId="26273"/>
    <cellStyle name="메모 5 2 5 2 4 4 2" xfId="49312"/>
    <cellStyle name="메모 5 2 5 2 4 5" xfId="32162"/>
    <cellStyle name="메모 5 2 5 2 5" xfId="9070"/>
    <cellStyle name="메모 5 2 5 2 5 2" xfId="15036"/>
    <cellStyle name="메모 5 2 5 2 5 2 2" xfId="38090"/>
    <cellStyle name="메모 5 2 5 2 5 3" xfId="20792"/>
    <cellStyle name="메모 5 2 5 2 5 3 2" xfId="43831"/>
    <cellStyle name="메모 5 2 5 2 5 4" xfId="26274"/>
    <cellStyle name="메모 5 2 5 2 5 4 2" xfId="49313"/>
    <cellStyle name="메모 5 2 5 2 5 5" xfId="32163"/>
    <cellStyle name="메모 5 2 5 2 6" xfId="9071"/>
    <cellStyle name="메모 5 2 5 2 6 2" xfId="15037"/>
    <cellStyle name="메모 5 2 5 2 6 2 2" xfId="38091"/>
    <cellStyle name="메모 5 2 5 2 6 3" xfId="20793"/>
    <cellStyle name="메모 5 2 5 2 6 3 2" xfId="43832"/>
    <cellStyle name="메모 5 2 5 2 6 4" xfId="26275"/>
    <cellStyle name="메모 5 2 5 2 6 4 2" xfId="49314"/>
    <cellStyle name="메모 5 2 5 2 6 5" xfId="32164"/>
    <cellStyle name="메모 5 2 5 2 7" xfId="9072"/>
    <cellStyle name="메모 5 2 5 2 7 2" xfId="15038"/>
    <cellStyle name="메모 5 2 5 2 7 2 2" xfId="38092"/>
    <cellStyle name="메모 5 2 5 2 7 3" xfId="20794"/>
    <cellStyle name="메모 5 2 5 2 7 3 2" xfId="43833"/>
    <cellStyle name="메모 5 2 5 2 7 4" xfId="26276"/>
    <cellStyle name="메모 5 2 5 2 7 4 2" xfId="49315"/>
    <cellStyle name="메모 5 2 5 2 7 5" xfId="32165"/>
    <cellStyle name="메모 5 2 5 2 8" xfId="9073"/>
    <cellStyle name="메모 5 2 5 2 8 2" xfId="15039"/>
    <cellStyle name="메모 5 2 5 2 8 2 2" xfId="38093"/>
    <cellStyle name="메모 5 2 5 2 8 3" xfId="20795"/>
    <cellStyle name="메모 5 2 5 2 8 3 2" xfId="43834"/>
    <cellStyle name="메모 5 2 5 2 8 4" xfId="26277"/>
    <cellStyle name="메모 5 2 5 2 8 4 2" xfId="49316"/>
    <cellStyle name="메모 5 2 5 2 8 5" xfId="32166"/>
    <cellStyle name="메모 5 2 5 2 9" xfId="9074"/>
    <cellStyle name="메모 5 2 5 2 9 2" xfId="15040"/>
    <cellStyle name="메모 5 2 5 2 9 2 2" xfId="38094"/>
    <cellStyle name="메모 5 2 5 2 9 3" xfId="20796"/>
    <cellStyle name="메모 5 2 5 2 9 3 2" xfId="43835"/>
    <cellStyle name="메모 5 2 5 2 9 4" xfId="26278"/>
    <cellStyle name="메모 5 2 5 2 9 4 2" xfId="49317"/>
    <cellStyle name="메모 5 2 5 2 9 5" xfId="32167"/>
    <cellStyle name="메모 5 2 5 3" xfId="6012"/>
    <cellStyle name="메모 5 2 5 3 10" xfId="9075"/>
    <cellStyle name="메모 5 2 5 3 10 2" xfId="15041"/>
    <cellStyle name="메모 5 2 5 3 10 2 2" xfId="38095"/>
    <cellStyle name="메모 5 2 5 3 10 3" xfId="20797"/>
    <cellStyle name="메모 5 2 5 3 10 3 2" xfId="43836"/>
    <cellStyle name="메모 5 2 5 3 10 4" xfId="26279"/>
    <cellStyle name="메모 5 2 5 3 10 4 2" xfId="49318"/>
    <cellStyle name="메모 5 2 5 3 10 5" xfId="32168"/>
    <cellStyle name="메모 5 2 5 3 11" xfId="11985"/>
    <cellStyle name="메모 5 2 5 3 11 2" xfId="35054"/>
    <cellStyle name="메모 5 2 5 3 12" xfId="17742"/>
    <cellStyle name="메모 5 2 5 3 12 2" xfId="40796"/>
    <cellStyle name="메모 5 2 5 3 13" xfId="23239"/>
    <cellStyle name="메모 5 2 5 3 13 2" xfId="46278"/>
    <cellStyle name="메모 5 2 5 3 14" xfId="29126"/>
    <cellStyle name="메모 5 2 5 3 2" xfId="9076"/>
    <cellStyle name="메모 5 2 5 3 2 2" xfId="15042"/>
    <cellStyle name="메모 5 2 5 3 2 2 2" xfId="38096"/>
    <cellStyle name="메모 5 2 5 3 2 3" xfId="20798"/>
    <cellStyle name="메모 5 2 5 3 2 3 2" xfId="43837"/>
    <cellStyle name="메모 5 2 5 3 2 4" xfId="26280"/>
    <cellStyle name="메모 5 2 5 3 2 4 2" xfId="49319"/>
    <cellStyle name="메모 5 2 5 3 2 5" xfId="32169"/>
    <cellStyle name="메모 5 2 5 3 3" xfId="9077"/>
    <cellStyle name="메모 5 2 5 3 3 2" xfId="15043"/>
    <cellStyle name="메모 5 2 5 3 3 2 2" xfId="38097"/>
    <cellStyle name="메모 5 2 5 3 3 3" xfId="20799"/>
    <cellStyle name="메모 5 2 5 3 3 3 2" xfId="43838"/>
    <cellStyle name="메모 5 2 5 3 3 4" xfId="26281"/>
    <cellStyle name="메모 5 2 5 3 3 4 2" xfId="49320"/>
    <cellStyle name="메모 5 2 5 3 3 5" xfId="32170"/>
    <cellStyle name="메모 5 2 5 3 4" xfId="9078"/>
    <cellStyle name="메모 5 2 5 3 4 2" xfId="15044"/>
    <cellStyle name="메모 5 2 5 3 4 2 2" xfId="38098"/>
    <cellStyle name="메모 5 2 5 3 4 3" xfId="20800"/>
    <cellStyle name="메모 5 2 5 3 4 3 2" xfId="43839"/>
    <cellStyle name="메모 5 2 5 3 4 4" xfId="26282"/>
    <cellStyle name="메모 5 2 5 3 4 4 2" xfId="49321"/>
    <cellStyle name="메모 5 2 5 3 4 5" xfId="32171"/>
    <cellStyle name="메모 5 2 5 3 5" xfId="9079"/>
    <cellStyle name="메모 5 2 5 3 5 2" xfId="15045"/>
    <cellStyle name="메모 5 2 5 3 5 2 2" xfId="38099"/>
    <cellStyle name="메모 5 2 5 3 5 3" xfId="20801"/>
    <cellStyle name="메모 5 2 5 3 5 3 2" xfId="43840"/>
    <cellStyle name="메모 5 2 5 3 5 4" xfId="26283"/>
    <cellStyle name="메모 5 2 5 3 5 4 2" xfId="49322"/>
    <cellStyle name="메모 5 2 5 3 5 5" xfId="32172"/>
    <cellStyle name="메모 5 2 5 3 6" xfId="9080"/>
    <cellStyle name="메모 5 2 5 3 6 2" xfId="15046"/>
    <cellStyle name="메모 5 2 5 3 6 2 2" xfId="38100"/>
    <cellStyle name="메모 5 2 5 3 6 3" xfId="20802"/>
    <cellStyle name="메모 5 2 5 3 6 3 2" xfId="43841"/>
    <cellStyle name="메모 5 2 5 3 6 4" xfId="26284"/>
    <cellStyle name="메모 5 2 5 3 6 4 2" xfId="49323"/>
    <cellStyle name="메모 5 2 5 3 6 5" xfId="32173"/>
    <cellStyle name="메모 5 2 5 3 7" xfId="9081"/>
    <cellStyle name="메모 5 2 5 3 7 2" xfId="15047"/>
    <cellStyle name="메모 5 2 5 3 7 2 2" xfId="38101"/>
    <cellStyle name="메모 5 2 5 3 7 3" xfId="20803"/>
    <cellStyle name="메모 5 2 5 3 7 3 2" xfId="43842"/>
    <cellStyle name="메모 5 2 5 3 7 4" xfId="26285"/>
    <cellStyle name="메모 5 2 5 3 7 4 2" xfId="49324"/>
    <cellStyle name="메모 5 2 5 3 7 5" xfId="32174"/>
    <cellStyle name="메모 5 2 5 3 8" xfId="9082"/>
    <cellStyle name="메모 5 2 5 3 8 2" xfId="15048"/>
    <cellStyle name="메모 5 2 5 3 8 2 2" xfId="38102"/>
    <cellStyle name="메모 5 2 5 3 8 3" xfId="20804"/>
    <cellStyle name="메모 5 2 5 3 8 3 2" xfId="43843"/>
    <cellStyle name="메모 5 2 5 3 8 4" xfId="26286"/>
    <cellStyle name="메모 5 2 5 3 8 4 2" xfId="49325"/>
    <cellStyle name="메모 5 2 5 3 8 5" xfId="32175"/>
    <cellStyle name="메모 5 2 5 3 9" xfId="9083"/>
    <cellStyle name="메모 5 2 5 3 9 2" xfId="15049"/>
    <cellStyle name="메모 5 2 5 3 9 2 2" xfId="38103"/>
    <cellStyle name="메모 5 2 5 3 9 3" xfId="20805"/>
    <cellStyle name="메모 5 2 5 3 9 3 2" xfId="43844"/>
    <cellStyle name="메모 5 2 5 3 9 4" xfId="26287"/>
    <cellStyle name="메모 5 2 5 3 9 4 2" xfId="49326"/>
    <cellStyle name="메모 5 2 5 3 9 5" xfId="32176"/>
    <cellStyle name="메모 5 2 5 4" xfId="9084"/>
    <cellStyle name="메모 5 2 5 4 2" xfId="15050"/>
    <cellStyle name="메모 5 2 5 4 2 2" xfId="38104"/>
    <cellStyle name="메모 5 2 5 4 3" xfId="20806"/>
    <cellStyle name="메모 5 2 5 4 3 2" xfId="43845"/>
    <cellStyle name="메모 5 2 5 4 4" xfId="26288"/>
    <cellStyle name="메모 5 2 5 4 4 2" xfId="49327"/>
    <cellStyle name="메모 5 2 5 4 5" xfId="32177"/>
    <cellStyle name="메모 5 2 5 5" xfId="9085"/>
    <cellStyle name="메모 5 2 5 5 2" xfId="15051"/>
    <cellStyle name="메모 5 2 5 5 2 2" xfId="38105"/>
    <cellStyle name="메모 5 2 5 5 3" xfId="20807"/>
    <cellStyle name="메모 5 2 5 5 3 2" xfId="43846"/>
    <cellStyle name="메모 5 2 5 5 4" xfId="26289"/>
    <cellStyle name="메모 5 2 5 5 4 2" xfId="49328"/>
    <cellStyle name="메모 5 2 5 5 5" xfId="32178"/>
    <cellStyle name="메모 5 2 5 6" xfId="9086"/>
    <cellStyle name="메모 5 2 5 6 2" xfId="15052"/>
    <cellStyle name="메모 5 2 5 6 2 2" xfId="38106"/>
    <cellStyle name="메모 5 2 5 6 3" xfId="20808"/>
    <cellStyle name="메모 5 2 5 6 3 2" xfId="43847"/>
    <cellStyle name="메모 5 2 5 6 4" xfId="26290"/>
    <cellStyle name="메모 5 2 5 6 4 2" xfId="49329"/>
    <cellStyle name="메모 5 2 5 6 5" xfId="32179"/>
    <cellStyle name="메모 5 2 5 7" xfId="9087"/>
    <cellStyle name="메모 5 2 5 7 2" xfId="15053"/>
    <cellStyle name="메모 5 2 5 7 2 2" xfId="38107"/>
    <cellStyle name="메모 5 2 5 7 3" xfId="20809"/>
    <cellStyle name="메모 5 2 5 7 3 2" xfId="43848"/>
    <cellStyle name="메모 5 2 5 7 4" xfId="26291"/>
    <cellStyle name="메모 5 2 5 7 4 2" xfId="49330"/>
    <cellStyle name="메모 5 2 5 7 5" xfId="32180"/>
    <cellStyle name="메모 5 2 5 8" xfId="9088"/>
    <cellStyle name="메모 5 2 5 8 2" xfId="15054"/>
    <cellStyle name="메모 5 2 5 8 2 2" xfId="38108"/>
    <cellStyle name="메모 5 2 5 8 3" xfId="20810"/>
    <cellStyle name="메모 5 2 5 8 3 2" xfId="43849"/>
    <cellStyle name="메모 5 2 5 8 4" xfId="26292"/>
    <cellStyle name="메모 5 2 5 8 4 2" xfId="49331"/>
    <cellStyle name="메모 5 2 5 8 5" xfId="32181"/>
    <cellStyle name="메모 5 2 5 9" xfId="11495"/>
    <cellStyle name="메모 5 2 5 9 2" xfId="34564"/>
    <cellStyle name="메모 5 2 6" xfId="9089"/>
    <cellStyle name="메모 5 2 6 2" xfId="15055"/>
    <cellStyle name="메모 5 2 6 2 2" xfId="38109"/>
    <cellStyle name="메모 5 2 6 3" xfId="20811"/>
    <cellStyle name="메모 5 2 6 3 2" xfId="43850"/>
    <cellStyle name="메모 5 2 6 4" xfId="26293"/>
    <cellStyle name="메모 5 2 6 4 2" xfId="49332"/>
    <cellStyle name="메모 5 2 6 5" xfId="32182"/>
    <cellStyle name="메모 5 2 7" xfId="9090"/>
    <cellStyle name="메모 5 2 7 2" xfId="15056"/>
    <cellStyle name="메모 5 2 7 2 2" xfId="38110"/>
    <cellStyle name="메모 5 2 7 3" xfId="20812"/>
    <cellStyle name="메모 5 2 7 3 2" xfId="43851"/>
    <cellStyle name="메모 5 2 7 4" xfId="26294"/>
    <cellStyle name="메모 5 2 7 4 2" xfId="49333"/>
    <cellStyle name="메모 5 2 7 5" xfId="32183"/>
    <cellStyle name="메모 5 2 8" xfId="11337"/>
    <cellStyle name="메모 5 2 8 2" xfId="34406"/>
    <cellStyle name="메모 5 2 9" xfId="11272"/>
    <cellStyle name="메모 5 2 9 2" xfId="34341"/>
    <cellStyle name="메모 5 3" xfId="5522"/>
    <cellStyle name="메모 5 3 10" xfId="9091"/>
    <cellStyle name="메모 5 3 10 2" xfId="15057"/>
    <cellStyle name="메모 5 3 10 2 2" xfId="38111"/>
    <cellStyle name="메모 5 3 10 3" xfId="20813"/>
    <cellStyle name="메모 5 3 10 3 2" xfId="43852"/>
    <cellStyle name="메모 5 3 10 4" xfId="26295"/>
    <cellStyle name="메모 5 3 10 4 2" xfId="49334"/>
    <cellStyle name="메모 5 3 10 5" xfId="32184"/>
    <cellStyle name="메모 5 3 11" xfId="11516"/>
    <cellStyle name="메모 5 3 11 2" xfId="34585"/>
    <cellStyle name="메모 5 3 12" xfId="17305"/>
    <cellStyle name="메모 5 3 12 2" xfId="40359"/>
    <cellStyle name="메모 5 3 13" xfId="22899"/>
    <cellStyle name="메모 5 3 13 2" xfId="45938"/>
    <cellStyle name="메모 5 3 14" xfId="28647"/>
    <cellStyle name="메모 5 3 2" xfId="5810"/>
    <cellStyle name="메모 5 3 2 10" xfId="11783"/>
    <cellStyle name="메모 5 3 2 10 2" xfId="34852"/>
    <cellStyle name="메모 5 3 2 11" xfId="17547"/>
    <cellStyle name="메모 5 3 2 11 2" xfId="40601"/>
    <cellStyle name="메모 5 3 2 12" xfId="23063"/>
    <cellStyle name="메모 5 3 2 12 2" xfId="46102"/>
    <cellStyle name="메모 5 3 2 13" xfId="28924"/>
    <cellStyle name="메모 5 3 2 2" xfId="9092"/>
    <cellStyle name="메모 5 3 2 2 2" xfId="15058"/>
    <cellStyle name="메모 5 3 2 2 2 2" xfId="38112"/>
    <cellStyle name="메모 5 3 2 2 3" xfId="20814"/>
    <cellStyle name="메모 5 3 2 2 3 2" xfId="43853"/>
    <cellStyle name="메모 5 3 2 2 4" xfId="26296"/>
    <cellStyle name="메모 5 3 2 2 4 2" xfId="49335"/>
    <cellStyle name="메모 5 3 2 2 5" xfId="32185"/>
    <cellStyle name="메모 5 3 2 3" xfId="9093"/>
    <cellStyle name="메모 5 3 2 3 2" xfId="15059"/>
    <cellStyle name="메모 5 3 2 3 2 2" xfId="38113"/>
    <cellStyle name="메모 5 3 2 3 3" xfId="20815"/>
    <cellStyle name="메모 5 3 2 3 3 2" xfId="43854"/>
    <cellStyle name="메모 5 3 2 3 4" xfId="26297"/>
    <cellStyle name="메모 5 3 2 3 4 2" xfId="49336"/>
    <cellStyle name="메모 5 3 2 3 5" xfId="32186"/>
    <cellStyle name="메모 5 3 2 4" xfId="9094"/>
    <cellStyle name="메모 5 3 2 4 2" xfId="15060"/>
    <cellStyle name="메모 5 3 2 4 2 2" xfId="38114"/>
    <cellStyle name="메모 5 3 2 4 3" xfId="20816"/>
    <cellStyle name="메모 5 3 2 4 3 2" xfId="43855"/>
    <cellStyle name="메모 5 3 2 4 4" xfId="26298"/>
    <cellStyle name="메모 5 3 2 4 4 2" xfId="49337"/>
    <cellStyle name="메모 5 3 2 4 5" xfId="32187"/>
    <cellStyle name="메모 5 3 2 5" xfId="9095"/>
    <cellStyle name="메모 5 3 2 5 2" xfId="15061"/>
    <cellStyle name="메모 5 3 2 5 2 2" xfId="38115"/>
    <cellStyle name="메모 5 3 2 5 3" xfId="20817"/>
    <cellStyle name="메모 5 3 2 5 3 2" xfId="43856"/>
    <cellStyle name="메모 5 3 2 5 4" xfId="26299"/>
    <cellStyle name="메모 5 3 2 5 4 2" xfId="49338"/>
    <cellStyle name="메모 5 3 2 5 5" xfId="32188"/>
    <cellStyle name="메모 5 3 2 6" xfId="9096"/>
    <cellStyle name="메모 5 3 2 6 2" xfId="15062"/>
    <cellStyle name="메모 5 3 2 6 2 2" xfId="38116"/>
    <cellStyle name="메모 5 3 2 6 3" xfId="20818"/>
    <cellStyle name="메모 5 3 2 6 3 2" xfId="43857"/>
    <cellStyle name="메모 5 3 2 6 4" xfId="26300"/>
    <cellStyle name="메모 5 3 2 6 4 2" xfId="49339"/>
    <cellStyle name="메모 5 3 2 6 5" xfId="32189"/>
    <cellStyle name="메모 5 3 2 7" xfId="9097"/>
    <cellStyle name="메모 5 3 2 7 2" xfId="15063"/>
    <cellStyle name="메모 5 3 2 7 2 2" xfId="38117"/>
    <cellStyle name="메모 5 3 2 7 3" xfId="20819"/>
    <cellStyle name="메모 5 3 2 7 3 2" xfId="43858"/>
    <cellStyle name="메모 5 3 2 7 4" xfId="26301"/>
    <cellStyle name="메모 5 3 2 7 4 2" xfId="49340"/>
    <cellStyle name="메모 5 3 2 7 5" xfId="32190"/>
    <cellStyle name="메모 5 3 2 8" xfId="9098"/>
    <cellStyle name="메모 5 3 2 8 2" xfId="15064"/>
    <cellStyle name="메모 5 3 2 8 2 2" xfId="38118"/>
    <cellStyle name="메모 5 3 2 8 3" xfId="20820"/>
    <cellStyle name="메모 5 3 2 8 3 2" xfId="43859"/>
    <cellStyle name="메모 5 3 2 8 4" xfId="26302"/>
    <cellStyle name="메모 5 3 2 8 4 2" xfId="49341"/>
    <cellStyle name="메모 5 3 2 8 5" xfId="32191"/>
    <cellStyle name="메모 5 3 2 9" xfId="9099"/>
    <cellStyle name="메모 5 3 2 9 2" xfId="15065"/>
    <cellStyle name="메모 5 3 2 9 2 2" xfId="38119"/>
    <cellStyle name="메모 5 3 2 9 3" xfId="20821"/>
    <cellStyle name="메모 5 3 2 9 3 2" xfId="43860"/>
    <cellStyle name="메모 5 3 2 9 4" xfId="26303"/>
    <cellStyle name="메모 5 3 2 9 4 2" xfId="49342"/>
    <cellStyle name="메모 5 3 2 9 5" xfId="32192"/>
    <cellStyle name="메모 5 3 3" xfId="6033"/>
    <cellStyle name="메모 5 3 3 10" xfId="9100"/>
    <cellStyle name="메모 5 3 3 10 2" xfId="15066"/>
    <cellStyle name="메모 5 3 3 10 2 2" xfId="38120"/>
    <cellStyle name="메모 5 3 3 10 3" xfId="20822"/>
    <cellStyle name="메모 5 3 3 10 3 2" xfId="43861"/>
    <cellStyle name="메모 5 3 3 10 4" xfId="26304"/>
    <cellStyle name="메모 5 3 3 10 4 2" xfId="49343"/>
    <cellStyle name="메모 5 3 3 10 5" xfId="32193"/>
    <cellStyle name="메모 5 3 3 11" xfId="12006"/>
    <cellStyle name="메모 5 3 3 11 2" xfId="35075"/>
    <cellStyle name="메모 5 3 3 12" xfId="17763"/>
    <cellStyle name="메모 5 3 3 12 2" xfId="40817"/>
    <cellStyle name="메모 5 3 3 13" xfId="23260"/>
    <cellStyle name="메모 5 3 3 13 2" xfId="46299"/>
    <cellStyle name="메모 5 3 3 14" xfId="29147"/>
    <cellStyle name="메모 5 3 3 2" xfId="9101"/>
    <cellStyle name="메모 5 3 3 2 2" xfId="15067"/>
    <cellStyle name="메모 5 3 3 2 2 2" xfId="38121"/>
    <cellStyle name="메모 5 3 3 2 3" xfId="20823"/>
    <cellStyle name="메모 5 3 3 2 3 2" xfId="43862"/>
    <cellStyle name="메모 5 3 3 2 4" xfId="26305"/>
    <cellStyle name="메모 5 3 3 2 4 2" xfId="49344"/>
    <cellStyle name="메모 5 3 3 2 5" xfId="32194"/>
    <cellStyle name="메모 5 3 3 3" xfId="9102"/>
    <cellStyle name="메모 5 3 3 3 2" xfId="15068"/>
    <cellStyle name="메모 5 3 3 3 2 2" xfId="38122"/>
    <cellStyle name="메모 5 3 3 3 3" xfId="20824"/>
    <cellStyle name="메모 5 3 3 3 3 2" xfId="43863"/>
    <cellStyle name="메모 5 3 3 3 4" xfId="26306"/>
    <cellStyle name="메모 5 3 3 3 4 2" xfId="49345"/>
    <cellStyle name="메모 5 3 3 3 5" xfId="32195"/>
    <cellStyle name="메모 5 3 3 4" xfId="9103"/>
    <cellStyle name="메모 5 3 3 4 2" xfId="15069"/>
    <cellStyle name="메모 5 3 3 4 2 2" xfId="38123"/>
    <cellStyle name="메모 5 3 3 4 3" xfId="20825"/>
    <cellStyle name="메모 5 3 3 4 3 2" xfId="43864"/>
    <cellStyle name="메모 5 3 3 4 4" xfId="26307"/>
    <cellStyle name="메모 5 3 3 4 4 2" xfId="49346"/>
    <cellStyle name="메모 5 3 3 4 5" xfId="32196"/>
    <cellStyle name="메모 5 3 3 5" xfId="9104"/>
    <cellStyle name="메모 5 3 3 5 2" xfId="15070"/>
    <cellStyle name="메모 5 3 3 5 2 2" xfId="38124"/>
    <cellStyle name="메모 5 3 3 5 3" xfId="20826"/>
    <cellStyle name="메모 5 3 3 5 3 2" xfId="43865"/>
    <cellStyle name="메모 5 3 3 5 4" xfId="26308"/>
    <cellStyle name="메모 5 3 3 5 4 2" xfId="49347"/>
    <cellStyle name="메모 5 3 3 5 5" xfId="32197"/>
    <cellStyle name="메모 5 3 3 6" xfId="9105"/>
    <cellStyle name="메모 5 3 3 6 2" xfId="15071"/>
    <cellStyle name="메모 5 3 3 6 2 2" xfId="38125"/>
    <cellStyle name="메모 5 3 3 6 3" xfId="20827"/>
    <cellStyle name="메모 5 3 3 6 3 2" xfId="43866"/>
    <cellStyle name="메모 5 3 3 6 4" xfId="26309"/>
    <cellStyle name="메모 5 3 3 6 4 2" xfId="49348"/>
    <cellStyle name="메모 5 3 3 6 5" xfId="32198"/>
    <cellStyle name="메모 5 3 3 7" xfId="9106"/>
    <cellStyle name="메모 5 3 3 7 2" xfId="15072"/>
    <cellStyle name="메모 5 3 3 7 2 2" xfId="38126"/>
    <cellStyle name="메모 5 3 3 7 3" xfId="20828"/>
    <cellStyle name="메모 5 3 3 7 3 2" xfId="43867"/>
    <cellStyle name="메모 5 3 3 7 4" xfId="26310"/>
    <cellStyle name="메모 5 3 3 7 4 2" xfId="49349"/>
    <cellStyle name="메모 5 3 3 7 5" xfId="32199"/>
    <cellStyle name="메모 5 3 3 8" xfId="9107"/>
    <cellStyle name="메모 5 3 3 8 2" xfId="15073"/>
    <cellStyle name="메모 5 3 3 8 2 2" xfId="38127"/>
    <cellStyle name="메모 5 3 3 8 3" xfId="20829"/>
    <cellStyle name="메모 5 3 3 8 3 2" xfId="43868"/>
    <cellStyle name="메모 5 3 3 8 4" xfId="26311"/>
    <cellStyle name="메모 5 3 3 8 4 2" xfId="49350"/>
    <cellStyle name="메모 5 3 3 8 5" xfId="32200"/>
    <cellStyle name="메모 5 3 3 9" xfId="9108"/>
    <cellStyle name="메모 5 3 3 9 2" xfId="15074"/>
    <cellStyle name="메모 5 3 3 9 2 2" xfId="38128"/>
    <cellStyle name="메모 5 3 3 9 3" xfId="20830"/>
    <cellStyle name="메모 5 3 3 9 3 2" xfId="43869"/>
    <cellStyle name="메모 5 3 3 9 4" xfId="26312"/>
    <cellStyle name="메모 5 3 3 9 4 2" xfId="49351"/>
    <cellStyle name="메모 5 3 3 9 5" xfId="32201"/>
    <cellStyle name="메모 5 3 4" xfId="9109"/>
    <cellStyle name="메모 5 3 4 2" xfId="15075"/>
    <cellStyle name="메모 5 3 4 2 2" xfId="38129"/>
    <cellStyle name="메모 5 3 4 3" xfId="20831"/>
    <cellStyle name="메모 5 3 4 3 2" xfId="43870"/>
    <cellStyle name="메모 5 3 4 4" xfId="26313"/>
    <cellStyle name="메모 5 3 4 4 2" xfId="49352"/>
    <cellStyle name="메모 5 3 4 5" xfId="32202"/>
    <cellStyle name="메모 5 3 5" xfId="9110"/>
    <cellStyle name="메모 5 3 5 2" xfId="15076"/>
    <cellStyle name="메모 5 3 5 2 2" xfId="38130"/>
    <cellStyle name="메모 5 3 5 3" xfId="20832"/>
    <cellStyle name="메모 5 3 5 3 2" xfId="43871"/>
    <cellStyle name="메모 5 3 5 4" xfId="26314"/>
    <cellStyle name="메모 5 3 5 4 2" xfId="49353"/>
    <cellStyle name="메모 5 3 5 5" xfId="32203"/>
    <cellStyle name="메모 5 3 6" xfId="9111"/>
    <cellStyle name="메모 5 3 6 2" xfId="15077"/>
    <cellStyle name="메모 5 3 6 2 2" xfId="38131"/>
    <cellStyle name="메모 5 3 6 3" xfId="20833"/>
    <cellStyle name="메모 5 3 6 3 2" xfId="43872"/>
    <cellStyle name="메모 5 3 6 4" xfId="26315"/>
    <cellStyle name="메모 5 3 6 4 2" xfId="49354"/>
    <cellStyle name="메모 5 3 6 5" xfId="32204"/>
    <cellStyle name="메모 5 3 7" xfId="9112"/>
    <cellStyle name="메모 5 3 7 2" xfId="15078"/>
    <cellStyle name="메모 5 3 7 2 2" xfId="38132"/>
    <cellStyle name="메모 5 3 7 3" xfId="20834"/>
    <cellStyle name="메모 5 3 7 3 2" xfId="43873"/>
    <cellStyle name="메모 5 3 7 4" xfId="26316"/>
    <cellStyle name="메모 5 3 7 4 2" xfId="49355"/>
    <cellStyle name="메모 5 3 7 5" xfId="32205"/>
    <cellStyle name="메모 5 3 8" xfId="9113"/>
    <cellStyle name="메모 5 3 8 2" xfId="15079"/>
    <cellStyle name="메모 5 3 8 2 2" xfId="38133"/>
    <cellStyle name="메모 5 3 8 3" xfId="20835"/>
    <cellStyle name="메모 5 3 8 3 2" xfId="43874"/>
    <cellStyle name="메모 5 3 8 4" xfId="26317"/>
    <cellStyle name="메모 5 3 8 4 2" xfId="49356"/>
    <cellStyle name="메모 5 3 8 5" xfId="32206"/>
    <cellStyle name="메모 5 3 9" xfId="9114"/>
    <cellStyle name="메모 5 3 9 2" xfId="15080"/>
    <cellStyle name="메모 5 3 9 2 2" xfId="38134"/>
    <cellStyle name="메모 5 3 9 3" xfId="20836"/>
    <cellStyle name="메모 5 3 9 3 2" xfId="43875"/>
    <cellStyle name="메모 5 3 9 4" xfId="26318"/>
    <cellStyle name="메모 5 3 9 4 2" xfId="49357"/>
    <cellStyle name="메모 5 3 9 5" xfId="32207"/>
    <cellStyle name="메모 5 4" xfId="5457"/>
    <cellStyle name="메모 5 4 2" xfId="5745"/>
    <cellStyle name="메모 5 4 2 10" xfId="11718"/>
    <cellStyle name="메모 5 4 2 10 2" xfId="34787"/>
    <cellStyle name="메모 5 4 2 11" xfId="17485"/>
    <cellStyle name="메모 5 4 2 11 2" xfId="40539"/>
    <cellStyle name="메모 5 4 2 12" xfId="23003"/>
    <cellStyle name="메모 5 4 2 12 2" xfId="46042"/>
    <cellStyle name="메모 5 4 2 13" xfId="28859"/>
    <cellStyle name="메모 5 4 2 2" xfId="9115"/>
    <cellStyle name="메모 5 4 2 2 2" xfId="15081"/>
    <cellStyle name="메모 5 4 2 2 2 2" xfId="38135"/>
    <cellStyle name="메모 5 4 2 2 3" xfId="20837"/>
    <cellStyle name="메모 5 4 2 2 3 2" xfId="43876"/>
    <cellStyle name="메모 5 4 2 2 4" xfId="26319"/>
    <cellStyle name="메모 5 4 2 2 4 2" xfId="49358"/>
    <cellStyle name="메모 5 4 2 2 5" xfId="32208"/>
    <cellStyle name="메모 5 4 2 3" xfId="9116"/>
    <cellStyle name="메모 5 4 2 3 2" xfId="15082"/>
    <cellStyle name="메모 5 4 2 3 2 2" xfId="38136"/>
    <cellStyle name="메모 5 4 2 3 3" xfId="20838"/>
    <cellStyle name="메모 5 4 2 3 3 2" xfId="43877"/>
    <cellStyle name="메모 5 4 2 3 4" xfId="26320"/>
    <cellStyle name="메모 5 4 2 3 4 2" xfId="49359"/>
    <cellStyle name="메모 5 4 2 3 5" xfId="32209"/>
    <cellStyle name="메모 5 4 2 4" xfId="9117"/>
    <cellStyle name="메모 5 4 2 4 2" xfId="15083"/>
    <cellStyle name="메모 5 4 2 4 2 2" xfId="38137"/>
    <cellStyle name="메모 5 4 2 4 3" xfId="20839"/>
    <cellStyle name="메모 5 4 2 4 3 2" xfId="43878"/>
    <cellStyle name="메모 5 4 2 4 4" xfId="26321"/>
    <cellStyle name="메모 5 4 2 4 4 2" xfId="49360"/>
    <cellStyle name="메모 5 4 2 4 5" xfId="32210"/>
    <cellStyle name="메모 5 4 2 5" xfId="9118"/>
    <cellStyle name="메모 5 4 2 5 2" xfId="15084"/>
    <cellStyle name="메모 5 4 2 5 2 2" xfId="38138"/>
    <cellStyle name="메모 5 4 2 5 3" xfId="20840"/>
    <cellStyle name="메모 5 4 2 5 3 2" xfId="43879"/>
    <cellStyle name="메모 5 4 2 5 4" xfId="26322"/>
    <cellStyle name="메모 5 4 2 5 4 2" xfId="49361"/>
    <cellStyle name="메모 5 4 2 5 5" xfId="32211"/>
    <cellStyle name="메모 5 4 2 6" xfId="9119"/>
    <cellStyle name="메모 5 4 2 6 2" xfId="15085"/>
    <cellStyle name="메모 5 4 2 6 2 2" xfId="38139"/>
    <cellStyle name="메모 5 4 2 6 3" xfId="20841"/>
    <cellStyle name="메모 5 4 2 6 3 2" xfId="43880"/>
    <cellStyle name="메모 5 4 2 6 4" xfId="26323"/>
    <cellStyle name="메모 5 4 2 6 4 2" xfId="49362"/>
    <cellStyle name="메모 5 4 2 6 5" xfId="32212"/>
    <cellStyle name="메모 5 4 2 7" xfId="9120"/>
    <cellStyle name="메모 5 4 2 7 2" xfId="15086"/>
    <cellStyle name="메모 5 4 2 7 2 2" xfId="38140"/>
    <cellStyle name="메모 5 4 2 7 3" xfId="20842"/>
    <cellStyle name="메모 5 4 2 7 3 2" xfId="43881"/>
    <cellStyle name="메모 5 4 2 7 4" xfId="26324"/>
    <cellStyle name="메모 5 4 2 7 4 2" xfId="49363"/>
    <cellStyle name="메모 5 4 2 7 5" xfId="32213"/>
    <cellStyle name="메모 5 4 2 8" xfId="9121"/>
    <cellStyle name="메모 5 4 2 8 2" xfId="15087"/>
    <cellStyle name="메모 5 4 2 8 2 2" xfId="38141"/>
    <cellStyle name="메모 5 4 2 8 3" xfId="20843"/>
    <cellStyle name="메모 5 4 2 8 3 2" xfId="43882"/>
    <cellStyle name="메모 5 4 2 8 4" xfId="26325"/>
    <cellStyle name="메모 5 4 2 8 4 2" xfId="49364"/>
    <cellStyle name="메모 5 4 2 8 5" xfId="32214"/>
    <cellStyle name="메모 5 4 2 9" xfId="9122"/>
    <cellStyle name="메모 5 4 2 9 2" xfId="15088"/>
    <cellStyle name="메모 5 4 2 9 2 2" xfId="38142"/>
    <cellStyle name="메모 5 4 2 9 3" xfId="20844"/>
    <cellStyle name="메모 5 4 2 9 3 2" xfId="43883"/>
    <cellStyle name="메모 5 4 2 9 4" xfId="26326"/>
    <cellStyle name="메모 5 4 2 9 4 2" xfId="49365"/>
    <cellStyle name="메모 5 4 2 9 5" xfId="32215"/>
    <cellStyle name="메모 5 4 3" xfId="5972"/>
    <cellStyle name="메모 5 4 3 10" xfId="9123"/>
    <cellStyle name="메모 5 4 3 10 2" xfId="15089"/>
    <cellStyle name="메모 5 4 3 10 2 2" xfId="38143"/>
    <cellStyle name="메모 5 4 3 10 3" xfId="20845"/>
    <cellStyle name="메모 5 4 3 10 3 2" xfId="43884"/>
    <cellStyle name="메모 5 4 3 10 4" xfId="26327"/>
    <cellStyle name="메모 5 4 3 10 4 2" xfId="49366"/>
    <cellStyle name="메모 5 4 3 10 5" xfId="32216"/>
    <cellStyle name="메모 5 4 3 11" xfId="11945"/>
    <cellStyle name="메모 5 4 3 11 2" xfId="35014"/>
    <cellStyle name="메모 5 4 3 12" xfId="17702"/>
    <cellStyle name="메모 5 4 3 12 2" xfId="40756"/>
    <cellStyle name="메모 5 4 3 13" xfId="23199"/>
    <cellStyle name="메모 5 4 3 13 2" xfId="46238"/>
    <cellStyle name="메모 5 4 3 14" xfId="29086"/>
    <cellStyle name="메모 5 4 3 2" xfId="9124"/>
    <cellStyle name="메모 5 4 3 2 2" xfId="15090"/>
    <cellStyle name="메모 5 4 3 2 2 2" xfId="38144"/>
    <cellStyle name="메모 5 4 3 2 3" xfId="20846"/>
    <cellStyle name="메모 5 4 3 2 3 2" xfId="43885"/>
    <cellStyle name="메모 5 4 3 2 4" xfId="26328"/>
    <cellStyle name="메모 5 4 3 2 4 2" xfId="49367"/>
    <cellStyle name="메모 5 4 3 2 5" xfId="32217"/>
    <cellStyle name="메모 5 4 3 3" xfId="9125"/>
    <cellStyle name="메모 5 4 3 3 2" xfId="15091"/>
    <cellStyle name="메모 5 4 3 3 2 2" xfId="38145"/>
    <cellStyle name="메모 5 4 3 3 3" xfId="20847"/>
    <cellStyle name="메모 5 4 3 3 3 2" xfId="43886"/>
    <cellStyle name="메모 5 4 3 3 4" xfId="26329"/>
    <cellStyle name="메모 5 4 3 3 4 2" xfId="49368"/>
    <cellStyle name="메모 5 4 3 3 5" xfId="32218"/>
    <cellStyle name="메모 5 4 3 4" xfId="9126"/>
    <cellStyle name="메모 5 4 3 4 2" xfId="15092"/>
    <cellStyle name="메모 5 4 3 4 2 2" xfId="38146"/>
    <cellStyle name="메모 5 4 3 4 3" xfId="20848"/>
    <cellStyle name="메모 5 4 3 4 3 2" xfId="43887"/>
    <cellStyle name="메모 5 4 3 4 4" xfId="26330"/>
    <cellStyle name="메모 5 4 3 4 4 2" xfId="49369"/>
    <cellStyle name="메모 5 4 3 4 5" xfId="32219"/>
    <cellStyle name="메모 5 4 3 5" xfId="9127"/>
    <cellStyle name="메모 5 4 3 5 2" xfId="15093"/>
    <cellStyle name="메모 5 4 3 5 2 2" xfId="38147"/>
    <cellStyle name="메모 5 4 3 5 3" xfId="20849"/>
    <cellStyle name="메모 5 4 3 5 3 2" xfId="43888"/>
    <cellStyle name="메모 5 4 3 5 4" xfId="26331"/>
    <cellStyle name="메모 5 4 3 5 4 2" xfId="49370"/>
    <cellStyle name="메모 5 4 3 5 5" xfId="32220"/>
    <cellStyle name="메모 5 4 3 6" xfId="9128"/>
    <cellStyle name="메모 5 4 3 6 2" xfId="15094"/>
    <cellStyle name="메모 5 4 3 6 2 2" xfId="38148"/>
    <cellStyle name="메모 5 4 3 6 3" xfId="20850"/>
    <cellStyle name="메모 5 4 3 6 3 2" xfId="43889"/>
    <cellStyle name="메모 5 4 3 6 4" xfId="26332"/>
    <cellStyle name="메모 5 4 3 6 4 2" xfId="49371"/>
    <cellStyle name="메모 5 4 3 6 5" xfId="32221"/>
    <cellStyle name="메모 5 4 3 7" xfId="9129"/>
    <cellStyle name="메모 5 4 3 7 2" xfId="15095"/>
    <cellStyle name="메모 5 4 3 7 2 2" xfId="38149"/>
    <cellStyle name="메모 5 4 3 7 3" xfId="20851"/>
    <cellStyle name="메모 5 4 3 7 3 2" xfId="43890"/>
    <cellStyle name="메모 5 4 3 7 4" xfId="26333"/>
    <cellStyle name="메모 5 4 3 7 4 2" xfId="49372"/>
    <cellStyle name="메모 5 4 3 7 5" xfId="32222"/>
    <cellStyle name="메모 5 4 3 8" xfId="9130"/>
    <cellStyle name="메모 5 4 3 8 2" xfId="15096"/>
    <cellStyle name="메모 5 4 3 8 2 2" xfId="38150"/>
    <cellStyle name="메모 5 4 3 8 3" xfId="20852"/>
    <cellStyle name="메모 5 4 3 8 3 2" xfId="43891"/>
    <cellStyle name="메모 5 4 3 8 4" xfId="26334"/>
    <cellStyle name="메모 5 4 3 8 4 2" xfId="49373"/>
    <cellStyle name="메모 5 4 3 8 5" xfId="32223"/>
    <cellStyle name="메모 5 4 3 9" xfId="9131"/>
    <cellStyle name="메모 5 4 3 9 2" xfId="15097"/>
    <cellStyle name="메모 5 4 3 9 2 2" xfId="38151"/>
    <cellStyle name="메모 5 4 3 9 3" xfId="20853"/>
    <cellStyle name="메모 5 4 3 9 3 2" xfId="43892"/>
    <cellStyle name="메모 5 4 3 9 4" xfId="26335"/>
    <cellStyle name="메모 5 4 3 9 4 2" xfId="49374"/>
    <cellStyle name="메모 5 4 3 9 5" xfId="32224"/>
    <cellStyle name="메모 5 4 4" xfId="9132"/>
    <cellStyle name="메모 5 4 4 2" xfId="15098"/>
    <cellStyle name="메모 5 4 4 2 2" xfId="38152"/>
    <cellStyle name="메모 5 4 4 3" xfId="20854"/>
    <cellStyle name="메모 5 4 4 3 2" xfId="43893"/>
    <cellStyle name="메모 5 4 4 4" xfId="26336"/>
    <cellStyle name="메모 5 4 4 4 2" xfId="49375"/>
    <cellStyle name="메모 5 4 4 5" xfId="32225"/>
    <cellStyle name="메모 5 4 5" xfId="9133"/>
    <cellStyle name="메모 5 4 5 2" xfId="15099"/>
    <cellStyle name="메모 5 4 5 2 2" xfId="38153"/>
    <cellStyle name="메모 5 4 5 3" xfId="20855"/>
    <cellStyle name="메모 5 4 5 3 2" xfId="43894"/>
    <cellStyle name="메모 5 4 5 4" xfId="26337"/>
    <cellStyle name="메모 5 4 5 4 2" xfId="49376"/>
    <cellStyle name="메모 5 4 5 5" xfId="32226"/>
    <cellStyle name="메모 5 4 6" xfId="9134"/>
    <cellStyle name="메모 5 4 6 2" xfId="15100"/>
    <cellStyle name="메모 5 4 6 2 2" xfId="38154"/>
    <cellStyle name="메모 5 4 6 3" xfId="20856"/>
    <cellStyle name="메모 5 4 6 3 2" xfId="43895"/>
    <cellStyle name="메모 5 4 6 4" xfId="26338"/>
    <cellStyle name="메모 5 4 6 4 2" xfId="49377"/>
    <cellStyle name="메모 5 4 6 5" xfId="32227"/>
    <cellStyle name="메모 5 4 7" xfId="11451"/>
    <cellStyle name="메모 5 4 7 2" xfId="34520"/>
    <cellStyle name="메모 5 4 8" xfId="17244"/>
    <cellStyle name="메모 5 4 8 2" xfId="40298"/>
    <cellStyle name="메모 5 4 9" xfId="28582"/>
    <cellStyle name="메모 5 5" xfId="5360"/>
    <cellStyle name="메모 5 5 10" xfId="28485"/>
    <cellStyle name="메모 5 5 2" xfId="5648"/>
    <cellStyle name="메모 5 5 2 10" xfId="11621"/>
    <cellStyle name="메모 5 5 2 10 2" xfId="34690"/>
    <cellStyle name="메모 5 5 2 11" xfId="17392"/>
    <cellStyle name="메모 5 5 2 11 2" xfId="40446"/>
    <cellStyle name="메모 5 5 2 12" xfId="22926"/>
    <cellStyle name="메모 5 5 2 12 2" xfId="45965"/>
    <cellStyle name="메모 5 5 2 13" xfId="28762"/>
    <cellStyle name="메모 5 5 2 2" xfId="9135"/>
    <cellStyle name="메모 5 5 2 2 2" xfId="15101"/>
    <cellStyle name="메모 5 5 2 2 2 2" xfId="38155"/>
    <cellStyle name="메모 5 5 2 2 3" xfId="20857"/>
    <cellStyle name="메모 5 5 2 2 3 2" xfId="43896"/>
    <cellStyle name="메모 5 5 2 2 4" xfId="26339"/>
    <cellStyle name="메모 5 5 2 2 4 2" xfId="49378"/>
    <cellStyle name="메모 5 5 2 2 5" xfId="32228"/>
    <cellStyle name="메모 5 5 2 3" xfId="9136"/>
    <cellStyle name="메모 5 5 2 3 2" xfId="15102"/>
    <cellStyle name="메모 5 5 2 3 2 2" xfId="38156"/>
    <cellStyle name="메모 5 5 2 3 3" xfId="20858"/>
    <cellStyle name="메모 5 5 2 3 3 2" xfId="43897"/>
    <cellStyle name="메모 5 5 2 3 4" xfId="26340"/>
    <cellStyle name="메모 5 5 2 3 4 2" xfId="49379"/>
    <cellStyle name="메모 5 5 2 3 5" xfId="32229"/>
    <cellStyle name="메모 5 5 2 4" xfId="9137"/>
    <cellStyle name="메모 5 5 2 4 2" xfId="15103"/>
    <cellStyle name="메모 5 5 2 4 2 2" xfId="38157"/>
    <cellStyle name="메모 5 5 2 4 3" xfId="20859"/>
    <cellStyle name="메모 5 5 2 4 3 2" xfId="43898"/>
    <cellStyle name="메모 5 5 2 4 4" xfId="26341"/>
    <cellStyle name="메모 5 5 2 4 4 2" xfId="49380"/>
    <cellStyle name="메모 5 5 2 4 5" xfId="32230"/>
    <cellStyle name="메모 5 5 2 5" xfId="9138"/>
    <cellStyle name="메모 5 5 2 5 2" xfId="15104"/>
    <cellStyle name="메모 5 5 2 5 2 2" xfId="38158"/>
    <cellStyle name="메모 5 5 2 5 3" xfId="20860"/>
    <cellStyle name="메모 5 5 2 5 3 2" xfId="43899"/>
    <cellStyle name="메모 5 5 2 5 4" xfId="26342"/>
    <cellStyle name="메모 5 5 2 5 4 2" xfId="49381"/>
    <cellStyle name="메모 5 5 2 5 5" xfId="32231"/>
    <cellStyle name="메모 5 5 2 6" xfId="9139"/>
    <cellStyle name="메모 5 5 2 6 2" xfId="15105"/>
    <cellStyle name="메모 5 5 2 6 2 2" xfId="38159"/>
    <cellStyle name="메모 5 5 2 6 3" xfId="20861"/>
    <cellStyle name="메모 5 5 2 6 3 2" xfId="43900"/>
    <cellStyle name="메모 5 5 2 6 4" xfId="26343"/>
    <cellStyle name="메모 5 5 2 6 4 2" xfId="49382"/>
    <cellStyle name="메모 5 5 2 6 5" xfId="32232"/>
    <cellStyle name="메모 5 5 2 7" xfId="9140"/>
    <cellStyle name="메모 5 5 2 7 2" xfId="15106"/>
    <cellStyle name="메모 5 5 2 7 2 2" xfId="38160"/>
    <cellStyle name="메모 5 5 2 7 3" xfId="20862"/>
    <cellStyle name="메모 5 5 2 7 3 2" xfId="43901"/>
    <cellStyle name="메모 5 5 2 7 4" xfId="26344"/>
    <cellStyle name="메모 5 5 2 7 4 2" xfId="49383"/>
    <cellStyle name="메모 5 5 2 7 5" xfId="32233"/>
    <cellStyle name="메모 5 5 2 8" xfId="9141"/>
    <cellStyle name="메모 5 5 2 8 2" xfId="15107"/>
    <cellStyle name="메모 5 5 2 8 2 2" xfId="38161"/>
    <cellStyle name="메모 5 5 2 8 3" xfId="20863"/>
    <cellStyle name="메모 5 5 2 8 3 2" xfId="43902"/>
    <cellStyle name="메모 5 5 2 8 4" xfId="26345"/>
    <cellStyle name="메모 5 5 2 8 4 2" xfId="49384"/>
    <cellStyle name="메모 5 5 2 8 5" xfId="32234"/>
    <cellStyle name="메모 5 5 2 9" xfId="9142"/>
    <cellStyle name="메모 5 5 2 9 2" xfId="15108"/>
    <cellStyle name="메모 5 5 2 9 2 2" xfId="38162"/>
    <cellStyle name="메모 5 5 2 9 3" xfId="20864"/>
    <cellStyle name="메모 5 5 2 9 3 2" xfId="43903"/>
    <cellStyle name="메모 5 5 2 9 4" xfId="26346"/>
    <cellStyle name="메모 5 5 2 9 4 2" xfId="49385"/>
    <cellStyle name="메모 5 5 2 9 5" xfId="32235"/>
    <cellStyle name="메모 5 5 3" xfId="5892"/>
    <cellStyle name="메모 5 5 3 10" xfId="9143"/>
    <cellStyle name="메모 5 5 3 10 2" xfId="15109"/>
    <cellStyle name="메모 5 5 3 10 2 2" xfId="38163"/>
    <cellStyle name="메모 5 5 3 10 3" xfId="20865"/>
    <cellStyle name="메모 5 5 3 10 3 2" xfId="43904"/>
    <cellStyle name="메모 5 5 3 10 4" xfId="26347"/>
    <cellStyle name="메모 5 5 3 10 4 2" xfId="49386"/>
    <cellStyle name="메모 5 5 3 10 5" xfId="32236"/>
    <cellStyle name="메모 5 5 3 11" xfId="11865"/>
    <cellStyle name="메모 5 5 3 11 2" xfId="34934"/>
    <cellStyle name="메모 5 5 3 12" xfId="17622"/>
    <cellStyle name="메모 5 5 3 12 2" xfId="40676"/>
    <cellStyle name="메모 5 5 3 13" xfId="23119"/>
    <cellStyle name="메모 5 5 3 13 2" xfId="46158"/>
    <cellStyle name="메모 5 5 3 14" xfId="29006"/>
    <cellStyle name="메모 5 5 3 2" xfId="9144"/>
    <cellStyle name="메모 5 5 3 2 2" xfId="15110"/>
    <cellStyle name="메모 5 5 3 2 2 2" xfId="38164"/>
    <cellStyle name="메모 5 5 3 2 3" xfId="20866"/>
    <cellStyle name="메모 5 5 3 2 3 2" xfId="43905"/>
    <cellStyle name="메모 5 5 3 2 4" xfId="26348"/>
    <cellStyle name="메모 5 5 3 2 4 2" xfId="49387"/>
    <cellStyle name="메모 5 5 3 2 5" xfId="32237"/>
    <cellStyle name="메모 5 5 3 3" xfId="9145"/>
    <cellStyle name="메모 5 5 3 3 2" xfId="15111"/>
    <cellStyle name="메모 5 5 3 3 2 2" xfId="38165"/>
    <cellStyle name="메모 5 5 3 3 3" xfId="20867"/>
    <cellStyle name="메모 5 5 3 3 3 2" xfId="43906"/>
    <cellStyle name="메모 5 5 3 3 4" xfId="26349"/>
    <cellStyle name="메모 5 5 3 3 4 2" xfId="49388"/>
    <cellStyle name="메모 5 5 3 3 5" xfId="32238"/>
    <cellStyle name="메모 5 5 3 4" xfId="9146"/>
    <cellStyle name="메모 5 5 3 4 2" xfId="15112"/>
    <cellStyle name="메모 5 5 3 4 2 2" xfId="38166"/>
    <cellStyle name="메모 5 5 3 4 3" xfId="20868"/>
    <cellStyle name="메모 5 5 3 4 3 2" xfId="43907"/>
    <cellStyle name="메모 5 5 3 4 4" xfId="26350"/>
    <cellStyle name="메모 5 5 3 4 4 2" xfId="49389"/>
    <cellStyle name="메모 5 5 3 4 5" xfId="32239"/>
    <cellStyle name="메모 5 5 3 5" xfId="9147"/>
    <cellStyle name="메모 5 5 3 5 2" xfId="15113"/>
    <cellStyle name="메모 5 5 3 5 2 2" xfId="38167"/>
    <cellStyle name="메모 5 5 3 5 3" xfId="20869"/>
    <cellStyle name="메모 5 5 3 5 3 2" xfId="43908"/>
    <cellStyle name="메모 5 5 3 5 4" xfId="26351"/>
    <cellStyle name="메모 5 5 3 5 4 2" xfId="49390"/>
    <cellStyle name="메모 5 5 3 5 5" xfId="32240"/>
    <cellStyle name="메모 5 5 3 6" xfId="9148"/>
    <cellStyle name="메모 5 5 3 6 2" xfId="15114"/>
    <cellStyle name="메모 5 5 3 6 2 2" xfId="38168"/>
    <cellStyle name="메모 5 5 3 6 3" xfId="20870"/>
    <cellStyle name="메모 5 5 3 6 3 2" xfId="43909"/>
    <cellStyle name="메모 5 5 3 6 4" xfId="26352"/>
    <cellStyle name="메모 5 5 3 6 4 2" xfId="49391"/>
    <cellStyle name="메모 5 5 3 6 5" xfId="32241"/>
    <cellStyle name="메모 5 5 3 7" xfId="9149"/>
    <cellStyle name="메모 5 5 3 7 2" xfId="15115"/>
    <cellStyle name="메모 5 5 3 7 2 2" xfId="38169"/>
    <cellStyle name="메모 5 5 3 7 3" xfId="20871"/>
    <cellStyle name="메모 5 5 3 7 3 2" xfId="43910"/>
    <cellStyle name="메모 5 5 3 7 4" xfId="26353"/>
    <cellStyle name="메모 5 5 3 7 4 2" xfId="49392"/>
    <cellStyle name="메모 5 5 3 7 5" xfId="32242"/>
    <cellStyle name="메모 5 5 3 8" xfId="9150"/>
    <cellStyle name="메모 5 5 3 8 2" xfId="15116"/>
    <cellStyle name="메모 5 5 3 8 2 2" xfId="38170"/>
    <cellStyle name="메모 5 5 3 8 3" xfId="20872"/>
    <cellStyle name="메모 5 5 3 8 3 2" xfId="43911"/>
    <cellStyle name="메모 5 5 3 8 4" xfId="26354"/>
    <cellStyle name="메모 5 5 3 8 4 2" xfId="49393"/>
    <cellStyle name="메모 5 5 3 8 5" xfId="32243"/>
    <cellStyle name="메모 5 5 3 9" xfId="9151"/>
    <cellStyle name="메모 5 5 3 9 2" xfId="15117"/>
    <cellStyle name="메모 5 5 3 9 2 2" xfId="38171"/>
    <cellStyle name="메모 5 5 3 9 3" xfId="20873"/>
    <cellStyle name="메모 5 5 3 9 3 2" xfId="43912"/>
    <cellStyle name="메모 5 5 3 9 4" xfId="26355"/>
    <cellStyle name="메모 5 5 3 9 4 2" xfId="49394"/>
    <cellStyle name="메모 5 5 3 9 5" xfId="32244"/>
    <cellStyle name="메모 5 5 4" xfId="9152"/>
    <cellStyle name="메모 5 5 4 2" xfId="15118"/>
    <cellStyle name="메모 5 5 4 2 2" xfId="38172"/>
    <cellStyle name="메모 5 5 4 3" xfId="20874"/>
    <cellStyle name="메모 5 5 4 3 2" xfId="43913"/>
    <cellStyle name="메모 5 5 4 4" xfId="26356"/>
    <cellStyle name="메모 5 5 4 4 2" xfId="49395"/>
    <cellStyle name="메모 5 5 4 5" xfId="32245"/>
    <cellStyle name="메모 5 5 5" xfId="9153"/>
    <cellStyle name="메모 5 5 5 2" xfId="15119"/>
    <cellStyle name="메모 5 5 5 2 2" xfId="38173"/>
    <cellStyle name="메모 5 5 5 3" xfId="20875"/>
    <cellStyle name="메모 5 5 5 3 2" xfId="43914"/>
    <cellStyle name="메모 5 5 5 4" xfId="26357"/>
    <cellStyle name="메모 5 5 5 4 2" xfId="49396"/>
    <cellStyle name="메모 5 5 5 5" xfId="32246"/>
    <cellStyle name="메모 5 5 6" xfId="9154"/>
    <cellStyle name="메모 5 5 6 2" xfId="15120"/>
    <cellStyle name="메모 5 5 6 2 2" xfId="38174"/>
    <cellStyle name="메모 5 5 6 3" xfId="20876"/>
    <cellStyle name="메모 5 5 6 3 2" xfId="43915"/>
    <cellStyle name="메모 5 5 6 4" xfId="26358"/>
    <cellStyle name="메모 5 5 6 4 2" xfId="49397"/>
    <cellStyle name="메모 5 5 6 5" xfId="32247"/>
    <cellStyle name="메모 5 5 7" xfId="9155"/>
    <cellStyle name="메모 5 5 7 2" xfId="15121"/>
    <cellStyle name="메모 5 5 7 2 2" xfId="38175"/>
    <cellStyle name="메모 5 5 7 3" xfId="20877"/>
    <cellStyle name="메모 5 5 7 3 2" xfId="43916"/>
    <cellStyle name="메모 5 5 7 4" xfId="26359"/>
    <cellStyle name="메모 5 5 7 4 2" xfId="49398"/>
    <cellStyle name="메모 5 5 7 5" xfId="32248"/>
    <cellStyle name="메모 5 5 8" xfId="11354"/>
    <cellStyle name="메모 5 5 8 2" xfId="34423"/>
    <cellStyle name="메모 5 5 9" xfId="11260"/>
    <cellStyle name="메모 5 5 9 2" xfId="34329"/>
    <cellStyle name="메모 5 6" xfId="5468"/>
    <cellStyle name="메모 5 6 10" xfId="17255"/>
    <cellStyle name="메모 5 6 10 2" xfId="40309"/>
    <cellStyle name="메모 5 6 11" xfId="22876"/>
    <cellStyle name="메모 5 6 11 2" xfId="45915"/>
    <cellStyle name="메모 5 6 12" xfId="28593"/>
    <cellStyle name="메모 5 6 2" xfId="5756"/>
    <cellStyle name="메모 5 6 2 10" xfId="9156"/>
    <cellStyle name="메모 5 6 2 10 2" xfId="15122"/>
    <cellStyle name="메모 5 6 2 10 2 2" xfId="38176"/>
    <cellStyle name="메모 5 6 2 10 3" xfId="20878"/>
    <cellStyle name="메모 5 6 2 10 3 2" xfId="43917"/>
    <cellStyle name="메모 5 6 2 10 4" xfId="26360"/>
    <cellStyle name="메모 5 6 2 10 4 2" xfId="49399"/>
    <cellStyle name="메모 5 6 2 10 5" xfId="32249"/>
    <cellStyle name="메모 5 6 2 11" xfId="11729"/>
    <cellStyle name="메모 5 6 2 11 2" xfId="34798"/>
    <cellStyle name="메모 5 6 2 12" xfId="17496"/>
    <cellStyle name="메모 5 6 2 12 2" xfId="40550"/>
    <cellStyle name="메모 5 6 2 13" xfId="23012"/>
    <cellStyle name="메모 5 6 2 13 2" xfId="46051"/>
    <cellStyle name="메모 5 6 2 14" xfId="28870"/>
    <cellStyle name="메모 5 6 2 2" xfId="9157"/>
    <cellStyle name="메모 5 6 2 2 2" xfId="15123"/>
    <cellStyle name="메모 5 6 2 2 2 2" xfId="38177"/>
    <cellStyle name="메모 5 6 2 2 3" xfId="20879"/>
    <cellStyle name="메모 5 6 2 2 3 2" xfId="43918"/>
    <cellStyle name="메모 5 6 2 2 4" xfId="26361"/>
    <cellStyle name="메모 5 6 2 2 4 2" xfId="49400"/>
    <cellStyle name="메모 5 6 2 2 5" xfId="32250"/>
    <cellStyle name="메모 5 6 2 3" xfId="9158"/>
    <cellStyle name="메모 5 6 2 3 2" xfId="15124"/>
    <cellStyle name="메모 5 6 2 3 2 2" xfId="38178"/>
    <cellStyle name="메모 5 6 2 3 3" xfId="20880"/>
    <cellStyle name="메모 5 6 2 3 3 2" xfId="43919"/>
    <cellStyle name="메모 5 6 2 3 4" xfId="26362"/>
    <cellStyle name="메모 5 6 2 3 4 2" xfId="49401"/>
    <cellStyle name="메모 5 6 2 3 5" xfId="32251"/>
    <cellStyle name="메모 5 6 2 4" xfId="9159"/>
    <cellStyle name="메모 5 6 2 4 2" xfId="15125"/>
    <cellStyle name="메모 5 6 2 4 2 2" xfId="38179"/>
    <cellStyle name="메모 5 6 2 4 3" xfId="20881"/>
    <cellStyle name="메모 5 6 2 4 3 2" xfId="43920"/>
    <cellStyle name="메모 5 6 2 4 4" xfId="26363"/>
    <cellStyle name="메모 5 6 2 4 4 2" xfId="49402"/>
    <cellStyle name="메모 5 6 2 4 5" xfId="32252"/>
    <cellStyle name="메모 5 6 2 5" xfId="9160"/>
    <cellStyle name="메모 5 6 2 5 2" xfId="15126"/>
    <cellStyle name="메모 5 6 2 5 2 2" xfId="38180"/>
    <cellStyle name="메모 5 6 2 5 3" xfId="20882"/>
    <cellStyle name="메모 5 6 2 5 3 2" xfId="43921"/>
    <cellStyle name="메모 5 6 2 5 4" xfId="26364"/>
    <cellStyle name="메모 5 6 2 5 4 2" xfId="49403"/>
    <cellStyle name="메모 5 6 2 5 5" xfId="32253"/>
    <cellStyle name="메모 5 6 2 6" xfId="9161"/>
    <cellStyle name="메모 5 6 2 6 2" xfId="15127"/>
    <cellStyle name="메모 5 6 2 6 2 2" xfId="38181"/>
    <cellStyle name="메모 5 6 2 6 3" xfId="20883"/>
    <cellStyle name="메모 5 6 2 6 3 2" xfId="43922"/>
    <cellStyle name="메모 5 6 2 6 4" xfId="26365"/>
    <cellStyle name="메모 5 6 2 6 4 2" xfId="49404"/>
    <cellStyle name="메모 5 6 2 6 5" xfId="32254"/>
    <cellStyle name="메모 5 6 2 7" xfId="9162"/>
    <cellStyle name="메모 5 6 2 7 2" xfId="15128"/>
    <cellStyle name="메모 5 6 2 7 2 2" xfId="38182"/>
    <cellStyle name="메모 5 6 2 7 3" xfId="20884"/>
    <cellStyle name="메모 5 6 2 7 3 2" xfId="43923"/>
    <cellStyle name="메모 5 6 2 7 4" xfId="26366"/>
    <cellStyle name="메모 5 6 2 7 4 2" xfId="49405"/>
    <cellStyle name="메모 5 6 2 7 5" xfId="32255"/>
    <cellStyle name="메모 5 6 2 8" xfId="9163"/>
    <cellStyle name="메모 5 6 2 8 2" xfId="15129"/>
    <cellStyle name="메모 5 6 2 8 2 2" xfId="38183"/>
    <cellStyle name="메모 5 6 2 8 3" xfId="20885"/>
    <cellStyle name="메모 5 6 2 8 3 2" xfId="43924"/>
    <cellStyle name="메모 5 6 2 8 4" xfId="26367"/>
    <cellStyle name="메모 5 6 2 8 4 2" xfId="49406"/>
    <cellStyle name="메모 5 6 2 8 5" xfId="32256"/>
    <cellStyle name="메모 5 6 2 9" xfId="9164"/>
    <cellStyle name="메모 5 6 2 9 2" xfId="15130"/>
    <cellStyle name="메모 5 6 2 9 2 2" xfId="38184"/>
    <cellStyle name="메모 5 6 2 9 3" xfId="20886"/>
    <cellStyle name="메모 5 6 2 9 3 2" xfId="43925"/>
    <cellStyle name="메모 5 6 2 9 4" xfId="26368"/>
    <cellStyle name="메모 5 6 2 9 4 2" xfId="49407"/>
    <cellStyle name="메모 5 6 2 9 5" xfId="32257"/>
    <cellStyle name="메모 5 6 3" xfId="5983"/>
    <cellStyle name="메모 5 6 3 10" xfId="9165"/>
    <cellStyle name="메모 5 6 3 10 2" xfId="15131"/>
    <cellStyle name="메모 5 6 3 10 2 2" xfId="38185"/>
    <cellStyle name="메모 5 6 3 10 3" xfId="20887"/>
    <cellStyle name="메모 5 6 3 10 3 2" xfId="43926"/>
    <cellStyle name="메모 5 6 3 10 4" xfId="26369"/>
    <cellStyle name="메모 5 6 3 10 4 2" xfId="49408"/>
    <cellStyle name="메모 5 6 3 10 5" xfId="32258"/>
    <cellStyle name="메모 5 6 3 11" xfId="11956"/>
    <cellStyle name="메모 5 6 3 11 2" xfId="35025"/>
    <cellStyle name="메모 5 6 3 12" xfId="17713"/>
    <cellStyle name="메모 5 6 3 12 2" xfId="40767"/>
    <cellStyle name="메모 5 6 3 13" xfId="23210"/>
    <cellStyle name="메모 5 6 3 13 2" xfId="46249"/>
    <cellStyle name="메모 5 6 3 14" xfId="29097"/>
    <cellStyle name="메모 5 6 3 2" xfId="9166"/>
    <cellStyle name="메모 5 6 3 2 2" xfId="15132"/>
    <cellStyle name="메모 5 6 3 2 2 2" xfId="38186"/>
    <cellStyle name="메모 5 6 3 2 3" xfId="20888"/>
    <cellStyle name="메모 5 6 3 2 3 2" xfId="43927"/>
    <cellStyle name="메모 5 6 3 2 4" xfId="26370"/>
    <cellStyle name="메모 5 6 3 2 4 2" xfId="49409"/>
    <cellStyle name="메모 5 6 3 2 5" xfId="32259"/>
    <cellStyle name="메모 5 6 3 3" xfId="9167"/>
    <cellStyle name="메모 5 6 3 3 2" xfId="15133"/>
    <cellStyle name="메모 5 6 3 3 2 2" xfId="38187"/>
    <cellStyle name="메모 5 6 3 3 3" xfId="20889"/>
    <cellStyle name="메모 5 6 3 3 3 2" xfId="43928"/>
    <cellStyle name="메모 5 6 3 3 4" xfId="26371"/>
    <cellStyle name="메모 5 6 3 3 4 2" xfId="49410"/>
    <cellStyle name="메모 5 6 3 3 5" xfId="32260"/>
    <cellStyle name="메모 5 6 3 4" xfId="9168"/>
    <cellStyle name="메모 5 6 3 4 2" xfId="15134"/>
    <cellStyle name="메모 5 6 3 4 2 2" xfId="38188"/>
    <cellStyle name="메모 5 6 3 4 3" xfId="20890"/>
    <cellStyle name="메모 5 6 3 4 3 2" xfId="43929"/>
    <cellStyle name="메모 5 6 3 4 4" xfId="26372"/>
    <cellStyle name="메모 5 6 3 4 4 2" xfId="49411"/>
    <cellStyle name="메모 5 6 3 4 5" xfId="32261"/>
    <cellStyle name="메모 5 6 3 5" xfId="9169"/>
    <cellStyle name="메모 5 6 3 5 2" xfId="15135"/>
    <cellStyle name="메모 5 6 3 5 2 2" xfId="38189"/>
    <cellStyle name="메모 5 6 3 5 3" xfId="20891"/>
    <cellStyle name="메모 5 6 3 5 3 2" xfId="43930"/>
    <cellStyle name="메모 5 6 3 5 4" xfId="26373"/>
    <cellStyle name="메모 5 6 3 5 4 2" xfId="49412"/>
    <cellStyle name="메모 5 6 3 5 5" xfId="32262"/>
    <cellStyle name="메모 5 6 3 6" xfId="9170"/>
    <cellStyle name="메모 5 6 3 6 2" xfId="15136"/>
    <cellStyle name="메모 5 6 3 6 2 2" xfId="38190"/>
    <cellStyle name="메모 5 6 3 6 3" xfId="20892"/>
    <cellStyle name="메모 5 6 3 6 3 2" xfId="43931"/>
    <cellStyle name="메모 5 6 3 6 4" xfId="26374"/>
    <cellStyle name="메모 5 6 3 6 4 2" xfId="49413"/>
    <cellStyle name="메모 5 6 3 6 5" xfId="32263"/>
    <cellStyle name="메모 5 6 3 7" xfId="9171"/>
    <cellStyle name="메모 5 6 3 7 2" xfId="15137"/>
    <cellStyle name="메모 5 6 3 7 2 2" xfId="38191"/>
    <cellStyle name="메모 5 6 3 7 3" xfId="20893"/>
    <cellStyle name="메모 5 6 3 7 3 2" xfId="43932"/>
    <cellStyle name="메모 5 6 3 7 4" xfId="26375"/>
    <cellStyle name="메모 5 6 3 7 4 2" xfId="49414"/>
    <cellStyle name="메모 5 6 3 7 5" xfId="32264"/>
    <cellStyle name="메모 5 6 3 8" xfId="9172"/>
    <cellStyle name="메모 5 6 3 8 2" xfId="15138"/>
    <cellStyle name="메모 5 6 3 8 2 2" xfId="38192"/>
    <cellStyle name="메모 5 6 3 8 3" xfId="20894"/>
    <cellStyle name="메모 5 6 3 8 3 2" xfId="43933"/>
    <cellStyle name="메모 5 6 3 8 4" xfId="26376"/>
    <cellStyle name="메모 5 6 3 8 4 2" xfId="49415"/>
    <cellStyle name="메모 5 6 3 8 5" xfId="32265"/>
    <cellStyle name="메모 5 6 3 9" xfId="9173"/>
    <cellStyle name="메모 5 6 3 9 2" xfId="15139"/>
    <cellStyle name="메모 5 6 3 9 2 2" xfId="38193"/>
    <cellStyle name="메모 5 6 3 9 3" xfId="20895"/>
    <cellStyle name="메모 5 6 3 9 3 2" xfId="43934"/>
    <cellStyle name="메모 5 6 3 9 4" xfId="26377"/>
    <cellStyle name="메모 5 6 3 9 4 2" xfId="49416"/>
    <cellStyle name="메모 5 6 3 9 5" xfId="32266"/>
    <cellStyle name="메모 5 6 4" xfId="9174"/>
    <cellStyle name="메모 5 6 4 2" xfId="15140"/>
    <cellStyle name="메모 5 6 4 2 2" xfId="38194"/>
    <cellStyle name="메모 5 6 4 3" xfId="20896"/>
    <cellStyle name="메모 5 6 4 3 2" xfId="43935"/>
    <cellStyle name="메모 5 6 4 4" xfId="26378"/>
    <cellStyle name="메모 5 6 4 4 2" xfId="49417"/>
    <cellStyle name="메모 5 6 4 5" xfId="32267"/>
    <cellStyle name="메모 5 6 5" xfId="9175"/>
    <cellStyle name="메모 5 6 5 2" xfId="15141"/>
    <cellStyle name="메모 5 6 5 2 2" xfId="38195"/>
    <cellStyle name="메모 5 6 5 3" xfId="20897"/>
    <cellStyle name="메모 5 6 5 3 2" xfId="43936"/>
    <cellStyle name="메모 5 6 5 4" xfId="26379"/>
    <cellStyle name="메모 5 6 5 4 2" xfId="49418"/>
    <cellStyle name="메모 5 6 5 5" xfId="32268"/>
    <cellStyle name="메모 5 6 6" xfId="9176"/>
    <cellStyle name="메모 5 6 6 2" xfId="15142"/>
    <cellStyle name="메모 5 6 6 2 2" xfId="38196"/>
    <cellStyle name="메모 5 6 6 3" xfId="20898"/>
    <cellStyle name="메모 5 6 6 3 2" xfId="43937"/>
    <cellStyle name="메모 5 6 6 4" xfId="26380"/>
    <cellStyle name="메모 5 6 6 4 2" xfId="49419"/>
    <cellStyle name="메모 5 6 6 5" xfId="32269"/>
    <cellStyle name="메모 5 6 7" xfId="9177"/>
    <cellStyle name="메모 5 6 7 2" xfId="15143"/>
    <cellStyle name="메모 5 6 7 2 2" xfId="38197"/>
    <cellStyle name="메모 5 6 7 3" xfId="20899"/>
    <cellStyle name="메모 5 6 7 3 2" xfId="43938"/>
    <cellStyle name="메모 5 6 7 4" xfId="26381"/>
    <cellStyle name="메모 5 6 7 4 2" xfId="49420"/>
    <cellStyle name="메모 5 6 7 5" xfId="32270"/>
    <cellStyle name="메모 5 6 8" xfId="9178"/>
    <cellStyle name="메모 5 6 8 2" xfId="15144"/>
    <cellStyle name="메모 5 6 8 2 2" xfId="38198"/>
    <cellStyle name="메모 5 6 8 3" xfId="20900"/>
    <cellStyle name="메모 5 6 8 3 2" xfId="43939"/>
    <cellStyle name="메모 5 6 8 4" xfId="26382"/>
    <cellStyle name="메모 5 6 8 4 2" xfId="49421"/>
    <cellStyle name="메모 5 6 8 5" xfId="32271"/>
    <cellStyle name="메모 5 6 9" xfId="11462"/>
    <cellStyle name="메모 5 6 9 2" xfId="34531"/>
    <cellStyle name="메모 5 7" xfId="9179"/>
    <cellStyle name="메모 5 7 2" xfId="15145"/>
    <cellStyle name="메모 5 7 2 2" xfId="38199"/>
    <cellStyle name="메모 5 7 3" xfId="20901"/>
    <cellStyle name="메모 5 7 3 2" xfId="43940"/>
    <cellStyle name="메모 5 7 4" xfId="26383"/>
    <cellStyle name="메모 5 7 4 2" xfId="49422"/>
    <cellStyle name="메모 5 7 5" xfId="32272"/>
    <cellStyle name="메모 5 8" xfId="11287"/>
    <cellStyle name="메모 5 8 2" xfId="34356"/>
    <cellStyle name="메모 5 9" xfId="28442"/>
    <cellStyle name="메모 6" xfId="5142"/>
    <cellStyle name="메모 6 2" xfId="5559"/>
    <cellStyle name="메모 6 2 10" xfId="9180"/>
    <cellStyle name="메모 6 2 10 2" xfId="15146"/>
    <cellStyle name="메모 6 2 10 2 2" xfId="38200"/>
    <cellStyle name="메모 6 2 10 3" xfId="20902"/>
    <cellStyle name="메모 6 2 10 3 2" xfId="43941"/>
    <cellStyle name="메모 6 2 10 4" xfId="26384"/>
    <cellStyle name="메모 6 2 10 4 2" xfId="49423"/>
    <cellStyle name="메모 6 2 10 5" xfId="32273"/>
    <cellStyle name="메모 6 2 11" xfId="11551"/>
    <cellStyle name="메모 6 2 11 2" xfId="34620"/>
    <cellStyle name="메모 6 2 12" xfId="17331"/>
    <cellStyle name="메모 6 2 12 2" xfId="40385"/>
    <cellStyle name="메모 6 2 13" xfId="22907"/>
    <cellStyle name="메모 6 2 13 2" xfId="45946"/>
    <cellStyle name="메모 6 2 14" xfId="28684"/>
    <cellStyle name="메모 6 2 2" xfId="5847"/>
    <cellStyle name="메모 6 2 2 10" xfId="11820"/>
    <cellStyle name="메모 6 2 2 10 2" xfId="34889"/>
    <cellStyle name="메모 6 2 2 11" xfId="17581"/>
    <cellStyle name="메모 6 2 2 11 2" xfId="40635"/>
    <cellStyle name="메모 6 2 2 12" xfId="23090"/>
    <cellStyle name="메모 6 2 2 12 2" xfId="46129"/>
    <cellStyle name="메모 6 2 2 13" xfId="28961"/>
    <cellStyle name="메모 6 2 2 2" xfId="9181"/>
    <cellStyle name="메모 6 2 2 2 2" xfId="15147"/>
    <cellStyle name="메모 6 2 2 2 2 2" xfId="38201"/>
    <cellStyle name="메모 6 2 2 2 3" xfId="20903"/>
    <cellStyle name="메모 6 2 2 2 3 2" xfId="43942"/>
    <cellStyle name="메모 6 2 2 2 4" xfId="26385"/>
    <cellStyle name="메모 6 2 2 2 4 2" xfId="49424"/>
    <cellStyle name="메모 6 2 2 2 5" xfId="32274"/>
    <cellStyle name="메모 6 2 2 3" xfId="9182"/>
    <cellStyle name="메모 6 2 2 3 2" xfId="15148"/>
    <cellStyle name="메모 6 2 2 3 2 2" xfId="38202"/>
    <cellStyle name="메모 6 2 2 3 3" xfId="20904"/>
    <cellStyle name="메모 6 2 2 3 3 2" xfId="43943"/>
    <cellStyle name="메모 6 2 2 3 4" xfId="26386"/>
    <cellStyle name="메모 6 2 2 3 4 2" xfId="49425"/>
    <cellStyle name="메모 6 2 2 3 5" xfId="32275"/>
    <cellStyle name="메모 6 2 2 4" xfId="9183"/>
    <cellStyle name="메모 6 2 2 4 2" xfId="15149"/>
    <cellStyle name="메모 6 2 2 4 2 2" xfId="38203"/>
    <cellStyle name="메모 6 2 2 4 3" xfId="20905"/>
    <cellStyle name="메모 6 2 2 4 3 2" xfId="43944"/>
    <cellStyle name="메모 6 2 2 4 4" xfId="26387"/>
    <cellStyle name="메모 6 2 2 4 4 2" xfId="49426"/>
    <cellStyle name="메모 6 2 2 4 5" xfId="32276"/>
    <cellStyle name="메모 6 2 2 5" xfId="9184"/>
    <cellStyle name="메모 6 2 2 5 2" xfId="15150"/>
    <cellStyle name="메모 6 2 2 5 2 2" xfId="38204"/>
    <cellStyle name="메모 6 2 2 5 3" xfId="20906"/>
    <cellStyle name="메모 6 2 2 5 3 2" xfId="43945"/>
    <cellStyle name="메모 6 2 2 5 4" xfId="26388"/>
    <cellStyle name="메모 6 2 2 5 4 2" xfId="49427"/>
    <cellStyle name="메모 6 2 2 5 5" xfId="32277"/>
    <cellStyle name="메모 6 2 2 6" xfId="9185"/>
    <cellStyle name="메모 6 2 2 6 2" xfId="15151"/>
    <cellStyle name="메모 6 2 2 6 2 2" xfId="38205"/>
    <cellStyle name="메모 6 2 2 6 3" xfId="20907"/>
    <cellStyle name="메모 6 2 2 6 3 2" xfId="43946"/>
    <cellStyle name="메모 6 2 2 6 4" xfId="26389"/>
    <cellStyle name="메모 6 2 2 6 4 2" xfId="49428"/>
    <cellStyle name="메모 6 2 2 6 5" xfId="32278"/>
    <cellStyle name="메모 6 2 2 7" xfId="9186"/>
    <cellStyle name="메모 6 2 2 7 2" xfId="15152"/>
    <cellStyle name="메모 6 2 2 7 2 2" xfId="38206"/>
    <cellStyle name="메모 6 2 2 7 3" xfId="20908"/>
    <cellStyle name="메모 6 2 2 7 3 2" xfId="43947"/>
    <cellStyle name="메모 6 2 2 7 4" xfId="26390"/>
    <cellStyle name="메모 6 2 2 7 4 2" xfId="49429"/>
    <cellStyle name="메모 6 2 2 7 5" xfId="32279"/>
    <cellStyle name="메모 6 2 2 8" xfId="9187"/>
    <cellStyle name="메모 6 2 2 8 2" xfId="15153"/>
    <cellStyle name="메모 6 2 2 8 2 2" xfId="38207"/>
    <cellStyle name="메모 6 2 2 8 3" xfId="20909"/>
    <cellStyle name="메모 6 2 2 8 3 2" xfId="43948"/>
    <cellStyle name="메모 6 2 2 8 4" xfId="26391"/>
    <cellStyle name="메모 6 2 2 8 4 2" xfId="49430"/>
    <cellStyle name="메모 6 2 2 8 5" xfId="32280"/>
    <cellStyle name="메모 6 2 2 9" xfId="9188"/>
    <cellStyle name="메모 6 2 2 9 2" xfId="15154"/>
    <cellStyle name="메모 6 2 2 9 2 2" xfId="38208"/>
    <cellStyle name="메모 6 2 2 9 3" xfId="20910"/>
    <cellStyle name="메모 6 2 2 9 3 2" xfId="43949"/>
    <cellStyle name="메모 6 2 2 9 4" xfId="26392"/>
    <cellStyle name="메모 6 2 2 9 4 2" xfId="49431"/>
    <cellStyle name="메모 6 2 2 9 5" xfId="32281"/>
    <cellStyle name="메모 6 2 3" xfId="6067"/>
    <cellStyle name="메모 6 2 3 10" xfId="9189"/>
    <cellStyle name="메모 6 2 3 10 2" xfId="15155"/>
    <cellStyle name="메모 6 2 3 10 2 2" xfId="38209"/>
    <cellStyle name="메모 6 2 3 10 3" xfId="20911"/>
    <cellStyle name="메모 6 2 3 10 3 2" xfId="43950"/>
    <cellStyle name="메모 6 2 3 10 4" xfId="26393"/>
    <cellStyle name="메모 6 2 3 10 4 2" xfId="49432"/>
    <cellStyle name="메모 6 2 3 10 5" xfId="32282"/>
    <cellStyle name="메모 6 2 3 11" xfId="12039"/>
    <cellStyle name="메모 6 2 3 11 2" xfId="35108"/>
    <cellStyle name="메모 6 2 3 12" xfId="17795"/>
    <cellStyle name="메모 6 2 3 12 2" xfId="40849"/>
    <cellStyle name="메모 6 2 3 13" xfId="23292"/>
    <cellStyle name="메모 6 2 3 13 2" xfId="46331"/>
    <cellStyle name="메모 6 2 3 14" xfId="29181"/>
    <cellStyle name="메모 6 2 3 2" xfId="9190"/>
    <cellStyle name="메모 6 2 3 2 2" xfId="15156"/>
    <cellStyle name="메모 6 2 3 2 2 2" xfId="38210"/>
    <cellStyle name="메모 6 2 3 2 3" xfId="20912"/>
    <cellStyle name="메모 6 2 3 2 3 2" xfId="43951"/>
    <cellStyle name="메모 6 2 3 2 4" xfId="26394"/>
    <cellStyle name="메모 6 2 3 2 4 2" xfId="49433"/>
    <cellStyle name="메모 6 2 3 2 5" xfId="32283"/>
    <cellStyle name="메모 6 2 3 3" xfId="9191"/>
    <cellStyle name="메모 6 2 3 3 2" xfId="15157"/>
    <cellStyle name="메모 6 2 3 3 2 2" xfId="38211"/>
    <cellStyle name="메모 6 2 3 3 3" xfId="20913"/>
    <cellStyle name="메모 6 2 3 3 3 2" xfId="43952"/>
    <cellStyle name="메모 6 2 3 3 4" xfId="26395"/>
    <cellStyle name="메모 6 2 3 3 4 2" xfId="49434"/>
    <cellStyle name="메모 6 2 3 3 5" xfId="32284"/>
    <cellStyle name="메모 6 2 3 4" xfId="9192"/>
    <cellStyle name="메모 6 2 3 4 2" xfId="15158"/>
    <cellStyle name="메모 6 2 3 4 2 2" xfId="38212"/>
    <cellStyle name="메모 6 2 3 4 3" xfId="20914"/>
    <cellStyle name="메모 6 2 3 4 3 2" xfId="43953"/>
    <cellStyle name="메모 6 2 3 4 4" xfId="26396"/>
    <cellStyle name="메모 6 2 3 4 4 2" xfId="49435"/>
    <cellStyle name="메모 6 2 3 4 5" xfId="32285"/>
    <cellStyle name="메모 6 2 3 5" xfId="9193"/>
    <cellStyle name="메모 6 2 3 5 2" xfId="15159"/>
    <cellStyle name="메모 6 2 3 5 2 2" xfId="38213"/>
    <cellStyle name="메모 6 2 3 5 3" xfId="20915"/>
    <cellStyle name="메모 6 2 3 5 3 2" xfId="43954"/>
    <cellStyle name="메모 6 2 3 5 4" xfId="26397"/>
    <cellStyle name="메모 6 2 3 5 4 2" xfId="49436"/>
    <cellStyle name="메모 6 2 3 5 5" xfId="32286"/>
    <cellStyle name="메모 6 2 3 6" xfId="9194"/>
    <cellStyle name="메모 6 2 3 6 2" xfId="15160"/>
    <cellStyle name="메모 6 2 3 6 2 2" xfId="38214"/>
    <cellStyle name="메모 6 2 3 6 3" xfId="20916"/>
    <cellStyle name="메모 6 2 3 6 3 2" xfId="43955"/>
    <cellStyle name="메모 6 2 3 6 4" xfId="26398"/>
    <cellStyle name="메모 6 2 3 6 4 2" xfId="49437"/>
    <cellStyle name="메모 6 2 3 6 5" xfId="32287"/>
    <cellStyle name="메모 6 2 3 7" xfId="9195"/>
    <cellStyle name="메모 6 2 3 7 2" xfId="15161"/>
    <cellStyle name="메모 6 2 3 7 2 2" xfId="38215"/>
    <cellStyle name="메모 6 2 3 7 3" xfId="20917"/>
    <cellStyle name="메모 6 2 3 7 3 2" xfId="43956"/>
    <cellStyle name="메모 6 2 3 7 4" xfId="26399"/>
    <cellStyle name="메모 6 2 3 7 4 2" xfId="49438"/>
    <cellStyle name="메모 6 2 3 7 5" xfId="32288"/>
    <cellStyle name="메모 6 2 3 8" xfId="9196"/>
    <cellStyle name="메모 6 2 3 8 2" xfId="15162"/>
    <cellStyle name="메모 6 2 3 8 2 2" xfId="38216"/>
    <cellStyle name="메모 6 2 3 8 3" xfId="20918"/>
    <cellStyle name="메모 6 2 3 8 3 2" xfId="43957"/>
    <cellStyle name="메모 6 2 3 8 4" xfId="26400"/>
    <cellStyle name="메모 6 2 3 8 4 2" xfId="49439"/>
    <cellStyle name="메모 6 2 3 8 5" xfId="32289"/>
    <cellStyle name="메모 6 2 3 9" xfId="9197"/>
    <cellStyle name="메모 6 2 3 9 2" xfId="15163"/>
    <cellStyle name="메모 6 2 3 9 2 2" xfId="38217"/>
    <cellStyle name="메모 6 2 3 9 3" xfId="20919"/>
    <cellStyle name="메모 6 2 3 9 3 2" xfId="43958"/>
    <cellStyle name="메모 6 2 3 9 4" xfId="26401"/>
    <cellStyle name="메모 6 2 3 9 4 2" xfId="49440"/>
    <cellStyle name="메모 6 2 3 9 5" xfId="32290"/>
    <cellStyle name="메모 6 2 4" xfId="9198"/>
    <cellStyle name="메모 6 2 4 2" xfId="15164"/>
    <cellStyle name="메모 6 2 4 2 2" xfId="38218"/>
    <cellStyle name="메모 6 2 4 3" xfId="20920"/>
    <cellStyle name="메모 6 2 4 3 2" xfId="43959"/>
    <cellStyle name="메모 6 2 4 4" xfId="26402"/>
    <cellStyle name="메모 6 2 4 4 2" xfId="49441"/>
    <cellStyle name="메모 6 2 4 5" xfId="32291"/>
    <cellStyle name="메모 6 2 5" xfId="9199"/>
    <cellStyle name="메모 6 2 5 2" xfId="15165"/>
    <cellStyle name="메모 6 2 5 2 2" xfId="38219"/>
    <cellStyle name="메모 6 2 5 3" xfId="20921"/>
    <cellStyle name="메모 6 2 5 3 2" xfId="43960"/>
    <cellStyle name="메모 6 2 5 4" xfId="26403"/>
    <cellStyle name="메모 6 2 5 4 2" xfId="49442"/>
    <cellStyle name="메모 6 2 5 5" xfId="32292"/>
    <cellStyle name="메모 6 2 6" xfId="9200"/>
    <cellStyle name="메모 6 2 6 2" xfId="15166"/>
    <cellStyle name="메모 6 2 6 2 2" xfId="38220"/>
    <cellStyle name="메모 6 2 6 3" xfId="20922"/>
    <cellStyle name="메모 6 2 6 3 2" xfId="43961"/>
    <cellStyle name="메모 6 2 6 4" xfId="26404"/>
    <cellStyle name="메모 6 2 6 4 2" xfId="49443"/>
    <cellStyle name="메모 6 2 6 5" xfId="32293"/>
    <cellStyle name="메모 6 2 7" xfId="9201"/>
    <cellStyle name="메모 6 2 7 2" xfId="15167"/>
    <cellStyle name="메모 6 2 7 2 2" xfId="38221"/>
    <cellStyle name="메모 6 2 7 3" xfId="20923"/>
    <cellStyle name="메모 6 2 7 3 2" xfId="43962"/>
    <cellStyle name="메모 6 2 7 4" xfId="26405"/>
    <cellStyle name="메모 6 2 7 4 2" xfId="49444"/>
    <cellStyle name="메모 6 2 7 5" xfId="32294"/>
    <cellStyle name="메모 6 2 8" xfId="9202"/>
    <cellStyle name="메모 6 2 8 2" xfId="15168"/>
    <cellStyle name="메모 6 2 8 2 2" xfId="38222"/>
    <cellStyle name="메모 6 2 8 3" xfId="20924"/>
    <cellStyle name="메모 6 2 8 3 2" xfId="43963"/>
    <cellStyle name="메모 6 2 8 4" xfId="26406"/>
    <cellStyle name="메모 6 2 8 4 2" xfId="49445"/>
    <cellStyle name="메모 6 2 8 5" xfId="32295"/>
    <cellStyle name="메모 6 2 9" xfId="9203"/>
    <cellStyle name="메모 6 2 9 2" xfId="15169"/>
    <cellStyle name="메모 6 2 9 2 2" xfId="38223"/>
    <cellStyle name="메모 6 2 9 3" xfId="20925"/>
    <cellStyle name="메모 6 2 9 3 2" xfId="43964"/>
    <cellStyle name="메모 6 2 9 4" xfId="26407"/>
    <cellStyle name="메모 6 2 9 4 2" xfId="49446"/>
    <cellStyle name="메모 6 2 9 5" xfId="32296"/>
    <cellStyle name="메모 6 3" xfId="5418"/>
    <cellStyle name="메모 6 3 2" xfId="5706"/>
    <cellStyle name="메모 6 3 2 10" xfId="11679"/>
    <cellStyle name="메모 6 3 2 10 2" xfId="34748"/>
    <cellStyle name="메모 6 3 2 11" xfId="17448"/>
    <cellStyle name="메모 6 3 2 11 2" xfId="40502"/>
    <cellStyle name="메모 6 3 2 12" xfId="22969"/>
    <cellStyle name="메모 6 3 2 12 2" xfId="46008"/>
    <cellStyle name="메모 6 3 2 13" xfId="28820"/>
    <cellStyle name="메모 6 3 2 2" xfId="9204"/>
    <cellStyle name="메모 6 3 2 2 2" xfId="15170"/>
    <cellStyle name="메모 6 3 2 2 2 2" xfId="38224"/>
    <cellStyle name="메모 6 3 2 2 3" xfId="20926"/>
    <cellStyle name="메모 6 3 2 2 3 2" xfId="43965"/>
    <cellStyle name="메모 6 3 2 2 4" xfId="26408"/>
    <cellStyle name="메모 6 3 2 2 4 2" xfId="49447"/>
    <cellStyle name="메모 6 3 2 2 5" xfId="32297"/>
    <cellStyle name="메모 6 3 2 3" xfId="9205"/>
    <cellStyle name="메모 6 3 2 3 2" xfId="15171"/>
    <cellStyle name="메모 6 3 2 3 2 2" xfId="38225"/>
    <cellStyle name="메모 6 3 2 3 3" xfId="20927"/>
    <cellStyle name="메모 6 3 2 3 3 2" xfId="43966"/>
    <cellStyle name="메모 6 3 2 3 4" xfId="26409"/>
    <cellStyle name="메모 6 3 2 3 4 2" xfId="49448"/>
    <cellStyle name="메모 6 3 2 3 5" xfId="32298"/>
    <cellStyle name="메모 6 3 2 4" xfId="9206"/>
    <cellStyle name="메모 6 3 2 4 2" xfId="15172"/>
    <cellStyle name="메모 6 3 2 4 2 2" xfId="38226"/>
    <cellStyle name="메모 6 3 2 4 3" xfId="20928"/>
    <cellStyle name="메모 6 3 2 4 3 2" xfId="43967"/>
    <cellStyle name="메모 6 3 2 4 4" xfId="26410"/>
    <cellStyle name="메모 6 3 2 4 4 2" xfId="49449"/>
    <cellStyle name="메모 6 3 2 4 5" xfId="32299"/>
    <cellStyle name="메모 6 3 2 5" xfId="9207"/>
    <cellStyle name="메모 6 3 2 5 2" xfId="15173"/>
    <cellStyle name="메모 6 3 2 5 2 2" xfId="38227"/>
    <cellStyle name="메모 6 3 2 5 3" xfId="20929"/>
    <cellStyle name="메모 6 3 2 5 3 2" xfId="43968"/>
    <cellStyle name="메모 6 3 2 5 4" xfId="26411"/>
    <cellStyle name="메모 6 3 2 5 4 2" xfId="49450"/>
    <cellStyle name="메모 6 3 2 5 5" xfId="32300"/>
    <cellStyle name="메모 6 3 2 6" xfId="9208"/>
    <cellStyle name="메모 6 3 2 6 2" xfId="15174"/>
    <cellStyle name="메모 6 3 2 6 2 2" xfId="38228"/>
    <cellStyle name="메모 6 3 2 6 3" xfId="20930"/>
    <cellStyle name="메모 6 3 2 6 3 2" xfId="43969"/>
    <cellStyle name="메모 6 3 2 6 4" xfId="26412"/>
    <cellStyle name="메모 6 3 2 6 4 2" xfId="49451"/>
    <cellStyle name="메모 6 3 2 6 5" xfId="32301"/>
    <cellStyle name="메모 6 3 2 7" xfId="9209"/>
    <cellStyle name="메모 6 3 2 7 2" xfId="15175"/>
    <cellStyle name="메모 6 3 2 7 2 2" xfId="38229"/>
    <cellStyle name="메모 6 3 2 7 3" xfId="20931"/>
    <cellStyle name="메모 6 3 2 7 3 2" xfId="43970"/>
    <cellStyle name="메모 6 3 2 7 4" xfId="26413"/>
    <cellStyle name="메모 6 3 2 7 4 2" xfId="49452"/>
    <cellStyle name="메모 6 3 2 7 5" xfId="32302"/>
    <cellStyle name="메모 6 3 2 8" xfId="9210"/>
    <cellStyle name="메모 6 3 2 8 2" xfId="15176"/>
    <cellStyle name="메모 6 3 2 8 2 2" xfId="38230"/>
    <cellStyle name="메모 6 3 2 8 3" xfId="20932"/>
    <cellStyle name="메모 6 3 2 8 3 2" xfId="43971"/>
    <cellStyle name="메모 6 3 2 8 4" xfId="26414"/>
    <cellStyle name="메모 6 3 2 8 4 2" xfId="49453"/>
    <cellStyle name="메모 6 3 2 8 5" xfId="32303"/>
    <cellStyle name="메모 6 3 2 9" xfId="9211"/>
    <cellStyle name="메모 6 3 2 9 2" xfId="15177"/>
    <cellStyle name="메모 6 3 2 9 2 2" xfId="38231"/>
    <cellStyle name="메모 6 3 2 9 3" xfId="20933"/>
    <cellStyle name="메모 6 3 2 9 3 2" xfId="43972"/>
    <cellStyle name="메모 6 3 2 9 4" xfId="26415"/>
    <cellStyle name="메모 6 3 2 9 4 2" xfId="49454"/>
    <cellStyle name="메모 6 3 2 9 5" xfId="32304"/>
    <cellStyle name="메모 6 3 3" xfId="5944"/>
    <cellStyle name="메모 6 3 3 10" xfId="9212"/>
    <cellStyle name="메모 6 3 3 10 2" xfId="15178"/>
    <cellStyle name="메모 6 3 3 10 2 2" xfId="38232"/>
    <cellStyle name="메모 6 3 3 10 3" xfId="20934"/>
    <cellStyle name="메모 6 3 3 10 3 2" xfId="43973"/>
    <cellStyle name="메모 6 3 3 10 4" xfId="26416"/>
    <cellStyle name="메모 6 3 3 10 4 2" xfId="49455"/>
    <cellStyle name="메모 6 3 3 10 5" xfId="32305"/>
    <cellStyle name="메모 6 3 3 11" xfId="11917"/>
    <cellStyle name="메모 6 3 3 11 2" xfId="34986"/>
    <cellStyle name="메모 6 3 3 12" xfId="17674"/>
    <cellStyle name="메모 6 3 3 12 2" xfId="40728"/>
    <cellStyle name="메모 6 3 3 13" xfId="23171"/>
    <cellStyle name="메모 6 3 3 13 2" xfId="46210"/>
    <cellStyle name="메모 6 3 3 14" xfId="29058"/>
    <cellStyle name="메모 6 3 3 2" xfId="9213"/>
    <cellStyle name="메모 6 3 3 2 2" xfId="15179"/>
    <cellStyle name="메모 6 3 3 2 2 2" xfId="38233"/>
    <cellStyle name="메모 6 3 3 2 3" xfId="20935"/>
    <cellStyle name="메모 6 3 3 2 3 2" xfId="43974"/>
    <cellStyle name="메모 6 3 3 2 4" xfId="26417"/>
    <cellStyle name="메모 6 3 3 2 4 2" xfId="49456"/>
    <cellStyle name="메모 6 3 3 2 5" xfId="32306"/>
    <cellStyle name="메모 6 3 3 3" xfId="9214"/>
    <cellStyle name="메모 6 3 3 3 2" xfId="15180"/>
    <cellStyle name="메모 6 3 3 3 2 2" xfId="38234"/>
    <cellStyle name="메모 6 3 3 3 3" xfId="20936"/>
    <cellStyle name="메모 6 3 3 3 3 2" xfId="43975"/>
    <cellStyle name="메모 6 3 3 3 4" xfId="26418"/>
    <cellStyle name="메모 6 3 3 3 4 2" xfId="49457"/>
    <cellStyle name="메모 6 3 3 3 5" xfId="32307"/>
    <cellStyle name="메모 6 3 3 4" xfId="9215"/>
    <cellStyle name="메모 6 3 3 4 2" xfId="15181"/>
    <cellStyle name="메모 6 3 3 4 2 2" xfId="38235"/>
    <cellStyle name="메모 6 3 3 4 3" xfId="20937"/>
    <cellStyle name="메모 6 3 3 4 3 2" xfId="43976"/>
    <cellStyle name="메모 6 3 3 4 4" xfId="26419"/>
    <cellStyle name="메모 6 3 3 4 4 2" xfId="49458"/>
    <cellStyle name="메모 6 3 3 4 5" xfId="32308"/>
    <cellStyle name="메모 6 3 3 5" xfId="9216"/>
    <cellStyle name="메모 6 3 3 5 2" xfId="15182"/>
    <cellStyle name="메모 6 3 3 5 2 2" xfId="38236"/>
    <cellStyle name="메모 6 3 3 5 3" xfId="20938"/>
    <cellStyle name="메모 6 3 3 5 3 2" xfId="43977"/>
    <cellStyle name="메모 6 3 3 5 4" xfId="26420"/>
    <cellStyle name="메모 6 3 3 5 4 2" xfId="49459"/>
    <cellStyle name="메모 6 3 3 5 5" xfId="32309"/>
    <cellStyle name="메모 6 3 3 6" xfId="9217"/>
    <cellStyle name="메모 6 3 3 6 2" xfId="15183"/>
    <cellStyle name="메모 6 3 3 6 2 2" xfId="38237"/>
    <cellStyle name="메모 6 3 3 6 3" xfId="20939"/>
    <cellStyle name="메모 6 3 3 6 3 2" xfId="43978"/>
    <cellStyle name="메모 6 3 3 6 4" xfId="26421"/>
    <cellStyle name="메모 6 3 3 6 4 2" xfId="49460"/>
    <cellStyle name="메모 6 3 3 6 5" xfId="32310"/>
    <cellStyle name="메모 6 3 3 7" xfId="9218"/>
    <cellStyle name="메모 6 3 3 7 2" xfId="15184"/>
    <cellStyle name="메모 6 3 3 7 2 2" xfId="38238"/>
    <cellStyle name="메모 6 3 3 7 3" xfId="20940"/>
    <cellStyle name="메모 6 3 3 7 3 2" xfId="43979"/>
    <cellStyle name="메모 6 3 3 7 4" xfId="26422"/>
    <cellStyle name="메모 6 3 3 7 4 2" xfId="49461"/>
    <cellStyle name="메모 6 3 3 7 5" xfId="32311"/>
    <cellStyle name="메모 6 3 3 8" xfId="9219"/>
    <cellStyle name="메모 6 3 3 8 2" xfId="15185"/>
    <cellStyle name="메모 6 3 3 8 2 2" xfId="38239"/>
    <cellStyle name="메모 6 3 3 8 3" xfId="20941"/>
    <cellStyle name="메모 6 3 3 8 3 2" xfId="43980"/>
    <cellStyle name="메모 6 3 3 8 4" xfId="26423"/>
    <cellStyle name="메모 6 3 3 8 4 2" xfId="49462"/>
    <cellStyle name="메모 6 3 3 8 5" xfId="32312"/>
    <cellStyle name="메모 6 3 3 9" xfId="9220"/>
    <cellStyle name="메모 6 3 3 9 2" xfId="15186"/>
    <cellStyle name="메모 6 3 3 9 2 2" xfId="38240"/>
    <cellStyle name="메모 6 3 3 9 3" xfId="20942"/>
    <cellStyle name="메모 6 3 3 9 3 2" xfId="43981"/>
    <cellStyle name="메모 6 3 3 9 4" xfId="26424"/>
    <cellStyle name="메모 6 3 3 9 4 2" xfId="49463"/>
    <cellStyle name="메모 6 3 3 9 5" xfId="32313"/>
    <cellStyle name="메모 6 3 4" xfId="9221"/>
    <cellStyle name="메모 6 3 4 2" xfId="15187"/>
    <cellStyle name="메모 6 3 4 2 2" xfId="38241"/>
    <cellStyle name="메모 6 3 4 3" xfId="20943"/>
    <cellStyle name="메모 6 3 4 3 2" xfId="43982"/>
    <cellStyle name="메모 6 3 4 4" xfId="26425"/>
    <cellStyle name="메모 6 3 4 4 2" xfId="49464"/>
    <cellStyle name="메모 6 3 4 5" xfId="32314"/>
    <cellStyle name="메모 6 3 5" xfId="9222"/>
    <cellStyle name="메모 6 3 5 2" xfId="15188"/>
    <cellStyle name="메모 6 3 5 2 2" xfId="38242"/>
    <cellStyle name="메모 6 3 5 3" xfId="20944"/>
    <cellStyle name="메모 6 3 5 3 2" xfId="43983"/>
    <cellStyle name="메모 6 3 5 4" xfId="26426"/>
    <cellStyle name="메모 6 3 5 4 2" xfId="49465"/>
    <cellStyle name="메모 6 3 5 5" xfId="32315"/>
    <cellStyle name="메모 6 3 6" xfId="9223"/>
    <cellStyle name="메모 6 3 6 2" xfId="15189"/>
    <cellStyle name="메모 6 3 6 2 2" xfId="38243"/>
    <cellStyle name="메모 6 3 6 3" xfId="20945"/>
    <cellStyle name="메모 6 3 6 3 2" xfId="43984"/>
    <cellStyle name="메모 6 3 6 4" xfId="26427"/>
    <cellStyle name="메모 6 3 6 4 2" xfId="49466"/>
    <cellStyle name="메모 6 3 6 5" xfId="32316"/>
    <cellStyle name="메모 6 3 7" xfId="11412"/>
    <cellStyle name="메모 6 3 7 2" xfId="34481"/>
    <cellStyle name="메모 6 3 8" xfId="17210"/>
    <cellStyle name="메모 6 3 8 2" xfId="40264"/>
    <cellStyle name="메모 6 3 9" xfId="28543"/>
    <cellStyle name="메모 6 4" xfId="5419"/>
    <cellStyle name="메모 6 4 2" xfId="5707"/>
    <cellStyle name="메모 6 4 2 10" xfId="11680"/>
    <cellStyle name="메모 6 4 2 10 2" xfId="34749"/>
    <cellStyle name="메모 6 4 2 11" xfId="17449"/>
    <cellStyle name="메모 6 4 2 11 2" xfId="40503"/>
    <cellStyle name="메모 6 4 2 12" xfId="22970"/>
    <cellStyle name="메모 6 4 2 12 2" xfId="46009"/>
    <cellStyle name="메모 6 4 2 13" xfId="28821"/>
    <cellStyle name="메모 6 4 2 2" xfId="9224"/>
    <cellStyle name="메모 6 4 2 2 2" xfId="15190"/>
    <cellStyle name="메모 6 4 2 2 2 2" xfId="38244"/>
    <cellStyle name="메모 6 4 2 2 3" xfId="20946"/>
    <cellStyle name="메모 6 4 2 2 3 2" xfId="43985"/>
    <cellStyle name="메모 6 4 2 2 4" xfId="26428"/>
    <cellStyle name="메모 6 4 2 2 4 2" xfId="49467"/>
    <cellStyle name="메모 6 4 2 2 5" xfId="32317"/>
    <cellStyle name="메모 6 4 2 3" xfId="9225"/>
    <cellStyle name="메모 6 4 2 3 2" xfId="15191"/>
    <cellStyle name="메모 6 4 2 3 2 2" xfId="38245"/>
    <cellStyle name="메모 6 4 2 3 3" xfId="20947"/>
    <cellStyle name="메모 6 4 2 3 3 2" xfId="43986"/>
    <cellStyle name="메모 6 4 2 3 4" xfId="26429"/>
    <cellStyle name="메모 6 4 2 3 4 2" xfId="49468"/>
    <cellStyle name="메모 6 4 2 3 5" xfId="32318"/>
    <cellStyle name="메모 6 4 2 4" xfId="9226"/>
    <cellStyle name="메모 6 4 2 4 2" xfId="15192"/>
    <cellStyle name="메모 6 4 2 4 2 2" xfId="38246"/>
    <cellStyle name="메모 6 4 2 4 3" xfId="20948"/>
    <cellStyle name="메모 6 4 2 4 3 2" xfId="43987"/>
    <cellStyle name="메모 6 4 2 4 4" xfId="26430"/>
    <cellStyle name="메모 6 4 2 4 4 2" xfId="49469"/>
    <cellStyle name="메모 6 4 2 4 5" xfId="32319"/>
    <cellStyle name="메모 6 4 2 5" xfId="9227"/>
    <cellStyle name="메모 6 4 2 5 2" xfId="15193"/>
    <cellStyle name="메모 6 4 2 5 2 2" xfId="38247"/>
    <cellStyle name="메모 6 4 2 5 3" xfId="20949"/>
    <cellStyle name="메모 6 4 2 5 3 2" xfId="43988"/>
    <cellStyle name="메모 6 4 2 5 4" xfId="26431"/>
    <cellStyle name="메모 6 4 2 5 4 2" xfId="49470"/>
    <cellStyle name="메모 6 4 2 5 5" xfId="32320"/>
    <cellStyle name="메모 6 4 2 6" xfId="9228"/>
    <cellStyle name="메모 6 4 2 6 2" xfId="15194"/>
    <cellStyle name="메모 6 4 2 6 2 2" xfId="38248"/>
    <cellStyle name="메모 6 4 2 6 3" xfId="20950"/>
    <cellStyle name="메모 6 4 2 6 3 2" xfId="43989"/>
    <cellStyle name="메모 6 4 2 6 4" xfId="26432"/>
    <cellStyle name="메모 6 4 2 6 4 2" xfId="49471"/>
    <cellStyle name="메모 6 4 2 6 5" xfId="32321"/>
    <cellStyle name="메모 6 4 2 7" xfId="9229"/>
    <cellStyle name="메모 6 4 2 7 2" xfId="15195"/>
    <cellStyle name="메모 6 4 2 7 2 2" xfId="38249"/>
    <cellStyle name="메모 6 4 2 7 3" xfId="20951"/>
    <cellStyle name="메모 6 4 2 7 3 2" xfId="43990"/>
    <cellStyle name="메모 6 4 2 7 4" xfId="26433"/>
    <cellStyle name="메모 6 4 2 7 4 2" xfId="49472"/>
    <cellStyle name="메모 6 4 2 7 5" xfId="32322"/>
    <cellStyle name="메모 6 4 2 8" xfId="9230"/>
    <cellStyle name="메모 6 4 2 8 2" xfId="15196"/>
    <cellStyle name="메모 6 4 2 8 2 2" xfId="38250"/>
    <cellStyle name="메모 6 4 2 8 3" xfId="20952"/>
    <cellStyle name="메모 6 4 2 8 3 2" xfId="43991"/>
    <cellStyle name="메모 6 4 2 8 4" xfId="26434"/>
    <cellStyle name="메모 6 4 2 8 4 2" xfId="49473"/>
    <cellStyle name="메모 6 4 2 8 5" xfId="32323"/>
    <cellStyle name="메모 6 4 2 9" xfId="9231"/>
    <cellStyle name="메모 6 4 2 9 2" xfId="15197"/>
    <cellStyle name="메모 6 4 2 9 2 2" xfId="38251"/>
    <cellStyle name="메모 6 4 2 9 3" xfId="20953"/>
    <cellStyle name="메모 6 4 2 9 3 2" xfId="43992"/>
    <cellStyle name="메모 6 4 2 9 4" xfId="26435"/>
    <cellStyle name="메모 6 4 2 9 4 2" xfId="49474"/>
    <cellStyle name="메모 6 4 2 9 5" xfId="32324"/>
    <cellStyle name="메모 6 4 3" xfId="5945"/>
    <cellStyle name="메모 6 4 3 10" xfId="9232"/>
    <cellStyle name="메모 6 4 3 10 2" xfId="15198"/>
    <cellStyle name="메모 6 4 3 10 2 2" xfId="38252"/>
    <cellStyle name="메모 6 4 3 10 3" xfId="20954"/>
    <cellStyle name="메모 6 4 3 10 3 2" xfId="43993"/>
    <cellStyle name="메모 6 4 3 10 4" xfId="26436"/>
    <cellStyle name="메모 6 4 3 10 4 2" xfId="49475"/>
    <cellStyle name="메모 6 4 3 10 5" xfId="32325"/>
    <cellStyle name="메모 6 4 3 11" xfId="11918"/>
    <cellStyle name="메모 6 4 3 11 2" xfId="34987"/>
    <cellStyle name="메모 6 4 3 12" xfId="17675"/>
    <cellStyle name="메모 6 4 3 12 2" xfId="40729"/>
    <cellStyle name="메모 6 4 3 13" xfId="23172"/>
    <cellStyle name="메모 6 4 3 13 2" xfId="46211"/>
    <cellStyle name="메모 6 4 3 14" xfId="29059"/>
    <cellStyle name="메모 6 4 3 2" xfId="9233"/>
    <cellStyle name="메모 6 4 3 2 2" xfId="15199"/>
    <cellStyle name="메모 6 4 3 2 2 2" xfId="38253"/>
    <cellStyle name="메모 6 4 3 2 3" xfId="20955"/>
    <cellStyle name="메모 6 4 3 2 3 2" xfId="43994"/>
    <cellStyle name="메모 6 4 3 2 4" xfId="26437"/>
    <cellStyle name="메모 6 4 3 2 4 2" xfId="49476"/>
    <cellStyle name="메모 6 4 3 2 5" xfId="32326"/>
    <cellStyle name="메모 6 4 3 3" xfId="9234"/>
    <cellStyle name="메모 6 4 3 3 2" xfId="15200"/>
    <cellStyle name="메모 6 4 3 3 2 2" xfId="38254"/>
    <cellStyle name="메모 6 4 3 3 3" xfId="20956"/>
    <cellStyle name="메모 6 4 3 3 3 2" xfId="43995"/>
    <cellStyle name="메모 6 4 3 3 4" xfId="26438"/>
    <cellStyle name="메모 6 4 3 3 4 2" xfId="49477"/>
    <cellStyle name="메모 6 4 3 3 5" xfId="32327"/>
    <cellStyle name="메모 6 4 3 4" xfId="9235"/>
    <cellStyle name="메모 6 4 3 4 2" xfId="15201"/>
    <cellStyle name="메모 6 4 3 4 2 2" xfId="38255"/>
    <cellStyle name="메모 6 4 3 4 3" xfId="20957"/>
    <cellStyle name="메모 6 4 3 4 3 2" xfId="43996"/>
    <cellStyle name="메모 6 4 3 4 4" xfId="26439"/>
    <cellStyle name="메모 6 4 3 4 4 2" xfId="49478"/>
    <cellStyle name="메모 6 4 3 4 5" xfId="32328"/>
    <cellStyle name="메모 6 4 3 5" xfId="9236"/>
    <cellStyle name="메모 6 4 3 5 2" xfId="15202"/>
    <cellStyle name="메모 6 4 3 5 2 2" xfId="38256"/>
    <cellStyle name="메모 6 4 3 5 3" xfId="20958"/>
    <cellStyle name="메모 6 4 3 5 3 2" xfId="43997"/>
    <cellStyle name="메모 6 4 3 5 4" xfId="26440"/>
    <cellStyle name="메모 6 4 3 5 4 2" xfId="49479"/>
    <cellStyle name="메모 6 4 3 5 5" xfId="32329"/>
    <cellStyle name="메모 6 4 3 6" xfId="9237"/>
    <cellStyle name="메모 6 4 3 6 2" xfId="15203"/>
    <cellStyle name="메모 6 4 3 6 2 2" xfId="38257"/>
    <cellStyle name="메모 6 4 3 6 3" xfId="20959"/>
    <cellStyle name="메모 6 4 3 6 3 2" xfId="43998"/>
    <cellStyle name="메모 6 4 3 6 4" xfId="26441"/>
    <cellStyle name="메모 6 4 3 6 4 2" xfId="49480"/>
    <cellStyle name="메모 6 4 3 6 5" xfId="32330"/>
    <cellStyle name="메모 6 4 3 7" xfId="9238"/>
    <cellStyle name="메모 6 4 3 7 2" xfId="15204"/>
    <cellStyle name="메모 6 4 3 7 2 2" xfId="38258"/>
    <cellStyle name="메모 6 4 3 7 3" xfId="20960"/>
    <cellStyle name="메모 6 4 3 7 3 2" xfId="43999"/>
    <cellStyle name="메모 6 4 3 7 4" xfId="26442"/>
    <cellStyle name="메모 6 4 3 7 4 2" xfId="49481"/>
    <cellStyle name="메모 6 4 3 7 5" xfId="32331"/>
    <cellStyle name="메모 6 4 3 8" xfId="9239"/>
    <cellStyle name="메모 6 4 3 8 2" xfId="15205"/>
    <cellStyle name="메모 6 4 3 8 2 2" xfId="38259"/>
    <cellStyle name="메모 6 4 3 8 3" xfId="20961"/>
    <cellStyle name="메모 6 4 3 8 3 2" xfId="44000"/>
    <cellStyle name="메모 6 4 3 8 4" xfId="26443"/>
    <cellStyle name="메모 6 4 3 8 4 2" xfId="49482"/>
    <cellStyle name="메모 6 4 3 8 5" xfId="32332"/>
    <cellStyle name="메모 6 4 3 9" xfId="9240"/>
    <cellStyle name="메모 6 4 3 9 2" xfId="15206"/>
    <cellStyle name="메모 6 4 3 9 2 2" xfId="38260"/>
    <cellStyle name="메모 6 4 3 9 3" xfId="20962"/>
    <cellStyle name="메모 6 4 3 9 3 2" xfId="44001"/>
    <cellStyle name="메모 6 4 3 9 4" xfId="26444"/>
    <cellStyle name="메모 6 4 3 9 4 2" xfId="49483"/>
    <cellStyle name="메모 6 4 3 9 5" xfId="32333"/>
    <cellStyle name="메모 6 4 4" xfId="9241"/>
    <cellStyle name="메모 6 4 4 2" xfId="15207"/>
    <cellStyle name="메모 6 4 4 2 2" xfId="38261"/>
    <cellStyle name="메모 6 4 4 3" xfId="20963"/>
    <cellStyle name="메모 6 4 4 3 2" xfId="44002"/>
    <cellStyle name="메모 6 4 4 4" xfId="26445"/>
    <cellStyle name="메모 6 4 4 4 2" xfId="49484"/>
    <cellStyle name="메모 6 4 4 5" xfId="32334"/>
    <cellStyle name="메모 6 4 5" xfId="9242"/>
    <cellStyle name="메모 6 4 5 2" xfId="15208"/>
    <cellStyle name="메모 6 4 5 2 2" xfId="38262"/>
    <cellStyle name="메모 6 4 5 3" xfId="20964"/>
    <cellStyle name="메모 6 4 5 3 2" xfId="44003"/>
    <cellStyle name="메모 6 4 5 4" xfId="26446"/>
    <cellStyle name="메모 6 4 5 4 2" xfId="49485"/>
    <cellStyle name="메모 6 4 5 5" xfId="32335"/>
    <cellStyle name="메모 6 4 6" xfId="9243"/>
    <cellStyle name="메모 6 4 6 2" xfId="15209"/>
    <cellStyle name="메모 6 4 6 2 2" xfId="38263"/>
    <cellStyle name="메모 6 4 6 3" xfId="20965"/>
    <cellStyle name="메모 6 4 6 3 2" xfId="44004"/>
    <cellStyle name="메모 6 4 6 4" xfId="26447"/>
    <cellStyle name="메모 6 4 6 4 2" xfId="49486"/>
    <cellStyle name="메모 6 4 6 5" xfId="32336"/>
    <cellStyle name="메모 6 4 7" xfId="11413"/>
    <cellStyle name="메모 6 4 7 2" xfId="34482"/>
    <cellStyle name="메모 6 4 8" xfId="17211"/>
    <cellStyle name="메모 6 4 8 2" xfId="40265"/>
    <cellStyle name="메모 6 4 9" xfId="28544"/>
    <cellStyle name="메모 6 5" xfId="5363"/>
    <cellStyle name="메모 6 5 10" xfId="28488"/>
    <cellStyle name="메모 6 5 2" xfId="5651"/>
    <cellStyle name="메모 6 5 2 10" xfId="11624"/>
    <cellStyle name="메모 6 5 2 10 2" xfId="34693"/>
    <cellStyle name="메모 6 5 2 11" xfId="17395"/>
    <cellStyle name="메모 6 5 2 11 2" xfId="40449"/>
    <cellStyle name="메모 6 5 2 12" xfId="22928"/>
    <cellStyle name="메모 6 5 2 12 2" xfId="45967"/>
    <cellStyle name="메모 6 5 2 13" xfId="28765"/>
    <cellStyle name="메모 6 5 2 2" xfId="9244"/>
    <cellStyle name="메모 6 5 2 2 2" xfId="15210"/>
    <cellStyle name="메모 6 5 2 2 2 2" xfId="38264"/>
    <cellStyle name="메모 6 5 2 2 3" xfId="20966"/>
    <cellStyle name="메모 6 5 2 2 3 2" xfId="44005"/>
    <cellStyle name="메모 6 5 2 2 4" xfId="26448"/>
    <cellStyle name="메모 6 5 2 2 4 2" xfId="49487"/>
    <cellStyle name="메모 6 5 2 2 5" xfId="32337"/>
    <cellStyle name="메모 6 5 2 3" xfId="9245"/>
    <cellStyle name="메모 6 5 2 3 2" xfId="15211"/>
    <cellStyle name="메모 6 5 2 3 2 2" xfId="38265"/>
    <cellStyle name="메모 6 5 2 3 3" xfId="20967"/>
    <cellStyle name="메모 6 5 2 3 3 2" xfId="44006"/>
    <cellStyle name="메모 6 5 2 3 4" xfId="26449"/>
    <cellStyle name="메모 6 5 2 3 4 2" xfId="49488"/>
    <cellStyle name="메모 6 5 2 3 5" xfId="32338"/>
    <cellStyle name="메모 6 5 2 4" xfId="9246"/>
    <cellStyle name="메모 6 5 2 4 2" xfId="15212"/>
    <cellStyle name="메모 6 5 2 4 2 2" xfId="38266"/>
    <cellStyle name="메모 6 5 2 4 3" xfId="20968"/>
    <cellStyle name="메모 6 5 2 4 3 2" xfId="44007"/>
    <cellStyle name="메모 6 5 2 4 4" xfId="26450"/>
    <cellStyle name="메모 6 5 2 4 4 2" xfId="49489"/>
    <cellStyle name="메모 6 5 2 4 5" xfId="32339"/>
    <cellStyle name="메모 6 5 2 5" xfId="9247"/>
    <cellStyle name="메모 6 5 2 5 2" xfId="15213"/>
    <cellStyle name="메모 6 5 2 5 2 2" xfId="38267"/>
    <cellStyle name="메모 6 5 2 5 3" xfId="20969"/>
    <cellStyle name="메모 6 5 2 5 3 2" xfId="44008"/>
    <cellStyle name="메모 6 5 2 5 4" xfId="26451"/>
    <cellStyle name="메모 6 5 2 5 4 2" xfId="49490"/>
    <cellStyle name="메모 6 5 2 5 5" xfId="32340"/>
    <cellStyle name="메모 6 5 2 6" xfId="9248"/>
    <cellStyle name="메모 6 5 2 6 2" xfId="15214"/>
    <cellStyle name="메모 6 5 2 6 2 2" xfId="38268"/>
    <cellStyle name="메모 6 5 2 6 3" xfId="20970"/>
    <cellStyle name="메모 6 5 2 6 3 2" xfId="44009"/>
    <cellStyle name="메모 6 5 2 6 4" xfId="26452"/>
    <cellStyle name="메모 6 5 2 6 4 2" xfId="49491"/>
    <cellStyle name="메모 6 5 2 6 5" xfId="32341"/>
    <cellStyle name="메모 6 5 2 7" xfId="9249"/>
    <cellStyle name="메모 6 5 2 7 2" xfId="15215"/>
    <cellStyle name="메모 6 5 2 7 2 2" xfId="38269"/>
    <cellStyle name="메모 6 5 2 7 3" xfId="20971"/>
    <cellStyle name="메모 6 5 2 7 3 2" xfId="44010"/>
    <cellStyle name="메모 6 5 2 7 4" xfId="26453"/>
    <cellStyle name="메모 6 5 2 7 4 2" xfId="49492"/>
    <cellStyle name="메모 6 5 2 7 5" xfId="32342"/>
    <cellStyle name="메모 6 5 2 8" xfId="9250"/>
    <cellStyle name="메모 6 5 2 8 2" xfId="15216"/>
    <cellStyle name="메모 6 5 2 8 2 2" xfId="38270"/>
    <cellStyle name="메모 6 5 2 8 3" xfId="20972"/>
    <cellStyle name="메모 6 5 2 8 3 2" xfId="44011"/>
    <cellStyle name="메모 6 5 2 8 4" xfId="26454"/>
    <cellStyle name="메모 6 5 2 8 4 2" xfId="49493"/>
    <cellStyle name="메모 6 5 2 8 5" xfId="32343"/>
    <cellStyle name="메모 6 5 2 9" xfId="9251"/>
    <cellStyle name="메모 6 5 2 9 2" xfId="15217"/>
    <cellStyle name="메모 6 5 2 9 2 2" xfId="38271"/>
    <cellStyle name="메모 6 5 2 9 3" xfId="20973"/>
    <cellStyle name="메모 6 5 2 9 3 2" xfId="44012"/>
    <cellStyle name="메모 6 5 2 9 4" xfId="26455"/>
    <cellStyle name="메모 6 5 2 9 4 2" xfId="49494"/>
    <cellStyle name="메모 6 5 2 9 5" xfId="32344"/>
    <cellStyle name="메모 6 5 3" xfId="5895"/>
    <cellStyle name="메모 6 5 3 10" xfId="9252"/>
    <cellStyle name="메모 6 5 3 10 2" xfId="15218"/>
    <cellStyle name="메모 6 5 3 10 2 2" xfId="38272"/>
    <cellStyle name="메모 6 5 3 10 3" xfId="20974"/>
    <cellStyle name="메모 6 5 3 10 3 2" xfId="44013"/>
    <cellStyle name="메모 6 5 3 10 4" xfId="26456"/>
    <cellStyle name="메모 6 5 3 10 4 2" xfId="49495"/>
    <cellStyle name="메모 6 5 3 10 5" xfId="32345"/>
    <cellStyle name="메모 6 5 3 11" xfId="11868"/>
    <cellStyle name="메모 6 5 3 11 2" xfId="34937"/>
    <cellStyle name="메모 6 5 3 12" xfId="17625"/>
    <cellStyle name="메모 6 5 3 12 2" xfId="40679"/>
    <cellStyle name="메모 6 5 3 13" xfId="23122"/>
    <cellStyle name="메모 6 5 3 13 2" xfId="46161"/>
    <cellStyle name="메모 6 5 3 14" xfId="29009"/>
    <cellStyle name="메모 6 5 3 2" xfId="9253"/>
    <cellStyle name="메모 6 5 3 2 2" xfId="15219"/>
    <cellStyle name="메모 6 5 3 2 2 2" xfId="38273"/>
    <cellStyle name="메모 6 5 3 2 3" xfId="20975"/>
    <cellStyle name="메모 6 5 3 2 3 2" xfId="44014"/>
    <cellStyle name="메모 6 5 3 2 4" xfId="26457"/>
    <cellStyle name="메모 6 5 3 2 4 2" xfId="49496"/>
    <cellStyle name="메모 6 5 3 2 5" xfId="32346"/>
    <cellStyle name="메모 6 5 3 3" xfId="9254"/>
    <cellStyle name="메모 6 5 3 3 2" xfId="15220"/>
    <cellStyle name="메모 6 5 3 3 2 2" xfId="38274"/>
    <cellStyle name="메모 6 5 3 3 3" xfId="20976"/>
    <cellStyle name="메모 6 5 3 3 3 2" xfId="44015"/>
    <cellStyle name="메모 6 5 3 3 4" xfId="26458"/>
    <cellStyle name="메모 6 5 3 3 4 2" xfId="49497"/>
    <cellStyle name="메모 6 5 3 3 5" xfId="32347"/>
    <cellStyle name="메모 6 5 3 4" xfId="9255"/>
    <cellStyle name="메모 6 5 3 4 2" xfId="15221"/>
    <cellStyle name="메모 6 5 3 4 2 2" xfId="38275"/>
    <cellStyle name="메모 6 5 3 4 3" xfId="20977"/>
    <cellStyle name="메모 6 5 3 4 3 2" xfId="44016"/>
    <cellStyle name="메모 6 5 3 4 4" xfId="26459"/>
    <cellStyle name="메모 6 5 3 4 4 2" xfId="49498"/>
    <cellStyle name="메모 6 5 3 4 5" xfId="32348"/>
    <cellStyle name="메모 6 5 3 5" xfId="9256"/>
    <cellStyle name="메모 6 5 3 5 2" xfId="15222"/>
    <cellStyle name="메모 6 5 3 5 2 2" xfId="38276"/>
    <cellStyle name="메모 6 5 3 5 3" xfId="20978"/>
    <cellStyle name="메모 6 5 3 5 3 2" xfId="44017"/>
    <cellStyle name="메모 6 5 3 5 4" xfId="26460"/>
    <cellStyle name="메모 6 5 3 5 4 2" xfId="49499"/>
    <cellStyle name="메모 6 5 3 5 5" xfId="32349"/>
    <cellStyle name="메모 6 5 3 6" xfId="9257"/>
    <cellStyle name="메모 6 5 3 6 2" xfId="15223"/>
    <cellStyle name="메모 6 5 3 6 2 2" xfId="38277"/>
    <cellStyle name="메모 6 5 3 6 3" xfId="20979"/>
    <cellStyle name="메모 6 5 3 6 3 2" xfId="44018"/>
    <cellStyle name="메모 6 5 3 6 4" xfId="26461"/>
    <cellStyle name="메모 6 5 3 6 4 2" xfId="49500"/>
    <cellStyle name="메모 6 5 3 6 5" xfId="32350"/>
    <cellStyle name="메모 6 5 3 7" xfId="9258"/>
    <cellStyle name="메모 6 5 3 7 2" xfId="15224"/>
    <cellStyle name="메모 6 5 3 7 2 2" xfId="38278"/>
    <cellStyle name="메모 6 5 3 7 3" xfId="20980"/>
    <cellStyle name="메모 6 5 3 7 3 2" xfId="44019"/>
    <cellStyle name="메모 6 5 3 7 4" xfId="26462"/>
    <cellStyle name="메모 6 5 3 7 4 2" xfId="49501"/>
    <cellStyle name="메모 6 5 3 7 5" xfId="32351"/>
    <cellStyle name="메모 6 5 3 8" xfId="9259"/>
    <cellStyle name="메모 6 5 3 8 2" xfId="15225"/>
    <cellStyle name="메모 6 5 3 8 2 2" xfId="38279"/>
    <cellStyle name="메모 6 5 3 8 3" xfId="20981"/>
    <cellStyle name="메모 6 5 3 8 3 2" xfId="44020"/>
    <cellStyle name="메모 6 5 3 8 4" xfId="26463"/>
    <cellStyle name="메모 6 5 3 8 4 2" xfId="49502"/>
    <cellStyle name="메모 6 5 3 8 5" xfId="32352"/>
    <cellStyle name="메모 6 5 3 9" xfId="9260"/>
    <cellStyle name="메모 6 5 3 9 2" xfId="15226"/>
    <cellStyle name="메모 6 5 3 9 2 2" xfId="38280"/>
    <cellStyle name="메모 6 5 3 9 3" xfId="20982"/>
    <cellStyle name="메모 6 5 3 9 3 2" xfId="44021"/>
    <cellStyle name="메모 6 5 3 9 4" xfId="26464"/>
    <cellStyle name="메모 6 5 3 9 4 2" xfId="49503"/>
    <cellStyle name="메모 6 5 3 9 5" xfId="32353"/>
    <cellStyle name="메모 6 5 4" xfId="9261"/>
    <cellStyle name="메모 6 5 4 2" xfId="15227"/>
    <cellStyle name="메모 6 5 4 2 2" xfId="38281"/>
    <cellStyle name="메모 6 5 4 3" xfId="20983"/>
    <cellStyle name="메모 6 5 4 3 2" xfId="44022"/>
    <cellStyle name="메모 6 5 4 4" xfId="26465"/>
    <cellStyle name="메모 6 5 4 4 2" xfId="49504"/>
    <cellStyle name="메모 6 5 4 5" xfId="32354"/>
    <cellStyle name="메모 6 5 5" xfId="9262"/>
    <cellStyle name="메모 6 5 5 2" xfId="15228"/>
    <cellStyle name="메모 6 5 5 2 2" xfId="38282"/>
    <cellStyle name="메모 6 5 5 3" xfId="20984"/>
    <cellStyle name="메모 6 5 5 3 2" xfId="44023"/>
    <cellStyle name="메모 6 5 5 4" xfId="26466"/>
    <cellStyle name="메모 6 5 5 4 2" xfId="49505"/>
    <cellStyle name="메모 6 5 5 5" xfId="32355"/>
    <cellStyle name="메모 6 5 6" xfId="9263"/>
    <cellStyle name="메모 6 5 6 2" xfId="15229"/>
    <cellStyle name="메모 6 5 6 2 2" xfId="38283"/>
    <cellStyle name="메모 6 5 6 3" xfId="20985"/>
    <cellStyle name="메모 6 5 6 3 2" xfId="44024"/>
    <cellStyle name="메모 6 5 6 4" xfId="26467"/>
    <cellStyle name="메모 6 5 6 4 2" xfId="49506"/>
    <cellStyle name="메모 6 5 6 5" xfId="32356"/>
    <cellStyle name="메모 6 5 7" xfId="9264"/>
    <cellStyle name="메모 6 5 7 2" xfId="15230"/>
    <cellStyle name="메모 6 5 7 2 2" xfId="38284"/>
    <cellStyle name="메모 6 5 7 3" xfId="20986"/>
    <cellStyle name="메모 6 5 7 3 2" xfId="44025"/>
    <cellStyle name="메모 6 5 7 4" xfId="26468"/>
    <cellStyle name="메모 6 5 7 4 2" xfId="49507"/>
    <cellStyle name="메모 6 5 7 5" xfId="32357"/>
    <cellStyle name="메모 6 5 8" xfId="11357"/>
    <cellStyle name="메모 6 5 8 2" xfId="34426"/>
    <cellStyle name="메모 6 5 9" xfId="11258"/>
    <cellStyle name="메모 6 5 9 2" xfId="34327"/>
    <cellStyle name="메모 6 6" xfId="5403"/>
    <cellStyle name="메모 6 6 10" xfId="17196"/>
    <cellStyle name="메모 6 6 10 2" xfId="40250"/>
    <cellStyle name="메모 6 6 11" xfId="11315"/>
    <cellStyle name="메모 6 6 11 2" xfId="34384"/>
    <cellStyle name="메모 6 6 12" xfId="28528"/>
    <cellStyle name="메모 6 6 2" xfId="5691"/>
    <cellStyle name="메모 6 6 2 10" xfId="9265"/>
    <cellStyle name="메모 6 6 2 10 2" xfId="15231"/>
    <cellStyle name="메모 6 6 2 10 2 2" xfId="38285"/>
    <cellStyle name="메모 6 6 2 10 3" xfId="20987"/>
    <cellStyle name="메모 6 6 2 10 3 2" xfId="44026"/>
    <cellStyle name="메모 6 6 2 10 4" xfId="26469"/>
    <cellStyle name="메모 6 6 2 10 4 2" xfId="49508"/>
    <cellStyle name="메모 6 6 2 10 5" xfId="32358"/>
    <cellStyle name="메모 6 6 2 11" xfId="11664"/>
    <cellStyle name="메모 6 6 2 11 2" xfId="34733"/>
    <cellStyle name="메모 6 6 2 12" xfId="17434"/>
    <cellStyle name="메모 6 6 2 12 2" xfId="40488"/>
    <cellStyle name="메모 6 6 2 13" xfId="22954"/>
    <cellStyle name="메모 6 6 2 13 2" xfId="45993"/>
    <cellStyle name="메모 6 6 2 14" xfId="28805"/>
    <cellStyle name="메모 6 6 2 2" xfId="9266"/>
    <cellStyle name="메모 6 6 2 2 2" xfId="15232"/>
    <cellStyle name="메모 6 6 2 2 2 2" xfId="38286"/>
    <cellStyle name="메모 6 6 2 2 3" xfId="20988"/>
    <cellStyle name="메모 6 6 2 2 3 2" xfId="44027"/>
    <cellStyle name="메모 6 6 2 2 4" xfId="26470"/>
    <cellStyle name="메모 6 6 2 2 4 2" xfId="49509"/>
    <cellStyle name="메모 6 6 2 2 5" xfId="32359"/>
    <cellStyle name="메모 6 6 2 3" xfId="9267"/>
    <cellStyle name="메모 6 6 2 3 2" xfId="15233"/>
    <cellStyle name="메모 6 6 2 3 2 2" xfId="38287"/>
    <cellStyle name="메모 6 6 2 3 3" xfId="20989"/>
    <cellStyle name="메모 6 6 2 3 3 2" xfId="44028"/>
    <cellStyle name="메모 6 6 2 3 4" xfId="26471"/>
    <cellStyle name="메모 6 6 2 3 4 2" xfId="49510"/>
    <cellStyle name="메모 6 6 2 3 5" xfId="32360"/>
    <cellStyle name="메모 6 6 2 4" xfId="9268"/>
    <cellStyle name="메모 6 6 2 4 2" xfId="15234"/>
    <cellStyle name="메모 6 6 2 4 2 2" xfId="38288"/>
    <cellStyle name="메모 6 6 2 4 3" xfId="20990"/>
    <cellStyle name="메모 6 6 2 4 3 2" xfId="44029"/>
    <cellStyle name="메모 6 6 2 4 4" xfId="26472"/>
    <cellStyle name="메모 6 6 2 4 4 2" xfId="49511"/>
    <cellStyle name="메모 6 6 2 4 5" xfId="32361"/>
    <cellStyle name="메모 6 6 2 5" xfId="9269"/>
    <cellStyle name="메모 6 6 2 5 2" xfId="15235"/>
    <cellStyle name="메모 6 6 2 5 2 2" xfId="38289"/>
    <cellStyle name="메모 6 6 2 5 3" xfId="20991"/>
    <cellStyle name="메모 6 6 2 5 3 2" xfId="44030"/>
    <cellStyle name="메모 6 6 2 5 4" xfId="26473"/>
    <cellStyle name="메모 6 6 2 5 4 2" xfId="49512"/>
    <cellStyle name="메모 6 6 2 5 5" xfId="32362"/>
    <cellStyle name="메모 6 6 2 6" xfId="9270"/>
    <cellStyle name="메모 6 6 2 6 2" xfId="15236"/>
    <cellStyle name="메모 6 6 2 6 2 2" xfId="38290"/>
    <cellStyle name="메모 6 6 2 6 3" xfId="20992"/>
    <cellStyle name="메모 6 6 2 6 3 2" xfId="44031"/>
    <cellStyle name="메모 6 6 2 6 4" xfId="26474"/>
    <cellStyle name="메모 6 6 2 6 4 2" xfId="49513"/>
    <cellStyle name="메모 6 6 2 6 5" xfId="32363"/>
    <cellStyle name="메모 6 6 2 7" xfId="9271"/>
    <cellStyle name="메모 6 6 2 7 2" xfId="15237"/>
    <cellStyle name="메모 6 6 2 7 2 2" xfId="38291"/>
    <cellStyle name="메모 6 6 2 7 3" xfId="20993"/>
    <cellStyle name="메모 6 6 2 7 3 2" xfId="44032"/>
    <cellStyle name="메모 6 6 2 7 4" xfId="26475"/>
    <cellStyle name="메모 6 6 2 7 4 2" xfId="49514"/>
    <cellStyle name="메모 6 6 2 7 5" xfId="32364"/>
    <cellStyle name="메모 6 6 2 8" xfId="9272"/>
    <cellStyle name="메모 6 6 2 8 2" xfId="15238"/>
    <cellStyle name="메모 6 6 2 8 2 2" xfId="38292"/>
    <cellStyle name="메모 6 6 2 8 3" xfId="20994"/>
    <cellStyle name="메모 6 6 2 8 3 2" xfId="44033"/>
    <cellStyle name="메모 6 6 2 8 4" xfId="26476"/>
    <cellStyle name="메모 6 6 2 8 4 2" xfId="49515"/>
    <cellStyle name="메모 6 6 2 8 5" xfId="32365"/>
    <cellStyle name="메모 6 6 2 9" xfId="9273"/>
    <cellStyle name="메모 6 6 2 9 2" xfId="15239"/>
    <cellStyle name="메모 6 6 2 9 2 2" xfId="38293"/>
    <cellStyle name="메모 6 6 2 9 3" xfId="20995"/>
    <cellStyle name="메모 6 6 2 9 3 2" xfId="44034"/>
    <cellStyle name="메모 6 6 2 9 4" xfId="26477"/>
    <cellStyle name="메모 6 6 2 9 4 2" xfId="49516"/>
    <cellStyle name="메모 6 6 2 9 5" xfId="32366"/>
    <cellStyle name="메모 6 6 3" xfId="5930"/>
    <cellStyle name="메모 6 6 3 10" xfId="9274"/>
    <cellStyle name="메모 6 6 3 10 2" xfId="15240"/>
    <cellStyle name="메모 6 6 3 10 2 2" xfId="38294"/>
    <cellStyle name="메모 6 6 3 10 3" xfId="20996"/>
    <cellStyle name="메모 6 6 3 10 3 2" xfId="44035"/>
    <cellStyle name="메모 6 6 3 10 4" xfId="26478"/>
    <cellStyle name="메모 6 6 3 10 4 2" xfId="49517"/>
    <cellStyle name="메모 6 6 3 10 5" xfId="32367"/>
    <cellStyle name="메모 6 6 3 11" xfId="11903"/>
    <cellStyle name="메모 6 6 3 11 2" xfId="34972"/>
    <cellStyle name="메모 6 6 3 12" xfId="17660"/>
    <cellStyle name="메모 6 6 3 12 2" xfId="40714"/>
    <cellStyle name="메모 6 6 3 13" xfId="23157"/>
    <cellStyle name="메모 6 6 3 13 2" xfId="46196"/>
    <cellStyle name="메모 6 6 3 14" xfId="29044"/>
    <cellStyle name="메모 6 6 3 2" xfId="9275"/>
    <cellStyle name="메모 6 6 3 2 2" xfId="15241"/>
    <cellStyle name="메모 6 6 3 2 2 2" xfId="38295"/>
    <cellStyle name="메모 6 6 3 2 3" xfId="20997"/>
    <cellStyle name="메모 6 6 3 2 3 2" xfId="44036"/>
    <cellStyle name="메모 6 6 3 2 4" xfId="26479"/>
    <cellStyle name="메모 6 6 3 2 4 2" xfId="49518"/>
    <cellStyle name="메모 6 6 3 2 5" xfId="32368"/>
    <cellStyle name="메모 6 6 3 3" xfId="9276"/>
    <cellStyle name="메모 6 6 3 3 2" xfId="15242"/>
    <cellStyle name="메모 6 6 3 3 2 2" xfId="38296"/>
    <cellStyle name="메모 6 6 3 3 3" xfId="20998"/>
    <cellStyle name="메모 6 6 3 3 3 2" xfId="44037"/>
    <cellStyle name="메모 6 6 3 3 4" xfId="26480"/>
    <cellStyle name="메모 6 6 3 3 4 2" xfId="49519"/>
    <cellStyle name="메모 6 6 3 3 5" xfId="32369"/>
    <cellStyle name="메모 6 6 3 4" xfId="9277"/>
    <cellStyle name="메모 6 6 3 4 2" xfId="15243"/>
    <cellStyle name="메모 6 6 3 4 2 2" xfId="38297"/>
    <cellStyle name="메모 6 6 3 4 3" xfId="20999"/>
    <cellStyle name="메모 6 6 3 4 3 2" xfId="44038"/>
    <cellStyle name="메모 6 6 3 4 4" xfId="26481"/>
    <cellStyle name="메모 6 6 3 4 4 2" xfId="49520"/>
    <cellStyle name="메모 6 6 3 4 5" xfId="32370"/>
    <cellStyle name="메모 6 6 3 5" xfId="9278"/>
    <cellStyle name="메모 6 6 3 5 2" xfId="15244"/>
    <cellStyle name="메모 6 6 3 5 2 2" xfId="38298"/>
    <cellStyle name="메모 6 6 3 5 3" xfId="21000"/>
    <cellStyle name="메모 6 6 3 5 3 2" xfId="44039"/>
    <cellStyle name="메모 6 6 3 5 4" xfId="26482"/>
    <cellStyle name="메모 6 6 3 5 4 2" xfId="49521"/>
    <cellStyle name="메모 6 6 3 5 5" xfId="32371"/>
    <cellStyle name="메모 6 6 3 6" xfId="9279"/>
    <cellStyle name="메모 6 6 3 6 2" xfId="15245"/>
    <cellStyle name="메모 6 6 3 6 2 2" xfId="38299"/>
    <cellStyle name="메모 6 6 3 6 3" xfId="21001"/>
    <cellStyle name="메모 6 6 3 6 3 2" xfId="44040"/>
    <cellStyle name="메모 6 6 3 6 4" xfId="26483"/>
    <cellStyle name="메모 6 6 3 6 4 2" xfId="49522"/>
    <cellStyle name="메모 6 6 3 6 5" xfId="32372"/>
    <cellStyle name="메모 6 6 3 7" xfId="9280"/>
    <cellStyle name="메모 6 6 3 7 2" xfId="15246"/>
    <cellStyle name="메모 6 6 3 7 2 2" xfId="38300"/>
    <cellStyle name="메모 6 6 3 7 3" xfId="21002"/>
    <cellStyle name="메모 6 6 3 7 3 2" xfId="44041"/>
    <cellStyle name="메모 6 6 3 7 4" xfId="26484"/>
    <cellStyle name="메모 6 6 3 7 4 2" xfId="49523"/>
    <cellStyle name="메모 6 6 3 7 5" xfId="32373"/>
    <cellStyle name="메모 6 6 3 8" xfId="9281"/>
    <cellStyle name="메모 6 6 3 8 2" xfId="15247"/>
    <cellStyle name="메모 6 6 3 8 2 2" xfId="38301"/>
    <cellStyle name="메모 6 6 3 8 3" xfId="21003"/>
    <cellStyle name="메모 6 6 3 8 3 2" xfId="44042"/>
    <cellStyle name="메모 6 6 3 8 4" xfId="26485"/>
    <cellStyle name="메모 6 6 3 8 4 2" xfId="49524"/>
    <cellStyle name="메모 6 6 3 8 5" xfId="32374"/>
    <cellStyle name="메모 6 6 3 9" xfId="9282"/>
    <cellStyle name="메모 6 6 3 9 2" xfId="15248"/>
    <cellStyle name="메모 6 6 3 9 2 2" xfId="38302"/>
    <cellStyle name="메모 6 6 3 9 3" xfId="21004"/>
    <cellStyle name="메모 6 6 3 9 3 2" xfId="44043"/>
    <cellStyle name="메모 6 6 3 9 4" xfId="26486"/>
    <cellStyle name="메모 6 6 3 9 4 2" xfId="49525"/>
    <cellStyle name="메모 6 6 3 9 5" xfId="32375"/>
    <cellStyle name="메모 6 6 4" xfId="9283"/>
    <cellStyle name="메모 6 6 4 2" xfId="15249"/>
    <cellStyle name="메모 6 6 4 2 2" xfId="38303"/>
    <cellStyle name="메모 6 6 4 3" xfId="21005"/>
    <cellStyle name="메모 6 6 4 3 2" xfId="44044"/>
    <cellStyle name="메모 6 6 4 4" xfId="26487"/>
    <cellStyle name="메모 6 6 4 4 2" xfId="49526"/>
    <cellStyle name="메모 6 6 4 5" xfId="32376"/>
    <cellStyle name="메모 6 6 5" xfId="9284"/>
    <cellStyle name="메모 6 6 5 2" xfId="15250"/>
    <cellStyle name="메모 6 6 5 2 2" xfId="38304"/>
    <cellStyle name="메모 6 6 5 3" xfId="21006"/>
    <cellStyle name="메모 6 6 5 3 2" xfId="44045"/>
    <cellStyle name="메모 6 6 5 4" xfId="26488"/>
    <cellStyle name="메모 6 6 5 4 2" xfId="49527"/>
    <cellStyle name="메모 6 6 5 5" xfId="32377"/>
    <cellStyle name="메모 6 6 6" xfId="9285"/>
    <cellStyle name="메모 6 6 6 2" xfId="15251"/>
    <cellStyle name="메모 6 6 6 2 2" xfId="38305"/>
    <cellStyle name="메모 6 6 6 3" xfId="21007"/>
    <cellStyle name="메모 6 6 6 3 2" xfId="44046"/>
    <cellStyle name="메모 6 6 6 4" xfId="26489"/>
    <cellStyle name="메모 6 6 6 4 2" xfId="49528"/>
    <cellStyle name="메모 6 6 6 5" xfId="32378"/>
    <cellStyle name="메모 6 6 7" xfId="9286"/>
    <cellStyle name="메모 6 6 7 2" xfId="15252"/>
    <cellStyle name="메모 6 6 7 2 2" xfId="38306"/>
    <cellStyle name="메모 6 6 7 3" xfId="21008"/>
    <cellStyle name="메모 6 6 7 3 2" xfId="44047"/>
    <cellStyle name="메모 6 6 7 4" xfId="26490"/>
    <cellStyle name="메모 6 6 7 4 2" xfId="49529"/>
    <cellStyle name="메모 6 6 7 5" xfId="32379"/>
    <cellStyle name="메모 6 6 8" xfId="9287"/>
    <cellStyle name="메모 6 6 8 2" xfId="15253"/>
    <cellStyle name="메모 6 6 8 2 2" xfId="38307"/>
    <cellStyle name="메모 6 6 8 3" xfId="21009"/>
    <cellStyle name="메모 6 6 8 3 2" xfId="44048"/>
    <cellStyle name="메모 6 6 8 4" xfId="26491"/>
    <cellStyle name="메모 6 6 8 4 2" xfId="49530"/>
    <cellStyle name="메모 6 6 8 5" xfId="32380"/>
    <cellStyle name="메모 6 6 9" xfId="11397"/>
    <cellStyle name="메모 6 6 9 2" xfId="34466"/>
    <cellStyle name="메모 6 7" xfId="9288"/>
    <cellStyle name="메모 6 7 2" xfId="15254"/>
    <cellStyle name="메모 6 7 2 2" xfId="38308"/>
    <cellStyle name="메모 6 7 3" xfId="21010"/>
    <cellStyle name="메모 6 7 3 2" xfId="44049"/>
    <cellStyle name="메모 6 7 4" xfId="26492"/>
    <cellStyle name="메모 6 7 4 2" xfId="49531"/>
    <cellStyle name="메모 6 7 5" xfId="32381"/>
    <cellStyle name="메모 6 8" xfId="11282"/>
    <cellStyle name="메모 6 8 2" xfId="34351"/>
    <cellStyle name="메모 6 9" xfId="28452"/>
    <cellStyle name="메모 7" xfId="5341"/>
    <cellStyle name="메모 7 10" xfId="28474"/>
    <cellStyle name="메모 7 2" xfId="5584"/>
    <cellStyle name="메모 7 2 2" xfId="5872"/>
    <cellStyle name="메모 7 2 2 10" xfId="11845"/>
    <cellStyle name="메모 7 2 2 10 2" xfId="34914"/>
    <cellStyle name="메모 7 2 2 11" xfId="17606"/>
    <cellStyle name="메모 7 2 2 11 2" xfId="40660"/>
    <cellStyle name="메모 7 2 2 12" xfId="23099"/>
    <cellStyle name="메모 7 2 2 12 2" xfId="46138"/>
    <cellStyle name="메모 7 2 2 13" xfId="28986"/>
    <cellStyle name="메모 7 2 2 2" xfId="9289"/>
    <cellStyle name="메모 7 2 2 2 2" xfId="15255"/>
    <cellStyle name="메모 7 2 2 2 2 2" xfId="38309"/>
    <cellStyle name="메모 7 2 2 2 3" xfId="21011"/>
    <cellStyle name="메모 7 2 2 2 3 2" xfId="44050"/>
    <cellStyle name="메모 7 2 2 2 4" xfId="26493"/>
    <cellStyle name="메모 7 2 2 2 4 2" xfId="49532"/>
    <cellStyle name="메모 7 2 2 2 5" xfId="32382"/>
    <cellStyle name="메모 7 2 2 3" xfId="9290"/>
    <cellStyle name="메모 7 2 2 3 2" xfId="15256"/>
    <cellStyle name="메모 7 2 2 3 2 2" xfId="38310"/>
    <cellStyle name="메모 7 2 2 3 3" xfId="21012"/>
    <cellStyle name="메모 7 2 2 3 3 2" xfId="44051"/>
    <cellStyle name="메모 7 2 2 3 4" xfId="26494"/>
    <cellStyle name="메모 7 2 2 3 4 2" xfId="49533"/>
    <cellStyle name="메모 7 2 2 3 5" xfId="32383"/>
    <cellStyle name="메모 7 2 2 4" xfId="9291"/>
    <cellStyle name="메모 7 2 2 4 2" xfId="15257"/>
    <cellStyle name="메모 7 2 2 4 2 2" xfId="38311"/>
    <cellStyle name="메모 7 2 2 4 3" xfId="21013"/>
    <cellStyle name="메모 7 2 2 4 3 2" xfId="44052"/>
    <cellStyle name="메모 7 2 2 4 4" xfId="26495"/>
    <cellStyle name="메모 7 2 2 4 4 2" xfId="49534"/>
    <cellStyle name="메모 7 2 2 4 5" xfId="32384"/>
    <cellStyle name="메모 7 2 2 5" xfId="9292"/>
    <cellStyle name="메모 7 2 2 5 2" xfId="15258"/>
    <cellStyle name="메모 7 2 2 5 2 2" xfId="38312"/>
    <cellStyle name="메모 7 2 2 5 3" xfId="21014"/>
    <cellStyle name="메모 7 2 2 5 3 2" xfId="44053"/>
    <cellStyle name="메모 7 2 2 5 4" xfId="26496"/>
    <cellStyle name="메모 7 2 2 5 4 2" xfId="49535"/>
    <cellStyle name="메모 7 2 2 5 5" xfId="32385"/>
    <cellStyle name="메모 7 2 2 6" xfId="9293"/>
    <cellStyle name="메모 7 2 2 6 2" xfId="15259"/>
    <cellStyle name="메모 7 2 2 6 2 2" xfId="38313"/>
    <cellStyle name="메모 7 2 2 6 3" xfId="21015"/>
    <cellStyle name="메모 7 2 2 6 3 2" xfId="44054"/>
    <cellStyle name="메모 7 2 2 6 4" xfId="26497"/>
    <cellStyle name="메모 7 2 2 6 4 2" xfId="49536"/>
    <cellStyle name="메모 7 2 2 6 5" xfId="32386"/>
    <cellStyle name="메모 7 2 2 7" xfId="9294"/>
    <cellStyle name="메모 7 2 2 7 2" xfId="15260"/>
    <cellStyle name="메모 7 2 2 7 2 2" xfId="38314"/>
    <cellStyle name="메모 7 2 2 7 3" xfId="21016"/>
    <cellStyle name="메모 7 2 2 7 3 2" xfId="44055"/>
    <cellStyle name="메모 7 2 2 7 4" xfId="26498"/>
    <cellStyle name="메모 7 2 2 7 4 2" xfId="49537"/>
    <cellStyle name="메모 7 2 2 7 5" xfId="32387"/>
    <cellStyle name="메모 7 2 2 8" xfId="9295"/>
    <cellStyle name="메모 7 2 2 8 2" xfId="15261"/>
    <cellStyle name="메모 7 2 2 8 2 2" xfId="38315"/>
    <cellStyle name="메모 7 2 2 8 3" xfId="21017"/>
    <cellStyle name="메모 7 2 2 8 3 2" xfId="44056"/>
    <cellStyle name="메모 7 2 2 8 4" xfId="26499"/>
    <cellStyle name="메모 7 2 2 8 4 2" xfId="49538"/>
    <cellStyle name="메모 7 2 2 8 5" xfId="32388"/>
    <cellStyle name="메모 7 2 2 9" xfId="9296"/>
    <cellStyle name="메모 7 2 2 9 2" xfId="15262"/>
    <cellStyle name="메모 7 2 2 9 2 2" xfId="38316"/>
    <cellStyle name="메모 7 2 2 9 3" xfId="21018"/>
    <cellStyle name="메모 7 2 2 9 3 2" xfId="44057"/>
    <cellStyle name="메모 7 2 2 9 4" xfId="26500"/>
    <cellStyle name="메모 7 2 2 9 4 2" xfId="49539"/>
    <cellStyle name="메모 7 2 2 9 5" xfId="32389"/>
    <cellStyle name="메모 7 2 3" xfId="6077"/>
    <cellStyle name="메모 7 2 3 10" xfId="9297"/>
    <cellStyle name="메모 7 2 3 10 2" xfId="15263"/>
    <cellStyle name="메모 7 2 3 10 2 2" xfId="38317"/>
    <cellStyle name="메모 7 2 3 10 3" xfId="21019"/>
    <cellStyle name="메모 7 2 3 10 3 2" xfId="44058"/>
    <cellStyle name="메모 7 2 3 10 4" xfId="26501"/>
    <cellStyle name="메모 7 2 3 10 4 2" xfId="49540"/>
    <cellStyle name="메모 7 2 3 10 5" xfId="32390"/>
    <cellStyle name="메모 7 2 3 11" xfId="12049"/>
    <cellStyle name="메모 7 2 3 11 2" xfId="35118"/>
    <cellStyle name="메모 7 2 3 12" xfId="17805"/>
    <cellStyle name="메모 7 2 3 12 2" xfId="40859"/>
    <cellStyle name="메모 7 2 3 13" xfId="23302"/>
    <cellStyle name="메모 7 2 3 13 2" xfId="46341"/>
    <cellStyle name="메모 7 2 3 14" xfId="29191"/>
    <cellStyle name="메모 7 2 3 2" xfId="9298"/>
    <cellStyle name="메모 7 2 3 2 2" xfId="15264"/>
    <cellStyle name="메모 7 2 3 2 2 2" xfId="38318"/>
    <cellStyle name="메모 7 2 3 2 3" xfId="21020"/>
    <cellStyle name="메모 7 2 3 2 3 2" xfId="44059"/>
    <cellStyle name="메모 7 2 3 2 4" xfId="26502"/>
    <cellStyle name="메모 7 2 3 2 4 2" xfId="49541"/>
    <cellStyle name="메모 7 2 3 2 5" xfId="32391"/>
    <cellStyle name="메모 7 2 3 3" xfId="9299"/>
    <cellStyle name="메모 7 2 3 3 2" xfId="15265"/>
    <cellStyle name="메모 7 2 3 3 2 2" xfId="38319"/>
    <cellStyle name="메모 7 2 3 3 3" xfId="21021"/>
    <cellStyle name="메모 7 2 3 3 3 2" xfId="44060"/>
    <cellStyle name="메모 7 2 3 3 4" xfId="26503"/>
    <cellStyle name="메모 7 2 3 3 4 2" xfId="49542"/>
    <cellStyle name="메모 7 2 3 3 5" xfId="32392"/>
    <cellStyle name="메모 7 2 3 4" xfId="9300"/>
    <cellStyle name="메모 7 2 3 4 2" xfId="15266"/>
    <cellStyle name="메모 7 2 3 4 2 2" xfId="38320"/>
    <cellStyle name="메모 7 2 3 4 3" xfId="21022"/>
    <cellStyle name="메모 7 2 3 4 3 2" xfId="44061"/>
    <cellStyle name="메모 7 2 3 4 4" xfId="26504"/>
    <cellStyle name="메모 7 2 3 4 4 2" xfId="49543"/>
    <cellStyle name="메모 7 2 3 4 5" xfId="32393"/>
    <cellStyle name="메모 7 2 3 5" xfId="9301"/>
    <cellStyle name="메모 7 2 3 5 2" xfId="15267"/>
    <cellStyle name="메모 7 2 3 5 2 2" xfId="38321"/>
    <cellStyle name="메모 7 2 3 5 3" xfId="21023"/>
    <cellStyle name="메모 7 2 3 5 3 2" xfId="44062"/>
    <cellStyle name="메모 7 2 3 5 4" xfId="26505"/>
    <cellStyle name="메모 7 2 3 5 4 2" xfId="49544"/>
    <cellStyle name="메모 7 2 3 5 5" xfId="32394"/>
    <cellStyle name="메모 7 2 3 6" xfId="9302"/>
    <cellStyle name="메모 7 2 3 6 2" xfId="15268"/>
    <cellStyle name="메모 7 2 3 6 2 2" xfId="38322"/>
    <cellStyle name="메모 7 2 3 6 3" xfId="21024"/>
    <cellStyle name="메모 7 2 3 6 3 2" xfId="44063"/>
    <cellStyle name="메모 7 2 3 6 4" xfId="26506"/>
    <cellStyle name="메모 7 2 3 6 4 2" xfId="49545"/>
    <cellStyle name="메모 7 2 3 6 5" xfId="32395"/>
    <cellStyle name="메모 7 2 3 7" xfId="9303"/>
    <cellStyle name="메모 7 2 3 7 2" xfId="15269"/>
    <cellStyle name="메모 7 2 3 7 2 2" xfId="38323"/>
    <cellStyle name="메모 7 2 3 7 3" xfId="21025"/>
    <cellStyle name="메모 7 2 3 7 3 2" xfId="44064"/>
    <cellStyle name="메모 7 2 3 7 4" xfId="26507"/>
    <cellStyle name="메모 7 2 3 7 4 2" xfId="49546"/>
    <cellStyle name="메모 7 2 3 7 5" xfId="32396"/>
    <cellStyle name="메모 7 2 3 8" xfId="9304"/>
    <cellStyle name="메모 7 2 3 8 2" xfId="15270"/>
    <cellStyle name="메모 7 2 3 8 2 2" xfId="38324"/>
    <cellStyle name="메모 7 2 3 8 3" xfId="21026"/>
    <cellStyle name="메모 7 2 3 8 3 2" xfId="44065"/>
    <cellStyle name="메모 7 2 3 8 4" xfId="26508"/>
    <cellStyle name="메모 7 2 3 8 4 2" xfId="49547"/>
    <cellStyle name="메모 7 2 3 8 5" xfId="32397"/>
    <cellStyle name="메모 7 2 3 9" xfId="9305"/>
    <cellStyle name="메모 7 2 3 9 2" xfId="15271"/>
    <cellStyle name="메모 7 2 3 9 2 2" xfId="38325"/>
    <cellStyle name="메모 7 2 3 9 3" xfId="21027"/>
    <cellStyle name="메모 7 2 3 9 3 2" xfId="44066"/>
    <cellStyle name="메모 7 2 3 9 4" xfId="26509"/>
    <cellStyle name="메모 7 2 3 9 4 2" xfId="49548"/>
    <cellStyle name="메모 7 2 3 9 5" xfId="32398"/>
    <cellStyle name="메모 7 2 4" xfId="9306"/>
    <cellStyle name="메모 7 2 4 2" xfId="15272"/>
    <cellStyle name="메모 7 2 4 2 2" xfId="38326"/>
    <cellStyle name="메모 7 2 4 3" xfId="21028"/>
    <cellStyle name="메모 7 2 4 3 2" xfId="44067"/>
    <cellStyle name="메모 7 2 4 4" xfId="26510"/>
    <cellStyle name="메모 7 2 4 4 2" xfId="49549"/>
    <cellStyle name="메모 7 2 4 5" xfId="32399"/>
    <cellStyle name="메모 7 2 5" xfId="9307"/>
    <cellStyle name="메모 7 2 5 2" xfId="15273"/>
    <cellStyle name="메모 7 2 5 2 2" xfId="38327"/>
    <cellStyle name="메모 7 2 5 3" xfId="21029"/>
    <cellStyle name="메모 7 2 5 3 2" xfId="44068"/>
    <cellStyle name="메모 7 2 5 4" xfId="26511"/>
    <cellStyle name="메모 7 2 5 4 2" xfId="49550"/>
    <cellStyle name="메모 7 2 5 5" xfId="32400"/>
    <cellStyle name="메모 7 2 6" xfId="9308"/>
    <cellStyle name="메모 7 2 6 2" xfId="15274"/>
    <cellStyle name="메모 7 2 6 2 2" xfId="38328"/>
    <cellStyle name="메모 7 2 6 3" xfId="21030"/>
    <cellStyle name="메모 7 2 6 3 2" xfId="44069"/>
    <cellStyle name="메모 7 2 6 4" xfId="26512"/>
    <cellStyle name="메모 7 2 6 4 2" xfId="49551"/>
    <cellStyle name="메모 7 2 6 5" xfId="32401"/>
    <cellStyle name="메모 7 2 7" xfId="11569"/>
    <cellStyle name="메모 7 2 7 2" xfId="34638"/>
    <cellStyle name="메모 7 2 8" xfId="17345"/>
    <cellStyle name="메모 7 2 8 2" xfId="40399"/>
    <cellStyle name="메모 7 2 9" xfId="28709"/>
    <cellStyle name="메모 7 3" xfId="5586"/>
    <cellStyle name="메모 7 3 2" xfId="5874"/>
    <cellStyle name="메모 7 3 2 10" xfId="11847"/>
    <cellStyle name="메모 7 3 2 10 2" xfId="34916"/>
    <cellStyle name="메모 7 3 2 11" xfId="17608"/>
    <cellStyle name="메모 7 3 2 11 2" xfId="40662"/>
    <cellStyle name="메모 7 3 2 12" xfId="23101"/>
    <cellStyle name="메모 7 3 2 12 2" xfId="46140"/>
    <cellStyle name="메모 7 3 2 13" xfId="28988"/>
    <cellStyle name="메모 7 3 2 2" xfId="9309"/>
    <cellStyle name="메모 7 3 2 2 2" xfId="15275"/>
    <cellStyle name="메모 7 3 2 2 2 2" xfId="38329"/>
    <cellStyle name="메모 7 3 2 2 3" xfId="21031"/>
    <cellStyle name="메모 7 3 2 2 3 2" xfId="44070"/>
    <cellStyle name="메모 7 3 2 2 4" xfId="26513"/>
    <cellStyle name="메모 7 3 2 2 4 2" xfId="49552"/>
    <cellStyle name="메모 7 3 2 2 5" xfId="32402"/>
    <cellStyle name="메모 7 3 2 3" xfId="9310"/>
    <cellStyle name="메모 7 3 2 3 2" xfId="15276"/>
    <cellStyle name="메모 7 3 2 3 2 2" xfId="38330"/>
    <cellStyle name="메모 7 3 2 3 3" xfId="21032"/>
    <cellStyle name="메모 7 3 2 3 3 2" xfId="44071"/>
    <cellStyle name="메모 7 3 2 3 4" xfId="26514"/>
    <cellStyle name="메모 7 3 2 3 4 2" xfId="49553"/>
    <cellStyle name="메모 7 3 2 3 5" xfId="32403"/>
    <cellStyle name="메모 7 3 2 4" xfId="9311"/>
    <cellStyle name="메모 7 3 2 4 2" xfId="15277"/>
    <cellStyle name="메모 7 3 2 4 2 2" xfId="38331"/>
    <cellStyle name="메모 7 3 2 4 3" xfId="21033"/>
    <cellStyle name="메모 7 3 2 4 3 2" xfId="44072"/>
    <cellStyle name="메모 7 3 2 4 4" xfId="26515"/>
    <cellStyle name="메모 7 3 2 4 4 2" xfId="49554"/>
    <cellStyle name="메모 7 3 2 4 5" xfId="32404"/>
    <cellStyle name="메모 7 3 2 5" xfId="9312"/>
    <cellStyle name="메모 7 3 2 5 2" xfId="15278"/>
    <cellStyle name="메모 7 3 2 5 2 2" xfId="38332"/>
    <cellStyle name="메모 7 3 2 5 3" xfId="21034"/>
    <cellStyle name="메모 7 3 2 5 3 2" xfId="44073"/>
    <cellStyle name="메모 7 3 2 5 4" xfId="26516"/>
    <cellStyle name="메모 7 3 2 5 4 2" xfId="49555"/>
    <cellStyle name="메모 7 3 2 5 5" xfId="32405"/>
    <cellStyle name="메모 7 3 2 6" xfId="9313"/>
    <cellStyle name="메모 7 3 2 6 2" xfId="15279"/>
    <cellStyle name="메모 7 3 2 6 2 2" xfId="38333"/>
    <cellStyle name="메모 7 3 2 6 3" xfId="21035"/>
    <cellStyle name="메모 7 3 2 6 3 2" xfId="44074"/>
    <cellStyle name="메모 7 3 2 6 4" xfId="26517"/>
    <cellStyle name="메모 7 3 2 6 4 2" xfId="49556"/>
    <cellStyle name="메모 7 3 2 6 5" xfId="32406"/>
    <cellStyle name="메모 7 3 2 7" xfId="9314"/>
    <cellStyle name="메모 7 3 2 7 2" xfId="15280"/>
    <cellStyle name="메모 7 3 2 7 2 2" xfId="38334"/>
    <cellStyle name="메모 7 3 2 7 3" xfId="21036"/>
    <cellStyle name="메모 7 3 2 7 3 2" xfId="44075"/>
    <cellStyle name="메모 7 3 2 7 4" xfId="26518"/>
    <cellStyle name="메모 7 3 2 7 4 2" xfId="49557"/>
    <cellStyle name="메모 7 3 2 7 5" xfId="32407"/>
    <cellStyle name="메모 7 3 2 8" xfId="9315"/>
    <cellStyle name="메모 7 3 2 8 2" xfId="15281"/>
    <cellStyle name="메모 7 3 2 8 2 2" xfId="38335"/>
    <cellStyle name="메모 7 3 2 8 3" xfId="21037"/>
    <cellStyle name="메모 7 3 2 8 3 2" xfId="44076"/>
    <cellStyle name="메모 7 3 2 8 4" xfId="26519"/>
    <cellStyle name="메모 7 3 2 8 4 2" xfId="49558"/>
    <cellStyle name="메모 7 3 2 8 5" xfId="32408"/>
    <cellStyle name="메모 7 3 2 9" xfId="9316"/>
    <cellStyle name="메모 7 3 2 9 2" xfId="15282"/>
    <cellStyle name="메모 7 3 2 9 2 2" xfId="38336"/>
    <cellStyle name="메모 7 3 2 9 3" xfId="21038"/>
    <cellStyle name="메모 7 3 2 9 3 2" xfId="44077"/>
    <cellStyle name="메모 7 3 2 9 4" xfId="26520"/>
    <cellStyle name="메모 7 3 2 9 4 2" xfId="49559"/>
    <cellStyle name="메모 7 3 2 9 5" xfId="32409"/>
    <cellStyle name="메모 7 3 3" xfId="6079"/>
    <cellStyle name="메모 7 3 3 10" xfId="9317"/>
    <cellStyle name="메모 7 3 3 10 2" xfId="15283"/>
    <cellStyle name="메모 7 3 3 10 2 2" xfId="38337"/>
    <cellStyle name="메모 7 3 3 10 3" xfId="21039"/>
    <cellStyle name="메모 7 3 3 10 3 2" xfId="44078"/>
    <cellStyle name="메모 7 3 3 10 4" xfId="26521"/>
    <cellStyle name="메모 7 3 3 10 4 2" xfId="49560"/>
    <cellStyle name="메모 7 3 3 10 5" xfId="32410"/>
    <cellStyle name="메모 7 3 3 11" xfId="12051"/>
    <cellStyle name="메모 7 3 3 11 2" xfId="35120"/>
    <cellStyle name="메모 7 3 3 12" xfId="17807"/>
    <cellStyle name="메모 7 3 3 12 2" xfId="40861"/>
    <cellStyle name="메모 7 3 3 13" xfId="23304"/>
    <cellStyle name="메모 7 3 3 13 2" xfId="46343"/>
    <cellStyle name="메모 7 3 3 14" xfId="29193"/>
    <cellStyle name="메모 7 3 3 2" xfId="9318"/>
    <cellStyle name="메모 7 3 3 2 2" xfId="15284"/>
    <cellStyle name="메모 7 3 3 2 2 2" xfId="38338"/>
    <cellStyle name="메모 7 3 3 2 3" xfId="21040"/>
    <cellStyle name="메모 7 3 3 2 3 2" xfId="44079"/>
    <cellStyle name="메모 7 3 3 2 4" xfId="26522"/>
    <cellStyle name="메모 7 3 3 2 4 2" xfId="49561"/>
    <cellStyle name="메모 7 3 3 2 5" xfId="32411"/>
    <cellStyle name="메모 7 3 3 3" xfId="9319"/>
    <cellStyle name="메모 7 3 3 3 2" xfId="15285"/>
    <cellStyle name="메모 7 3 3 3 2 2" xfId="38339"/>
    <cellStyle name="메모 7 3 3 3 3" xfId="21041"/>
    <cellStyle name="메모 7 3 3 3 3 2" xfId="44080"/>
    <cellStyle name="메모 7 3 3 3 4" xfId="26523"/>
    <cellStyle name="메모 7 3 3 3 4 2" xfId="49562"/>
    <cellStyle name="메모 7 3 3 3 5" xfId="32412"/>
    <cellStyle name="메모 7 3 3 4" xfId="9320"/>
    <cellStyle name="메모 7 3 3 4 2" xfId="15286"/>
    <cellStyle name="메모 7 3 3 4 2 2" xfId="38340"/>
    <cellStyle name="메모 7 3 3 4 3" xfId="21042"/>
    <cellStyle name="메모 7 3 3 4 3 2" xfId="44081"/>
    <cellStyle name="메모 7 3 3 4 4" xfId="26524"/>
    <cellStyle name="메모 7 3 3 4 4 2" xfId="49563"/>
    <cellStyle name="메모 7 3 3 4 5" xfId="32413"/>
    <cellStyle name="메모 7 3 3 5" xfId="9321"/>
    <cellStyle name="메모 7 3 3 5 2" xfId="15287"/>
    <cellStyle name="메모 7 3 3 5 2 2" xfId="38341"/>
    <cellStyle name="메모 7 3 3 5 3" xfId="21043"/>
    <cellStyle name="메모 7 3 3 5 3 2" xfId="44082"/>
    <cellStyle name="메모 7 3 3 5 4" xfId="26525"/>
    <cellStyle name="메모 7 3 3 5 4 2" xfId="49564"/>
    <cellStyle name="메모 7 3 3 5 5" xfId="32414"/>
    <cellStyle name="메모 7 3 3 6" xfId="9322"/>
    <cellStyle name="메모 7 3 3 6 2" xfId="15288"/>
    <cellStyle name="메모 7 3 3 6 2 2" xfId="38342"/>
    <cellStyle name="메모 7 3 3 6 3" xfId="21044"/>
    <cellStyle name="메모 7 3 3 6 3 2" xfId="44083"/>
    <cellStyle name="메모 7 3 3 6 4" xfId="26526"/>
    <cellStyle name="메모 7 3 3 6 4 2" xfId="49565"/>
    <cellStyle name="메모 7 3 3 6 5" xfId="32415"/>
    <cellStyle name="메모 7 3 3 7" xfId="9323"/>
    <cellStyle name="메모 7 3 3 7 2" xfId="15289"/>
    <cellStyle name="메모 7 3 3 7 2 2" xfId="38343"/>
    <cellStyle name="메모 7 3 3 7 3" xfId="21045"/>
    <cellStyle name="메모 7 3 3 7 3 2" xfId="44084"/>
    <cellStyle name="메모 7 3 3 7 4" xfId="26527"/>
    <cellStyle name="메모 7 3 3 7 4 2" xfId="49566"/>
    <cellStyle name="메모 7 3 3 7 5" xfId="32416"/>
    <cellStyle name="메모 7 3 3 8" xfId="9324"/>
    <cellStyle name="메모 7 3 3 8 2" xfId="15290"/>
    <cellStyle name="메모 7 3 3 8 2 2" xfId="38344"/>
    <cellStyle name="메모 7 3 3 8 3" xfId="21046"/>
    <cellStyle name="메모 7 3 3 8 3 2" xfId="44085"/>
    <cellStyle name="메모 7 3 3 8 4" xfId="26528"/>
    <cellStyle name="메모 7 3 3 8 4 2" xfId="49567"/>
    <cellStyle name="메모 7 3 3 8 5" xfId="32417"/>
    <cellStyle name="메모 7 3 3 9" xfId="9325"/>
    <cellStyle name="메모 7 3 3 9 2" xfId="15291"/>
    <cellStyle name="메모 7 3 3 9 2 2" xfId="38345"/>
    <cellStyle name="메모 7 3 3 9 3" xfId="21047"/>
    <cellStyle name="메모 7 3 3 9 3 2" xfId="44086"/>
    <cellStyle name="메모 7 3 3 9 4" xfId="26529"/>
    <cellStyle name="메모 7 3 3 9 4 2" xfId="49568"/>
    <cellStyle name="메모 7 3 3 9 5" xfId="32418"/>
    <cellStyle name="메모 7 3 4" xfId="9326"/>
    <cellStyle name="메모 7 3 4 2" xfId="15292"/>
    <cellStyle name="메모 7 3 4 2 2" xfId="38346"/>
    <cellStyle name="메모 7 3 4 3" xfId="21048"/>
    <cellStyle name="메모 7 3 4 3 2" xfId="44087"/>
    <cellStyle name="메모 7 3 4 4" xfId="26530"/>
    <cellStyle name="메모 7 3 4 4 2" xfId="49569"/>
    <cellStyle name="메모 7 3 4 5" xfId="32419"/>
    <cellStyle name="메모 7 3 5" xfId="9327"/>
    <cellStyle name="메모 7 3 5 2" xfId="15293"/>
    <cellStyle name="메모 7 3 5 2 2" xfId="38347"/>
    <cellStyle name="메모 7 3 5 3" xfId="21049"/>
    <cellStyle name="메모 7 3 5 3 2" xfId="44088"/>
    <cellStyle name="메모 7 3 5 4" xfId="26531"/>
    <cellStyle name="메모 7 3 5 4 2" xfId="49570"/>
    <cellStyle name="메모 7 3 5 5" xfId="32420"/>
    <cellStyle name="메모 7 3 6" xfId="9328"/>
    <cellStyle name="메모 7 3 6 2" xfId="15294"/>
    <cellStyle name="메모 7 3 6 2 2" xfId="38348"/>
    <cellStyle name="메모 7 3 6 3" xfId="21050"/>
    <cellStyle name="메모 7 3 6 3 2" xfId="44089"/>
    <cellStyle name="메모 7 3 6 4" xfId="26532"/>
    <cellStyle name="메모 7 3 6 4 2" xfId="49571"/>
    <cellStyle name="메모 7 3 6 5" xfId="32421"/>
    <cellStyle name="메모 7 3 7" xfId="11571"/>
    <cellStyle name="메모 7 3 7 2" xfId="34640"/>
    <cellStyle name="메모 7 3 8" xfId="17347"/>
    <cellStyle name="메모 7 3 8 2" xfId="40401"/>
    <cellStyle name="메모 7 3 9" xfId="28711"/>
    <cellStyle name="메모 7 4" xfId="5590"/>
    <cellStyle name="메모 7 4 10" xfId="28715"/>
    <cellStyle name="메모 7 4 2" xfId="5878"/>
    <cellStyle name="메모 7 4 2 10" xfId="11851"/>
    <cellStyle name="메모 7 4 2 10 2" xfId="34920"/>
    <cellStyle name="메모 7 4 2 11" xfId="17610"/>
    <cellStyle name="메모 7 4 2 11 2" xfId="40664"/>
    <cellStyle name="메모 7 4 2 12" xfId="23105"/>
    <cellStyle name="메모 7 4 2 12 2" xfId="46144"/>
    <cellStyle name="메모 7 4 2 13" xfId="28992"/>
    <cellStyle name="메모 7 4 2 2" xfId="9329"/>
    <cellStyle name="메모 7 4 2 2 2" xfId="15295"/>
    <cellStyle name="메모 7 4 2 2 2 2" xfId="38349"/>
    <cellStyle name="메모 7 4 2 2 3" xfId="21051"/>
    <cellStyle name="메모 7 4 2 2 3 2" xfId="44090"/>
    <cellStyle name="메모 7 4 2 2 4" xfId="26533"/>
    <cellStyle name="메모 7 4 2 2 4 2" xfId="49572"/>
    <cellStyle name="메모 7 4 2 2 5" xfId="32422"/>
    <cellStyle name="메모 7 4 2 3" xfId="9330"/>
    <cellStyle name="메모 7 4 2 3 2" xfId="15296"/>
    <cellStyle name="메모 7 4 2 3 2 2" xfId="38350"/>
    <cellStyle name="메모 7 4 2 3 3" xfId="21052"/>
    <cellStyle name="메모 7 4 2 3 3 2" xfId="44091"/>
    <cellStyle name="메모 7 4 2 3 4" xfId="26534"/>
    <cellStyle name="메모 7 4 2 3 4 2" xfId="49573"/>
    <cellStyle name="메모 7 4 2 3 5" xfId="32423"/>
    <cellStyle name="메모 7 4 2 4" xfId="9331"/>
    <cellStyle name="메모 7 4 2 4 2" xfId="15297"/>
    <cellStyle name="메모 7 4 2 4 2 2" xfId="38351"/>
    <cellStyle name="메모 7 4 2 4 3" xfId="21053"/>
    <cellStyle name="메모 7 4 2 4 3 2" xfId="44092"/>
    <cellStyle name="메모 7 4 2 4 4" xfId="26535"/>
    <cellStyle name="메모 7 4 2 4 4 2" xfId="49574"/>
    <cellStyle name="메모 7 4 2 4 5" xfId="32424"/>
    <cellStyle name="메모 7 4 2 5" xfId="9332"/>
    <cellStyle name="메모 7 4 2 5 2" xfId="15298"/>
    <cellStyle name="메모 7 4 2 5 2 2" xfId="38352"/>
    <cellStyle name="메모 7 4 2 5 3" xfId="21054"/>
    <cellStyle name="메모 7 4 2 5 3 2" xfId="44093"/>
    <cellStyle name="메모 7 4 2 5 4" xfId="26536"/>
    <cellStyle name="메모 7 4 2 5 4 2" xfId="49575"/>
    <cellStyle name="메모 7 4 2 5 5" xfId="32425"/>
    <cellStyle name="메모 7 4 2 6" xfId="9333"/>
    <cellStyle name="메모 7 4 2 6 2" xfId="15299"/>
    <cellStyle name="메모 7 4 2 6 2 2" xfId="38353"/>
    <cellStyle name="메모 7 4 2 6 3" xfId="21055"/>
    <cellStyle name="메모 7 4 2 6 3 2" xfId="44094"/>
    <cellStyle name="메모 7 4 2 6 4" xfId="26537"/>
    <cellStyle name="메모 7 4 2 6 4 2" xfId="49576"/>
    <cellStyle name="메모 7 4 2 6 5" xfId="32426"/>
    <cellStyle name="메모 7 4 2 7" xfId="9334"/>
    <cellStyle name="메모 7 4 2 7 2" xfId="15300"/>
    <cellStyle name="메모 7 4 2 7 2 2" xfId="38354"/>
    <cellStyle name="메모 7 4 2 7 3" xfId="21056"/>
    <cellStyle name="메모 7 4 2 7 3 2" xfId="44095"/>
    <cellStyle name="메모 7 4 2 7 4" xfId="26538"/>
    <cellStyle name="메모 7 4 2 7 4 2" xfId="49577"/>
    <cellStyle name="메모 7 4 2 7 5" xfId="32427"/>
    <cellStyle name="메모 7 4 2 8" xfId="9335"/>
    <cellStyle name="메모 7 4 2 8 2" xfId="15301"/>
    <cellStyle name="메모 7 4 2 8 2 2" xfId="38355"/>
    <cellStyle name="메모 7 4 2 8 3" xfId="21057"/>
    <cellStyle name="메모 7 4 2 8 3 2" xfId="44096"/>
    <cellStyle name="메모 7 4 2 8 4" xfId="26539"/>
    <cellStyle name="메모 7 4 2 8 4 2" xfId="49578"/>
    <cellStyle name="메모 7 4 2 8 5" xfId="32428"/>
    <cellStyle name="메모 7 4 2 9" xfId="9336"/>
    <cellStyle name="메모 7 4 2 9 2" xfId="15302"/>
    <cellStyle name="메모 7 4 2 9 2 2" xfId="38356"/>
    <cellStyle name="메모 7 4 2 9 3" xfId="21058"/>
    <cellStyle name="메모 7 4 2 9 3 2" xfId="44097"/>
    <cellStyle name="메모 7 4 2 9 4" xfId="26540"/>
    <cellStyle name="메모 7 4 2 9 4 2" xfId="49579"/>
    <cellStyle name="메모 7 4 2 9 5" xfId="32429"/>
    <cellStyle name="메모 7 4 3" xfId="6083"/>
    <cellStyle name="메모 7 4 3 10" xfId="9337"/>
    <cellStyle name="메모 7 4 3 10 2" xfId="15303"/>
    <cellStyle name="메모 7 4 3 10 2 2" xfId="38357"/>
    <cellStyle name="메모 7 4 3 10 3" xfId="21059"/>
    <cellStyle name="메모 7 4 3 10 3 2" xfId="44098"/>
    <cellStyle name="메모 7 4 3 10 4" xfId="26541"/>
    <cellStyle name="메모 7 4 3 10 4 2" xfId="49580"/>
    <cellStyle name="메모 7 4 3 10 5" xfId="32430"/>
    <cellStyle name="메모 7 4 3 11" xfId="12055"/>
    <cellStyle name="메모 7 4 3 11 2" xfId="35124"/>
    <cellStyle name="메모 7 4 3 12" xfId="17811"/>
    <cellStyle name="메모 7 4 3 12 2" xfId="40865"/>
    <cellStyle name="메모 7 4 3 13" xfId="23308"/>
    <cellStyle name="메모 7 4 3 13 2" xfId="46347"/>
    <cellStyle name="메모 7 4 3 14" xfId="29197"/>
    <cellStyle name="메모 7 4 3 2" xfId="9338"/>
    <cellStyle name="메모 7 4 3 2 2" xfId="15304"/>
    <cellStyle name="메모 7 4 3 2 2 2" xfId="38358"/>
    <cellStyle name="메모 7 4 3 2 3" xfId="21060"/>
    <cellStyle name="메모 7 4 3 2 3 2" xfId="44099"/>
    <cellStyle name="메모 7 4 3 2 4" xfId="26542"/>
    <cellStyle name="메모 7 4 3 2 4 2" xfId="49581"/>
    <cellStyle name="메모 7 4 3 2 5" xfId="32431"/>
    <cellStyle name="메모 7 4 3 3" xfId="9339"/>
    <cellStyle name="메모 7 4 3 3 2" xfId="15305"/>
    <cellStyle name="메모 7 4 3 3 2 2" xfId="38359"/>
    <cellStyle name="메모 7 4 3 3 3" xfId="21061"/>
    <cellStyle name="메모 7 4 3 3 3 2" xfId="44100"/>
    <cellStyle name="메모 7 4 3 3 4" xfId="26543"/>
    <cellStyle name="메모 7 4 3 3 4 2" xfId="49582"/>
    <cellStyle name="메모 7 4 3 3 5" xfId="32432"/>
    <cellStyle name="메모 7 4 3 4" xfId="9340"/>
    <cellStyle name="메모 7 4 3 4 2" xfId="15306"/>
    <cellStyle name="메모 7 4 3 4 2 2" xfId="38360"/>
    <cellStyle name="메모 7 4 3 4 3" xfId="21062"/>
    <cellStyle name="메모 7 4 3 4 3 2" xfId="44101"/>
    <cellStyle name="메모 7 4 3 4 4" xfId="26544"/>
    <cellStyle name="메모 7 4 3 4 4 2" xfId="49583"/>
    <cellStyle name="메모 7 4 3 4 5" xfId="32433"/>
    <cellStyle name="메모 7 4 3 5" xfId="9341"/>
    <cellStyle name="메모 7 4 3 5 2" xfId="15307"/>
    <cellStyle name="메모 7 4 3 5 2 2" xfId="38361"/>
    <cellStyle name="메모 7 4 3 5 3" xfId="21063"/>
    <cellStyle name="메모 7 4 3 5 3 2" xfId="44102"/>
    <cellStyle name="메모 7 4 3 5 4" xfId="26545"/>
    <cellStyle name="메모 7 4 3 5 4 2" xfId="49584"/>
    <cellStyle name="메모 7 4 3 5 5" xfId="32434"/>
    <cellStyle name="메모 7 4 3 6" xfId="9342"/>
    <cellStyle name="메모 7 4 3 6 2" xfId="15308"/>
    <cellStyle name="메모 7 4 3 6 2 2" xfId="38362"/>
    <cellStyle name="메모 7 4 3 6 3" xfId="21064"/>
    <cellStyle name="메모 7 4 3 6 3 2" xfId="44103"/>
    <cellStyle name="메모 7 4 3 6 4" xfId="26546"/>
    <cellStyle name="메모 7 4 3 6 4 2" xfId="49585"/>
    <cellStyle name="메모 7 4 3 6 5" xfId="32435"/>
    <cellStyle name="메모 7 4 3 7" xfId="9343"/>
    <cellStyle name="메모 7 4 3 7 2" xfId="15309"/>
    <cellStyle name="메모 7 4 3 7 2 2" xfId="38363"/>
    <cellStyle name="메모 7 4 3 7 3" xfId="21065"/>
    <cellStyle name="메모 7 4 3 7 3 2" xfId="44104"/>
    <cellStyle name="메모 7 4 3 7 4" xfId="26547"/>
    <cellStyle name="메모 7 4 3 7 4 2" xfId="49586"/>
    <cellStyle name="메모 7 4 3 7 5" xfId="32436"/>
    <cellStyle name="메모 7 4 3 8" xfId="9344"/>
    <cellStyle name="메모 7 4 3 8 2" xfId="15310"/>
    <cellStyle name="메모 7 4 3 8 2 2" xfId="38364"/>
    <cellStyle name="메모 7 4 3 8 3" xfId="21066"/>
    <cellStyle name="메모 7 4 3 8 3 2" xfId="44105"/>
    <cellStyle name="메모 7 4 3 8 4" xfId="26548"/>
    <cellStyle name="메모 7 4 3 8 4 2" xfId="49587"/>
    <cellStyle name="메모 7 4 3 8 5" xfId="32437"/>
    <cellStyle name="메모 7 4 3 9" xfId="9345"/>
    <cellStyle name="메모 7 4 3 9 2" xfId="15311"/>
    <cellStyle name="메모 7 4 3 9 2 2" xfId="38365"/>
    <cellStyle name="메모 7 4 3 9 3" xfId="21067"/>
    <cellStyle name="메모 7 4 3 9 3 2" xfId="44106"/>
    <cellStyle name="메모 7 4 3 9 4" xfId="26549"/>
    <cellStyle name="메모 7 4 3 9 4 2" xfId="49588"/>
    <cellStyle name="메모 7 4 3 9 5" xfId="32438"/>
    <cellStyle name="메모 7 4 4" xfId="9346"/>
    <cellStyle name="메모 7 4 4 2" xfId="15312"/>
    <cellStyle name="메모 7 4 4 2 2" xfId="38366"/>
    <cellStyle name="메모 7 4 4 3" xfId="21068"/>
    <cellStyle name="메모 7 4 4 3 2" xfId="44107"/>
    <cellStyle name="메모 7 4 4 4" xfId="26550"/>
    <cellStyle name="메모 7 4 4 4 2" xfId="49589"/>
    <cellStyle name="메모 7 4 4 5" xfId="32439"/>
    <cellStyle name="메모 7 4 5" xfId="9347"/>
    <cellStyle name="메모 7 4 5 2" xfId="15313"/>
    <cellStyle name="메모 7 4 5 2 2" xfId="38367"/>
    <cellStyle name="메모 7 4 5 3" xfId="21069"/>
    <cellStyle name="메모 7 4 5 3 2" xfId="44108"/>
    <cellStyle name="메모 7 4 5 4" xfId="26551"/>
    <cellStyle name="메모 7 4 5 4 2" xfId="49590"/>
    <cellStyle name="메모 7 4 5 5" xfId="32440"/>
    <cellStyle name="메모 7 4 6" xfId="9348"/>
    <cellStyle name="메모 7 4 6 2" xfId="15314"/>
    <cellStyle name="메모 7 4 6 2 2" xfId="38368"/>
    <cellStyle name="메모 7 4 6 3" xfId="21070"/>
    <cellStyle name="메모 7 4 6 3 2" xfId="44109"/>
    <cellStyle name="메모 7 4 6 4" xfId="26552"/>
    <cellStyle name="메모 7 4 6 4 2" xfId="49591"/>
    <cellStyle name="메모 7 4 6 5" xfId="32441"/>
    <cellStyle name="메모 7 4 7" xfId="9349"/>
    <cellStyle name="메모 7 4 7 2" xfId="15315"/>
    <cellStyle name="메모 7 4 7 2 2" xfId="38369"/>
    <cellStyle name="메모 7 4 7 3" xfId="21071"/>
    <cellStyle name="메모 7 4 7 3 2" xfId="44110"/>
    <cellStyle name="메모 7 4 7 4" xfId="26553"/>
    <cellStyle name="메모 7 4 7 4 2" xfId="49592"/>
    <cellStyle name="메모 7 4 7 5" xfId="32442"/>
    <cellStyle name="메모 7 4 8" xfId="11575"/>
    <cellStyle name="메모 7 4 8 2" xfId="34644"/>
    <cellStyle name="메모 7 4 9" xfId="17349"/>
    <cellStyle name="메모 7 4 9 2" xfId="40403"/>
    <cellStyle name="메모 7 5" xfId="5594"/>
    <cellStyle name="메모 7 5 10" xfId="17351"/>
    <cellStyle name="메모 7 5 10 2" xfId="40405"/>
    <cellStyle name="메모 7 5 11" xfId="22911"/>
    <cellStyle name="메모 7 5 11 2" xfId="45950"/>
    <cellStyle name="메모 7 5 12" xfId="28719"/>
    <cellStyle name="메모 7 5 2" xfId="5882"/>
    <cellStyle name="메모 7 5 2 10" xfId="9350"/>
    <cellStyle name="메모 7 5 2 10 2" xfId="15316"/>
    <cellStyle name="메모 7 5 2 10 2 2" xfId="38370"/>
    <cellStyle name="메모 7 5 2 10 3" xfId="21072"/>
    <cellStyle name="메모 7 5 2 10 3 2" xfId="44111"/>
    <cellStyle name="메모 7 5 2 10 4" xfId="26554"/>
    <cellStyle name="메모 7 5 2 10 4 2" xfId="49593"/>
    <cellStyle name="메모 7 5 2 10 5" xfId="32443"/>
    <cellStyle name="메모 7 5 2 11" xfId="11855"/>
    <cellStyle name="메모 7 5 2 11 2" xfId="34924"/>
    <cellStyle name="메모 7 5 2 12" xfId="17612"/>
    <cellStyle name="메모 7 5 2 12 2" xfId="40666"/>
    <cellStyle name="메모 7 5 2 13" xfId="23109"/>
    <cellStyle name="메모 7 5 2 13 2" xfId="46148"/>
    <cellStyle name="메모 7 5 2 14" xfId="28996"/>
    <cellStyle name="메모 7 5 2 2" xfId="9351"/>
    <cellStyle name="메모 7 5 2 2 2" xfId="15317"/>
    <cellStyle name="메모 7 5 2 2 2 2" xfId="38371"/>
    <cellStyle name="메모 7 5 2 2 3" xfId="21073"/>
    <cellStyle name="메모 7 5 2 2 3 2" xfId="44112"/>
    <cellStyle name="메모 7 5 2 2 4" xfId="26555"/>
    <cellStyle name="메모 7 5 2 2 4 2" xfId="49594"/>
    <cellStyle name="메모 7 5 2 2 5" xfId="32444"/>
    <cellStyle name="메모 7 5 2 3" xfId="9352"/>
    <cellStyle name="메모 7 5 2 3 2" xfId="15318"/>
    <cellStyle name="메모 7 5 2 3 2 2" xfId="38372"/>
    <cellStyle name="메모 7 5 2 3 3" xfId="21074"/>
    <cellStyle name="메모 7 5 2 3 3 2" xfId="44113"/>
    <cellStyle name="메모 7 5 2 3 4" xfId="26556"/>
    <cellStyle name="메모 7 5 2 3 4 2" xfId="49595"/>
    <cellStyle name="메모 7 5 2 3 5" xfId="32445"/>
    <cellStyle name="메모 7 5 2 4" xfId="9353"/>
    <cellStyle name="메모 7 5 2 4 2" xfId="15319"/>
    <cellStyle name="메모 7 5 2 4 2 2" xfId="38373"/>
    <cellStyle name="메모 7 5 2 4 3" xfId="21075"/>
    <cellStyle name="메모 7 5 2 4 3 2" xfId="44114"/>
    <cellStyle name="메모 7 5 2 4 4" xfId="26557"/>
    <cellStyle name="메모 7 5 2 4 4 2" xfId="49596"/>
    <cellStyle name="메모 7 5 2 4 5" xfId="32446"/>
    <cellStyle name="메모 7 5 2 5" xfId="9354"/>
    <cellStyle name="메모 7 5 2 5 2" xfId="15320"/>
    <cellStyle name="메모 7 5 2 5 2 2" xfId="38374"/>
    <cellStyle name="메모 7 5 2 5 3" xfId="21076"/>
    <cellStyle name="메모 7 5 2 5 3 2" xfId="44115"/>
    <cellStyle name="메모 7 5 2 5 4" xfId="26558"/>
    <cellStyle name="메모 7 5 2 5 4 2" xfId="49597"/>
    <cellStyle name="메모 7 5 2 5 5" xfId="32447"/>
    <cellStyle name="메모 7 5 2 6" xfId="9355"/>
    <cellStyle name="메모 7 5 2 6 2" xfId="15321"/>
    <cellStyle name="메모 7 5 2 6 2 2" xfId="38375"/>
    <cellStyle name="메모 7 5 2 6 3" xfId="21077"/>
    <cellStyle name="메모 7 5 2 6 3 2" xfId="44116"/>
    <cellStyle name="메모 7 5 2 6 4" xfId="26559"/>
    <cellStyle name="메모 7 5 2 6 4 2" xfId="49598"/>
    <cellStyle name="메모 7 5 2 6 5" xfId="32448"/>
    <cellStyle name="메모 7 5 2 7" xfId="9356"/>
    <cellStyle name="메모 7 5 2 7 2" xfId="15322"/>
    <cellStyle name="메모 7 5 2 7 2 2" xfId="38376"/>
    <cellStyle name="메모 7 5 2 7 3" xfId="21078"/>
    <cellStyle name="메모 7 5 2 7 3 2" xfId="44117"/>
    <cellStyle name="메모 7 5 2 7 4" xfId="26560"/>
    <cellStyle name="메모 7 5 2 7 4 2" xfId="49599"/>
    <cellStyle name="메모 7 5 2 7 5" xfId="32449"/>
    <cellStyle name="메모 7 5 2 8" xfId="9357"/>
    <cellStyle name="메모 7 5 2 8 2" xfId="15323"/>
    <cellStyle name="메모 7 5 2 8 2 2" xfId="38377"/>
    <cellStyle name="메모 7 5 2 8 3" xfId="21079"/>
    <cellStyle name="메모 7 5 2 8 3 2" xfId="44118"/>
    <cellStyle name="메모 7 5 2 8 4" xfId="26561"/>
    <cellStyle name="메모 7 5 2 8 4 2" xfId="49600"/>
    <cellStyle name="메모 7 5 2 8 5" xfId="32450"/>
    <cellStyle name="메모 7 5 2 9" xfId="9358"/>
    <cellStyle name="메모 7 5 2 9 2" xfId="15324"/>
    <cellStyle name="메모 7 5 2 9 2 2" xfId="38378"/>
    <cellStyle name="메모 7 5 2 9 3" xfId="21080"/>
    <cellStyle name="메모 7 5 2 9 3 2" xfId="44119"/>
    <cellStyle name="메모 7 5 2 9 4" xfId="26562"/>
    <cellStyle name="메모 7 5 2 9 4 2" xfId="49601"/>
    <cellStyle name="메모 7 5 2 9 5" xfId="32451"/>
    <cellStyle name="메모 7 5 3" xfId="6087"/>
    <cellStyle name="메모 7 5 3 10" xfId="9359"/>
    <cellStyle name="메모 7 5 3 10 2" xfId="15325"/>
    <cellStyle name="메모 7 5 3 10 2 2" xfId="38379"/>
    <cellStyle name="메모 7 5 3 10 3" xfId="21081"/>
    <cellStyle name="메모 7 5 3 10 3 2" xfId="44120"/>
    <cellStyle name="메모 7 5 3 10 4" xfId="26563"/>
    <cellStyle name="메모 7 5 3 10 4 2" xfId="49602"/>
    <cellStyle name="메모 7 5 3 10 5" xfId="32452"/>
    <cellStyle name="메모 7 5 3 11" xfId="12059"/>
    <cellStyle name="메모 7 5 3 11 2" xfId="35128"/>
    <cellStyle name="메모 7 5 3 12" xfId="17815"/>
    <cellStyle name="메모 7 5 3 12 2" xfId="40869"/>
    <cellStyle name="메모 7 5 3 13" xfId="23312"/>
    <cellStyle name="메모 7 5 3 13 2" xfId="46351"/>
    <cellStyle name="메모 7 5 3 14" xfId="29201"/>
    <cellStyle name="메모 7 5 3 2" xfId="9360"/>
    <cellStyle name="메모 7 5 3 2 2" xfId="15326"/>
    <cellStyle name="메모 7 5 3 2 2 2" xfId="38380"/>
    <cellStyle name="메모 7 5 3 2 3" xfId="21082"/>
    <cellStyle name="메모 7 5 3 2 3 2" xfId="44121"/>
    <cellStyle name="메모 7 5 3 2 4" xfId="26564"/>
    <cellStyle name="메모 7 5 3 2 4 2" xfId="49603"/>
    <cellStyle name="메모 7 5 3 2 5" xfId="32453"/>
    <cellStyle name="메모 7 5 3 3" xfId="9361"/>
    <cellStyle name="메모 7 5 3 3 2" xfId="15327"/>
    <cellStyle name="메모 7 5 3 3 2 2" xfId="38381"/>
    <cellStyle name="메모 7 5 3 3 3" xfId="21083"/>
    <cellStyle name="메모 7 5 3 3 3 2" xfId="44122"/>
    <cellStyle name="메모 7 5 3 3 4" xfId="26565"/>
    <cellStyle name="메모 7 5 3 3 4 2" xfId="49604"/>
    <cellStyle name="메모 7 5 3 3 5" xfId="32454"/>
    <cellStyle name="메모 7 5 3 4" xfId="9362"/>
    <cellStyle name="메모 7 5 3 4 2" xfId="15328"/>
    <cellStyle name="메모 7 5 3 4 2 2" xfId="38382"/>
    <cellStyle name="메모 7 5 3 4 3" xfId="21084"/>
    <cellStyle name="메모 7 5 3 4 3 2" xfId="44123"/>
    <cellStyle name="메모 7 5 3 4 4" xfId="26566"/>
    <cellStyle name="메모 7 5 3 4 4 2" xfId="49605"/>
    <cellStyle name="메모 7 5 3 4 5" xfId="32455"/>
    <cellStyle name="메모 7 5 3 5" xfId="9363"/>
    <cellStyle name="메모 7 5 3 5 2" xfId="15329"/>
    <cellStyle name="메모 7 5 3 5 2 2" xfId="38383"/>
    <cellStyle name="메모 7 5 3 5 3" xfId="21085"/>
    <cellStyle name="메모 7 5 3 5 3 2" xfId="44124"/>
    <cellStyle name="메모 7 5 3 5 4" xfId="26567"/>
    <cellStyle name="메모 7 5 3 5 4 2" xfId="49606"/>
    <cellStyle name="메모 7 5 3 5 5" xfId="32456"/>
    <cellStyle name="메모 7 5 3 6" xfId="9364"/>
    <cellStyle name="메모 7 5 3 6 2" xfId="15330"/>
    <cellStyle name="메모 7 5 3 6 2 2" xfId="38384"/>
    <cellStyle name="메모 7 5 3 6 3" xfId="21086"/>
    <cellStyle name="메모 7 5 3 6 3 2" xfId="44125"/>
    <cellStyle name="메모 7 5 3 6 4" xfId="26568"/>
    <cellStyle name="메모 7 5 3 6 4 2" xfId="49607"/>
    <cellStyle name="메모 7 5 3 6 5" xfId="32457"/>
    <cellStyle name="메모 7 5 3 7" xfId="9365"/>
    <cellStyle name="메모 7 5 3 7 2" xfId="15331"/>
    <cellStyle name="메모 7 5 3 7 2 2" xfId="38385"/>
    <cellStyle name="메모 7 5 3 7 3" xfId="21087"/>
    <cellStyle name="메모 7 5 3 7 3 2" xfId="44126"/>
    <cellStyle name="메모 7 5 3 7 4" xfId="26569"/>
    <cellStyle name="메모 7 5 3 7 4 2" xfId="49608"/>
    <cellStyle name="메모 7 5 3 7 5" xfId="32458"/>
    <cellStyle name="메모 7 5 3 8" xfId="9366"/>
    <cellStyle name="메모 7 5 3 8 2" xfId="15332"/>
    <cellStyle name="메모 7 5 3 8 2 2" xfId="38386"/>
    <cellStyle name="메모 7 5 3 8 3" xfId="21088"/>
    <cellStyle name="메모 7 5 3 8 3 2" xfId="44127"/>
    <cellStyle name="메모 7 5 3 8 4" xfId="26570"/>
    <cellStyle name="메모 7 5 3 8 4 2" xfId="49609"/>
    <cellStyle name="메모 7 5 3 8 5" xfId="32459"/>
    <cellStyle name="메모 7 5 3 9" xfId="9367"/>
    <cellStyle name="메모 7 5 3 9 2" xfId="15333"/>
    <cellStyle name="메모 7 5 3 9 2 2" xfId="38387"/>
    <cellStyle name="메모 7 5 3 9 3" xfId="21089"/>
    <cellStyle name="메모 7 5 3 9 3 2" xfId="44128"/>
    <cellStyle name="메모 7 5 3 9 4" xfId="26571"/>
    <cellStyle name="메모 7 5 3 9 4 2" xfId="49610"/>
    <cellStyle name="메모 7 5 3 9 5" xfId="32460"/>
    <cellStyle name="메모 7 5 4" xfId="9368"/>
    <cellStyle name="메모 7 5 4 2" xfId="15334"/>
    <cellStyle name="메모 7 5 4 2 2" xfId="38388"/>
    <cellStyle name="메모 7 5 4 3" xfId="21090"/>
    <cellStyle name="메모 7 5 4 3 2" xfId="44129"/>
    <cellStyle name="메모 7 5 4 4" xfId="26572"/>
    <cellStyle name="메모 7 5 4 4 2" xfId="49611"/>
    <cellStyle name="메모 7 5 4 5" xfId="32461"/>
    <cellStyle name="메모 7 5 5" xfId="9369"/>
    <cellStyle name="메모 7 5 5 2" xfId="15335"/>
    <cellStyle name="메모 7 5 5 2 2" xfId="38389"/>
    <cellStyle name="메모 7 5 5 3" xfId="21091"/>
    <cellStyle name="메모 7 5 5 3 2" xfId="44130"/>
    <cellStyle name="메모 7 5 5 4" xfId="26573"/>
    <cellStyle name="메모 7 5 5 4 2" xfId="49612"/>
    <cellStyle name="메모 7 5 5 5" xfId="32462"/>
    <cellStyle name="메모 7 5 6" xfId="9370"/>
    <cellStyle name="메모 7 5 6 2" xfId="15336"/>
    <cellStyle name="메모 7 5 6 2 2" xfId="38390"/>
    <cellStyle name="메모 7 5 6 3" xfId="21092"/>
    <cellStyle name="메모 7 5 6 3 2" xfId="44131"/>
    <cellStyle name="메모 7 5 6 4" xfId="26574"/>
    <cellStyle name="메모 7 5 6 4 2" xfId="49613"/>
    <cellStyle name="메모 7 5 6 5" xfId="32463"/>
    <cellStyle name="메모 7 5 7" xfId="9371"/>
    <cellStyle name="메모 7 5 7 2" xfId="15337"/>
    <cellStyle name="메모 7 5 7 2 2" xfId="38391"/>
    <cellStyle name="메모 7 5 7 3" xfId="21093"/>
    <cellStyle name="메모 7 5 7 3 2" xfId="44132"/>
    <cellStyle name="메모 7 5 7 4" xfId="26575"/>
    <cellStyle name="메모 7 5 7 4 2" xfId="49614"/>
    <cellStyle name="메모 7 5 7 5" xfId="32464"/>
    <cellStyle name="메모 7 5 8" xfId="9372"/>
    <cellStyle name="메모 7 5 8 2" xfId="15338"/>
    <cellStyle name="메모 7 5 8 2 2" xfId="38392"/>
    <cellStyle name="메모 7 5 8 3" xfId="21094"/>
    <cellStyle name="메모 7 5 8 3 2" xfId="44133"/>
    <cellStyle name="메모 7 5 8 4" xfId="26576"/>
    <cellStyle name="메모 7 5 8 4 2" xfId="49615"/>
    <cellStyle name="메모 7 5 8 5" xfId="32465"/>
    <cellStyle name="메모 7 5 9" xfId="11579"/>
    <cellStyle name="메모 7 5 9 2" xfId="34648"/>
    <cellStyle name="메모 7 6" xfId="9373"/>
    <cellStyle name="메모 7 6 2" xfId="15339"/>
    <cellStyle name="메모 7 6 2 2" xfId="38393"/>
    <cellStyle name="메모 7 6 3" xfId="21095"/>
    <cellStyle name="메모 7 6 3 2" xfId="44134"/>
    <cellStyle name="메모 7 6 4" xfId="26577"/>
    <cellStyle name="메모 7 6 4 2" xfId="49616"/>
    <cellStyle name="메모 7 6 5" xfId="32466"/>
    <cellStyle name="메모 7 7" xfId="9374"/>
    <cellStyle name="메모 7 7 2" xfId="15340"/>
    <cellStyle name="메모 7 7 2 2" xfId="38394"/>
    <cellStyle name="메모 7 7 3" xfId="21096"/>
    <cellStyle name="메모 7 7 3 2" xfId="44135"/>
    <cellStyle name="메모 7 7 4" xfId="26578"/>
    <cellStyle name="메모 7 7 4 2" xfId="49617"/>
    <cellStyle name="메모 7 7 5" xfId="32467"/>
    <cellStyle name="메모 7 8" xfId="11345"/>
    <cellStyle name="메모 7 8 2" xfId="34414"/>
    <cellStyle name="메모 7 9" xfId="11268"/>
    <cellStyle name="메모 7 9 2" xfId="34337"/>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10 2" xfId="40607"/>
    <cellStyle name="선택영역의 가운데로 2 2 11" xfId="28931"/>
    <cellStyle name="선택영역의 가운데로 2 2 2" xfId="9375"/>
    <cellStyle name="선택영역의 가운데로 2 2 2 2" xfId="15341"/>
    <cellStyle name="선택영역의 가운데로 2 2 2 2 2" xfId="38395"/>
    <cellStyle name="선택영역의 가운데로 2 2 2 3" xfId="21097"/>
    <cellStyle name="선택영역의 가운데로 2 2 2 3 2" xfId="44136"/>
    <cellStyle name="선택영역의 가운데로 2 2 2 4" xfId="26579"/>
    <cellStyle name="선택영역의 가운데로 2 2 2 4 2" xfId="49618"/>
    <cellStyle name="선택영역의 가운데로 2 2 2 5" xfId="32468"/>
    <cellStyle name="선택영역의 가운데로 2 2 3" xfId="9376"/>
    <cellStyle name="선택영역의 가운데로 2 2 3 2" xfId="15342"/>
    <cellStyle name="선택영역의 가운데로 2 2 3 2 2" xfId="38396"/>
    <cellStyle name="선택영역의 가운데로 2 2 3 3" xfId="21098"/>
    <cellStyle name="선택영역의 가운데로 2 2 3 3 2" xfId="44137"/>
    <cellStyle name="선택영역의 가운데로 2 2 3 4" xfId="26580"/>
    <cellStyle name="선택영역의 가운데로 2 2 3 4 2" xfId="49619"/>
    <cellStyle name="선택영역의 가운데로 2 2 3 5" xfId="32469"/>
    <cellStyle name="선택영역의 가운데로 2 2 4" xfId="9377"/>
    <cellStyle name="선택영역의 가운데로 2 2 4 2" xfId="15343"/>
    <cellStyle name="선택영역의 가운데로 2 2 4 2 2" xfId="38397"/>
    <cellStyle name="선택영역의 가운데로 2 2 4 3" xfId="21099"/>
    <cellStyle name="선택영역의 가운데로 2 2 4 3 2" xfId="44138"/>
    <cellStyle name="선택영역의 가운데로 2 2 4 4" xfId="26581"/>
    <cellStyle name="선택영역의 가운데로 2 2 4 4 2" xfId="49620"/>
    <cellStyle name="선택영역의 가운데로 2 2 4 5" xfId="32470"/>
    <cellStyle name="선택영역의 가운데로 2 2 5" xfId="9378"/>
    <cellStyle name="선택영역의 가운데로 2 2 5 2" xfId="15344"/>
    <cellStyle name="선택영역의 가운데로 2 2 5 2 2" xfId="38398"/>
    <cellStyle name="선택영역의 가운데로 2 2 5 3" xfId="21100"/>
    <cellStyle name="선택영역의 가운데로 2 2 5 3 2" xfId="44139"/>
    <cellStyle name="선택영역의 가운데로 2 2 5 4" xfId="26582"/>
    <cellStyle name="선택영역의 가운데로 2 2 5 4 2" xfId="49621"/>
    <cellStyle name="선택영역의 가운데로 2 2 5 5" xfId="32471"/>
    <cellStyle name="선택영역의 가운데로 2 2 6" xfId="9379"/>
    <cellStyle name="선택영역의 가운데로 2 2 6 2" xfId="15345"/>
    <cellStyle name="선택영역의 가운데로 2 2 6 2 2" xfId="38399"/>
    <cellStyle name="선택영역의 가운데로 2 2 6 3" xfId="21101"/>
    <cellStyle name="선택영역의 가운데로 2 2 6 3 2" xfId="44140"/>
    <cellStyle name="선택영역의 가운데로 2 2 6 4" xfId="26583"/>
    <cellStyle name="선택영역의 가운데로 2 2 6 4 2" xfId="49622"/>
    <cellStyle name="선택영역의 가운데로 2 2 6 5" xfId="32472"/>
    <cellStyle name="선택영역의 가운데로 2 2 7" xfId="9380"/>
    <cellStyle name="선택영역의 가운데로 2 2 7 2" xfId="15346"/>
    <cellStyle name="선택영역의 가운데로 2 2 7 2 2" xfId="38400"/>
    <cellStyle name="선택영역의 가운데로 2 2 7 3" xfId="21102"/>
    <cellStyle name="선택영역의 가운데로 2 2 7 3 2" xfId="44141"/>
    <cellStyle name="선택영역의 가운데로 2 2 7 4" xfId="26584"/>
    <cellStyle name="선택영역의 가운데로 2 2 7 4 2" xfId="49623"/>
    <cellStyle name="선택영역의 가운데로 2 2 7 5" xfId="32473"/>
    <cellStyle name="선택영역의 가운데로 2 2 8" xfId="9381"/>
    <cellStyle name="선택영역의 가운데로 2 2 8 2" xfId="15347"/>
    <cellStyle name="선택영역의 가운데로 2 2 8 2 2" xfId="38401"/>
    <cellStyle name="선택영역의 가운데로 2 2 8 3" xfId="21103"/>
    <cellStyle name="선택영역의 가운데로 2 2 8 3 2" xfId="44142"/>
    <cellStyle name="선택영역의 가운데로 2 2 8 4" xfId="26585"/>
    <cellStyle name="선택영역의 가운데로 2 2 8 4 2" xfId="49624"/>
    <cellStyle name="선택영역의 가운데로 2 2 8 5" xfId="32474"/>
    <cellStyle name="선택영역의 가운데로 2 2 9" xfId="11790"/>
    <cellStyle name="선택영역의 가운데로 2 2 9 2" xfId="34859"/>
    <cellStyle name="선택영역의 가운데로 2 3" xfId="6040"/>
    <cellStyle name="선택영역의 가운데로 2 3 2" xfId="29154"/>
    <cellStyle name="선택영역의 가운데로 2 4" xfId="9382"/>
    <cellStyle name="선택영역의 가운데로 2 4 2" xfId="15348"/>
    <cellStyle name="선택영역의 가운데로 2 4 2 2" xfId="38402"/>
    <cellStyle name="선택영역의 가운데로 2 4 3" xfId="21104"/>
    <cellStyle name="선택영역의 가운데로 2 4 3 2" xfId="44143"/>
    <cellStyle name="선택영역의 가운데로 2 4 4" xfId="26586"/>
    <cellStyle name="선택영역의 가운데로 2 4 4 2" xfId="49625"/>
    <cellStyle name="선택영역의 가운데로 2 4 5" xfId="32475"/>
    <cellStyle name="선택영역의 가운데로 2 5" xfId="9383"/>
    <cellStyle name="선택영역의 가운데로 2 5 2" xfId="15349"/>
    <cellStyle name="선택영역의 가운데로 2 5 2 2" xfId="38403"/>
    <cellStyle name="선택영역의 가운데로 2 5 3" xfId="21105"/>
    <cellStyle name="선택영역의 가운데로 2 5 3 2" xfId="44144"/>
    <cellStyle name="선택영역의 가운데로 2 5 4" xfId="26587"/>
    <cellStyle name="선택영역의 가운데로 2 5 4 2" xfId="49626"/>
    <cellStyle name="선택영역의 가운데로 2 5 5" xfId="32476"/>
    <cellStyle name="선택영역의 가운데로 2 6" xfId="28654"/>
    <cellStyle name="선택영역의 가운데로 3" xfId="5435"/>
    <cellStyle name="선택영역의 가운데로 3 10" xfId="11429"/>
    <cellStyle name="선택영역의 가운데로 3 10 2" xfId="34498"/>
    <cellStyle name="선택영역의 가운데로 3 11" xfId="17224"/>
    <cellStyle name="선택영역의 가운데로 3 11 2" xfId="40278"/>
    <cellStyle name="선택영역의 가운데로 3 12" xfId="11323"/>
    <cellStyle name="선택영역의 가운데로 3 12 2" xfId="34392"/>
    <cellStyle name="선택영역의 가운데로 3 13" xfId="28560"/>
    <cellStyle name="선택영역의 가운데로 3 2" xfId="5723"/>
    <cellStyle name="선택영역의 가운데로 3 2 10" xfId="11696"/>
    <cellStyle name="선택영역의 가운데로 3 2 10 2" xfId="34765"/>
    <cellStyle name="선택영역의 가운데로 3 2 11" xfId="17463"/>
    <cellStyle name="선택영역의 가운데로 3 2 11 2" xfId="40517"/>
    <cellStyle name="선택영역의 가운데로 3 2 12" xfId="22984"/>
    <cellStyle name="선택영역의 가운데로 3 2 12 2" xfId="46023"/>
    <cellStyle name="선택영역의 가운데로 3 2 13" xfId="28837"/>
    <cellStyle name="선택영역의 가운데로 3 2 2" xfId="9384"/>
    <cellStyle name="선택영역의 가운데로 3 2 2 2" xfId="15350"/>
    <cellStyle name="선택영역의 가운데로 3 2 2 2 2" xfId="38404"/>
    <cellStyle name="선택영역의 가운데로 3 2 2 3" xfId="21106"/>
    <cellStyle name="선택영역의 가운데로 3 2 2 3 2" xfId="44145"/>
    <cellStyle name="선택영역의 가운데로 3 2 2 4" xfId="26588"/>
    <cellStyle name="선택영역의 가운데로 3 2 2 4 2" xfId="49627"/>
    <cellStyle name="선택영역의 가운데로 3 2 2 5" xfId="32477"/>
    <cellStyle name="선택영역의 가운데로 3 2 3" xfId="9385"/>
    <cellStyle name="선택영역의 가운데로 3 2 3 2" xfId="15351"/>
    <cellStyle name="선택영역의 가운데로 3 2 3 2 2" xfId="38405"/>
    <cellStyle name="선택영역의 가운데로 3 2 3 3" xfId="21107"/>
    <cellStyle name="선택영역의 가운데로 3 2 3 3 2" xfId="44146"/>
    <cellStyle name="선택영역의 가운데로 3 2 3 4" xfId="26589"/>
    <cellStyle name="선택영역의 가운데로 3 2 3 4 2" xfId="49628"/>
    <cellStyle name="선택영역의 가운데로 3 2 3 5" xfId="32478"/>
    <cellStyle name="선택영역의 가운데로 3 2 4" xfId="9386"/>
    <cellStyle name="선택영역의 가운데로 3 2 4 2" xfId="15352"/>
    <cellStyle name="선택영역의 가운데로 3 2 4 2 2" xfId="38406"/>
    <cellStyle name="선택영역의 가운데로 3 2 4 3" xfId="21108"/>
    <cellStyle name="선택영역의 가운데로 3 2 4 3 2" xfId="44147"/>
    <cellStyle name="선택영역의 가운데로 3 2 4 4" xfId="26590"/>
    <cellStyle name="선택영역의 가운데로 3 2 4 4 2" xfId="49629"/>
    <cellStyle name="선택영역의 가운데로 3 2 4 5" xfId="32479"/>
    <cellStyle name="선택영역의 가운데로 3 2 5" xfId="9387"/>
    <cellStyle name="선택영역의 가운데로 3 2 5 2" xfId="15353"/>
    <cellStyle name="선택영역의 가운데로 3 2 5 2 2" xfId="38407"/>
    <cellStyle name="선택영역의 가운데로 3 2 5 3" xfId="21109"/>
    <cellStyle name="선택영역의 가운데로 3 2 5 3 2" xfId="44148"/>
    <cellStyle name="선택영역의 가운데로 3 2 5 4" xfId="26591"/>
    <cellStyle name="선택영역의 가운데로 3 2 5 4 2" xfId="49630"/>
    <cellStyle name="선택영역의 가운데로 3 2 5 5" xfId="32480"/>
    <cellStyle name="선택영역의 가운데로 3 2 6" xfId="9388"/>
    <cellStyle name="선택영역의 가운데로 3 2 6 2" xfId="15354"/>
    <cellStyle name="선택영역의 가운데로 3 2 6 2 2" xfId="38408"/>
    <cellStyle name="선택영역의 가운데로 3 2 6 3" xfId="21110"/>
    <cellStyle name="선택영역의 가운데로 3 2 6 3 2" xfId="44149"/>
    <cellStyle name="선택영역의 가운데로 3 2 6 4" xfId="26592"/>
    <cellStyle name="선택영역의 가운데로 3 2 6 4 2" xfId="49631"/>
    <cellStyle name="선택영역의 가운데로 3 2 6 5" xfId="32481"/>
    <cellStyle name="선택영역의 가운데로 3 2 7" xfId="9389"/>
    <cellStyle name="선택영역의 가운데로 3 2 7 2" xfId="15355"/>
    <cellStyle name="선택영역의 가운데로 3 2 7 2 2" xfId="38409"/>
    <cellStyle name="선택영역의 가운데로 3 2 7 3" xfId="21111"/>
    <cellStyle name="선택영역의 가운데로 3 2 7 3 2" xfId="44150"/>
    <cellStyle name="선택영역의 가운데로 3 2 7 4" xfId="26593"/>
    <cellStyle name="선택영역의 가운데로 3 2 7 4 2" xfId="49632"/>
    <cellStyle name="선택영역의 가운데로 3 2 7 5" xfId="32482"/>
    <cellStyle name="선택영역의 가운데로 3 2 8" xfId="9390"/>
    <cellStyle name="선택영역의 가운데로 3 2 8 2" xfId="15356"/>
    <cellStyle name="선택영역의 가운데로 3 2 8 2 2" xfId="38410"/>
    <cellStyle name="선택영역의 가운데로 3 2 8 3" xfId="21112"/>
    <cellStyle name="선택영역의 가운데로 3 2 8 3 2" xfId="44151"/>
    <cellStyle name="선택영역의 가운데로 3 2 8 4" xfId="26594"/>
    <cellStyle name="선택영역의 가운데로 3 2 8 4 2" xfId="49633"/>
    <cellStyle name="선택영역의 가운데로 3 2 8 5" xfId="32483"/>
    <cellStyle name="선택영역의 가운데로 3 2 9" xfId="9391"/>
    <cellStyle name="선택영역의 가운데로 3 2 9 2" xfId="15357"/>
    <cellStyle name="선택영역의 가운데로 3 2 9 2 2" xfId="38411"/>
    <cellStyle name="선택영역의 가운데로 3 2 9 3" xfId="21113"/>
    <cellStyle name="선택영역의 가운데로 3 2 9 3 2" xfId="44152"/>
    <cellStyle name="선택영역의 가운데로 3 2 9 4" xfId="26595"/>
    <cellStyle name="선택영역의 가운데로 3 2 9 4 2" xfId="49634"/>
    <cellStyle name="선택영역의 가운데로 3 2 9 5" xfId="32484"/>
    <cellStyle name="선택영역의 가운데로 3 3" xfId="5955"/>
    <cellStyle name="선택영역의 가운데로 3 3 10" xfId="9392"/>
    <cellStyle name="선택영역의 가운데로 3 3 10 2" xfId="15358"/>
    <cellStyle name="선택영역의 가운데로 3 3 10 2 2" xfId="38412"/>
    <cellStyle name="선택영역의 가운데로 3 3 10 3" xfId="21114"/>
    <cellStyle name="선택영역의 가운데로 3 3 10 3 2" xfId="44153"/>
    <cellStyle name="선택영역의 가운데로 3 3 10 4" xfId="26596"/>
    <cellStyle name="선택영역의 가운데로 3 3 10 4 2" xfId="49635"/>
    <cellStyle name="선택영역의 가운데로 3 3 10 5" xfId="32485"/>
    <cellStyle name="선택영역의 가운데로 3 3 11" xfId="11928"/>
    <cellStyle name="선택영역의 가운데로 3 3 11 2" xfId="34997"/>
    <cellStyle name="선택영역의 가운데로 3 3 12" xfId="17685"/>
    <cellStyle name="선택영역의 가운데로 3 3 12 2" xfId="40739"/>
    <cellStyle name="선택영역의 가운데로 3 3 13" xfId="23182"/>
    <cellStyle name="선택영역의 가운데로 3 3 13 2" xfId="46221"/>
    <cellStyle name="선택영역의 가운데로 3 3 14" xfId="29069"/>
    <cellStyle name="선택영역의 가운데로 3 3 2" xfId="9393"/>
    <cellStyle name="선택영역의 가운데로 3 3 2 2" xfId="15359"/>
    <cellStyle name="선택영역의 가운데로 3 3 2 2 2" xfId="38413"/>
    <cellStyle name="선택영역의 가운데로 3 3 2 3" xfId="21115"/>
    <cellStyle name="선택영역의 가운데로 3 3 2 3 2" xfId="44154"/>
    <cellStyle name="선택영역의 가운데로 3 3 2 4" xfId="26597"/>
    <cellStyle name="선택영역의 가운데로 3 3 2 4 2" xfId="49636"/>
    <cellStyle name="선택영역의 가운데로 3 3 2 5" xfId="32486"/>
    <cellStyle name="선택영역의 가운데로 3 3 3" xfId="9394"/>
    <cellStyle name="선택영역의 가운데로 3 3 3 2" xfId="15360"/>
    <cellStyle name="선택영역의 가운데로 3 3 3 2 2" xfId="38414"/>
    <cellStyle name="선택영역의 가운데로 3 3 3 3" xfId="21116"/>
    <cellStyle name="선택영역의 가운데로 3 3 3 3 2" xfId="44155"/>
    <cellStyle name="선택영역의 가운데로 3 3 3 4" xfId="26598"/>
    <cellStyle name="선택영역의 가운데로 3 3 3 4 2" xfId="49637"/>
    <cellStyle name="선택영역의 가운데로 3 3 3 5" xfId="32487"/>
    <cellStyle name="선택영역의 가운데로 3 3 4" xfId="9395"/>
    <cellStyle name="선택영역의 가운데로 3 3 4 2" xfId="15361"/>
    <cellStyle name="선택영역의 가운데로 3 3 4 2 2" xfId="38415"/>
    <cellStyle name="선택영역의 가운데로 3 3 4 3" xfId="21117"/>
    <cellStyle name="선택영역의 가운데로 3 3 4 3 2" xfId="44156"/>
    <cellStyle name="선택영역의 가운데로 3 3 4 4" xfId="26599"/>
    <cellStyle name="선택영역의 가운데로 3 3 4 4 2" xfId="49638"/>
    <cellStyle name="선택영역의 가운데로 3 3 4 5" xfId="32488"/>
    <cellStyle name="선택영역의 가운데로 3 3 5" xfId="9396"/>
    <cellStyle name="선택영역의 가운데로 3 3 5 2" xfId="15362"/>
    <cellStyle name="선택영역의 가운데로 3 3 5 2 2" xfId="38416"/>
    <cellStyle name="선택영역의 가운데로 3 3 5 3" xfId="21118"/>
    <cellStyle name="선택영역의 가운데로 3 3 5 3 2" xfId="44157"/>
    <cellStyle name="선택영역의 가운데로 3 3 5 4" xfId="26600"/>
    <cellStyle name="선택영역의 가운데로 3 3 5 4 2" xfId="49639"/>
    <cellStyle name="선택영역의 가운데로 3 3 5 5" xfId="32489"/>
    <cellStyle name="선택영역의 가운데로 3 3 6" xfId="9397"/>
    <cellStyle name="선택영역의 가운데로 3 3 6 2" xfId="15363"/>
    <cellStyle name="선택영역의 가운데로 3 3 6 2 2" xfId="38417"/>
    <cellStyle name="선택영역의 가운데로 3 3 6 3" xfId="21119"/>
    <cellStyle name="선택영역의 가운데로 3 3 6 3 2" xfId="44158"/>
    <cellStyle name="선택영역의 가운데로 3 3 6 4" xfId="26601"/>
    <cellStyle name="선택영역의 가운데로 3 3 6 4 2" xfId="49640"/>
    <cellStyle name="선택영역의 가운데로 3 3 6 5" xfId="32490"/>
    <cellStyle name="선택영역의 가운데로 3 3 7" xfId="9398"/>
    <cellStyle name="선택영역의 가운데로 3 3 7 2" xfId="15364"/>
    <cellStyle name="선택영역의 가운데로 3 3 7 2 2" xfId="38418"/>
    <cellStyle name="선택영역의 가운데로 3 3 7 3" xfId="21120"/>
    <cellStyle name="선택영역의 가운데로 3 3 7 3 2" xfId="44159"/>
    <cellStyle name="선택영역의 가운데로 3 3 7 4" xfId="26602"/>
    <cellStyle name="선택영역의 가운데로 3 3 7 4 2" xfId="49641"/>
    <cellStyle name="선택영역의 가운데로 3 3 7 5" xfId="32491"/>
    <cellStyle name="선택영역의 가운데로 3 3 8" xfId="9399"/>
    <cellStyle name="선택영역의 가운데로 3 3 8 2" xfId="15365"/>
    <cellStyle name="선택영역의 가운데로 3 3 8 2 2" xfId="38419"/>
    <cellStyle name="선택영역의 가운데로 3 3 8 3" xfId="21121"/>
    <cellStyle name="선택영역의 가운데로 3 3 8 3 2" xfId="44160"/>
    <cellStyle name="선택영역의 가운데로 3 3 8 4" xfId="26603"/>
    <cellStyle name="선택영역의 가운데로 3 3 8 4 2" xfId="49642"/>
    <cellStyle name="선택영역의 가운데로 3 3 8 5" xfId="32492"/>
    <cellStyle name="선택영역의 가운데로 3 3 9" xfId="9400"/>
    <cellStyle name="선택영역의 가운데로 3 3 9 2" xfId="15366"/>
    <cellStyle name="선택영역의 가운데로 3 3 9 2 2" xfId="38420"/>
    <cellStyle name="선택영역의 가운데로 3 3 9 3" xfId="21122"/>
    <cellStyle name="선택영역의 가운데로 3 3 9 3 2" xfId="44161"/>
    <cellStyle name="선택영역의 가운데로 3 3 9 4" xfId="26604"/>
    <cellStyle name="선택영역의 가운데로 3 3 9 4 2" xfId="49643"/>
    <cellStyle name="선택영역의 가운데로 3 3 9 5" xfId="32493"/>
    <cellStyle name="선택영역의 가운데로 3 4" xfId="9401"/>
    <cellStyle name="선택영역의 가운데로 3 4 2" xfId="15367"/>
    <cellStyle name="선택영역의 가운데로 3 4 2 2" xfId="38421"/>
    <cellStyle name="선택영역의 가운데로 3 4 3" xfId="21123"/>
    <cellStyle name="선택영역의 가운데로 3 4 3 2" xfId="44162"/>
    <cellStyle name="선택영역의 가운데로 3 4 4" xfId="26605"/>
    <cellStyle name="선택영역의 가운데로 3 4 4 2" xfId="49644"/>
    <cellStyle name="선택영역의 가운데로 3 4 5" xfId="32494"/>
    <cellStyle name="선택영역의 가운데로 3 5" xfId="9402"/>
    <cellStyle name="선택영역의 가운데로 3 5 2" xfId="15368"/>
    <cellStyle name="선택영역의 가운데로 3 5 2 2" xfId="38422"/>
    <cellStyle name="선택영역의 가운데로 3 5 3" xfId="21124"/>
    <cellStyle name="선택영역의 가운데로 3 5 3 2" xfId="44163"/>
    <cellStyle name="선택영역의 가운데로 3 5 4" xfId="26606"/>
    <cellStyle name="선택영역의 가운데로 3 5 4 2" xfId="49645"/>
    <cellStyle name="선택영역의 가운데로 3 5 5" xfId="32495"/>
    <cellStyle name="선택영역의 가운데로 3 6" xfId="9403"/>
    <cellStyle name="선택영역의 가운데로 3 6 2" xfId="15369"/>
    <cellStyle name="선택영역의 가운데로 3 6 2 2" xfId="38423"/>
    <cellStyle name="선택영역의 가운데로 3 6 3" xfId="21125"/>
    <cellStyle name="선택영역의 가운데로 3 6 3 2" xfId="44164"/>
    <cellStyle name="선택영역의 가운데로 3 6 4" xfId="26607"/>
    <cellStyle name="선택영역의 가운데로 3 6 4 2" xfId="49646"/>
    <cellStyle name="선택영역의 가운데로 3 6 5" xfId="32496"/>
    <cellStyle name="선택영역의 가운데로 3 7" xfId="9404"/>
    <cellStyle name="선택영역의 가운데로 3 7 2" xfId="15370"/>
    <cellStyle name="선택영역의 가운데로 3 7 2 2" xfId="38424"/>
    <cellStyle name="선택영역의 가운데로 3 7 3" xfId="21126"/>
    <cellStyle name="선택영역의 가운데로 3 7 3 2" xfId="44165"/>
    <cellStyle name="선택영역의 가운데로 3 7 4" xfId="26608"/>
    <cellStyle name="선택영역의 가운데로 3 7 4 2" xfId="49647"/>
    <cellStyle name="선택영역의 가운데로 3 7 5" xfId="32497"/>
    <cellStyle name="선택영역의 가운데로 3 8" xfId="9405"/>
    <cellStyle name="선택영역의 가운데로 3 8 2" xfId="15371"/>
    <cellStyle name="선택영역의 가운데로 3 8 2 2" xfId="38425"/>
    <cellStyle name="선택영역의 가운데로 3 8 3" xfId="21127"/>
    <cellStyle name="선택영역의 가운데로 3 8 3 2" xfId="44166"/>
    <cellStyle name="선택영역의 가운데로 3 8 4" xfId="26609"/>
    <cellStyle name="선택영역의 가운데로 3 8 4 2" xfId="49648"/>
    <cellStyle name="선택영역의 가운데로 3 8 5" xfId="32498"/>
    <cellStyle name="선택영역의 가운데로 3 9" xfId="9406"/>
    <cellStyle name="선택영역의 가운데로 3 9 2" xfId="15372"/>
    <cellStyle name="선택영역의 가운데로 3 9 2 2" xfId="38426"/>
    <cellStyle name="선택영역의 가운데로 3 9 3" xfId="21128"/>
    <cellStyle name="선택영역의 가운데로 3 9 3 2" xfId="44167"/>
    <cellStyle name="선택영역의 가운데로 3 9 4" xfId="26610"/>
    <cellStyle name="선택영역의 가운데로 3 9 4 2" xfId="49649"/>
    <cellStyle name="선택영역의 가운데로 3 9 5" xfId="32499"/>
    <cellStyle name="선택영역의 가운데로 4" xfId="5467"/>
    <cellStyle name="선택영역의 가운데로 4 10" xfId="17254"/>
    <cellStyle name="선택영역의 가운데로 4 10 2" xfId="40308"/>
    <cellStyle name="선택영역의 가운데로 4 11" xfId="22875"/>
    <cellStyle name="선택영역의 가운데로 4 11 2" xfId="45914"/>
    <cellStyle name="선택영역의 가운데로 4 12" xfId="28592"/>
    <cellStyle name="선택영역의 가운데로 4 2" xfId="5755"/>
    <cellStyle name="선택영역의 가운데로 4 2 2" xfId="9407"/>
    <cellStyle name="선택영역의 가운데로 4 2 2 2" xfId="15373"/>
    <cellStyle name="선택영역의 가운데로 4 2 2 2 2" xfId="38427"/>
    <cellStyle name="선택영역의 가운데로 4 2 2 3" xfId="21129"/>
    <cellStyle name="선택영역의 가운데로 4 2 2 3 2" xfId="44168"/>
    <cellStyle name="선택영역의 가운데로 4 2 2 4" xfId="26611"/>
    <cellStyle name="선택영역의 가운데로 4 2 2 4 2" xfId="49650"/>
    <cellStyle name="선택영역의 가운데로 4 2 2 5" xfId="32500"/>
    <cellStyle name="선택영역의 가운데로 4 2 3" xfId="11728"/>
    <cellStyle name="선택영역의 가운데로 4 2 3 2" xfId="34797"/>
    <cellStyle name="선택영역의 가운데로 4 2 4" xfId="17495"/>
    <cellStyle name="선택영역의 가운데로 4 2 4 2" xfId="40549"/>
    <cellStyle name="선택영역의 가운데로 4 2 5" xfId="28869"/>
    <cellStyle name="선택영역의 가운데로 4 3" xfId="5982"/>
    <cellStyle name="선택영역의 가운데로 4 3 10" xfId="9408"/>
    <cellStyle name="선택영역의 가운데로 4 3 10 2" xfId="15374"/>
    <cellStyle name="선택영역의 가운데로 4 3 10 2 2" xfId="38428"/>
    <cellStyle name="선택영역의 가운데로 4 3 10 3" xfId="21130"/>
    <cellStyle name="선택영역의 가운데로 4 3 10 3 2" xfId="44169"/>
    <cellStyle name="선택영역의 가운데로 4 3 10 4" xfId="26612"/>
    <cellStyle name="선택영역의 가운데로 4 3 10 4 2" xfId="49651"/>
    <cellStyle name="선택영역의 가운데로 4 3 10 5" xfId="32501"/>
    <cellStyle name="선택영역의 가운데로 4 3 11" xfId="11955"/>
    <cellStyle name="선택영역의 가운데로 4 3 11 2" xfId="35024"/>
    <cellStyle name="선택영역의 가운데로 4 3 12" xfId="17712"/>
    <cellStyle name="선택영역의 가운데로 4 3 12 2" xfId="40766"/>
    <cellStyle name="선택영역의 가운데로 4 3 13" xfId="23209"/>
    <cellStyle name="선택영역의 가운데로 4 3 13 2" xfId="46248"/>
    <cellStyle name="선택영역의 가운데로 4 3 14" xfId="29096"/>
    <cellStyle name="선택영역의 가운데로 4 3 2" xfId="9409"/>
    <cellStyle name="선택영역의 가운데로 4 3 2 2" xfId="15375"/>
    <cellStyle name="선택영역의 가운데로 4 3 2 2 2" xfId="38429"/>
    <cellStyle name="선택영역의 가운데로 4 3 2 3" xfId="21131"/>
    <cellStyle name="선택영역의 가운데로 4 3 2 3 2" xfId="44170"/>
    <cellStyle name="선택영역의 가운데로 4 3 2 4" xfId="26613"/>
    <cellStyle name="선택영역의 가운데로 4 3 2 4 2" xfId="49652"/>
    <cellStyle name="선택영역의 가운데로 4 3 2 5" xfId="32502"/>
    <cellStyle name="선택영역의 가운데로 4 3 3" xfId="9410"/>
    <cellStyle name="선택영역의 가운데로 4 3 3 2" xfId="15376"/>
    <cellStyle name="선택영역의 가운데로 4 3 3 2 2" xfId="38430"/>
    <cellStyle name="선택영역의 가운데로 4 3 3 3" xfId="21132"/>
    <cellStyle name="선택영역의 가운데로 4 3 3 3 2" xfId="44171"/>
    <cellStyle name="선택영역의 가운데로 4 3 3 4" xfId="26614"/>
    <cellStyle name="선택영역의 가운데로 4 3 3 4 2" xfId="49653"/>
    <cellStyle name="선택영역의 가운데로 4 3 3 5" xfId="32503"/>
    <cellStyle name="선택영역의 가운데로 4 3 4" xfId="9411"/>
    <cellStyle name="선택영역의 가운데로 4 3 4 2" xfId="15377"/>
    <cellStyle name="선택영역의 가운데로 4 3 4 2 2" xfId="38431"/>
    <cellStyle name="선택영역의 가운데로 4 3 4 3" xfId="21133"/>
    <cellStyle name="선택영역의 가운데로 4 3 4 3 2" xfId="44172"/>
    <cellStyle name="선택영역의 가운데로 4 3 4 4" xfId="26615"/>
    <cellStyle name="선택영역의 가운데로 4 3 4 4 2" xfId="49654"/>
    <cellStyle name="선택영역의 가운데로 4 3 4 5" xfId="32504"/>
    <cellStyle name="선택영역의 가운데로 4 3 5" xfId="9412"/>
    <cellStyle name="선택영역의 가운데로 4 3 5 2" xfId="15378"/>
    <cellStyle name="선택영역의 가운데로 4 3 5 2 2" xfId="38432"/>
    <cellStyle name="선택영역의 가운데로 4 3 5 3" xfId="21134"/>
    <cellStyle name="선택영역의 가운데로 4 3 5 3 2" xfId="44173"/>
    <cellStyle name="선택영역의 가운데로 4 3 5 4" xfId="26616"/>
    <cellStyle name="선택영역의 가운데로 4 3 5 4 2" xfId="49655"/>
    <cellStyle name="선택영역의 가운데로 4 3 5 5" xfId="32505"/>
    <cellStyle name="선택영역의 가운데로 4 3 6" xfId="9413"/>
    <cellStyle name="선택영역의 가운데로 4 3 6 2" xfId="15379"/>
    <cellStyle name="선택영역의 가운데로 4 3 6 2 2" xfId="38433"/>
    <cellStyle name="선택영역의 가운데로 4 3 6 3" xfId="21135"/>
    <cellStyle name="선택영역의 가운데로 4 3 6 3 2" xfId="44174"/>
    <cellStyle name="선택영역의 가운데로 4 3 6 4" xfId="26617"/>
    <cellStyle name="선택영역의 가운데로 4 3 6 4 2" xfId="49656"/>
    <cellStyle name="선택영역의 가운데로 4 3 6 5" xfId="32506"/>
    <cellStyle name="선택영역의 가운데로 4 3 7" xfId="9414"/>
    <cellStyle name="선택영역의 가운데로 4 3 7 2" xfId="15380"/>
    <cellStyle name="선택영역의 가운데로 4 3 7 2 2" xfId="38434"/>
    <cellStyle name="선택영역의 가운데로 4 3 7 3" xfId="21136"/>
    <cellStyle name="선택영역의 가운데로 4 3 7 3 2" xfId="44175"/>
    <cellStyle name="선택영역의 가운데로 4 3 7 4" xfId="26618"/>
    <cellStyle name="선택영역의 가운데로 4 3 7 4 2" xfId="49657"/>
    <cellStyle name="선택영역의 가운데로 4 3 7 5" xfId="32507"/>
    <cellStyle name="선택영역의 가운데로 4 3 8" xfId="9415"/>
    <cellStyle name="선택영역의 가운데로 4 3 8 2" xfId="15381"/>
    <cellStyle name="선택영역의 가운데로 4 3 8 2 2" xfId="38435"/>
    <cellStyle name="선택영역의 가운데로 4 3 8 3" xfId="21137"/>
    <cellStyle name="선택영역의 가운데로 4 3 8 3 2" xfId="44176"/>
    <cellStyle name="선택영역의 가운데로 4 3 8 4" xfId="26619"/>
    <cellStyle name="선택영역의 가운데로 4 3 8 4 2" xfId="49658"/>
    <cellStyle name="선택영역의 가운데로 4 3 8 5" xfId="32508"/>
    <cellStyle name="선택영역의 가운데로 4 3 9" xfId="9416"/>
    <cellStyle name="선택영역의 가운데로 4 3 9 2" xfId="15382"/>
    <cellStyle name="선택영역의 가운데로 4 3 9 2 2" xfId="38436"/>
    <cellStyle name="선택영역의 가운데로 4 3 9 3" xfId="21138"/>
    <cellStyle name="선택영역의 가운데로 4 3 9 3 2" xfId="44177"/>
    <cellStyle name="선택영역의 가운데로 4 3 9 4" xfId="26620"/>
    <cellStyle name="선택영역의 가운데로 4 3 9 4 2" xfId="49659"/>
    <cellStyle name="선택영역의 가운데로 4 3 9 5" xfId="32509"/>
    <cellStyle name="선택영역의 가운데로 4 4" xfId="9417"/>
    <cellStyle name="선택영역의 가운데로 4 4 2" xfId="15383"/>
    <cellStyle name="선택영역의 가운데로 4 4 2 2" xfId="38437"/>
    <cellStyle name="선택영역의 가운데로 4 4 3" xfId="21139"/>
    <cellStyle name="선택영역의 가운데로 4 4 3 2" xfId="44178"/>
    <cellStyle name="선택영역의 가운데로 4 4 4" xfId="26621"/>
    <cellStyle name="선택영역의 가운데로 4 4 4 2" xfId="49660"/>
    <cellStyle name="선택영역의 가운데로 4 4 5" xfId="32510"/>
    <cellStyle name="선택영역의 가운데로 4 5" xfId="9418"/>
    <cellStyle name="선택영역의 가운데로 4 5 2" xfId="15384"/>
    <cellStyle name="선택영역의 가운데로 4 5 2 2" xfId="38438"/>
    <cellStyle name="선택영역의 가운데로 4 5 3" xfId="21140"/>
    <cellStyle name="선택영역의 가운데로 4 5 3 2" xfId="44179"/>
    <cellStyle name="선택영역의 가운데로 4 5 4" xfId="26622"/>
    <cellStyle name="선택영역의 가운데로 4 5 4 2" xfId="49661"/>
    <cellStyle name="선택영역의 가운데로 4 5 5" xfId="32511"/>
    <cellStyle name="선택영역의 가운데로 4 6" xfId="9419"/>
    <cellStyle name="선택영역의 가운데로 4 6 2" xfId="15385"/>
    <cellStyle name="선택영역의 가운데로 4 6 2 2" xfId="38439"/>
    <cellStyle name="선택영역의 가운데로 4 6 3" xfId="21141"/>
    <cellStyle name="선택영역의 가운데로 4 6 3 2" xfId="44180"/>
    <cellStyle name="선택영역의 가운데로 4 6 4" xfId="26623"/>
    <cellStyle name="선택영역의 가운데로 4 6 4 2" xfId="49662"/>
    <cellStyle name="선택영역의 가운데로 4 6 5" xfId="32512"/>
    <cellStyle name="선택영역의 가운데로 4 7" xfId="9420"/>
    <cellStyle name="선택영역의 가운데로 4 7 2" xfId="15386"/>
    <cellStyle name="선택영역의 가운데로 4 7 2 2" xfId="38440"/>
    <cellStyle name="선택영역의 가운데로 4 7 3" xfId="21142"/>
    <cellStyle name="선택영역의 가운데로 4 7 3 2" xfId="44181"/>
    <cellStyle name="선택영역의 가운데로 4 7 4" xfId="26624"/>
    <cellStyle name="선택영역의 가운데로 4 7 4 2" xfId="49663"/>
    <cellStyle name="선택영역의 가운데로 4 7 5" xfId="32513"/>
    <cellStyle name="선택영역의 가운데로 4 8" xfId="9421"/>
    <cellStyle name="선택영역의 가운데로 4 8 2" xfId="15387"/>
    <cellStyle name="선택영역의 가운데로 4 8 2 2" xfId="38441"/>
    <cellStyle name="선택영역의 가운데로 4 8 3" xfId="21143"/>
    <cellStyle name="선택영역의 가운데로 4 8 3 2" xfId="44182"/>
    <cellStyle name="선택영역의 가운데로 4 8 4" xfId="26625"/>
    <cellStyle name="선택영역의 가운데로 4 8 4 2" xfId="49664"/>
    <cellStyle name="선택영역의 가운데로 4 8 5" xfId="32514"/>
    <cellStyle name="선택영역의 가운데로 4 9" xfId="11461"/>
    <cellStyle name="선택영역의 가운데로 4 9 2" xfId="34530"/>
    <cellStyle name="선택영역의 가운데로 5" xfId="5617"/>
    <cellStyle name="선택영역의 가운데로 5 2" xfId="28738"/>
    <cellStyle name="선택영역의 가운데로 6" xfId="9422"/>
    <cellStyle name="선택영역의 가운데로 6 2" xfId="15388"/>
    <cellStyle name="선택영역의 가운데로 6 2 2" xfId="38442"/>
    <cellStyle name="선택영역의 가운데로 6 3" xfId="21144"/>
    <cellStyle name="선택영역의 가운데로 6 3 2" xfId="44183"/>
    <cellStyle name="선택영역의 가운데로 6 4" xfId="26626"/>
    <cellStyle name="선택영역의 가운데로 6 4 2" xfId="49665"/>
    <cellStyle name="선택영역의 가운데로 6 5" xfId="32515"/>
    <cellStyle name="선택영역의 가운데로 7" xfId="11294"/>
    <cellStyle name="선택영역의 가운데로 7 2" xfId="34363"/>
    <cellStyle name="선택영역의 가운데로 8" xfId="28443"/>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10" xfId="28417"/>
    <cellStyle name="요약 2 2" xfId="5384"/>
    <cellStyle name="요약 2 2 10" xfId="11378"/>
    <cellStyle name="요약 2 2 10 2" xfId="34447"/>
    <cellStyle name="요약 2 2 11" xfId="17181"/>
    <cellStyle name="요약 2 2 11 2" xfId="40235"/>
    <cellStyle name="요약 2 2 12" xfId="11305"/>
    <cellStyle name="요약 2 2 12 2" xfId="34374"/>
    <cellStyle name="요약 2 2 13" xfId="28509"/>
    <cellStyle name="요약 2 2 2" xfId="5672"/>
    <cellStyle name="요약 2 2 2 10" xfId="17415"/>
    <cellStyle name="요약 2 2 2 10 2" xfId="40469"/>
    <cellStyle name="요약 2 2 2 11" xfId="28786"/>
    <cellStyle name="요약 2 2 2 2" xfId="9423"/>
    <cellStyle name="요약 2 2 2 2 2" xfId="15389"/>
    <cellStyle name="요약 2 2 2 2 2 2" xfId="38443"/>
    <cellStyle name="요약 2 2 2 2 3" xfId="21145"/>
    <cellStyle name="요약 2 2 2 2 3 2" xfId="44184"/>
    <cellStyle name="요약 2 2 2 2 4" xfId="26627"/>
    <cellStyle name="요약 2 2 2 2 4 2" xfId="49666"/>
    <cellStyle name="요약 2 2 2 2 5" xfId="32516"/>
    <cellStyle name="요약 2 2 2 3" xfId="9424"/>
    <cellStyle name="요약 2 2 2 3 2" xfId="15390"/>
    <cellStyle name="요약 2 2 2 3 2 2" xfId="38444"/>
    <cellStyle name="요약 2 2 2 3 3" xfId="21146"/>
    <cellStyle name="요약 2 2 2 3 3 2" xfId="44185"/>
    <cellStyle name="요약 2 2 2 3 4" xfId="26628"/>
    <cellStyle name="요약 2 2 2 3 4 2" xfId="49667"/>
    <cellStyle name="요약 2 2 2 3 5" xfId="32517"/>
    <cellStyle name="요약 2 2 2 4" xfId="9425"/>
    <cellStyle name="요약 2 2 2 4 2" xfId="15391"/>
    <cellStyle name="요약 2 2 2 4 2 2" xfId="38445"/>
    <cellStyle name="요약 2 2 2 4 3" xfId="21147"/>
    <cellStyle name="요약 2 2 2 4 3 2" xfId="44186"/>
    <cellStyle name="요약 2 2 2 4 4" xfId="26629"/>
    <cellStyle name="요약 2 2 2 4 4 2" xfId="49668"/>
    <cellStyle name="요약 2 2 2 4 5" xfId="32518"/>
    <cellStyle name="요약 2 2 2 5" xfId="9426"/>
    <cellStyle name="요약 2 2 2 5 2" xfId="15392"/>
    <cellStyle name="요약 2 2 2 5 2 2" xfId="38446"/>
    <cellStyle name="요약 2 2 2 5 3" xfId="21148"/>
    <cellStyle name="요약 2 2 2 5 3 2" xfId="44187"/>
    <cellStyle name="요약 2 2 2 5 4" xfId="26630"/>
    <cellStyle name="요약 2 2 2 5 4 2" xfId="49669"/>
    <cellStyle name="요약 2 2 2 5 5" xfId="32519"/>
    <cellStyle name="요약 2 2 2 6" xfId="9427"/>
    <cellStyle name="요약 2 2 2 6 2" xfId="15393"/>
    <cellStyle name="요약 2 2 2 6 2 2" xfId="38447"/>
    <cellStyle name="요약 2 2 2 6 3" xfId="21149"/>
    <cellStyle name="요약 2 2 2 6 3 2" xfId="44188"/>
    <cellStyle name="요약 2 2 2 6 4" xfId="26631"/>
    <cellStyle name="요약 2 2 2 6 4 2" xfId="49670"/>
    <cellStyle name="요약 2 2 2 6 5" xfId="32520"/>
    <cellStyle name="요약 2 2 2 7" xfId="9428"/>
    <cellStyle name="요약 2 2 2 7 2" xfId="15394"/>
    <cellStyle name="요약 2 2 2 7 2 2" xfId="38448"/>
    <cellStyle name="요약 2 2 2 7 3" xfId="21150"/>
    <cellStyle name="요약 2 2 2 7 3 2" xfId="44189"/>
    <cellStyle name="요약 2 2 2 7 4" xfId="26632"/>
    <cellStyle name="요약 2 2 2 7 4 2" xfId="49671"/>
    <cellStyle name="요약 2 2 2 7 5" xfId="32521"/>
    <cellStyle name="요약 2 2 2 8" xfId="9429"/>
    <cellStyle name="요약 2 2 2 8 2" xfId="15395"/>
    <cellStyle name="요약 2 2 2 8 2 2" xfId="38449"/>
    <cellStyle name="요약 2 2 2 8 3" xfId="21151"/>
    <cellStyle name="요약 2 2 2 8 3 2" xfId="44190"/>
    <cellStyle name="요약 2 2 2 8 4" xfId="26633"/>
    <cellStyle name="요약 2 2 2 8 4 2" xfId="49672"/>
    <cellStyle name="요약 2 2 2 8 5" xfId="32522"/>
    <cellStyle name="요약 2 2 2 9" xfId="11645"/>
    <cellStyle name="요약 2 2 2 9 2" xfId="34714"/>
    <cellStyle name="요약 2 2 3" xfId="5913"/>
    <cellStyle name="요약 2 2 3 10" xfId="9430"/>
    <cellStyle name="요약 2 2 3 10 2" xfId="15396"/>
    <cellStyle name="요약 2 2 3 10 2 2" xfId="38450"/>
    <cellStyle name="요약 2 2 3 10 3" xfId="21152"/>
    <cellStyle name="요약 2 2 3 10 3 2" xfId="44191"/>
    <cellStyle name="요약 2 2 3 10 4" xfId="26634"/>
    <cellStyle name="요약 2 2 3 10 4 2" xfId="49673"/>
    <cellStyle name="요약 2 2 3 10 5" xfId="32523"/>
    <cellStyle name="요약 2 2 3 11" xfId="11886"/>
    <cellStyle name="요약 2 2 3 11 2" xfId="34955"/>
    <cellStyle name="요약 2 2 3 12" xfId="17643"/>
    <cellStyle name="요약 2 2 3 12 2" xfId="40697"/>
    <cellStyle name="요약 2 2 3 13" xfId="23140"/>
    <cellStyle name="요약 2 2 3 13 2" xfId="46179"/>
    <cellStyle name="요약 2 2 3 14" xfId="29027"/>
    <cellStyle name="요약 2 2 3 2" xfId="9431"/>
    <cellStyle name="요약 2 2 3 2 2" xfId="15397"/>
    <cellStyle name="요약 2 2 3 2 2 2" xfId="38451"/>
    <cellStyle name="요약 2 2 3 2 3" xfId="21153"/>
    <cellStyle name="요약 2 2 3 2 3 2" xfId="44192"/>
    <cellStyle name="요약 2 2 3 2 4" xfId="26635"/>
    <cellStyle name="요약 2 2 3 2 4 2" xfId="49674"/>
    <cellStyle name="요약 2 2 3 2 5" xfId="32524"/>
    <cellStyle name="요약 2 2 3 3" xfId="9432"/>
    <cellStyle name="요약 2 2 3 3 2" xfId="15398"/>
    <cellStyle name="요약 2 2 3 3 2 2" xfId="38452"/>
    <cellStyle name="요약 2 2 3 3 3" xfId="21154"/>
    <cellStyle name="요약 2 2 3 3 3 2" xfId="44193"/>
    <cellStyle name="요약 2 2 3 3 4" xfId="26636"/>
    <cellStyle name="요약 2 2 3 3 4 2" xfId="49675"/>
    <cellStyle name="요약 2 2 3 3 5" xfId="32525"/>
    <cellStyle name="요약 2 2 3 4" xfId="9433"/>
    <cellStyle name="요약 2 2 3 4 2" xfId="15399"/>
    <cellStyle name="요약 2 2 3 4 2 2" xfId="38453"/>
    <cellStyle name="요약 2 2 3 4 3" xfId="21155"/>
    <cellStyle name="요약 2 2 3 4 3 2" xfId="44194"/>
    <cellStyle name="요약 2 2 3 4 4" xfId="26637"/>
    <cellStyle name="요약 2 2 3 4 4 2" xfId="49676"/>
    <cellStyle name="요약 2 2 3 4 5" xfId="32526"/>
    <cellStyle name="요약 2 2 3 5" xfId="9434"/>
    <cellStyle name="요약 2 2 3 5 2" xfId="15400"/>
    <cellStyle name="요약 2 2 3 5 2 2" xfId="38454"/>
    <cellStyle name="요약 2 2 3 5 3" xfId="21156"/>
    <cellStyle name="요약 2 2 3 5 3 2" xfId="44195"/>
    <cellStyle name="요약 2 2 3 5 4" xfId="26638"/>
    <cellStyle name="요약 2 2 3 5 4 2" xfId="49677"/>
    <cellStyle name="요약 2 2 3 5 5" xfId="32527"/>
    <cellStyle name="요약 2 2 3 6" xfId="9435"/>
    <cellStyle name="요약 2 2 3 6 2" xfId="15401"/>
    <cellStyle name="요약 2 2 3 6 2 2" xfId="38455"/>
    <cellStyle name="요약 2 2 3 6 3" xfId="21157"/>
    <cellStyle name="요약 2 2 3 6 3 2" xfId="44196"/>
    <cellStyle name="요약 2 2 3 6 4" xfId="26639"/>
    <cellStyle name="요약 2 2 3 6 4 2" xfId="49678"/>
    <cellStyle name="요약 2 2 3 6 5" xfId="32528"/>
    <cellStyle name="요약 2 2 3 7" xfId="9436"/>
    <cellStyle name="요약 2 2 3 7 2" xfId="15402"/>
    <cellStyle name="요약 2 2 3 7 2 2" xfId="38456"/>
    <cellStyle name="요약 2 2 3 7 3" xfId="21158"/>
    <cellStyle name="요약 2 2 3 7 3 2" xfId="44197"/>
    <cellStyle name="요약 2 2 3 7 4" xfId="26640"/>
    <cellStyle name="요약 2 2 3 7 4 2" xfId="49679"/>
    <cellStyle name="요약 2 2 3 7 5" xfId="32529"/>
    <cellStyle name="요약 2 2 3 8" xfId="9437"/>
    <cellStyle name="요약 2 2 3 8 2" xfId="15403"/>
    <cellStyle name="요약 2 2 3 8 2 2" xfId="38457"/>
    <cellStyle name="요약 2 2 3 8 3" xfId="21159"/>
    <cellStyle name="요약 2 2 3 8 3 2" xfId="44198"/>
    <cellStyle name="요약 2 2 3 8 4" xfId="26641"/>
    <cellStyle name="요약 2 2 3 8 4 2" xfId="49680"/>
    <cellStyle name="요약 2 2 3 8 5" xfId="32530"/>
    <cellStyle name="요약 2 2 3 9" xfId="9438"/>
    <cellStyle name="요약 2 2 3 9 2" xfId="15404"/>
    <cellStyle name="요약 2 2 3 9 2 2" xfId="38458"/>
    <cellStyle name="요약 2 2 3 9 3" xfId="21160"/>
    <cellStyle name="요약 2 2 3 9 3 2" xfId="44199"/>
    <cellStyle name="요약 2 2 3 9 4" xfId="26642"/>
    <cellStyle name="요약 2 2 3 9 4 2" xfId="49681"/>
    <cellStyle name="요약 2 2 3 9 5" xfId="32531"/>
    <cellStyle name="요약 2 2 4" xfId="9439"/>
    <cellStyle name="요약 2 2 4 2" xfId="15405"/>
    <cellStyle name="요약 2 2 4 2 2" xfId="38459"/>
    <cellStyle name="요약 2 2 4 3" xfId="21161"/>
    <cellStyle name="요약 2 2 4 3 2" xfId="44200"/>
    <cellStyle name="요약 2 2 4 4" xfId="26643"/>
    <cellStyle name="요약 2 2 4 4 2" xfId="49682"/>
    <cellStyle name="요약 2 2 4 5" xfId="32532"/>
    <cellStyle name="요약 2 2 5" xfId="9440"/>
    <cellStyle name="요약 2 2 5 2" xfId="15406"/>
    <cellStyle name="요약 2 2 5 2 2" xfId="38460"/>
    <cellStyle name="요약 2 2 5 3" xfId="21162"/>
    <cellStyle name="요약 2 2 5 3 2" xfId="44201"/>
    <cellStyle name="요약 2 2 5 4" xfId="26644"/>
    <cellStyle name="요약 2 2 5 4 2" xfId="49683"/>
    <cellStyle name="요약 2 2 5 5" xfId="32533"/>
    <cellStyle name="요약 2 2 6" xfId="9441"/>
    <cellStyle name="요약 2 2 6 2" xfId="15407"/>
    <cellStyle name="요약 2 2 6 2 2" xfId="38461"/>
    <cellStyle name="요약 2 2 6 3" xfId="21163"/>
    <cellStyle name="요약 2 2 6 3 2" xfId="44202"/>
    <cellStyle name="요약 2 2 6 4" xfId="26645"/>
    <cellStyle name="요약 2 2 6 4 2" xfId="49684"/>
    <cellStyle name="요약 2 2 6 5" xfId="32534"/>
    <cellStyle name="요약 2 2 7" xfId="9442"/>
    <cellStyle name="요약 2 2 7 2" xfId="15408"/>
    <cellStyle name="요약 2 2 7 2 2" xfId="38462"/>
    <cellStyle name="요약 2 2 7 3" xfId="21164"/>
    <cellStyle name="요약 2 2 7 3 2" xfId="44203"/>
    <cellStyle name="요약 2 2 7 4" xfId="26646"/>
    <cellStyle name="요약 2 2 7 4 2" xfId="49685"/>
    <cellStyle name="요약 2 2 7 5" xfId="32535"/>
    <cellStyle name="요약 2 2 8" xfId="9443"/>
    <cellStyle name="요약 2 2 8 2" xfId="15409"/>
    <cellStyle name="요약 2 2 8 2 2" xfId="38463"/>
    <cellStyle name="요약 2 2 8 3" xfId="21165"/>
    <cellStyle name="요약 2 2 8 3 2" xfId="44204"/>
    <cellStyle name="요약 2 2 8 4" xfId="26647"/>
    <cellStyle name="요약 2 2 8 4 2" xfId="49686"/>
    <cellStyle name="요약 2 2 8 5" xfId="32536"/>
    <cellStyle name="요약 2 2 9" xfId="9444"/>
    <cellStyle name="요약 2 2 9 2" xfId="15410"/>
    <cellStyle name="요약 2 2 9 2 2" xfId="38464"/>
    <cellStyle name="요약 2 2 9 3" xfId="21166"/>
    <cellStyle name="요약 2 2 9 3 2" xfId="44205"/>
    <cellStyle name="요약 2 2 9 4" xfId="26648"/>
    <cellStyle name="요약 2 2 9 4 2" xfId="49687"/>
    <cellStyle name="요약 2 2 9 5" xfId="32537"/>
    <cellStyle name="요약 2 3" xfId="5560"/>
    <cellStyle name="요약 2 3 2" xfId="5848"/>
    <cellStyle name="요약 2 3 2 10" xfId="11821"/>
    <cellStyle name="요약 2 3 2 10 2" xfId="34890"/>
    <cellStyle name="요약 2 3 2 11" xfId="17582"/>
    <cellStyle name="요약 2 3 2 11 2" xfId="40636"/>
    <cellStyle name="요약 2 3 2 12" xfId="23091"/>
    <cellStyle name="요약 2 3 2 12 2" xfId="46130"/>
    <cellStyle name="요약 2 3 2 13" xfId="28962"/>
    <cellStyle name="요약 2 3 2 2" xfId="9445"/>
    <cellStyle name="요약 2 3 2 2 2" xfId="15411"/>
    <cellStyle name="요약 2 3 2 2 2 2" xfId="38465"/>
    <cellStyle name="요약 2 3 2 2 3" xfId="21167"/>
    <cellStyle name="요약 2 3 2 2 3 2" xfId="44206"/>
    <cellStyle name="요약 2 3 2 2 4" xfId="26649"/>
    <cellStyle name="요약 2 3 2 2 4 2" xfId="49688"/>
    <cellStyle name="요약 2 3 2 2 5" xfId="32538"/>
    <cellStyle name="요약 2 3 2 3" xfId="9446"/>
    <cellStyle name="요약 2 3 2 3 2" xfId="15412"/>
    <cellStyle name="요약 2 3 2 3 2 2" xfId="38466"/>
    <cellStyle name="요약 2 3 2 3 3" xfId="21168"/>
    <cellStyle name="요약 2 3 2 3 3 2" xfId="44207"/>
    <cellStyle name="요약 2 3 2 3 4" xfId="26650"/>
    <cellStyle name="요약 2 3 2 3 4 2" xfId="49689"/>
    <cellStyle name="요약 2 3 2 3 5" xfId="32539"/>
    <cellStyle name="요약 2 3 2 4" xfId="9447"/>
    <cellStyle name="요약 2 3 2 4 2" xfId="15413"/>
    <cellStyle name="요약 2 3 2 4 2 2" xfId="38467"/>
    <cellStyle name="요약 2 3 2 4 3" xfId="21169"/>
    <cellStyle name="요약 2 3 2 4 3 2" xfId="44208"/>
    <cellStyle name="요약 2 3 2 4 4" xfId="26651"/>
    <cellStyle name="요약 2 3 2 4 4 2" xfId="49690"/>
    <cellStyle name="요약 2 3 2 4 5" xfId="32540"/>
    <cellStyle name="요약 2 3 2 5" xfId="9448"/>
    <cellStyle name="요약 2 3 2 5 2" xfId="15414"/>
    <cellStyle name="요약 2 3 2 5 2 2" xfId="38468"/>
    <cellStyle name="요약 2 3 2 5 3" xfId="21170"/>
    <cellStyle name="요약 2 3 2 5 3 2" xfId="44209"/>
    <cellStyle name="요약 2 3 2 5 4" xfId="26652"/>
    <cellStyle name="요약 2 3 2 5 4 2" xfId="49691"/>
    <cellStyle name="요약 2 3 2 5 5" xfId="32541"/>
    <cellStyle name="요약 2 3 2 6" xfId="9449"/>
    <cellStyle name="요약 2 3 2 6 2" xfId="15415"/>
    <cellStyle name="요약 2 3 2 6 2 2" xfId="38469"/>
    <cellStyle name="요약 2 3 2 6 3" xfId="21171"/>
    <cellStyle name="요약 2 3 2 6 3 2" xfId="44210"/>
    <cellStyle name="요약 2 3 2 6 4" xfId="26653"/>
    <cellStyle name="요약 2 3 2 6 4 2" xfId="49692"/>
    <cellStyle name="요약 2 3 2 6 5" xfId="32542"/>
    <cellStyle name="요약 2 3 2 7" xfId="9450"/>
    <cellStyle name="요약 2 3 2 7 2" xfId="15416"/>
    <cellStyle name="요약 2 3 2 7 2 2" xfId="38470"/>
    <cellStyle name="요약 2 3 2 7 3" xfId="21172"/>
    <cellStyle name="요약 2 3 2 7 3 2" xfId="44211"/>
    <cellStyle name="요약 2 3 2 7 4" xfId="26654"/>
    <cellStyle name="요약 2 3 2 7 4 2" xfId="49693"/>
    <cellStyle name="요약 2 3 2 7 5" xfId="32543"/>
    <cellStyle name="요약 2 3 2 8" xfId="9451"/>
    <cellStyle name="요약 2 3 2 8 2" xfId="15417"/>
    <cellStyle name="요약 2 3 2 8 2 2" xfId="38471"/>
    <cellStyle name="요약 2 3 2 8 3" xfId="21173"/>
    <cellStyle name="요약 2 3 2 8 3 2" xfId="44212"/>
    <cellStyle name="요약 2 3 2 8 4" xfId="26655"/>
    <cellStyle name="요약 2 3 2 8 4 2" xfId="49694"/>
    <cellStyle name="요약 2 3 2 8 5" xfId="32544"/>
    <cellStyle name="요약 2 3 2 9" xfId="9452"/>
    <cellStyle name="요약 2 3 2 9 2" xfId="15418"/>
    <cellStyle name="요약 2 3 2 9 2 2" xfId="38472"/>
    <cellStyle name="요약 2 3 2 9 3" xfId="21174"/>
    <cellStyle name="요약 2 3 2 9 3 2" xfId="44213"/>
    <cellStyle name="요약 2 3 2 9 4" xfId="26656"/>
    <cellStyle name="요약 2 3 2 9 4 2" xfId="49695"/>
    <cellStyle name="요약 2 3 2 9 5" xfId="32545"/>
    <cellStyle name="요약 2 3 3" xfId="9453"/>
    <cellStyle name="요약 2 3 3 2" xfId="15419"/>
    <cellStyle name="요약 2 3 3 2 2" xfId="38473"/>
    <cellStyle name="요약 2 3 3 3" xfId="21175"/>
    <cellStyle name="요약 2 3 3 3 2" xfId="44214"/>
    <cellStyle name="요약 2 3 3 4" xfId="26657"/>
    <cellStyle name="요약 2 3 3 4 2" xfId="49696"/>
    <cellStyle name="요약 2 3 3 5" xfId="32546"/>
    <cellStyle name="요약 2 3 4" xfId="9454"/>
    <cellStyle name="요약 2 3 4 2" xfId="15420"/>
    <cellStyle name="요약 2 3 4 2 2" xfId="38474"/>
    <cellStyle name="요약 2 3 4 3" xfId="21176"/>
    <cellStyle name="요약 2 3 4 3 2" xfId="44215"/>
    <cellStyle name="요약 2 3 4 4" xfId="26658"/>
    <cellStyle name="요약 2 3 4 4 2" xfId="49697"/>
    <cellStyle name="요약 2 3 4 5" xfId="32547"/>
    <cellStyle name="요약 2 3 5" xfId="9455"/>
    <cellStyle name="요약 2 3 5 2" xfId="15421"/>
    <cellStyle name="요약 2 3 5 2 2" xfId="38475"/>
    <cellStyle name="요약 2 3 5 3" xfId="21177"/>
    <cellStyle name="요약 2 3 5 3 2" xfId="44216"/>
    <cellStyle name="요약 2 3 5 4" xfId="26659"/>
    <cellStyle name="요약 2 3 5 4 2" xfId="49698"/>
    <cellStyle name="요약 2 3 5 5" xfId="32548"/>
    <cellStyle name="요약 2 3 6" xfId="9456"/>
    <cellStyle name="요약 2 3 6 2" xfId="15422"/>
    <cellStyle name="요약 2 3 6 2 2" xfId="38476"/>
    <cellStyle name="요약 2 3 6 3" xfId="21178"/>
    <cellStyle name="요약 2 3 6 3 2" xfId="44217"/>
    <cellStyle name="요약 2 3 6 4" xfId="26660"/>
    <cellStyle name="요약 2 3 6 4 2" xfId="49699"/>
    <cellStyle name="요약 2 3 6 5" xfId="32549"/>
    <cellStyle name="요약 2 3 7" xfId="11552"/>
    <cellStyle name="요약 2 3 7 2" xfId="34621"/>
    <cellStyle name="요약 2 3 8" xfId="17332"/>
    <cellStyle name="요약 2 3 8 2" xfId="40386"/>
    <cellStyle name="요약 2 3 9" xfId="28685"/>
    <cellStyle name="요약 2 4" xfId="5448"/>
    <cellStyle name="요약 2 4 2" xfId="5736"/>
    <cellStyle name="요약 2 4 2 10" xfId="11709"/>
    <cellStyle name="요약 2 4 2 10 2" xfId="34778"/>
    <cellStyle name="요약 2 4 2 11" xfId="17476"/>
    <cellStyle name="요약 2 4 2 11 2" xfId="40530"/>
    <cellStyle name="요약 2 4 2 12" xfId="22996"/>
    <cellStyle name="요약 2 4 2 12 2" xfId="46035"/>
    <cellStyle name="요약 2 4 2 13" xfId="28850"/>
    <cellStyle name="요약 2 4 2 2" xfId="9457"/>
    <cellStyle name="요약 2 4 2 2 2" xfId="15423"/>
    <cellStyle name="요약 2 4 2 2 2 2" xfId="38477"/>
    <cellStyle name="요약 2 4 2 2 3" xfId="21179"/>
    <cellStyle name="요약 2 4 2 2 3 2" xfId="44218"/>
    <cellStyle name="요약 2 4 2 2 4" xfId="26661"/>
    <cellStyle name="요약 2 4 2 2 4 2" xfId="49700"/>
    <cellStyle name="요약 2 4 2 2 5" xfId="32550"/>
    <cellStyle name="요약 2 4 2 3" xfId="9458"/>
    <cellStyle name="요약 2 4 2 3 2" xfId="15424"/>
    <cellStyle name="요약 2 4 2 3 2 2" xfId="38478"/>
    <cellStyle name="요약 2 4 2 3 3" xfId="21180"/>
    <cellStyle name="요약 2 4 2 3 3 2" xfId="44219"/>
    <cellStyle name="요약 2 4 2 3 4" xfId="26662"/>
    <cellStyle name="요약 2 4 2 3 4 2" xfId="49701"/>
    <cellStyle name="요약 2 4 2 3 5" xfId="32551"/>
    <cellStyle name="요약 2 4 2 4" xfId="9459"/>
    <cellStyle name="요약 2 4 2 4 2" xfId="15425"/>
    <cellStyle name="요약 2 4 2 4 2 2" xfId="38479"/>
    <cellStyle name="요약 2 4 2 4 3" xfId="21181"/>
    <cellStyle name="요약 2 4 2 4 3 2" xfId="44220"/>
    <cellStyle name="요약 2 4 2 4 4" xfId="26663"/>
    <cellStyle name="요약 2 4 2 4 4 2" xfId="49702"/>
    <cellStyle name="요약 2 4 2 4 5" xfId="32552"/>
    <cellStyle name="요약 2 4 2 5" xfId="9460"/>
    <cellStyle name="요약 2 4 2 5 2" xfId="15426"/>
    <cellStyle name="요약 2 4 2 5 2 2" xfId="38480"/>
    <cellStyle name="요약 2 4 2 5 3" xfId="21182"/>
    <cellStyle name="요약 2 4 2 5 3 2" xfId="44221"/>
    <cellStyle name="요약 2 4 2 5 4" xfId="26664"/>
    <cellStyle name="요약 2 4 2 5 4 2" xfId="49703"/>
    <cellStyle name="요약 2 4 2 5 5" xfId="32553"/>
    <cellStyle name="요약 2 4 2 6" xfId="9461"/>
    <cellStyle name="요약 2 4 2 6 2" xfId="15427"/>
    <cellStyle name="요약 2 4 2 6 2 2" xfId="38481"/>
    <cellStyle name="요약 2 4 2 6 3" xfId="21183"/>
    <cellStyle name="요약 2 4 2 6 3 2" xfId="44222"/>
    <cellStyle name="요약 2 4 2 6 4" xfId="26665"/>
    <cellStyle name="요약 2 4 2 6 4 2" xfId="49704"/>
    <cellStyle name="요약 2 4 2 6 5" xfId="32554"/>
    <cellStyle name="요약 2 4 2 7" xfId="9462"/>
    <cellStyle name="요약 2 4 2 7 2" xfId="15428"/>
    <cellStyle name="요약 2 4 2 7 2 2" xfId="38482"/>
    <cellStyle name="요약 2 4 2 7 3" xfId="21184"/>
    <cellStyle name="요약 2 4 2 7 3 2" xfId="44223"/>
    <cellStyle name="요약 2 4 2 7 4" xfId="26666"/>
    <cellStyle name="요약 2 4 2 7 4 2" xfId="49705"/>
    <cellStyle name="요약 2 4 2 7 5" xfId="32555"/>
    <cellStyle name="요약 2 4 2 8" xfId="9463"/>
    <cellStyle name="요약 2 4 2 8 2" xfId="15429"/>
    <cellStyle name="요약 2 4 2 8 2 2" xfId="38483"/>
    <cellStyle name="요약 2 4 2 8 3" xfId="21185"/>
    <cellStyle name="요약 2 4 2 8 3 2" xfId="44224"/>
    <cellStyle name="요약 2 4 2 8 4" xfId="26667"/>
    <cellStyle name="요약 2 4 2 8 4 2" xfId="49706"/>
    <cellStyle name="요약 2 4 2 8 5" xfId="32556"/>
    <cellStyle name="요약 2 4 2 9" xfId="9464"/>
    <cellStyle name="요약 2 4 2 9 2" xfId="15430"/>
    <cellStyle name="요약 2 4 2 9 2 2" xfId="38484"/>
    <cellStyle name="요약 2 4 2 9 3" xfId="21186"/>
    <cellStyle name="요약 2 4 2 9 3 2" xfId="44225"/>
    <cellStyle name="요약 2 4 2 9 4" xfId="26668"/>
    <cellStyle name="요약 2 4 2 9 4 2" xfId="49707"/>
    <cellStyle name="요약 2 4 2 9 5" xfId="32557"/>
    <cellStyle name="요약 2 4 3" xfId="9465"/>
    <cellStyle name="요약 2 4 3 2" xfId="15431"/>
    <cellStyle name="요약 2 4 3 2 2" xfId="38485"/>
    <cellStyle name="요약 2 4 3 3" xfId="21187"/>
    <cellStyle name="요약 2 4 3 3 2" xfId="44226"/>
    <cellStyle name="요약 2 4 3 4" xfId="26669"/>
    <cellStyle name="요약 2 4 3 4 2" xfId="49708"/>
    <cellStyle name="요약 2 4 3 5" xfId="32558"/>
    <cellStyle name="요약 2 4 4" xfId="9466"/>
    <cellStyle name="요약 2 4 4 2" xfId="15432"/>
    <cellStyle name="요약 2 4 4 2 2" xfId="38486"/>
    <cellStyle name="요약 2 4 4 3" xfId="21188"/>
    <cellStyle name="요약 2 4 4 3 2" xfId="44227"/>
    <cellStyle name="요약 2 4 4 4" xfId="26670"/>
    <cellStyle name="요약 2 4 4 4 2" xfId="49709"/>
    <cellStyle name="요약 2 4 4 5" xfId="32559"/>
    <cellStyle name="요약 2 4 5" xfId="9467"/>
    <cellStyle name="요약 2 4 5 2" xfId="15433"/>
    <cellStyle name="요약 2 4 5 2 2" xfId="38487"/>
    <cellStyle name="요약 2 4 5 3" xfId="21189"/>
    <cellStyle name="요약 2 4 5 3 2" xfId="44228"/>
    <cellStyle name="요약 2 4 5 4" xfId="26671"/>
    <cellStyle name="요약 2 4 5 4 2" xfId="49710"/>
    <cellStyle name="요약 2 4 5 5" xfId="32560"/>
    <cellStyle name="요약 2 4 6" xfId="9468"/>
    <cellStyle name="요약 2 4 6 2" xfId="15434"/>
    <cellStyle name="요약 2 4 6 2 2" xfId="38488"/>
    <cellStyle name="요약 2 4 6 3" xfId="21190"/>
    <cellStyle name="요약 2 4 6 3 2" xfId="44229"/>
    <cellStyle name="요약 2 4 6 4" xfId="26672"/>
    <cellStyle name="요약 2 4 6 4 2" xfId="49711"/>
    <cellStyle name="요약 2 4 6 5" xfId="32561"/>
    <cellStyle name="요약 2 4 7" xfId="11442"/>
    <cellStyle name="요약 2 4 7 2" xfId="34511"/>
    <cellStyle name="요약 2 4 8" xfId="17236"/>
    <cellStyle name="요약 2 4 8 2" xfId="40290"/>
    <cellStyle name="요약 2 4 9" xfId="28573"/>
    <cellStyle name="요약 2 5" xfId="5530"/>
    <cellStyle name="요약 2 5 10" xfId="17311"/>
    <cellStyle name="요약 2 5 10 2" xfId="40365"/>
    <cellStyle name="요약 2 5 11" xfId="22900"/>
    <cellStyle name="요약 2 5 11 2" xfId="45939"/>
    <cellStyle name="요약 2 5 12" xfId="28655"/>
    <cellStyle name="요약 2 5 2" xfId="5818"/>
    <cellStyle name="요약 2 5 2 10" xfId="9469"/>
    <cellStyle name="요약 2 5 2 10 2" xfId="15435"/>
    <cellStyle name="요약 2 5 2 10 2 2" xfId="38489"/>
    <cellStyle name="요약 2 5 2 10 3" xfId="21191"/>
    <cellStyle name="요약 2 5 2 10 3 2" xfId="44230"/>
    <cellStyle name="요약 2 5 2 10 4" xfId="26673"/>
    <cellStyle name="요약 2 5 2 10 4 2" xfId="49712"/>
    <cellStyle name="요약 2 5 2 10 5" xfId="32562"/>
    <cellStyle name="요약 2 5 2 11" xfId="11791"/>
    <cellStyle name="요약 2 5 2 11 2" xfId="34860"/>
    <cellStyle name="요약 2 5 2 12" xfId="17554"/>
    <cellStyle name="요약 2 5 2 12 2" xfId="40608"/>
    <cellStyle name="요약 2 5 2 13" xfId="23070"/>
    <cellStyle name="요약 2 5 2 13 2" xfId="46109"/>
    <cellStyle name="요약 2 5 2 14" xfId="28932"/>
    <cellStyle name="요약 2 5 2 2" xfId="9470"/>
    <cellStyle name="요약 2 5 2 2 2" xfId="15436"/>
    <cellStyle name="요약 2 5 2 2 2 2" xfId="38490"/>
    <cellStyle name="요약 2 5 2 2 3" xfId="21192"/>
    <cellStyle name="요약 2 5 2 2 3 2" xfId="44231"/>
    <cellStyle name="요약 2 5 2 2 4" xfId="26674"/>
    <cellStyle name="요약 2 5 2 2 4 2" xfId="49713"/>
    <cellStyle name="요약 2 5 2 2 5" xfId="32563"/>
    <cellStyle name="요약 2 5 2 3" xfId="9471"/>
    <cellStyle name="요약 2 5 2 3 2" xfId="15437"/>
    <cellStyle name="요약 2 5 2 3 2 2" xfId="38491"/>
    <cellStyle name="요약 2 5 2 3 3" xfId="21193"/>
    <cellStyle name="요약 2 5 2 3 3 2" xfId="44232"/>
    <cellStyle name="요약 2 5 2 3 4" xfId="26675"/>
    <cellStyle name="요약 2 5 2 3 4 2" xfId="49714"/>
    <cellStyle name="요약 2 5 2 3 5" xfId="32564"/>
    <cellStyle name="요약 2 5 2 4" xfId="9472"/>
    <cellStyle name="요약 2 5 2 4 2" xfId="15438"/>
    <cellStyle name="요약 2 5 2 4 2 2" xfId="38492"/>
    <cellStyle name="요약 2 5 2 4 3" xfId="21194"/>
    <cellStyle name="요약 2 5 2 4 3 2" xfId="44233"/>
    <cellStyle name="요약 2 5 2 4 4" xfId="26676"/>
    <cellStyle name="요약 2 5 2 4 4 2" xfId="49715"/>
    <cellStyle name="요약 2 5 2 4 5" xfId="32565"/>
    <cellStyle name="요약 2 5 2 5" xfId="9473"/>
    <cellStyle name="요약 2 5 2 5 2" xfId="15439"/>
    <cellStyle name="요약 2 5 2 5 2 2" xfId="38493"/>
    <cellStyle name="요약 2 5 2 5 3" xfId="21195"/>
    <cellStyle name="요약 2 5 2 5 3 2" xfId="44234"/>
    <cellStyle name="요약 2 5 2 5 4" xfId="26677"/>
    <cellStyle name="요약 2 5 2 5 4 2" xfId="49716"/>
    <cellStyle name="요약 2 5 2 5 5" xfId="32566"/>
    <cellStyle name="요약 2 5 2 6" xfId="9474"/>
    <cellStyle name="요약 2 5 2 6 2" xfId="15440"/>
    <cellStyle name="요약 2 5 2 6 2 2" xfId="38494"/>
    <cellStyle name="요약 2 5 2 6 3" xfId="21196"/>
    <cellStyle name="요약 2 5 2 6 3 2" xfId="44235"/>
    <cellStyle name="요약 2 5 2 6 4" xfId="26678"/>
    <cellStyle name="요약 2 5 2 6 4 2" xfId="49717"/>
    <cellStyle name="요약 2 5 2 6 5" xfId="32567"/>
    <cellStyle name="요약 2 5 2 7" xfId="9475"/>
    <cellStyle name="요약 2 5 2 7 2" xfId="15441"/>
    <cellStyle name="요약 2 5 2 7 2 2" xfId="38495"/>
    <cellStyle name="요약 2 5 2 7 3" xfId="21197"/>
    <cellStyle name="요약 2 5 2 7 3 2" xfId="44236"/>
    <cellStyle name="요약 2 5 2 7 4" xfId="26679"/>
    <cellStyle name="요약 2 5 2 7 4 2" xfId="49718"/>
    <cellStyle name="요약 2 5 2 7 5" xfId="32568"/>
    <cellStyle name="요약 2 5 2 8" xfId="9476"/>
    <cellStyle name="요약 2 5 2 8 2" xfId="15442"/>
    <cellStyle name="요약 2 5 2 8 2 2" xfId="38496"/>
    <cellStyle name="요약 2 5 2 8 3" xfId="21198"/>
    <cellStyle name="요약 2 5 2 8 3 2" xfId="44237"/>
    <cellStyle name="요약 2 5 2 8 4" xfId="26680"/>
    <cellStyle name="요약 2 5 2 8 4 2" xfId="49719"/>
    <cellStyle name="요약 2 5 2 8 5" xfId="32569"/>
    <cellStyle name="요약 2 5 2 9" xfId="9477"/>
    <cellStyle name="요약 2 5 2 9 2" xfId="15443"/>
    <cellStyle name="요약 2 5 2 9 2 2" xfId="38497"/>
    <cellStyle name="요약 2 5 2 9 3" xfId="21199"/>
    <cellStyle name="요약 2 5 2 9 3 2" xfId="44238"/>
    <cellStyle name="요약 2 5 2 9 4" xfId="26681"/>
    <cellStyle name="요약 2 5 2 9 4 2" xfId="49720"/>
    <cellStyle name="요약 2 5 2 9 5" xfId="32570"/>
    <cellStyle name="요약 2 5 3" xfId="6041"/>
    <cellStyle name="요약 2 5 3 10" xfId="9478"/>
    <cellStyle name="요약 2 5 3 10 2" xfId="15444"/>
    <cellStyle name="요약 2 5 3 10 2 2" xfId="38498"/>
    <cellStyle name="요약 2 5 3 10 3" xfId="21200"/>
    <cellStyle name="요약 2 5 3 10 3 2" xfId="44239"/>
    <cellStyle name="요약 2 5 3 10 4" xfId="26682"/>
    <cellStyle name="요약 2 5 3 10 4 2" xfId="49721"/>
    <cellStyle name="요약 2 5 3 10 5" xfId="32571"/>
    <cellStyle name="요약 2 5 3 11" xfId="12013"/>
    <cellStyle name="요약 2 5 3 11 2" xfId="35082"/>
    <cellStyle name="요약 2 5 3 12" xfId="17770"/>
    <cellStyle name="요약 2 5 3 12 2" xfId="40824"/>
    <cellStyle name="요약 2 5 3 13" xfId="23267"/>
    <cellStyle name="요약 2 5 3 13 2" xfId="46306"/>
    <cellStyle name="요약 2 5 3 14" xfId="29155"/>
    <cellStyle name="요약 2 5 3 2" xfId="9479"/>
    <cellStyle name="요약 2 5 3 2 2" xfId="15445"/>
    <cellStyle name="요약 2 5 3 2 2 2" xfId="38499"/>
    <cellStyle name="요약 2 5 3 2 3" xfId="21201"/>
    <cellStyle name="요약 2 5 3 2 3 2" xfId="44240"/>
    <cellStyle name="요약 2 5 3 2 4" xfId="26683"/>
    <cellStyle name="요약 2 5 3 2 4 2" xfId="49722"/>
    <cellStyle name="요약 2 5 3 2 5" xfId="32572"/>
    <cellStyle name="요약 2 5 3 3" xfId="9480"/>
    <cellStyle name="요약 2 5 3 3 2" xfId="15446"/>
    <cellStyle name="요약 2 5 3 3 2 2" xfId="38500"/>
    <cellStyle name="요약 2 5 3 3 3" xfId="21202"/>
    <cellStyle name="요약 2 5 3 3 3 2" xfId="44241"/>
    <cellStyle name="요약 2 5 3 3 4" xfId="26684"/>
    <cellStyle name="요약 2 5 3 3 4 2" xfId="49723"/>
    <cellStyle name="요약 2 5 3 3 5" xfId="32573"/>
    <cellStyle name="요약 2 5 3 4" xfId="9481"/>
    <cellStyle name="요약 2 5 3 4 2" xfId="15447"/>
    <cellStyle name="요약 2 5 3 4 2 2" xfId="38501"/>
    <cellStyle name="요약 2 5 3 4 3" xfId="21203"/>
    <cellStyle name="요약 2 5 3 4 3 2" xfId="44242"/>
    <cellStyle name="요약 2 5 3 4 4" xfId="26685"/>
    <cellStyle name="요약 2 5 3 4 4 2" xfId="49724"/>
    <cellStyle name="요약 2 5 3 4 5" xfId="32574"/>
    <cellStyle name="요약 2 5 3 5" xfId="9482"/>
    <cellStyle name="요약 2 5 3 5 2" xfId="15448"/>
    <cellStyle name="요약 2 5 3 5 2 2" xfId="38502"/>
    <cellStyle name="요약 2 5 3 5 3" xfId="21204"/>
    <cellStyle name="요약 2 5 3 5 3 2" xfId="44243"/>
    <cellStyle name="요약 2 5 3 5 4" xfId="26686"/>
    <cellStyle name="요약 2 5 3 5 4 2" xfId="49725"/>
    <cellStyle name="요약 2 5 3 5 5" xfId="32575"/>
    <cellStyle name="요약 2 5 3 6" xfId="9483"/>
    <cellStyle name="요약 2 5 3 6 2" xfId="15449"/>
    <cellStyle name="요약 2 5 3 6 2 2" xfId="38503"/>
    <cellStyle name="요약 2 5 3 6 3" xfId="21205"/>
    <cellStyle name="요약 2 5 3 6 3 2" xfId="44244"/>
    <cellStyle name="요약 2 5 3 6 4" xfId="26687"/>
    <cellStyle name="요약 2 5 3 6 4 2" xfId="49726"/>
    <cellStyle name="요약 2 5 3 6 5" xfId="32576"/>
    <cellStyle name="요약 2 5 3 7" xfId="9484"/>
    <cellStyle name="요약 2 5 3 7 2" xfId="15450"/>
    <cellStyle name="요약 2 5 3 7 2 2" xfId="38504"/>
    <cellStyle name="요약 2 5 3 7 3" xfId="21206"/>
    <cellStyle name="요약 2 5 3 7 3 2" xfId="44245"/>
    <cellStyle name="요약 2 5 3 7 4" xfId="26688"/>
    <cellStyle name="요약 2 5 3 7 4 2" xfId="49727"/>
    <cellStyle name="요약 2 5 3 7 5" xfId="32577"/>
    <cellStyle name="요약 2 5 3 8" xfId="9485"/>
    <cellStyle name="요약 2 5 3 8 2" xfId="15451"/>
    <cellStyle name="요약 2 5 3 8 2 2" xfId="38505"/>
    <cellStyle name="요약 2 5 3 8 3" xfId="21207"/>
    <cellStyle name="요약 2 5 3 8 3 2" xfId="44246"/>
    <cellStyle name="요약 2 5 3 8 4" xfId="26689"/>
    <cellStyle name="요약 2 5 3 8 4 2" xfId="49728"/>
    <cellStyle name="요약 2 5 3 8 5" xfId="32578"/>
    <cellStyle name="요약 2 5 3 9" xfId="9486"/>
    <cellStyle name="요약 2 5 3 9 2" xfId="15452"/>
    <cellStyle name="요약 2 5 3 9 2 2" xfId="38506"/>
    <cellStyle name="요약 2 5 3 9 3" xfId="21208"/>
    <cellStyle name="요약 2 5 3 9 3 2" xfId="44247"/>
    <cellStyle name="요약 2 5 3 9 4" xfId="26690"/>
    <cellStyle name="요약 2 5 3 9 4 2" xfId="49729"/>
    <cellStyle name="요약 2 5 3 9 5" xfId="32579"/>
    <cellStyle name="요약 2 5 4" xfId="9487"/>
    <cellStyle name="요약 2 5 4 2" xfId="15453"/>
    <cellStyle name="요약 2 5 4 2 2" xfId="38507"/>
    <cellStyle name="요약 2 5 4 3" xfId="21209"/>
    <cellStyle name="요약 2 5 4 3 2" xfId="44248"/>
    <cellStyle name="요약 2 5 4 4" xfId="26691"/>
    <cellStyle name="요약 2 5 4 4 2" xfId="49730"/>
    <cellStyle name="요약 2 5 4 5" xfId="32580"/>
    <cellStyle name="요약 2 5 5" xfId="9488"/>
    <cellStyle name="요약 2 5 5 2" xfId="15454"/>
    <cellStyle name="요약 2 5 5 2 2" xfId="38508"/>
    <cellStyle name="요약 2 5 5 3" xfId="21210"/>
    <cellStyle name="요약 2 5 5 3 2" xfId="44249"/>
    <cellStyle name="요약 2 5 5 4" xfId="26692"/>
    <cellStyle name="요약 2 5 5 4 2" xfId="49731"/>
    <cellStyle name="요약 2 5 5 5" xfId="32581"/>
    <cellStyle name="요약 2 5 6" xfId="9489"/>
    <cellStyle name="요약 2 5 6 2" xfId="15455"/>
    <cellStyle name="요약 2 5 6 2 2" xfId="38509"/>
    <cellStyle name="요약 2 5 6 3" xfId="21211"/>
    <cellStyle name="요약 2 5 6 3 2" xfId="44250"/>
    <cellStyle name="요약 2 5 6 4" xfId="26693"/>
    <cellStyle name="요약 2 5 6 4 2" xfId="49732"/>
    <cellStyle name="요약 2 5 6 5" xfId="32582"/>
    <cellStyle name="요약 2 5 7" xfId="9490"/>
    <cellStyle name="요약 2 5 7 2" xfId="15456"/>
    <cellStyle name="요약 2 5 7 2 2" xfId="38510"/>
    <cellStyle name="요약 2 5 7 3" xfId="21212"/>
    <cellStyle name="요약 2 5 7 3 2" xfId="44251"/>
    <cellStyle name="요약 2 5 7 4" xfId="26694"/>
    <cellStyle name="요약 2 5 7 4 2" xfId="49733"/>
    <cellStyle name="요약 2 5 7 5" xfId="32583"/>
    <cellStyle name="요약 2 5 8" xfId="9491"/>
    <cellStyle name="요약 2 5 8 2" xfId="15457"/>
    <cellStyle name="요약 2 5 8 2 2" xfId="38511"/>
    <cellStyle name="요약 2 5 8 3" xfId="21213"/>
    <cellStyle name="요약 2 5 8 3 2" xfId="44252"/>
    <cellStyle name="요약 2 5 8 4" xfId="26695"/>
    <cellStyle name="요약 2 5 8 4 2" xfId="49734"/>
    <cellStyle name="요약 2 5 8 5" xfId="32584"/>
    <cellStyle name="요약 2 5 9" xfId="11523"/>
    <cellStyle name="요약 2 5 9 2" xfId="34592"/>
    <cellStyle name="요약 2 6" xfId="9492"/>
    <cellStyle name="요약 2 6 2" xfId="15458"/>
    <cellStyle name="요약 2 6 2 2" xfId="38512"/>
    <cellStyle name="요약 2 6 3" xfId="21214"/>
    <cellStyle name="요약 2 6 3 2" xfId="44253"/>
    <cellStyle name="요약 2 6 4" xfId="26696"/>
    <cellStyle name="요약 2 6 4 2" xfId="49735"/>
    <cellStyle name="요약 2 6 5" xfId="32585"/>
    <cellStyle name="요약 2 7" xfId="9493"/>
    <cellStyle name="요약 2 7 2" xfId="15459"/>
    <cellStyle name="요약 2 7 2 2" xfId="38513"/>
    <cellStyle name="요약 2 7 3" xfId="21215"/>
    <cellStyle name="요약 2 7 3 2" xfId="44254"/>
    <cellStyle name="요약 2 7 4" xfId="26697"/>
    <cellStyle name="요약 2 7 4 2" xfId="49736"/>
    <cellStyle name="요약 2 7 5" xfId="32586"/>
    <cellStyle name="요약 2 8" xfId="11247"/>
    <cellStyle name="요약 2 8 2" xfId="34316"/>
    <cellStyle name="요약 2 9" xfId="11233"/>
    <cellStyle name="요약 2 9 2" xfId="34302"/>
    <cellStyle name="요약 3" xfId="625"/>
    <cellStyle name="요약 3 10" xfId="28418"/>
    <cellStyle name="요약 3 2" xfId="5385"/>
    <cellStyle name="요약 3 2 10" xfId="11379"/>
    <cellStyle name="요약 3 2 10 2" xfId="34448"/>
    <cellStyle name="요약 3 2 11" xfId="17182"/>
    <cellStyle name="요약 3 2 11 2" xfId="40236"/>
    <cellStyle name="요약 3 2 12" xfId="11306"/>
    <cellStyle name="요약 3 2 12 2" xfId="34375"/>
    <cellStyle name="요약 3 2 13" xfId="28510"/>
    <cellStyle name="요약 3 2 2" xfId="5673"/>
    <cellStyle name="요약 3 2 2 10" xfId="17416"/>
    <cellStyle name="요약 3 2 2 10 2" xfId="40470"/>
    <cellStyle name="요약 3 2 2 11" xfId="28787"/>
    <cellStyle name="요약 3 2 2 2" xfId="9494"/>
    <cellStyle name="요약 3 2 2 2 2" xfId="15460"/>
    <cellStyle name="요약 3 2 2 2 2 2" xfId="38514"/>
    <cellStyle name="요약 3 2 2 2 3" xfId="21216"/>
    <cellStyle name="요약 3 2 2 2 3 2" xfId="44255"/>
    <cellStyle name="요약 3 2 2 2 4" xfId="26698"/>
    <cellStyle name="요약 3 2 2 2 4 2" xfId="49737"/>
    <cellStyle name="요약 3 2 2 2 5" xfId="32587"/>
    <cellStyle name="요약 3 2 2 3" xfId="9495"/>
    <cellStyle name="요약 3 2 2 3 2" xfId="15461"/>
    <cellStyle name="요약 3 2 2 3 2 2" xfId="38515"/>
    <cellStyle name="요약 3 2 2 3 3" xfId="21217"/>
    <cellStyle name="요약 3 2 2 3 3 2" xfId="44256"/>
    <cellStyle name="요약 3 2 2 3 4" xfId="26699"/>
    <cellStyle name="요약 3 2 2 3 4 2" xfId="49738"/>
    <cellStyle name="요약 3 2 2 3 5" xfId="32588"/>
    <cellStyle name="요약 3 2 2 4" xfId="9496"/>
    <cellStyle name="요약 3 2 2 4 2" xfId="15462"/>
    <cellStyle name="요약 3 2 2 4 2 2" xfId="38516"/>
    <cellStyle name="요약 3 2 2 4 3" xfId="21218"/>
    <cellStyle name="요약 3 2 2 4 3 2" xfId="44257"/>
    <cellStyle name="요약 3 2 2 4 4" xfId="26700"/>
    <cellStyle name="요약 3 2 2 4 4 2" xfId="49739"/>
    <cellStyle name="요약 3 2 2 4 5" xfId="32589"/>
    <cellStyle name="요약 3 2 2 5" xfId="9497"/>
    <cellStyle name="요약 3 2 2 5 2" xfId="15463"/>
    <cellStyle name="요약 3 2 2 5 2 2" xfId="38517"/>
    <cellStyle name="요약 3 2 2 5 3" xfId="21219"/>
    <cellStyle name="요약 3 2 2 5 3 2" xfId="44258"/>
    <cellStyle name="요약 3 2 2 5 4" xfId="26701"/>
    <cellStyle name="요약 3 2 2 5 4 2" xfId="49740"/>
    <cellStyle name="요약 3 2 2 5 5" xfId="32590"/>
    <cellStyle name="요약 3 2 2 6" xfId="9498"/>
    <cellStyle name="요약 3 2 2 6 2" xfId="15464"/>
    <cellStyle name="요약 3 2 2 6 2 2" xfId="38518"/>
    <cellStyle name="요약 3 2 2 6 3" xfId="21220"/>
    <cellStyle name="요약 3 2 2 6 3 2" xfId="44259"/>
    <cellStyle name="요약 3 2 2 6 4" xfId="26702"/>
    <cellStyle name="요약 3 2 2 6 4 2" xfId="49741"/>
    <cellStyle name="요약 3 2 2 6 5" xfId="32591"/>
    <cellStyle name="요약 3 2 2 7" xfId="9499"/>
    <cellStyle name="요약 3 2 2 7 2" xfId="15465"/>
    <cellStyle name="요약 3 2 2 7 2 2" xfId="38519"/>
    <cellStyle name="요약 3 2 2 7 3" xfId="21221"/>
    <cellStyle name="요약 3 2 2 7 3 2" xfId="44260"/>
    <cellStyle name="요약 3 2 2 7 4" xfId="26703"/>
    <cellStyle name="요약 3 2 2 7 4 2" xfId="49742"/>
    <cellStyle name="요약 3 2 2 7 5" xfId="32592"/>
    <cellStyle name="요약 3 2 2 8" xfId="9500"/>
    <cellStyle name="요약 3 2 2 8 2" xfId="15466"/>
    <cellStyle name="요약 3 2 2 8 2 2" xfId="38520"/>
    <cellStyle name="요약 3 2 2 8 3" xfId="21222"/>
    <cellStyle name="요약 3 2 2 8 3 2" xfId="44261"/>
    <cellStyle name="요약 3 2 2 8 4" xfId="26704"/>
    <cellStyle name="요약 3 2 2 8 4 2" xfId="49743"/>
    <cellStyle name="요약 3 2 2 8 5" xfId="32593"/>
    <cellStyle name="요약 3 2 2 9" xfId="11646"/>
    <cellStyle name="요약 3 2 2 9 2" xfId="34715"/>
    <cellStyle name="요약 3 2 3" xfId="5914"/>
    <cellStyle name="요약 3 2 3 10" xfId="9501"/>
    <cellStyle name="요약 3 2 3 10 2" xfId="15467"/>
    <cellStyle name="요약 3 2 3 10 2 2" xfId="38521"/>
    <cellStyle name="요약 3 2 3 10 3" xfId="21223"/>
    <cellStyle name="요약 3 2 3 10 3 2" xfId="44262"/>
    <cellStyle name="요약 3 2 3 10 4" xfId="26705"/>
    <cellStyle name="요약 3 2 3 10 4 2" xfId="49744"/>
    <cellStyle name="요약 3 2 3 10 5" xfId="32594"/>
    <cellStyle name="요약 3 2 3 11" xfId="11887"/>
    <cellStyle name="요약 3 2 3 11 2" xfId="34956"/>
    <cellStyle name="요약 3 2 3 12" xfId="17644"/>
    <cellStyle name="요약 3 2 3 12 2" xfId="40698"/>
    <cellStyle name="요약 3 2 3 13" xfId="23141"/>
    <cellStyle name="요약 3 2 3 13 2" xfId="46180"/>
    <cellStyle name="요약 3 2 3 14" xfId="29028"/>
    <cellStyle name="요약 3 2 3 2" xfId="9502"/>
    <cellStyle name="요약 3 2 3 2 2" xfId="15468"/>
    <cellStyle name="요약 3 2 3 2 2 2" xfId="38522"/>
    <cellStyle name="요약 3 2 3 2 3" xfId="21224"/>
    <cellStyle name="요약 3 2 3 2 3 2" xfId="44263"/>
    <cellStyle name="요약 3 2 3 2 4" xfId="26706"/>
    <cellStyle name="요약 3 2 3 2 4 2" xfId="49745"/>
    <cellStyle name="요약 3 2 3 2 5" xfId="32595"/>
    <cellStyle name="요약 3 2 3 3" xfId="9503"/>
    <cellStyle name="요약 3 2 3 3 2" xfId="15469"/>
    <cellStyle name="요약 3 2 3 3 2 2" xfId="38523"/>
    <cellStyle name="요약 3 2 3 3 3" xfId="21225"/>
    <cellStyle name="요약 3 2 3 3 3 2" xfId="44264"/>
    <cellStyle name="요약 3 2 3 3 4" xfId="26707"/>
    <cellStyle name="요약 3 2 3 3 4 2" xfId="49746"/>
    <cellStyle name="요약 3 2 3 3 5" xfId="32596"/>
    <cellStyle name="요약 3 2 3 4" xfId="9504"/>
    <cellStyle name="요약 3 2 3 4 2" xfId="15470"/>
    <cellStyle name="요약 3 2 3 4 2 2" xfId="38524"/>
    <cellStyle name="요약 3 2 3 4 3" xfId="21226"/>
    <cellStyle name="요약 3 2 3 4 3 2" xfId="44265"/>
    <cellStyle name="요약 3 2 3 4 4" xfId="26708"/>
    <cellStyle name="요약 3 2 3 4 4 2" xfId="49747"/>
    <cellStyle name="요약 3 2 3 4 5" xfId="32597"/>
    <cellStyle name="요약 3 2 3 5" xfId="9505"/>
    <cellStyle name="요약 3 2 3 5 2" xfId="15471"/>
    <cellStyle name="요약 3 2 3 5 2 2" xfId="38525"/>
    <cellStyle name="요약 3 2 3 5 3" xfId="21227"/>
    <cellStyle name="요약 3 2 3 5 3 2" xfId="44266"/>
    <cellStyle name="요약 3 2 3 5 4" xfId="26709"/>
    <cellStyle name="요약 3 2 3 5 4 2" xfId="49748"/>
    <cellStyle name="요약 3 2 3 5 5" xfId="32598"/>
    <cellStyle name="요약 3 2 3 6" xfId="9506"/>
    <cellStyle name="요약 3 2 3 6 2" xfId="15472"/>
    <cellStyle name="요약 3 2 3 6 2 2" xfId="38526"/>
    <cellStyle name="요약 3 2 3 6 3" xfId="21228"/>
    <cellStyle name="요약 3 2 3 6 3 2" xfId="44267"/>
    <cellStyle name="요약 3 2 3 6 4" xfId="26710"/>
    <cellStyle name="요약 3 2 3 6 4 2" xfId="49749"/>
    <cellStyle name="요약 3 2 3 6 5" xfId="32599"/>
    <cellStyle name="요약 3 2 3 7" xfId="9507"/>
    <cellStyle name="요약 3 2 3 7 2" xfId="15473"/>
    <cellStyle name="요약 3 2 3 7 2 2" xfId="38527"/>
    <cellStyle name="요약 3 2 3 7 3" xfId="21229"/>
    <cellStyle name="요약 3 2 3 7 3 2" xfId="44268"/>
    <cellStyle name="요약 3 2 3 7 4" xfId="26711"/>
    <cellStyle name="요약 3 2 3 7 4 2" xfId="49750"/>
    <cellStyle name="요약 3 2 3 7 5" xfId="32600"/>
    <cellStyle name="요약 3 2 3 8" xfId="9508"/>
    <cellStyle name="요약 3 2 3 8 2" xfId="15474"/>
    <cellStyle name="요약 3 2 3 8 2 2" xfId="38528"/>
    <cellStyle name="요약 3 2 3 8 3" xfId="21230"/>
    <cellStyle name="요약 3 2 3 8 3 2" xfId="44269"/>
    <cellStyle name="요약 3 2 3 8 4" xfId="26712"/>
    <cellStyle name="요약 3 2 3 8 4 2" xfId="49751"/>
    <cellStyle name="요약 3 2 3 8 5" xfId="32601"/>
    <cellStyle name="요약 3 2 3 9" xfId="9509"/>
    <cellStyle name="요약 3 2 3 9 2" xfId="15475"/>
    <cellStyle name="요약 3 2 3 9 2 2" xfId="38529"/>
    <cellStyle name="요약 3 2 3 9 3" xfId="21231"/>
    <cellStyle name="요약 3 2 3 9 3 2" xfId="44270"/>
    <cellStyle name="요약 3 2 3 9 4" xfId="26713"/>
    <cellStyle name="요약 3 2 3 9 4 2" xfId="49752"/>
    <cellStyle name="요약 3 2 3 9 5" xfId="32602"/>
    <cellStyle name="요약 3 2 4" xfId="9510"/>
    <cellStyle name="요약 3 2 4 2" xfId="15476"/>
    <cellStyle name="요약 3 2 4 2 2" xfId="38530"/>
    <cellStyle name="요약 3 2 4 3" xfId="21232"/>
    <cellStyle name="요약 3 2 4 3 2" xfId="44271"/>
    <cellStyle name="요약 3 2 4 4" xfId="26714"/>
    <cellStyle name="요약 3 2 4 4 2" xfId="49753"/>
    <cellStyle name="요약 3 2 4 5" xfId="32603"/>
    <cellStyle name="요약 3 2 5" xfId="9511"/>
    <cellStyle name="요약 3 2 5 2" xfId="15477"/>
    <cellStyle name="요약 3 2 5 2 2" xfId="38531"/>
    <cellStyle name="요약 3 2 5 3" xfId="21233"/>
    <cellStyle name="요약 3 2 5 3 2" xfId="44272"/>
    <cellStyle name="요약 3 2 5 4" xfId="26715"/>
    <cellStyle name="요약 3 2 5 4 2" xfId="49754"/>
    <cellStyle name="요약 3 2 5 5" xfId="32604"/>
    <cellStyle name="요약 3 2 6" xfId="9512"/>
    <cellStyle name="요약 3 2 6 2" xfId="15478"/>
    <cellStyle name="요약 3 2 6 2 2" xfId="38532"/>
    <cellStyle name="요약 3 2 6 3" xfId="21234"/>
    <cellStyle name="요약 3 2 6 3 2" xfId="44273"/>
    <cellStyle name="요약 3 2 6 4" xfId="26716"/>
    <cellStyle name="요약 3 2 6 4 2" xfId="49755"/>
    <cellStyle name="요약 3 2 6 5" xfId="32605"/>
    <cellStyle name="요약 3 2 7" xfId="9513"/>
    <cellStyle name="요약 3 2 7 2" xfId="15479"/>
    <cellStyle name="요약 3 2 7 2 2" xfId="38533"/>
    <cellStyle name="요약 3 2 7 3" xfId="21235"/>
    <cellStyle name="요약 3 2 7 3 2" xfId="44274"/>
    <cellStyle name="요약 3 2 7 4" xfId="26717"/>
    <cellStyle name="요약 3 2 7 4 2" xfId="49756"/>
    <cellStyle name="요약 3 2 7 5" xfId="32606"/>
    <cellStyle name="요약 3 2 8" xfId="9514"/>
    <cellStyle name="요약 3 2 8 2" xfId="15480"/>
    <cellStyle name="요약 3 2 8 2 2" xfId="38534"/>
    <cellStyle name="요약 3 2 8 3" xfId="21236"/>
    <cellStyle name="요약 3 2 8 3 2" xfId="44275"/>
    <cellStyle name="요약 3 2 8 4" xfId="26718"/>
    <cellStyle name="요약 3 2 8 4 2" xfId="49757"/>
    <cellStyle name="요약 3 2 8 5" xfId="32607"/>
    <cellStyle name="요약 3 2 9" xfId="9515"/>
    <cellStyle name="요약 3 2 9 2" xfId="15481"/>
    <cellStyle name="요약 3 2 9 2 2" xfId="38535"/>
    <cellStyle name="요약 3 2 9 3" xfId="21237"/>
    <cellStyle name="요약 3 2 9 3 2" xfId="44276"/>
    <cellStyle name="요약 3 2 9 4" xfId="26719"/>
    <cellStyle name="요약 3 2 9 4 2" xfId="49758"/>
    <cellStyle name="요약 3 2 9 5" xfId="32608"/>
    <cellStyle name="요약 3 3" xfId="5423"/>
    <cellStyle name="요약 3 3 2" xfId="5711"/>
    <cellStyle name="요약 3 3 2 10" xfId="11684"/>
    <cellStyle name="요약 3 3 2 10 2" xfId="34753"/>
    <cellStyle name="요약 3 3 2 11" xfId="17453"/>
    <cellStyle name="요약 3 3 2 11 2" xfId="40507"/>
    <cellStyle name="요약 3 3 2 12" xfId="22974"/>
    <cellStyle name="요약 3 3 2 12 2" xfId="46013"/>
    <cellStyle name="요약 3 3 2 13" xfId="28825"/>
    <cellStyle name="요약 3 3 2 2" xfId="9516"/>
    <cellStyle name="요약 3 3 2 2 2" xfId="15482"/>
    <cellStyle name="요약 3 3 2 2 2 2" xfId="38536"/>
    <cellStyle name="요약 3 3 2 2 3" xfId="21238"/>
    <cellStyle name="요약 3 3 2 2 3 2" xfId="44277"/>
    <cellStyle name="요약 3 3 2 2 4" xfId="26720"/>
    <cellStyle name="요약 3 3 2 2 4 2" xfId="49759"/>
    <cellStyle name="요약 3 3 2 2 5" xfId="32609"/>
    <cellStyle name="요약 3 3 2 3" xfId="9517"/>
    <cellStyle name="요약 3 3 2 3 2" xfId="15483"/>
    <cellStyle name="요약 3 3 2 3 2 2" xfId="38537"/>
    <cellStyle name="요약 3 3 2 3 3" xfId="21239"/>
    <cellStyle name="요약 3 3 2 3 3 2" xfId="44278"/>
    <cellStyle name="요약 3 3 2 3 4" xfId="26721"/>
    <cellStyle name="요약 3 3 2 3 4 2" xfId="49760"/>
    <cellStyle name="요약 3 3 2 3 5" xfId="32610"/>
    <cellStyle name="요약 3 3 2 4" xfId="9518"/>
    <cellStyle name="요약 3 3 2 4 2" xfId="15484"/>
    <cellStyle name="요약 3 3 2 4 2 2" xfId="38538"/>
    <cellStyle name="요약 3 3 2 4 3" xfId="21240"/>
    <cellStyle name="요약 3 3 2 4 3 2" xfId="44279"/>
    <cellStyle name="요약 3 3 2 4 4" xfId="26722"/>
    <cellStyle name="요약 3 3 2 4 4 2" xfId="49761"/>
    <cellStyle name="요약 3 3 2 4 5" xfId="32611"/>
    <cellStyle name="요약 3 3 2 5" xfId="9519"/>
    <cellStyle name="요약 3 3 2 5 2" xfId="15485"/>
    <cellStyle name="요약 3 3 2 5 2 2" xfId="38539"/>
    <cellStyle name="요약 3 3 2 5 3" xfId="21241"/>
    <cellStyle name="요약 3 3 2 5 3 2" xfId="44280"/>
    <cellStyle name="요약 3 3 2 5 4" xfId="26723"/>
    <cellStyle name="요약 3 3 2 5 4 2" xfId="49762"/>
    <cellStyle name="요약 3 3 2 5 5" xfId="32612"/>
    <cellStyle name="요약 3 3 2 6" xfId="9520"/>
    <cellStyle name="요약 3 3 2 6 2" xfId="15486"/>
    <cellStyle name="요약 3 3 2 6 2 2" xfId="38540"/>
    <cellStyle name="요약 3 3 2 6 3" xfId="21242"/>
    <cellStyle name="요약 3 3 2 6 3 2" xfId="44281"/>
    <cellStyle name="요약 3 3 2 6 4" xfId="26724"/>
    <cellStyle name="요약 3 3 2 6 4 2" xfId="49763"/>
    <cellStyle name="요약 3 3 2 6 5" xfId="32613"/>
    <cellStyle name="요약 3 3 2 7" xfId="9521"/>
    <cellStyle name="요약 3 3 2 7 2" xfId="15487"/>
    <cellStyle name="요약 3 3 2 7 2 2" xfId="38541"/>
    <cellStyle name="요약 3 3 2 7 3" xfId="21243"/>
    <cellStyle name="요약 3 3 2 7 3 2" xfId="44282"/>
    <cellStyle name="요약 3 3 2 7 4" xfId="26725"/>
    <cellStyle name="요약 3 3 2 7 4 2" xfId="49764"/>
    <cellStyle name="요약 3 3 2 7 5" xfId="32614"/>
    <cellStyle name="요약 3 3 2 8" xfId="9522"/>
    <cellStyle name="요약 3 3 2 8 2" xfId="15488"/>
    <cellStyle name="요약 3 3 2 8 2 2" xfId="38542"/>
    <cellStyle name="요약 3 3 2 8 3" xfId="21244"/>
    <cellStyle name="요약 3 3 2 8 3 2" xfId="44283"/>
    <cellStyle name="요약 3 3 2 8 4" xfId="26726"/>
    <cellStyle name="요약 3 3 2 8 4 2" xfId="49765"/>
    <cellStyle name="요약 3 3 2 8 5" xfId="32615"/>
    <cellStyle name="요약 3 3 2 9" xfId="9523"/>
    <cellStyle name="요약 3 3 2 9 2" xfId="15489"/>
    <cellStyle name="요약 3 3 2 9 2 2" xfId="38543"/>
    <cellStyle name="요약 3 3 2 9 3" xfId="21245"/>
    <cellStyle name="요약 3 3 2 9 3 2" xfId="44284"/>
    <cellStyle name="요약 3 3 2 9 4" xfId="26727"/>
    <cellStyle name="요약 3 3 2 9 4 2" xfId="49766"/>
    <cellStyle name="요약 3 3 2 9 5" xfId="32616"/>
    <cellStyle name="요약 3 3 3" xfId="9524"/>
    <cellStyle name="요약 3 3 3 2" xfId="15490"/>
    <cellStyle name="요약 3 3 3 2 2" xfId="38544"/>
    <cellStyle name="요약 3 3 3 3" xfId="21246"/>
    <cellStyle name="요약 3 3 3 3 2" xfId="44285"/>
    <cellStyle name="요약 3 3 3 4" xfId="26728"/>
    <cellStyle name="요약 3 3 3 4 2" xfId="49767"/>
    <cellStyle name="요약 3 3 3 5" xfId="32617"/>
    <cellStyle name="요약 3 3 4" xfId="9525"/>
    <cellStyle name="요약 3 3 4 2" xfId="15491"/>
    <cellStyle name="요약 3 3 4 2 2" xfId="38545"/>
    <cellStyle name="요약 3 3 4 3" xfId="21247"/>
    <cellStyle name="요약 3 3 4 3 2" xfId="44286"/>
    <cellStyle name="요약 3 3 4 4" xfId="26729"/>
    <cellStyle name="요약 3 3 4 4 2" xfId="49768"/>
    <cellStyle name="요약 3 3 4 5" xfId="32618"/>
    <cellStyle name="요약 3 3 5" xfId="9526"/>
    <cellStyle name="요약 3 3 5 2" xfId="15492"/>
    <cellStyle name="요약 3 3 5 2 2" xfId="38546"/>
    <cellStyle name="요약 3 3 5 3" xfId="21248"/>
    <cellStyle name="요약 3 3 5 3 2" xfId="44287"/>
    <cellStyle name="요약 3 3 5 4" xfId="26730"/>
    <cellStyle name="요약 3 3 5 4 2" xfId="49769"/>
    <cellStyle name="요약 3 3 5 5" xfId="32619"/>
    <cellStyle name="요약 3 3 6" xfId="9527"/>
    <cellStyle name="요약 3 3 6 2" xfId="15493"/>
    <cellStyle name="요약 3 3 6 2 2" xfId="38547"/>
    <cellStyle name="요약 3 3 6 3" xfId="21249"/>
    <cellStyle name="요약 3 3 6 3 2" xfId="44288"/>
    <cellStyle name="요약 3 3 6 4" xfId="26731"/>
    <cellStyle name="요약 3 3 6 4 2" xfId="49770"/>
    <cellStyle name="요약 3 3 6 5" xfId="32620"/>
    <cellStyle name="요약 3 3 7" xfId="11417"/>
    <cellStyle name="요약 3 3 7 2" xfId="34486"/>
    <cellStyle name="요약 3 3 8" xfId="17215"/>
    <cellStyle name="요약 3 3 8 2" xfId="40269"/>
    <cellStyle name="요약 3 3 9" xfId="28548"/>
    <cellStyle name="요약 3 4" xfId="5449"/>
    <cellStyle name="요약 3 4 2" xfId="5737"/>
    <cellStyle name="요약 3 4 2 10" xfId="11710"/>
    <cellStyle name="요약 3 4 2 10 2" xfId="34779"/>
    <cellStyle name="요약 3 4 2 11" xfId="17477"/>
    <cellStyle name="요약 3 4 2 11 2" xfId="40531"/>
    <cellStyle name="요약 3 4 2 12" xfId="22997"/>
    <cellStyle name="요약 3 4 2 12 2" xfId="46036"/>
    <cellStyle name="요약 3 4 2 13" xfId="28851"/>
    <cellStyle name="요약 3 4 2 2" xfId="9528"/>
    <cellStyle name="요약 3 4 2 2 2" xfId="15494"/>
    <cellStyle name="요약 3 4 2 2 2 2" xfId="38548"/>
    <cellStyle name="요약 3 4 2 2 3" xfId="21250"/>
    <cellStyle name="요약 3 4 2 2 3 2" xfId="44289"/>
    <cellStyle name="요약 3 4 2 2 4" xfId="26732"/>
    <cellStyle name="요약 3 4 2 2 4 2" xfId="49771"/>
    <cellStyle name="요약 3 4 2 2 5" xfId="32621"/>
    <cellStyle name="요약 3 4 2 3" xfId="9529"/>
    <cellStyle name="요약 3 4 2 3 2" xfId="15495"/>
    <cellStyle name="요약 3 4 2 3 2 2" xfId="38549"/>
    <cellStyle name="요약 3 4 2 3 3" xfId="21251"/>
    <cellStyle name="요약 3 4 2 3 3 2" xfId="44290"/>
    <cellStyle name="요약 3 4 2 3 4" xfId="26733"/>
    <cellStyle name="요약 3 4 2 3 4 2" xfId="49772"/>
    <cellStyle name="요약 3 4 2 3 5" xfId="32622"/>
    <cellStyle name="요약 3 4 2 4" xfId="9530"/>
    <cellStyle name="요약 3 4 2 4 2" xfId="15496"/>
    <cellStyle name="요약 3 4 2 4 2 2" xfId="38550"/>
    <cellStyle name="요약 3 4 2 4 3" xfId="21252"/>
    <cellStyle name="요약 3 4 2 4 3 2" xfId="44291"/>
    <cellStyle name="요약 3 4 2 4 4" xfId="26734"/>
    <cellStyle name="요약 3 4 2 4 4 2" xfId="49773"/>
    <cellStyle name="요약 3 4 2 4 5" xfId="32623"/>
    <cellStyle name="요약 3 4 2 5" xfId="9531"/>
    <cellStyle name="요약 3 4 2 5 2" xfId="15497"/>
    <cellStyle name="요약 3 4 2 5 2 2" xfId="38551"/>
    <cellStyle name="요약 3 4 2 5 3" xfId="21253"/>
    <cellStyle name="요약 3 4 2 5 3 2" xfId="44292"/>
    <cellStyle name="요약 3 4 2 5 4" xfId="26735"/>
    <cellStyle name="요약 3 4 2 5 4 2" xfId="49774"/>
    <cellStyle name="요약 3 4 2 5 5" xfId="32624"/>
    <cellStyle name="요약 3 4 2 6" xfId="9532"/>
    <cellStyle name="요약 3 4 2 6 2" xfId="15498"/>
    <cellStyle name="요약 3 4 2 6 2 2" xfId="38552"/>
    <cellStyle name="요약 3 4 2 6 3" xfId="21254"/>
    <cellStyle name="요약 3 4 2 6 3 2" xfId="44293"/>
    <cellStyle name="요약 3 4 2 6 4" xfId="26736"/>
    <cellStyle name="요약 3 4 2 6 4 2" xfId="49775"/>
    <cellStyle name="요약 3 4 2 6 5" xfId="32625"/>
    <cellStyle name="요약 3 4 2 7" xfId="9533"/>
    <cellStyle name="요약 3 4 2 7 2" xfId="15499"/>
    <cellStyle name="요약 3 4 2 7 2 2" xfId="38553"/>
    <cellStyle name="요약 3 4 2 7 3" xfId="21255"/>
    <cellStyle name="요약 3 4 2 7 3 2" xfId="44294"/>
    <cellStyle name="요약 3 4 2 7 4" xfId="26737"/>
    <cellStyle name="요약 3 4 2 7 4 2" xfId="49776"/>
    <cellStyle name="요약 3 4 2 7 5" xfId="32626"/>
    <cellStyle name="요약 3 4 2 8" xfId="9534"/>
    <cellStyle name="요약 3 4 2 8 2" xfId="15500"/>
    <cellStyle name="요약 3 4 2 8 2 2" xfId="38554"/>
    <cellStyle name="요약 3 4 2 8 3" xfId="21256"/>
    <cellStyle name="요약 3 4 2 8 3 2" xfId="44295"/>
    <cellStyle name="요약 3 4 2 8 4" xfId="26738"/>
    <cellStyle name="요약 3 4 2 8 4 2" xfId="49777"/>
    <cellStyle name="요약 3 4 2 8 5" xfId="32627"/>
    <cellStyle name="요약 3 4 2 9" xfId="9535"/>
    <cellStyle name="요약 3 4 2 9 2" xfId="15501"/>
    <cellStyle name="요약 3 4 2 9 2 2" xfId="38555"/>
    <cellStyle name="요약 3 4 2 9 3" xfId="21257"/>
    <cellStyle name="요약 3 4 2 9 3 2" xfId="44296"/>
    <cellStyle name="요약 3 4 2 9 4" xfId="26739"/>
    <cellStyle name="요약 3 4 2 9 4 2" xfId="49778"/>
    <cellStyle name="요약 3 4 2 9 5" xfId="32628"/>
    <cellStyle name="요약 3 4 3" xfId="9536"/>
    <cellStyle name="요약 3 4 3 2" xfId="15502"/>
    <cellStyle name="요약 3 4 3 2 2" xfId="38556"/>
    <cellStyle name="요약 3 4 3 3" xfId="21258"/>
    <cellStyle name="요약 3 4 3 3 2" xfId="44297"/>
    <cellStyle name="요약 3 4 3 4" xfId="26740"/>
    <cellStyle name="요약 3 4 3 4 2" xfId="49779"/>
    <cellStyle name="요약 3 4 3 5" xfId="32629"/>
    <cellStyle name="요약 3 4 4" xfId="9537"/>
    <cellStyle name="요약 3 4 4 2" xfId="15503"/>
    <cellStyle name="요약 3 4 4 2 2" xfId="38557"/>
    <cellStyle name="요약 3 4 4 3" xfId="21259"/>
    <cellStyle name="요약 3 4 4 3 2" xfId="44298"/>
    <cellStyle name="요약 3 4 4 4" xfId="26741"/>
    <cellStyle name="요약 3 4 4 4 2" xfId="49780"/>
    <cellStyle name="요약 3 4 4 5" xfId="32630"/>
    <cellStyle name="요약 3 4 5" xfId="9538"/>
    <cellStyle name="요약 3 4 5 2" xfId="15504"/>
    <cellStyle name="요약 3 4 5 2 2" xfId="38558"/>
    <cellStyle name="요약 3 4 5 3" xfId="21260"/>
    <cellStyle name="요약 3 4 5 3 2" xfId="44299"/>
    <cellStyle name="요약 3 4 5 4" xfId="26742"/>
    <cellStyle name="요약 3 4 5 4 2" xfId="49781"/>
    <cellStyle name="요약 3 4 5 5" xfId="32631"/>
    <cellStyle name="요약 3 4 6" xfId="9539"/>
    <cellStyle name="요약 3 4 6 2" xfId="15505"/>
    <cellStyle name="요약 3 4 6 2 2" xfId="38559"/>
    <cellStyle name="요약 3 4 6 3" xfId="21261"/>
    <cellStyle name="요약 3 4 6 3 2" xfId="44300"/>
    <cellStyle name="요약 3 4 6 4" xfId="26743"/>
    <cellStyle name="요약 3 4 6 4 2" xfId="49782"/>
    <cellStyle name="요약 3 4 6 5" xfId="32632"/>
    <cellStyle name="요약 3 4 7" xfId="11443"/>
    <cellStyle name="요약 3 4 7 2" xfId="34512"/>
    <cellStyle name="요약 3 4 8" xfId="17237"/>
    <cellStyle name="요약 3 4 8 2" xfId="40291"/>
    <cellStyle name="요약 3 4 9" xfId="28574"/>
    <cellStyle name="요약 3 5" xfId="5509"/>
    <cellStyle name="요약 3 5 10" xfId="17292"/>
    <cellStyle name="요약 3 5 10 2" xfId="40346"/>
    <cellStyle name="요약 3 5 11" xfId="22892"/>
    <cellStyle name="요약 3 5 11 2" xfId="45931"/>
    <cellStyle name="요약 3 5 12" xfId="28634"/>
    <cellStyle name="요약 3 5 2" xfId="5797"/>
    <cellStyle name="요약 3 5 2 10" xfId="9540"/>
    <cellStyle name="요약 3 5 2 10 2" xfId="15506"/>
    <cellStyle name="요약 3 5 2 10 2 2" xfId="38560"/>
    <cellStyle name="요약 3 5 2 10 3" xfId="21262"/>
    <cellStyle name="요약 3 5 2 10 3 2" xfId="44301"/>
    <cellStyle name="요약 3 5 2 10 4" xfId="26744"/>
    <cellStyle name="요약 3 5 2 10 4 2" xfId="49783"/>
    <cellStyle name="요약 3 5 2 10 5" xfId="32633"/>
    <cellStyle name="요약 3 5 2 11" xfId="11770"/>
    <cellStyle name="요약 3 5 2 11 2" xfId="34839"/>
    <cellStyle name="요약 3 5 2 12" xfId="17534"/>
    <cellStyle name="요약 3 5 2 12 2" xfId="40588"/>
    <cellStyle name="요약 3 5 2 13" xfId="23050"/>
    <cellStyle name="요약 3 5 2 13 2" xfId="46089"/>
    <cellStyle name="요약 3 5 2 14" xfId="28911"/>
    <cellStyle name="요약 3 5 2 2" xfId="9541"/>
    <cellStyle name="요약 3 5 2 2 2" xfId="15507"/>
    <cellStyle name="요약 3 5 2 2 2 2" xfId="38561"/>
    <cellStyle name="요약 3 5 2 2 3" xfId="21263"/>
    <cellStyle name="요약 3 5 2 2 3 2" xfId="44302"/>
    <cellStyle name="요약 3 5 2 2 4" xfId="26745"/>
    <cellStyle name="요약 3 5 2 2 4 2" xfId="49784"/>
    <cellStyle name="요약 3 5 2 2 5" xfId="32634"/>
    <cellStyle name="요약 3 5 2 3" xfId="9542"/>
    <cellStyle name="요약 3 5 2 3 2" xfId="15508"/>
    <cellStyle name="요약 3 5 2 3 2 2" xfId="38562"/>
    <cellStyle name="요약 3 5 2 3 3" xfId="21264"/>
    <cellStyle name="요약 3 5 2 3 3 2" xfId="44303"/>
    <cellStyle name="요약 3 5 2 3 4" xfId="26746"/>
    <cellStyle name="요약 3 5 2 3 4 2" xfId="49785"/>
    <cellStyle name="요약 3 5 2 3 5" xfId="32635"/>
    <cellStyle name="요약 3 5 2 4" xfId="9543"/>
    <cellStyle name="요약 3 5 2 4 2" xfId="15509"/>
    <cellStyle name="요약 3 5 2 4 2 2" xfId="38563"/>
    <cellStyle name="요약 3 5 2 4 3" xfId="21265"/>
    <cellStyle name="요약 3 5 2 4 3 2" xfId="44304"/>
    <cellStyle name="요약 3 5 2 4 4" xfId="26747"/>
    <cellStyle name="요약 3 5 2 4 4 2" xfId="49786"/>
    <cellStyle name="요약 3 5 2 4 5" xfId="32636"/>
    <cellStyle name="요약 3 5 2 5" xfId="9544"/>
    <cellStyle name="요약 3 5 2 5 2" xfId="15510"/>
    <cellStyle name="요약 3 5 2 5 2 2" xfId="38564"/>
    <cellStyle name="요약 3 5 2 5 3" xfId="21266"/>
    <cellStyle name="요약 3 5 2 5 3 2" xfId="44305"/>
    <cellStyle name="요약 3 5 2 5 4" xfId="26748"/>
    <cellStyle name="요약 3 5 2 5 4 2" xfId="49787"/>
    <cellStyle name="요약 3 5 2 5 5" xfId="32637"/>
    <cellStyle name="요약 3 5 2 6" xfId="9545"/>
    <cellStyle name="요약 3 5 2 6 2" xfId="15511"/>
    <cellStyle name="요약 3 5 2 6 2 2" xfId="38565"/>
    <cellStyle name="요약 3 5 2 6 3" xfId="21267"/>
    <cellStyle name="요약 3 5 2 6 3 2" xfId="44306"/>
    <cellStyle name="요약 3 5 2 6 4" xfId="26749"/>
    <cellStyle name="요약 3 5 2 6 4 2" xfId="49788"/>
    <cellStyle name="요약 3 5 2 6 5" xfId="32638"/>
    <cellStyle name="요약 3 5 2 7" xfId="9546"/>
    <cellStyle name="요약 3 5 2 7 2" xfId="15512"/>
    <cellStyle name="요약 3 5 2 7 2 2" xfId="38566"/>
    <cellStyle name="요약 3 5 2 7 3" xfId="21268"/>
    <cellStyle name="요약 3 5 2 7 3 2" xfId="44307"/>
    <cellStyle name="요약 3 5 2 7 4" xfId="26750"/>
    <cellStyle name="요약 3 5 2 7 4 2" xfId="49789"/>
    <cellStyle name="요약 3 5 2 7 5" xfId="32639"/>
    <cellStyle name="요약 3 5 2 8" xfId="9547"/>
    <cellStyle name="요약 3 5 2 8 2" xfId="15513"/>
    <cellStyle name="요약 3 5 2 8 2 2" xfId="38567"/>
    <cellStyle name="요약 3 5 2 8 3" xfId="21269"/>
    <cellStyle name="요약 3 5 2 8 3 2" xfId="44308"/>
    <cellStyle name="요약 3 5 2 8 4" xfId="26751"/>
    <cellStyle name="요약 3 5 2 8 4 2" xfId="49790"/>
    <cellStyle name="요약 3 5 2 8 5" xfId="32640"/>
    <cellStyle name="요약 3 5 2 9" xfId="9548"/>
    <cellStyle name="요약 3 5 2 9 2" xfId="15514"/>
    <cellStyle name="요약 3 5 2 9 2 2" xfId="38568"/>
    <cellStyle name="요약 3 5 2 9 3" xfId="21270"/>
    <cellStyle name="요약 3 5 2 9 3 2" xfId="44309"/>
    <cellStyle name="요약 3 5 2 9 4" xfId="26752"/>
    <cellStyle name="요약 3 5 2 9 4 2" xfId="49791"/>
    <cellStyle name="요약 3 5 2 9 5" xfId="32641"/>
    <cellStyle name="요약 3 5 3" xfId="6020"/>
    <cellStyle name="요약 3 5 3 10" xfId="9549"/>
    <cellStyle name="요약 3 5 3 10 2" xfId="15515"/>
    <cellStyle name="요약 3 5 3 10 2 2" xfId="38569"/>
    <cellStyle name="요약 3 5 3 10 3" xfId="21271"/>
    <cellStyle name="요약 3 5 3 10 3 2" xfId="44310"/>
    <cellStyle name="요약 3 5 3 10 4" xfId="26753"/>
    <cellStyle name="요약 3 5 3 10 4 2" xfId="49792"/>
    <cellStyle name="요약 3 5 3 10 5" xfId="32642"/>
    <cellStyle name="요약 3 5 3 11" xfId="11993"/>
    <cellStyle name="요약 3 5 3 11 2" xfId="35062"/>
    <cellStyle name="요약 3 5 3 12" xfId="17750"/>
    <cellStyle name="요약 3 5 3 12 2" xfId="40804"/>
    <cellStyle name="요약 3 5 3 13" xfId="23247"/>
    <cellStyle name="요약 3 5 3 13 2" xfId="46286"/>
    <cellStyle name="요약 3 5 3 14" xfId="29134"/>
    <cellStyle name="요약 3 5 3 2" xfId="9550"/>
    <cellStyle name="요약 3 5 3 2 2" xfId="15516"/>
    <cellStyle name="요약 3 5 3 2 2 2" xfId="38570"/>
    <cellStyle name="요약 3 5 3 2 3" xfId="21272"/>
    <cellStyle name="요약 3 5 3 2 3 2" xfId="44311"/>
    <cellStyle name="요약 3 5 3 2 4" xfId="26754"/>
    <cellStyle name="요약 3 5 3 2 4 2" xfId="49793"/>
    <cellStyle name="요약 3 5 3 2 5" xfId="32643"/>
    <cellStyle name="요약 3 5 3 3" xfId="9551"/>
    <cellStyle name="요약 3 5 3 3 2" xfId="15517"/>
    <cellStyle name="요약 3 5 3 3 2 2" xfId="38571"/>
    <cellStyle name="요약 3 5 3 3 3" xfId="21273"/>
    <cellStyle name="요약 3 5 3 3 3 2" xfId="44312"/>
    <cellStyle name="요약 3 5 3 3 4" xfId="26755"/>
    <cellStyle name="요약 3 5 3 3 4 2" xfId="49794"/>
    <cellStyle name="요약 3 5 3 3 5" xfId="32644"/>
    <cellStyle name="요약 3 5 3 4" xfId="9552"/>
    <cellStyle name="요약 3 5 3 4 2" xfId="15518"/>
    <cellStyle name="요약 3 5 3 4 2 2" xfId="38572"/>
    <cellStyle name="요약 3 5 3 4 3" xfId="21274"/>
    <cellStyle name="요약 3 5 3 4 3 2" xfId="44313"/>
    <cellStyle name="요약 3 5 3 4 4" xfId="26756"/>
    <cellStyle name="요약 3 5 3 4 4 2" xfId="49795"/>
    <cellStyle name="요약 3 5 3 4 5" xfId="32645"/>
    <cellStyle name="요약 3 5 3 5" xfId="9553"/>
    <cellStyle name="요약 3 5 3 5 2" xfId="15519"/>
    <cellStyle name="요약 3 5 3 5 2 2" xfId="38573"/>
    <cellStyle name="요약 3 5 3 5 3" xfId="21275"/>
    <cellStyle name="요약 3 5 3 5 3 2" xfId="44314"/>
    <cellStyle name="요약 3 5 3 5 4" xfId="26757"/>
    <cellStyle name="요약 3 5 3 5 4 2" xfId="49796"/>
    <cellStyle name="요약 3 5 3 5 5" xfId="32646"/>
    <cellStyle name="요약 3 5 3 6" xfId="9554"/>
    <cellStyle name="요약 3 5 3 6 2" xfId="15520"/>
    <cellStyle name="요약 3 5 3 6 2 2" xfId="38574"/>
    <cellStyle name="요약 3 5 3 6 3" xfId="21276"/>
    <cellStyle name="요약 3 5 3 6 3 2" xfId="44315"/>
    <cellStyle name="요약 3 5 3 6 4" xfId="26758"/>
    <cellStyle name="요약 3 5 3 6 4 2" xfId="49797"/>
    <cellStyle name="요약 3 5 3 6 5" xfId="32647"/>
    <cellStyle name="요약 3 5 3 7" xfId="9555"/>
    <cellStyle name="요약 3 5 3 7 2" xfId="15521"/>
    <cellStyle name="요약 3 5 3 7 2 2" xfId="38575"/>
    <cellStyle name="요약 3 5 3 7 3" xfId="21277"/>
    <cellStyle name="요약 3 5 3 7 3 2" xfId="44316"/>
    <cellStyle name="요약 3 5 3 7 4" xfId="26759"/>
    <cellStyle name="요약 3 5 3 7 4 2" xfId="49798"/>
    <cellStyle name="요약 3 5 3 7 5" xfId="32648"/>
    <cellStyle name="요약 3 5 3 8" xfId="9556"/>
    <cellStyle name="요약 3 5 3 8 2" xfId="15522"/>
    <cellStyle name="요약 3 5 3 8 2 2" xfId="38576"/>
    <cellStyle name="요약 3 5 3 8 3" xfId="21278"/>
    <cellStyle name="요약 3 5 3 8 3 2" xfId="44317"/>
    <cellStyle name="요약 3 5 3 8 4" xfId="26760"/>
    <cellStyle name="요약 3 5 3 8 4 2" xfId="49799"/>
    <cellStyle name="요약 3 5 3 8 5" xfId="32649"/>
    <cellStyle name="요약 3 5 3 9" xfId="9557"/>
    <cellStyle name="요약 3 5 3 9 2" xfId="15523"/>
    <cellStyle name="요약 3 5 3 9 2 2" xfId="38577"/>
    <cellStyle name="요약 3 5 3 9 3" xfId="21279"/>
    <cellStyle name="요약 3 5 3 9 3 2" xfId="44318"/>
    <cellStyle name="요약 3 5 3 9 4" xfId="26761"/>
    <cellStyle name="요약 3 5 3 9 4 2" xfId="49800"/>
    <cellStyle name="요약 3 5 3 9 5" xfId="32650"/>
    <cellStyle name="요약 3 5 4" xfId="9558"/>
    <cellStyle name="요약 3 5 4 2" xfId="15524"/>
    <cellStyle name="요약 3 5 4 2 2" xfId="38578"/>
    <cellStyle name="요약 3 5 4 3" xfId="21280"/>
    <cellStyle name="요약 3 5 4 3 2" xfId="44319"/>
    <cellStyle name="요약 3 5 4 4" xfId="26762"/>
    <cellStyle name="요약 3 5 4 4 2" xfId="49801"/>
    <cellStyle name="요약 3 5 4 5" xfId="32651"/>
    <cellStyle name="요약 3 5 5" xfId="9559"/>
    <cellStyle name="요약 3 5 5 2" xfId="15525"/>
    <cellStyle name="요약 3 5 5 2 2" xfId="38579"/>
    <cellStyle name="요약 3 5 5 3" xfId="21281"/>
    <cellStyle name="요약 3 5 5 3 2" xfId="44320"/>
    <cellStyle name="요약 3 5 5 4" xfId="26763"/>
    <cellStyle name="요약 3 5 5 4 2" xfId="49802"/>
    <cellStyle name="요약 3 5 5 5" xfId="32652"/>
    <cellStyle name="요약 3 5 6" xfId="9560"/>
    <cellStyle name="요약 3 5 6 2" xfId="15526"/>
    <cellStyle name="요약 3 5 6 2 2" xfId="38580"/>
    <cellStyle name="요약 3 5 6 3" xfId="21282"/>
    <cellStyle name="요약 3 5 6 3 2" xfId="44321"/>
    <cellStyle name="요약 3 5 6 4" xfId="26764"/>
    <cellStyle name="요약 3 5 6 4 2" xfId="49803"/>
    <cellStyle name="요약 3 5 6 5" xfId="32653"/>
    <cellStyle name="요약 3 5 7" xfId="9561"/>
    <cellStyle name="요약 3 5 7 2" xfId="15527"/>
    <cellStyle name="요약 3 5 7 2 2" xfId="38581"/>
    <cellStyle name="요약 3 5 7 3" xfId="21283"/>
    <cellStyle name="요약 3 5 7 3 2" xfId="44322"/>
    <cellStyle name="요약 3 5 7 4" xfId="26765"/>
    <cellStyle name="요약 3 5 7 4 2" xfId="49804"/>
    <cellStyle name="요약 3 5 7 5" xfId="32654"/>
    <cellStyle name="요약 3 5 8" xfId="9562"/>
    <cellStyle name="요약 3 5 8 2" xfId="15528"/>
    <cellStyle name="요약 3 5 8 2 2" xfId="38582"/>
    <cellStyle name="요약 3 5 8 3" xfId="21284"/>
    <cellStyle name="요약 3 5 8 3 2" xfId="44323"/>
    <cellStyle name="요약 3 5 8 4" xfId="26766"/>
    <cellStyle name="요약 3 5 8 4 2" xfId="49805"/>
    <cellStyle name="요약 3 5 8 5" xfId="32655"/>
    <cellStyle name="요약 3 5 9" xfId="11503"/>
    <cellStyle name="요약 3 5 9 2" xfId="34572"/>
    <cellStyle name="요약 3 6" xfId="9563"/>
    <cellStyle name="요약 3 6 2" xfId="15529"/>
    <cellStyle name="요약 3 6 2 2" xfId="38583"/>
    <cellStyle name="요약 3 6 3" xfId="21285"/>
    <cellStyle name="요약 3 6 3 2" xfId="44324"/>
    <cellStyle name="요약 3 6 4" xfId="26767"/>
    <cellStyle name="요약 3 6 4 2" xfId="49806"/>
    <cellStyle name="요약 3 6 5" xfId="32656"/>
    <cellStyle name="요약 3 7" xfId="9564"/>
    <cellStyle name="요약 3 7 2" xfId="15530"/>
    <cellStyle name="요약 3 7 2 2" xfId="38584"/>
    <cellStyle name="요약 3 7 3" xfId="21286"/>
    <cellStyle name="요약 3 7 3 2" xfId="44325"/>
    <cellStyle name="요약 3 7 4" xfId="26768"/>
    <cellStyle name="요약 3 7 4 2" xfId="49807"/>
    <cellStyle name="요약 3 7 5" xfId="32657"/>
    <cellStyle name="요약 3 8" xfId="11248"/>
    <cellStyle name="요약 3 8 2" xfId="34317"/>
    <cellStyle name="요약 3 9" xfId="11232"/>
    <cellStyle name="요약 3 9 2" xfId="34301"/>
    <cellStyle name="요약 4" xfId="626"/>
    <cellStyle name="요약 4 10" xfId="28419"/>
    <cellStyle name="요약 4 2" xfId="5386"/>
    <cellStyle name="요약 4 2 10" xfId="11380"/>
    <cellStyle name="요약 4 2 10 2" xfId="34449"/>
    <cellStyle name="요약 4 2 11" xfId="17183"/>
    <cellStyle name="요약 4 2 11 2" xfId="40237"/>
    <cellStyle name="요약 4 2 12" xfId="11307"/>
    <cellStyle name="요약 4 2 12 2" xfId="34376"/>
    <cellStyle name="요약 4 2 13" xfId="28511"/>
    <cellStyle name="요약 4 2 2" xfId="5674"/>
    <cellStyle name="요약 4 2 2 10" xfId="17417"/>
    <cellStyle name="요약 4 2 2 10 2" xfId="40471"/>
    <cellStyle name="요약 4 2 2 11" xfId="28788"/>
    <cellStyle name="요약 4 2 2 2" xfId="9565"/>
    <cellStyle name="요약 4 2 2 2 2" xfId="15531"/>
    <cellStyle name="요약 4 2 2 2 2 2" xfId="38585"/>
    <cellStyle name="요약 4 2 2 2 3" xfId="21287"/>
    <cellStyle name="요약 4 2 2 2 3 2" xfId="44326"/>
    <cellStyle name="요약 4 2 2 2 4" xfId="26769"/>
    <cellStyle name="요약 4 2 2 2 4 2" xfId="49808"/>
    <cellStyle name="요약 4 2 2 2 5" xfId="32658"/>
    <cellStyle name="요약 4 2 2 3" xfId="9566"/>
    <cellStyle name="요약 4 2 2 3 2" xfId="15532"/>
    <cellStyle name="요약 4 2 2 3 2 2" xfId="38586"/>
    <cellStyle name="요약 4 2 2 3 3" xfId="21288"/>
    <cellStyle name="요약 4 2 2 3 3 2" xfId="44327"/>
    <cellStyle name="요약 4 2 2 3 4" xfId="26770"/>
    <cellStyle name="요약 4 2 2 3 4 2" xfId="49809"/>
    <cellStyle name="요약 4 2 2 3 5" xfId="32659"/>
    <cellStyle name="요약 4 2 2 4" xfId="9567"/>
    <cellStyle name="요약 4 2 2 4 2" xfId="15533"/>
    <cellStyle name="요약 4 2 2 4 2 2" xfId="38587"/>
    <cellStyle name="요약 4 2 2 4 3" xfId="21289"/>
    <cellStyle name="요약 4 2 2 4 3 2" xfId="44328"/>
    <cellStyle name="요약 4 2 2 4 4" xfId="26771"/>
    <cellStyle name="요약 4 2 2 4 4 2" xfId="49810"/>
    <cellStyle name="요약 4 2 2 4 5" xfId="32660"/>
    <cellStyle name="요약 4 2 2 5" xfId="9568"/>
    <cellStyle name="요약 4 2 2 5 2" xfId="15534"/>
    <cellStyle name="요약 4 2 2 5 2 2" xfId="38588"/>
    <cellStyle name="요약 4 2 2 5 3" xfId="21290"/>
    <cellStyle name="요약 4 2 2 5 3 2" xfId="44329"/>
    <cellStyle name="요약 4 2 2 5 4" xfId="26772"/>
    <cellStyle name="요약 4 2 2 5 4 2" xfId="49811"/>
    <cellStyle name="요약 4 2 2 5 5" xfId="32661"/>
    <cellStyle name="요약 4 2 2 6" xfId="9569"/>
    <cellStyle name="요약 4 2 2 6 2" xfId="15535"/>
    <cellStyle name="요약 4 2 2 6 2 2" xfId="38589"/>
    <cellStyle name="요약 4 2 2 6 3" xfId="21291"/>
    <cellStyle name="요약 4 2 2 6 3 2" xfId="44330"/>
    <cellStyle name="요약 4 2 2 6 4" xfId="26773"/>
    <cellStyle name="요약 4 2 2 6 4 2" xfId="49812"/>
    <cellStyle name="요약 4 2 2 6 5" xfId="32662"/>
    <cellStyle name="요약 4 2 2 7" xfId="9570"/>
    <cellStyle name="요약 4 2 2 7 2" xfId="15536"/>
    <cellStyle name="요약 4 2 2 7 2 2" xfId="38590"/>
    <cellStyle name="요약 4 2 2 7 3" xfId="21292"/>
    <cellStyle name="요약 4 2 2 7 3 2" xfId="44331"/>
    <cellStyle name="요약 4 2 2 7 4" xfId="26774"/>
    <cellStyle name="요약 4 2 2 7 4 2" xfId="49813"/>
    <cellStyle name="요약 4 2 2 7 5" xfId="32663"/>
    <cellStyle name="요약 4 2 2 8" xfId="9571"/>
    <cellStyle name="요약 4 2 2 8 2" xfId="15537"/>
    <cellStyle name="요약 4 2 2 8 2 2" xfId="38591"/>
    <cellStyle name="요약 4 2 2 8 3" xfId="21293"/>
    <cellStyle name="요약 4 2 2 8 3 2" xfId="44332"/>
    <cellStyle name="요약 4 2 2 8 4" xfId="26775"/>
    <cellStyle name="요약 4 2 2 8 4 2" xfId="49814"/>
    <cellStyle name="요약 4 2 2 8 5" xfId="32664"/>
    <cellStyle name="요약 4 2 2 9" xfId="11647"/>
    <cellStyle name="요약 4 2 2 9 2" xfId="34716"/>
    <cellStyle name="요약 4 2 3" xfId="5915"/>
    <cellStyle name="요약 4 2 3 10" xfId="9572"/>
    <cellStyle name="요약 4 2 3 10 2" xfId="15538"/>
    <cellStyle name="요약 4 2 3 10 2 2" xfId="38592"/>
    <cellStyle name="요약 4 2 3 10 3" xfId="21294"/>
    <cellStyle name="요약 4 2 3 10 3 2" xfId="44333"/>
    <cellStyle name="요약 4 2 3 10 4" xfId="26776"/>
    <cellStyle name="요약 4 2 3 10 4 2" xfId="49815"/>
    <cellStyle name="요약 4 2 3 10 5" xfId="32665"/>
    <cellStyle name="요약 4 2 3 11" xfId="11888"/>
    <cellStyle name="요약 4 2 3 11 2" xfId="34957"/>
    <cellStyle name="요약 4 2 3 12" xfId="17645"/>
    <cellStyle name="요약 4 2 3 12 2" xfId="40699"/>
    <cellStyle name="요약 4 2 3 13" xfId="23142"/>
    <cellStyle name="요약 4 2 3 13 2" xfId="46181"/>
    <cellStyle name="요약 4 2 3 14" xfId="29029"/>
    <cellStyle name="요약 4 2 3 2" xfId="9573"/>
    <cellStyle name="요약 4 2 3 2 2" xfId="15539"/>
    <cellStyle name="요약 4 2 3 2 2 2" xfId="38593"/>
    <cellStyle name="요약 4 2 3 2 3" xfId="21295"/>
    <cellStyle name="요약 4 2 3 2 3 2" xfId="44334"/>
    <cellStyle name="요약 4 2 3 2 4" xfId="26777"/>
    <cellStyle name="요약 4 2 3 2 4 2" xfId="49816"/>
    <cellStyle name="요약 4 2 3 2 5" xfId="32666"/>
    <cellStyle name="요약 4 2 3 3" xfId="9574"/>
    <cellStyle name="요약 4 2 3 3 2" xfId="15540"/>
    <cellStyle name="요약 4 2 3 3 2 2" xfId="38594"/>
    <cellStyle name="요약 4 2 3 3 3" xfId="21296"/>
    <cellStyle name="요약 4 2 3 3 3 2" xfId="44335"/>
    <cellStyle name="요약 4 2 3 3 4" xfId="26778"/>
    <cellStyle name="요약 4 2 3 3 4 2" xfId="49817"/>
    <cellStyle name="요약 4 2 3 3 5" xfId="32667"/>
    <cellStyle name="요약 4 2 3 4" xfId="9575"/>
    <cellStyle name="요약 4 2 3 4 2" xfId="15541"/>
    <cellStyle name="요약 4 2 3 4 2 2" xfId="38595"/>
    <cellStyle name="요약 4 2 3 4 3" xfId="21297"/>
    <cellStyle name="요약 4 2 3 4 3 2" xfId="44336"/>
    <cellStyle name="요약 4 2 3 4 4" xfId="26779"/>
    <cellStyle name="요약 4 2 3 4 4 2" xfId="49818"/>
    <cellStyle name="요약 4 2 3 4 5" xfId="32668"/>
    <cellStyle name="요약 4 2 3 5" xfId="9576"/>
    <cellStyle name="요약 4 2 3 5 2" xfId="15542"/>
    <cellStyle name="요약 4 2 3 5 2 2" xfId="38596"/>
    <cellStyle name="요약 4 2 3 5 3" xfId="21298"/>
    <cellStyle name="요약 4 2 3 5 3 2" xfId="44337"/>
    <cellStyle name="요약 4 2 3 5 4" xfId="26780"/>
    <cellStyle name="요약 4 2 3 5 4 2" xfId="49819"/>
    <cellStyle name="요약 4 2 3 5 5" xfId="32669"/>
    <cellStyle name="요약 4 2 3 6" xfId="9577"/>
    <cellStyle name="요약 4 2 3 6 2" xfId="15543"/>
    <cellStyle name="요약 4 2 3 6 2 2" xfId="38597"/>
    <cellStyle name="요약 4 2 3 6 3" xfId="21299"/>
    <cellStyle name="요약 4 2 3 6 3 2" xfId="44338"/>
    <cellStyle name="요약 4 2 3 6 4" xfId="26781"/>
    <cellStyle name="요약 4 2 3 6 4 2" xfId="49820"/>
    <cellStyle name="요약 4 2 3 6 5" xfId="32670"/>
    <cellStyle name="요약 4 2 3 7" xfId="9578"/>
    <cellStyle name="요약 4 2 3 7 2" xfId="15544"/>
    <cellStyle name="요약 4 2 3 7 2 2" xfId="38598"/>
    <cellStyle name="요약 4 2 3 7 3" xfId="21300"/>
    <cellStyle name="요약 4 2 3 7 3 2" xfId="44339"/>
    <cellStyle name="요약 4 2 3 7 4" xfId="26782"/>
    <cellStyle name="요약 4 2 3 7 4 2" xfId="49821"/>
    <cellStyle name="요약 4 2 3 7 5" xfId="32671"/>
    <cellStyle name="요약 4 2 3 8" xfId="9579"/>
    <cellStyle name="요약 4 2 3 8 2" xfId="15545"/>
    <cellStyle name="요약 4 2 3 8 2 2" xfId="38599"/>
    <cellStyle name="요약 4 2 3 8 3" xfId="21301"/>
    <cellStyle name="요약 4 2 3 8 3 2" xfId="44340"/>
    <cellStyle name="요약 4 2 3 8 4" xfId="26783"/>
    <cellStyle name="요약 4 2 3 8 4 2" xfId="49822"/>
    <cellStyle name="요약 4 2 3 8 5" xfId="32672"/>
    <cellStyle name="요약 4 2 3 9" xfId="9580"/>
    <cellStyle name="요약 4 2 3 9 2" xfId="15546"/>
    <cellStyle name="요약 4 2 3 9 2 2" xfId="38600"/>
    <cellStyle name="요약 4 2 3 9 3" xfId="21302"/>
    <cellStyle name="요약 4 2 3 9 3 2" xfId="44341"/>
    <cellStyle name="요약 4 2 3 9 4" xfId="26784"/>
    <cellStyle name="요약 4 2 3 9 4 2" xfId="49823"/>
    <cellStyle name="요약 4 2 3 9 5" xfId="32673"/>
    <cellStyle name="요약 4 2 4" xfId="9581"/>
    <cellStyle name="요약 4 2 4 2" xfId="15547"/>
    <cellStyle name="요약 4 2 4 2 2" xfId="38601"/>
    <cellStyle name="요약 4 2 4 3" xfId="21303"/>
    <cellStyle name="요약 4 2 4 3 2" xfId="44342"/>
    <cellStyle name="요약 4 2 4 4" xfId="26785"/>
    <cellStyle name="요약 4 2 4 4 2" xfId="49824"/>
    <cellStyle name="요약 4 2 4 5" xfId="32674"/>
    <cellStyle name="요약 4 2 5" xfId="9582"/>
    <cellStyle name="요약 4 2 5 2" xfId="15548"/>
    <cellStyle name="요약 4 2 5 2 2" xfId="38602"/>
    <cellStyle name="요약 4 2 5 3" xfId="21304"/>
    <cellStyle name="요약 4 2 5 3 2" xfId="44343"/>
    <cellStyle name="요약 4 2 5 4" xfId="26786"/>
    <cellStyle name="요약 4 2 5 4 2" xfId="49825"/>
    <cellStyle name="요약 4 2 5 5" xfId="32675"/>
    <cellStyle name="요약 4 2 6" xfId="9583"/>
    <cellStyle name="요약 4 2 6 2" xfId="15549"/>
    <cellStyle name="요약 4 2 6 2 2" xfId="38603"/>
    <cellStyle name="요약 4 2 6 3" xfId="21305"/>
    <cellStyle name="요약 4 2 6 3 2" xfId="44344"/>
    <cellStyle name="요약 4 2 6 4" xfId="26787"/>
    <cellStyle name="요약 4 2 6 4 2" xfId="49826"/>
    <cellStyle name="요약 4 2 6 5" xfId="32676"/>
    <cellStyle name="요약 4 2 7" xfId="9584"/>
    <cellStyle name="요약 4 2 7 2" xfId="15550"/>
    <cellStyle name="요약 4 2 7 2 2" xfId="38604"/>
    <cellStyle name="요약 4 2 7 3" xfId="21306"/>
    <cellStyle name="요약 4 2 7 3 2" xfId="44345"/>
    <cellStyle name="요약 4 2 7 4" xfId="26788"/>
    <cellStyle name="요약 4 2 7 4 2" xfId="49827"/>
    <cellStyle name="요약 4 2 7 5" xfId="32677"/>
    <cellStyle name="요약 4 2 8" xfId="9585"/>
    <cellStyle name="요약 4 2 8 2" xfId="15551"/>
    <cellStyle name="요약 4 2 8 2 2" xfId="38605"/>
    <cellStyle name="요약 4 2 8 3" xfId="21307"/>
    <cellStyle name="요약 4 2 8 3 2" xfId="44346"/>
    <cellStyle name="요약 4 2 8 4" xfId="26789"/>
    <cellStyle name="요약 4 2 8 4 2" xfId="49828"/>
    <cellStyle name="요약 4 2 8 5" xfId="32678"/>
    <cellStyle name="요약 4 2 9" xfId="9586"/>
    <cellStyle name="요약 4 2 9 2" xfId="15552"/>
    <cellStyle name="요약 4 2 9 2 2" xfId="38606"/>
    <cellStyle name="요약 4 2 9 3" xfId="21308"/>
    <cellStyle name="요약 4 2 9 3 2" xfId="44347"/>
    <cellStyle name="요약 4 2 9 4" xfId="26790"/>
    <cellStyle name="요약 4 2 9 4 2" xfId="49829"/>
    <cellStyle name="요약 4 2 9 5" xfId="32679"/>
    <cellStyle name="요약 4 3" xfId="5535"/>
    <cellStyle name="요약 4 3 2" xfId="5823"/>
    <cellStyle name="요약 4 3 2 10" xfId="11796"/>
    <cellStyle name="요약 4 3 2 10 2" xfId="34865"/>
    <cellStyle name="요약 4 3 2 11" xfId="17559"/>
    <cellStyle name="요약 4 3 2 11 2" xfId="40613"/>
    <cellStyle name="요약 4 3 2 12" xfId="23075"/>
    <cellStyle name="요약 4 3 2 12 2" xfId="46114"/>
    <cellStyle name="요약 4 3 2 13" xfId="28937"/>
    <cellStyle name="요약 4 3 2 2" xfId="9587"/>
    <cellStyle name="요약 4 3 2 2 2" xfId="15553"/>
    <cellStyle name="요약 4 3 2 2 2 2" xfId="38607"/>
    <cellStyle name="요약 4 3 2 2 3" xfId="21309"/>
    <cellStyle name="요약 4 3 2 2 3 2" xfId="44348"/>
    <cellStyle name="요약 4 3 2 2 4" xfId="26791"/>
    <cellStyle name="요약 4 3 2 2 4 2" xfId="49830"/>
    <cellStyle name="요약 4 3 2 2 5" xfId="32680"/>
    <cellStyle name="요약 4 3 2 3" xfId="9588"/>
    <cellStyle name="요약 4 3 2 3 2" xfId="15554"/>
    <cellStyle name="요약 4 3 2 3 2 2" xfId="38608"/>
    <cellStyle name="요약 4 3 2 3 3" xfId="21310"/>
    <cellStyle name="요약 4 3 2 3 3 2" xfId="44349"/>
    <cellStyle name="요약 4 3 2 3 4" xfId="26792"/>
    <cellStyle name="요약 4 3 2 3 4 2" xfId="49831"/>
    <cellStyle name="요약 4 3 2 3 5" xfId="32681"/>
    <cellStyle name="요약 4 3 2 4" xfId="9589"/>
    <cellStyle name="요약 4 3 2 4 2" xfId="15555"/>
    <cellStyle name="요약 4 3 2 4 2 2" xfId="38609"/>
    <cellStyle name="요약 4 3 2 4 3" xfId="21311"/>
    <cellStyle name="요약 4 3 2 4 3 2" xfId="44350"/>
    <cellStyle name="요약 4 3 2 4 4" xfId="26793"/>
    <cellStyle name="요약 4 3 2 4 4 2" xfId="49832"/>
    <cellStyle name="요약 4 3 2 4 5" xfId="32682"/>
    <cellStyle name="요약 4 3 2 5" xfId="9590"/>
    <cellStyle name="요약 4 3 2 5 2" xfId="15556"/>
    <cellStyle name="요약 4 3 2 5 2 2" xfId="38610"/>
    <cellStyle name="요약 4 3 2 5 3" xfId="21312"/>
    <cellStyle name="요약 4 3 2 5 3 2" xfId="44351"/>
    <cellStyle name="요약 4 3 2 5 4" xfId="26794"/>
    <cellStyle name="요약 4 3 2 5 4 2" xfId="49833"/>
    <cellStyle name="요약 4 3 2 5 5" xfId="32683"/>
    <cellStyle name="요약 4 3 2 6" xfId="9591"/>
    <cellStyle name="요약 4 3 2 6 2" xfId="15557"/>
    <cellStyle name="요약 4 3 2 6 2 2" xfId="38611"/>
    <cellStyle name="요약 4 3 2 6 3" xfId="21313"/>
    <cellStyle name="요약 4 3 2 6 3 2" xfId="44352"/>
    <cellStyle name="요약 4 3 2 6 4" xfId="26795"/>
    <cellStyle name="요약 4 3 2 6 4 2" xfId="49834"/>
    <cellStyle name="요약 4 3 2 6 5" xfId="32684"/>
    <cellStyle name="요약 4 3 2 7" xfId="9592"/>
    <cellStyle name="요약 4 3 2 7 2" xfId="15558"/>
    <cellStyle name="요약 4 3 2 7 2 2" xfId="38612"/>
    <cellStyle name="요약 4 3 2 7 3" xfId="21314"/>
    <cellStyle name="요약 4 3 2 7 3 2" xfId="44353"/>
    <cellStyle name="요약 4 3 2 7 4" xfId="26796"/>
    <cellStyle name="요약 4 3 2 7 4 2" xfId="49835"/>
    <cellStyle name="요약 4 3 2 7 5" xfId="32685"/>
    <cellStyle name="요약 4 3 2 8" xfId="9593"/>
    <cellStyle name="요약 4 3 2 8 2" xfId="15559"/>
    <cellStyle name="요약 4 3 2 8 2 2" xfId="38613"/>
    <cellStyle name="요약 4 3 2 8 3" xfId="21315"/>
    <cellStyle name="요약 4 3 2 8 3 2" xfId="44354"/>
    <cellStyle name="요약 4 3 2 8 4" xfId="26797"/>
    <cellStyle name="요약 4 3 2 8 4 2" xfId="49836"/>
    <cellStyle name="요약 4 3 2 8 5" xfId="32686"/>
    <cellStyle name="요약 4 3 2 9" xfId="9594"/>
    <cellStyle name="요약 4 3 2 9 2" xfId="15560"/>
    <cellStyle name="요약 4 3 2 9 2 2" xfId="38614"/>
    <cellStyle name="요약 4 3 2 9 3" xfId="21316"/>
    <cellStyle name="요약 4 3 2 9 3 2" xfId="44355"/>
    <cellStyle name="요약 4 3 2 9 4" xfId="26798"/>
    <cellStyle name="요약 4 3 2 9 4 2" xfId="49837"/>
    <cellStyle name="요약 4 3 2 9 5" xfId="32687"/>
    <cellStyle name="요약 4 3 3" xfId="9595"/>
    <cellStyle name="요약 4 3 3 2" xfId="15561"/>
    <cellStyle name="요약 4 3 3 2 2" xfId="38615"/>
    <cellStyle name="요약 4 3 3 3" xfId="21317"/>
    <cellStyle name="요약 4 3 3 3 2" xfId="44356"/>
    <cellStyle name="요약 4 3 3 4" xfId="26799"/>
    <cellStyle name="요약 4 3 3 4 2" xfId="49838"/>
    <cellStyle name="요약 4 3 3 5" xfId="32688"/>
    <cellStyle name="요약 4 3 4" xfId="9596"/>
    <cellStyle name="요약 4 3 4 2" xfId="15562"/>
    <cellStyle name="요약 4 3 4 2 2" xfId="38616"/>
    <cellStyle name="요약 4 3 4 3" xfId="21318"/>
    <cellStyle name="요약 4 3 4 3 2" xfId="44357"/>
    <cellStyle name="요약 4 3 4 4" xfId="26800"/>
    <cellStyle name="요약 4 3 4 4 2" xfId="49839"/>
    <cellStyle name="요약 4 3 4 5" xfId="32689"/>
    <cellStyle name="요약 4 3 5" xfId="9597"/>
    <cellStyle name="요약 4 3 5 2" xfId="15563"/>
    <cellStyle name="요약 4 3 5 2 2" xfId="38617"/>
    <cellStyle name="요약 4 3 5 3" xfId="21319"/>
    <cellStyle name="요약 4 3 5 3 2" xfId="44358"/>
    <cellStyle name="요약 4 3 5 4" xfId="26801"/>
    <cellStyle name="요약 4 3 5 4 2" xfId="49840"/>
    <cellStyle name="요약 4 3 5 5" xfId="32690"/>
    <cellStyle name="요약 4 3 6" xfId="9598"/>
    <cellStyle name="요약 4 3 6 2" xfId="15564"/>
    <cellStyle name="요약 4 3 6 2 2" xfId="38618"/>
    <cellStyle name="요약 4 3 6 3" xfId="21320"/>
    <cellStyle name="요약 4 3 6 3 2" xfId="44359"/>
    <cellStyle name="요약 4 3 6 4" xfId="26802"/>
    <cellStyle name="요약 4 3 6 4 2" xfId="49841"/>
    <cellStyle name="요약 4 3 6 5" xfId="32691"/>
    <cellStyle name="요약 4 3 7" xfId="11528"/>
    <cellStyle name="요약 4 3 7 2" xfId="34597"/>
    <cellStyle name="요약 4 3 8" xfId="17316"/>
    <cellStyle name="요약 4 3 8 2" xfId="40370"/>
    <cellStyle name="요약 4 3 9" xfId="28660"/>
    <cellStyle name="요약 4 4" xfId="5450"/>
    <cellStyle name="요약 4 4 2" xfId="5738"/>
    <cellStyle name="요약 4 4 2 10" xfId="11711"/>
    <cellStyle name="요약 4 4 2 10 2" xfId="34780"/>
    <cellStyle name="요약 4 4 2 11" xfId="17478"/>
    <cellStyle name="요약 4 4 2 11 2" xfId="40532"/>
    <cellStyle name="요약 4 4 2 12" xfId="22998"/>
    <cellStyle name="요약 4 4 2 12 2" xfId="46037"/>
    <cellStyle name="요약 4 4 2 13" xfId="28852"/>
    <cellStyle name="요약 4 4 2 2" xfId="9599"/>
    <cellStyle name="요약 4 4 2 2 2" xfId="15565"/>
    <cellStyle name="요약 4 4 2 2 2 2" xfId="38619"/>
    <cellStyle name="요약 4 4 2 2 3" xfId="21321"/>
    <cellStyle name="요약 4 4 2 2 3 2" xfId="44360"/>
    <cellStyle name="요약 4 4 2 2 4" xfId="26803"/>
    <cellStyle name="요약 4 4 2 2 4 2" xfId="49842"/>
    <cellStyle name="요약 4 4 2 2 5" xfId="32692"/>
    <cellStyle name="요약 4 4 2 3" xfId="9600"/>
    <cellStyle name="요약 4 4 2 3 2" xfId="15566"/>
    <cellStyle name="요약 4 4 2 3 2 2" xfId="38620"/>
    <cellStyle name="요약 4 4 2 3 3" xfId="21322"/>
    <cellStyle name="요약 4 4 2 3 3 2" xfId="44361"/>
    <cellStyle name="요약 4 4 2 3 4" xfId="26804"/>
    <cellStyle name="요약 4 4 2 3 4 2" xfId="49843"/>
    <cellStyle name="요약 4 4 2 3 5" xfId="32693"/>
    <cellStyle name="요약 4 4 2 4" xfId="9601"/>
    <cellStyle name="요약 4 4 2 4 2" xfId="15567"/>
    <cellStyle name="요약 4 4 2 4 2 2" xfId="38621"/>
    <cellStyle name="요약 4 4 2 4 3" xfId="21323"/>
    <cellStyle name="요약 4 4 2 4 3 2" xfId="44362"/>
    <cellStyle name="요약 4 4 2 4 4" xfId="26805"/>
    <cellStyle name="요약 4 4 2 4 4 2" xfId="49844"/>
    <cellStyle name="요약 4 4 2 4 5" xfId="32694"/>
    <cellStyle name="요약 4 4 2 5" xfId="9602"/>
    <cellStyle name="요약 4 4 2 5 2" xfId="15568"/>
    <cellStyle name="요약 4 4 2 5 2 2" xfId="38622"/>
    <cellStyle name="요약 4 4 2 5 3" xfId="21324"/>
    <cellStyle name="요약 4 4 2 5 3 2" xfId="44363"/>
    <cellStyle name="요약 4 4 2 5 4" xfId="26806"/>
    <cellStyle name="요약 4 4 2 5 4 2" xfId="49845"/>
    <cellStyle name="요약 4 4 2 5 5" xfId="32695"/>
    <cellStyle name="요약 4 4 2 6" xfId="9603"/>
    <cellStyle name="요약 4 4 2 6 2" xfId="15569"/>
    <cellStyle name="요약 4 4 2 6 2 2" xfId="38623"/>
    <cellStyle name="요약 4 4 2 6 3" xfId="21325"/>
    <cellStyle name="요약 4 4 2 6 3 2" xfId="44364"/>
    <cellStyle name="요약 4 4 2 6 4" xfId="26807"/>
    <cellStyle name="요약 4 4 2 6 4 2" xfId="49846"/>
    <cellStyle name="요약 4 4 2 6 5" xfId="32696"/>
    <cellStyle name="요약 4 4 2 7" xfId="9604"/>
    <cellStyle name="요약 4 4 2 7 2" xfId="15570"/>
    <cellStyle name="요약 4 4 2 7 2 2" xfId="38624"/>
    <cellStyle name="요약 4 4 2 7 3" xfId="21326"/>
    <cellStyle name="요약 4 4 2 7 3 2" xfId="44365"/>
    <cellStyle name="요약 4 4 2 7 4" xfId="26808"/>
    <cellStyle name="요약 4 4 2 7 4 2" xfId="49847"/>
    <cellStyle name="요약 4 4 2 7 5" xfId="32697"/>
    <cellStyle name="요약 4 4 2 8" xfId="9605"/>
    <cellStyle name="요약 4 4 2 8 2" xfId="15571"/>
    <cellStyle name="요약 4 4 2 8 2 2" xfId="38625"/>
    <cellStyle name="요약 4 4 2 8 3" xfId="21327"/>
    <cellStyle name="요약 4 4 2 8 3 2" xfId="44366"/>
    <cellStyle name="요약 4 4 2 8 4" xfId="26809"/>
    <cellStyle name="요약 4 4 2 8 4 2" xfId="49848"/>
    <cellStyle name="요약 4 4 2 8 5" xfId="32698"/>
    <cellStyle name="요약 4 4 2 9" xfId="9606"/>
    <cellStyle name="요약 4 4 2 9 2" xfId="15572"/>
    <cellStyle name="요약 4 4 2 9 2 2" xfId="38626"/>
    <cellStyle name="요약 4 4 2 9 3" xfId="21328"/>
    <cellStyle name="요약 4 4 2 9 3 2" xfId="44367"/>
    <cellStyle name="요약 4 4 2 9 4" xfId="26810"/>
    <cellStyle name="요약 4 4 2 9 4 2" xfId="49849"/>
    <cellStyle name="요약 4 4 2 9 5" xfId="32699"/>
    <cellStyle name="요약 4 4 3" xfId="9607"/>
    <cellStyle name="요약 4 4 3 2" xfId="15573"/>
    <cellStyle name="요약 4 4 3 2 2" xfId="38627"/>
    <cellStyle name="요약 4 4 3 3" xfId="21329"/>
    <cellStyle name="요약 4 4 3 3 2" xfId="44368"/>
    <cellStyle name="요약 4 4 3 4" xfId="26811"/>
    <cellStyle name="요약 4 4 3 4 2" xfId="49850"/>
    <cellStyle name="요약 4 4 3 5" xfId="32700"/>
    <cellStyle name="요약 4 4 4" xfId="9608"/>
    <cellStyle name="요약 4 4 4 2" xfId="15574"/>
    <cellStyle name="요약 4 4 4 2 2" xfId="38628"/>
    <cellStyle name="요약 4 4 4 3" xfId="21330"/>
    <cellStyle name="요약 4 4 4 3 2" xfId="44369"/>
    <cellStyle name="요약 4 4 4 4" xfId="26812"/>
    <cellStyle name="요약 4 4 4 4 2" xfId="49851"/>
    <cellStyle name="요약 4 4 4 5" xfId="32701"/>
    <cellStyle name="요약 4 4 5" xfId="9609"/>
    <cellStyle name="요약 4 4 5 2" xfId="15575"/>
    <cellStyle name="요약 4 4 5 2 2" xfId="38629"/>
    <cellStyle name="요약 4 4 5 3" xfId="21331"/>
    <cellStyle name="요약 4 4 5 3 2" xfId="44370"/>
    <cellStyle name="요약 4 4 5 4" xfId="26813"/>
    <cellStyle name="요약 4 4 5 4 2" xfId="49852"/>
    <cellStyle name="요약 4 4 5 5" xfId="32702"/>
    <cellStyle name="요약 4 4 6" xfId="9610"/>
    <cellStyle name="요약 4 4 6 2" xfId="15576"/>
    <cellStyle name="요약 4 4 6 2 2" xfId="38630"/>
    <cellStyle name="요약 4 4 6 3" xfId="21332"/>
    <cellStyle name="요약 4 4 6 3 2" xfId="44371"/>
    <cellStyle name="요약 4 4 6 4" xfId="26814"/>
    <cellStyle name="요약 4 4 6 4 2" xfId="49853"/>
    <cellStyle name="요약 4 4 6 5" xfId="32703"/>
    <cellStyle name="요약 4 4 7" xfId="11444"/>
    <cellStyle name="요약 4 4 7 2" xfId="34513"/>
    <cellStyle name="요약 4 4 8" xfId="17238"/>
    <cellStyle name="요약 4 4 8 2" xfId="40292"/>
    <cellStyle name="요약 4 4 9" xfId="28575"/>
    <cellStyle name="요약 4 5" xfId="5397"/>
    <cellStyle name="요약 4 5 10" xfId="17192"/>
    <cellStyle name="요약 4 5 10 2" xfId="40246"/>
    <cellStyle name="요약 4 5 11" xfId="11314"/>
    <cellStyle name="요약 4 5 11 2" xfId="34383"/>
    <cellStyle name="요약 4 5 12" xfId="28522"/>
    <cellStyle name="요약 4 5 2" xfId="5685"/>
    <cellStyle name="요약 4 5 2 10" xfId="9611"/>
    <cellStyle name="요약 4 5 2 10 2" xfId="15577"/>
    <cellStyle name="요약 4 5 2 10 2 2" xfId="38631"/>
    <cellStyle name="요약 4 5 2 10 3" xfId="21333"/>
    <cellStyle name="요약 4 5 2 10 3 2" xfId="44372"/>
    <cellStyle name="요약 4 5 2 10 4" xfId="26815"/>
    <cellStyle name="요약 4 5 2 10 4 2" xfId="49854"/>
    <cellStyle name="요약 4 5 2 10 5" xfId="32704"/>
    <cellStyle name="요약 4 5 2 11" xfId="11658"/>
    <cellStyle name="요약 4 5 2 11 2" xfId="34727"/>
    <cellStyle name="요약 4 5 2 12" xfId="17428"/>
    <cellStyle name="요약 4 5 2 12 2" xfId="40482"/>
    <cellStyle name="요약 4 5 2 13" xfId="22951"/>
    <cellStyle name="요약 4 5 2 13 2" xfId="45990"/>
    <cellStyle name="요약 4 5 2 14" xfId="28799"/>
    <cellStyle name="요약 4 5 2 2" xfId="9612"/>
    <cellStyle name="요약 4 5 2 2 2" xfId="15578"/>
    <cellStyle name="요약 4 5 2 2 2 2" xfId="38632"/>
    <cellStyle name="요약 4 5 2 2 3" xfId="21334"/>
    <cellStyle name="요약 4 5 2 2 3 2" xfId="44373"/>
    <cellStyle name="요약 4 5 2 2 4" xfId="26816"/>
    <cellStyle name="요약 4 5 2 2 4 2" xfId="49855"/>
    <cellStyle name="요약 4 5 2 2 5" xfId="32705"/>
    <cellStyle name="요약 4 5 2 3" xfId="9613"/>
    <cellStyle name="요약 4 5 2 3 2" xfId="15579"/>
    <cellStyle name="요약 4 5 2 3 2 2" xfId="38633"/>
    <cellStyle name="요약 4 5 2 3 3" xfId="21335"/>
    <cellStyle name="요약 4 5 2 3 3 2" xfId="44374"/>
    <cellStyle name="요약 4 5 2 3 4" xfId="26817"/>
    <cellStyle name="요약 4 5 2 3 4 2" xfId="49856"/>
    <cellStyle name="요약 4 5 2 3 5" xfId="32706"/>
    <cellStyle name="요약 4 5 2 4" xfId="9614"/>
    <cellStyle name="요약 4 5 2 4 2" xfId="15580"/>
    <cellStyle name="요약 4 5 2 4 2 2" xfId="38634"/>
    <cellStyle name="요약 4 5 2 4 3" xfId="21336"/>
    <cellStyle name="요약 4 5 2 4 3 2" xfId="44375"/>
    <cellStyle name="요약 4 5 2 4 4" xfId="26818"/>
    <cellStyle name="요약 4 5 2 4 4 2" xfId="49857"/>
    <cellStyle name="요약 4 5 2 4 5" xfId="32707"/>
    <cellStyle name="요약 4 5 2 5" xfId="9615"/>
    <cellStyle name="요약 4 5 2 5 2" xfId="15581"/>
    <cellStyle name="요약 4 5 2 5 2 2" xfId="38635"/>
    <cellStyle name="요약 4 5 2 5 3" xfId="21337"/>
    <cellStyle name="요약 4 5 2 5 3 2" xfId="44376"/>
    <cellStyle name="요약 4 5 2 5 4" xfId="26819"/>
    <cellStyle name="요약 4 5 2 5 4 2" xfId="49858"/>
    <cellStyle name="요약 4 5 2 5 5" xfId="32708"/>
    <cellStyle name="요약 4 5 2 6" xfId="9616"/>
    <cellStyle name="요약 4 5 2 6 2" xfId="15582"/>
    <cellStyle name="요약 4 5 2 6 2 2" xfId="38636"/>
    <cellStyle name="요약 4 5 2 6 3" xfId="21338"/>
    <cellStyle name="요약 4 5 2 6 3 2" xfId="44377"/>
    <cellStyle name="요약 4 5 2 6 4" xfId="26820"/>
    <cellStyle name="요약 4 5 2 6 4 2" xfId="49859"/>
    <cellStyle name="요약 4 5 2 6 5" xfId="32709"/>
    <cellStyle name="요약 4 5 2 7" xfId="9617"/>
    <cellStyle name="요약 4 5 2 7 2" xfId="15583"/>
    <cellStyle name="요약 4 5 2 7 2 2" xfId="38637"/>
    <cellStyle name="요약 4 5 2 7 3" xfId="21339"/>
    <cellStyle name="요약 4 5 2 7 3 2" xfId="44378"/>
    <cellStyle name="요약 4 5 2 7 4" xfId="26821"/>
    <cellStyle name="요약 4 5 2 7 4 2" xfId="49860"/>
    <cellStyle name="요약 4 5 2 7 5" xfId="32710"/>
    <cellStyle name="요약 4 5 2 8" xfId="9618"/>
    <cellStyle name="요약 4 5 2 8 2" xfId="15584"/>
    <cellStyle name="요약 4 5 2 8 2 2" xfId="38638"/>
    <cellStyle name="요약 4 5 2 8 3" xfId="21340"/>
    <cellStyle name="요약 4 5 2 8 3 2" xfId="44379"/>
    <cellStyle name="요약 4 5 2 8 4" xfId="26822"/>
    <cellStyle name="요약 4 5 2 8 4 2" xfId="49861"/>
    <cellStyle name="요약 4 5 2 8 5" xfId="32711"/>
    <cellStyle name="요약 4 5 2 9" xfId="9619"/>
    <cellStyle name="요약 4 5 2 9 2" xfId="15585"/>
    <cellStyle name="요약 4 5 2 9 2 2" xfId="38639"/>
    <cellStyle name="요약 4 5 2 9 3" xfId="21341"/>
    <cellStyle name="요약 4 5 2 9 3 2" xfId="44380"/>
    <cellStyle name="요약 4 5 2 9 4" xfId="26823"/>
    <cellStyle name="요약 4 5 2 9 4 2" xfId="49862"/>
    <cellStyle name="요약 4 5 2 9 5" xfId="32712"/>
    <cellStyle name="요약 4 5 3" xfId="5925"/>
    <cellStyle name="요약 4 5 3 10" xfId="9620"/>
    <cellStyle name="요약 4 5 3 10 2" xfId="15586"/>
    <cellStyle name="요약 4 5 3 10 2 2" xfId="38640"/>
    <cellStyle name="요약 4 5 3 10 3" xfId="21342"/>
    <cellStyle name="요약 4 5 3 10 3 2" xfId="44381"/>
    <cellStyle name="요약 4 5 3 10 4" xfId="26824"/>
    <cellStyle name="요약 4 5 3 10 4 2" xfId="49863"/>
    <cellStyle name="요약 4 5 3 10 5" xfId="32713"/>
    <cellStyle name="요약 4 5 3 11" xfId="11898"/>
    <cellStyle name="요약 4 5 3 11 2" xfId="34967"/>
    <cellStyle name="요약 4 5 3 12" xfId="17655"/>
    <cellStyle name="요약 4 5 3 12 2" xfId="40709"/>
    <cellStyle name="요약 4 5 3 13" xfId="23152"/>
    <cellStyle name="요약 4 5 3 13 2" xfId="46191"/>
    <cellStyle name="요약 4 5 3 14" xfId="29039"/>
    <cellStyle name="요약 4 5 3 2" xfId="9621"/>
    <cellStyle name="요약 4 5 3 2 2" xfId="15587"/>
    <cellStyle name="요약 4 5 3 2 2 2" xfId="38641"/>
    <cellStyle name="요약 4 5 3 2 3" xfId="21343"/>
    <cellStyle name="요약 4 5 3 2 3 2" xfId="44382"/>
    <cellStyle name="요약 4 5 3 2 4" xfId="26825"/>
    <cellStyle name="요약 4 5 3 2 4 2" xfId="49864"/>
    <cellStyle name="요약 4 5 3 2 5" xfId="32714"/>
    <cellStyle name="요약 4 5 3 3" xfId="9622"/>
    <cellStyle name="요약 4 5 3 3 2" xfId="15588"/>
    <cellStyle name="요약 4 5 3 3 2 2" xfId="38642"/>
    <cellStyle name="요약 4 5 3 3 3" xfId="21344"/>
    <cellStyle name="요약 4 5 3 3 3 2" xfId="44383"/>
    <cellStyle name="요약 4 5 3 3 4" xfId="26826"/>
    <cellStyle name="요약 4 5 3 3 4 2" xfId="49865"/>
    <cellStyle name="요약 4 5 3 3 5" xfId="32715"/>
    <cellStyle name="요약 4 5 3 4" xfId="9623"/>
    <cellStyle name="요약 4 5 3 4 2" xfId="15589"/>
    <cellStyle name="요약 4 5 3 4 2 2" xfId="38643"/>
    <cellStyle name="요약 4 5 3 4 3" xfId="21345"/>
    <cellStyle name="요약 4 5 3 4 3 2" xfId="44384"/>
    <cellStyle name="요약 4 5 3 4 4" xfId="26827"/>
    <cellStyle name="요약 4 5 3 4 4 2" xfId="49866"/>
    <cellStyle name="요약 4 5 3 4 5" xfId="32716"/>
    <cellStyle name="요약 4 5 3 5" xfId="9624"/>
    <cellStyle name="요약 4 5 3 5 2" xfId="15590"/>
    <cellStyle name="요약 4 5 3 5 2 2" xfId="38644"/>
    <cellStyle name="요약 4 5 3 5 3" xfId="21346"/>
    <cellStyle name="요약 4 5 3 5 3 2" xfId="44385"/>
    <cellStyle name="요약 4 5 3 5 4" xfId="26828"/>
    <cellStyle name="요약 4 5 3 5 4 2" xfId="49867"/>
    <cellStyle name="요약 4 5 3 5 5" xfId="32717"/>
    <cellStyle name="요약 4 5 3 6" xfId="9625"/>
    <cellStyle name="요약 4 5 3 6 2" xfId="15591"/>
    <cellStyle name="요약 4 5 3 6 2 2" xfId="38645"/>
    <cellStyle name="요약 4 5 3 6 3" xfId="21347"/>
    <cellStyle name="요약 4 5 3 6 3 2" xfId="44386"/>
    <cellStyle name="요약 4 5 3 6 4" xfId="26829"/>
    <cellStyle name="요약 4 5 3 6 4 2" xfId="49868"/>
    <cellStyle name="요약 4 5 3 6 5" xfId="32718"/>
    <cellStyle name="요약 4 5 3 7" xfId="9626"/>
    <cellStyle name="요약 4 5 3 7 2" xfId="15592"/>
    <cellStyle name="요약 4 5 3 7 2 2" xfId="38646"/>
    <cellStyle name="요약 4 5 3 7 3" xfId="21348"/>
    <cellStyle name="요약 4 5 3 7 3 2" xfId="44387"/>
    <cellStyle name="요약 4 5 3 7 4" xfId="26830"/>
    <cellStyle name="요약 4 5 3 7 4 2" xfId="49869"/>
    <cellStyle name="요약 4 5 3 7 5" xfId="32719"/>
    <cellStyle name="요약 4 5 3 8" xfId="9627"/>
    <cellStyle name="요약 4 5 3 8 2" xfId="15593"/>
    <cellStyle name="요약 4 5 3 8 2 2" xfId="38647"/>
    <cellStyle name="요약 4 5 3 8 3" xfId="21349"/>
    <cellStyle name="요약 4 5 3 8 3 2" xfId="44388"/>
    <cellStyle name="요약 4 5 3 8 4" xfId="26831"/>
    <cellStyle name="요약 4 5 3 8 4 2" xfId="49870"/>
    <cellStyle name="요약 4 5 3 8 5" xfId="32720"/>
    <cellStyle name="요약 4 5 3 9" xfId="9628"/>
    <cellStyle name="요약 4 5 3 9 2" xfId="15594"/>
    <cellStyle name="요약 4 5 3 9 2 2" xfId="38648"/>
    <cellStyle name="요약 4 5 3 9 3" xfId="21350"/>
    <cellStyle name="요약 4 5 3 9 3 2" xfId="44389"/>
    <cellStyle name="요약 4 5 3 9 4" xfId="26832"/>
    <cellStyle name="요약 4 5 3 9 4 2" xfId="49871"/>
    <cellStyle name="요약 4 5 3 9 5" xfId="32721"/>
    <cellStyle name="요약 4 5 4" xfId="9629"/>
    <cellStyle name="요약 4 5 4 2" xfId="15595"/>
    <cellStyle name="요약 4 5 4 2 2" xfId="38649"/>
    <cellStyle name="요약 4 5 4 3" xfId="21351"/>
    <cellStyle name="요약 4 5 4 3 2" xfId="44390"/>
    <cellStyle name="요약 4 5 4 4" xfId="26833"/>
    <cellStyle name="요약 4 5 4 4 2" xfId="49872"/>
    <cellStyle name="요약 4 5 4 5" xfId="32722"/>
    <cellStyle name="요약 4 5 5" xfId="9630"/>
    <cellStyle name="요약 4 5 5 2" xfId="15596"/>
    <cellStyle name="요약 4 5 5 2 2" xfId="38650"/>
    <cellStyle name="요약 4 5 5 3" xfId="21352"/>
    <cellStyle name="요약 4 5 5 3 2" xfId="44391"/>
    <cellStyle name="요약 4 5 5 4" xfId="26834"/>
    <cellStyle name="요약 4 5 5 4 2" xfId="49873"/>
    <cellStyle name="요약 4 5 5 5" xfId="32723"/>
    <cellStyle name="요약 4 5 6" xfId="9631"/>
    <cellStyle name="요약 4 5 6 2" xfId="15597"/>
    <cellStyle name="요약 4 5 6 2 2" xfId="38651"/>
    <cellStyle name="요약 4 5 6 3" xfId="21353"/>
    <cellStyle name="요약 4 5 6 3 2" xfId="44392"/>
    <cellStyle name="요약 4 5 6 4" xfId="26835"/>
    <cellStyle name="요약 4 5 6 4 2" xfId="49874"/>
    <cellStyle name="요약 4 5 6 5" xfId="32724"/>
    <cellStyle name="요약 4 5 7" xfId="9632"/>
    <cellStyle name="요약 4 5 7 2" xfId="15598"/>
    <cellStyle name="요약 4 5 7 2 2" xfId="38652"/>
    <cellStyle name="요약 4 5 7 3" xfId="21354"/>
    <cellStyle name="요약 4 5 7 3 2" xfId="44393"/>
    <cellStyle name="요약 4 5 7 4" xfId="26836"/>
    <cellStyle name="요약 4 5 7 4 2" xfId="49875"/>
    <cellStyle name="요약 4 5 7 5" xfId="32725"/>
    <cellStyle name="요약 4 5 8" xfId="9633"/>
    <cellStyle name="요약 4 5 8 2" xfId="15599"/>
    <cellStyle name="요약 4 5 8 2 2" xfId="38653"/>
    <cellStyle name="요약 4 5 8 3" xfId="21355"/>
    <cellStyle name="요약 4 5 8 3 2" xfId="44394"/>
    <cellStyle name="요약 4 5 8 4" xfId="26837"/>
    <cellStyle name="요약 4 5 8 4 2" xfId="49876"/>
    <cellStyle name="요약 4 5 8 5" xfId="32726"/>
    <cellStyle name="요약 4 5 9" xfId="11391"/>
    <cellStyle name="요약 4 5 9 2" xfId="34460"/>
    <cellStyle name="요약 4 6" xfId="9634"/>
    <cellStyle name="요약 4 6 2" xfId="15600"/>
    <cellStyle name="요약 4 6 2 2" xfId="38654"/>
    <cellStyle name="요약 4 6 3" xfId="21356"/>
    <cellStyle name="요약 4 6 3 2" xfId="44395"/>
    <cellStyle name="요약 4 6 4" xfId="26838"/>
    <cellStyle name="요약 4 6 4 2" xfId="49877"/>
    <cellStyle name="요약 4 6 5" xfId="32727"/>
    <cellStyle name="요약 4 7" xfId="9635"/>
    <cellStyle name="요약 4 7 2" xfId="15601"/>
    <cellStyle name="요약 4 7 2 2" xfId="38655"/>
    <cellStyle name="요약 4 7 3" xfId="21357"/>
    <cellStyle name="요약 4 7 3 2" xfId="44396"/>
    <cellStyle name="요약 4 7 4" xfId="26839"/>
    <cellStyle name="요약 4 7 4 2" xfId="49878"/>
    <cellStyle name="요약 4 7 5" xfId="32728"/>
    <cellStyle name="요약 4 8" xfId="11249"/>
    <cellStyle name="요약 4 8 2" xfId="34318"/>
    <cellStyle name="요약 4 9" xfId="11231"/>
    <cellStyle name="요약 4 9 2" xfId="34300"/>
    <cellStyle name="요약 5" xfId="5151"/>
    <cellStyle name="요약 5 10" xfId="28453"/>
    <cellStyle name="요약 5 2" xfId="5513"/>
    <cellStyle name="요약 5 2 2" xfId="5801"/>
    <cellStyle name="요약 5 2 2 10" xfId="11774"/>
    <cellStyle name="요약 5 2 2 10 2" xfId="34843"/>
    <cellStyle name="요약 5 2 2 11" xfId="17538"/>
    <cellStyle name="요약 5 2 2 11 2" xfId="40592"/>
    <cellStyle name="요약 5 2 2 12" xfId="23054"/>
    <cellStyle name="요약 5 2 2 12 2" xfId="46093"/>
    <cellStyle name="요약 5 2 2 13" xfId="28915"/>
    <cellStyle name="요약 5 2 2 2" xfId="9636"/>
    <cellStyle name="요약 5 2 2 2 2" xfId="15602"/>
    <cellStyle name="요약 5 2 2 2 2 2" xfId="38656"/>
    <cellStyle name="요약 5 2 2 2 3" xfId="21358"/>
    <cellStyle name="요약 5 2 2 2 3 2" xfId="44397"/>
    <cellStyle name="요약 5 2 2 2 4" xfId="26840"/>
    <cellStyle name="요약 5 2 2 2 4 2" xfId="49879"/>
    <cellStyle name="요약 5 2 2 2 5" xfId="32729"/>
    <cellStyle name="요약 5 2 2 3" xfId="9637"/>
    <cellStyle name="요약 5 2 2 3 2" xfId="15603"/>
    <cellStyle name="요약 5 2 2 3 2 2" xfId="38657"/>
    <cellStyle name="요약 5 2 2 3 3" xfId="21359"/>
    <cellStyle name="요약 5 2 2 3 3 2" xfId="44398"/>
    <cellStyle name="요약 5 2 2 3 4" xfId="26841"/>
    <cellStyle name="요약 5 2 2 3 4 2" xfId="49880"/>
    <cellStyle name="요약 5 2 2 3 5" xfId="32730"/>
    <cellStyle name="요약 5 2 2 4" xfId="9638"/>
    <cellStyle name="요약 5 2 2 4 2" xfId="15604"/>
    <cellStyle name="요약 5 2 2 4 2 2" xfId="38658"/>
    <cellStyle name="요약 5 2 2 4 3" xfId="21360"/>
    <cellStyle name="요약 5 2 2 4 3 2" xfId="44399"/>
    <cellStyle name="요약 5 2 2 4 4" xfId="26842"/>
    <cellStyle name="요약 5 2 2 4 4 2" xfId="49881"/>
    <cellStyle name="요약 5 2 2 4 5" xfId="32731"/>
    <cellStyle name="요약 5 2 2 5" xfId="9639"/>
    <cellStyle name="요약 5 2 2 5 2" xfId="15605"/>
    <cellStyle name="요약 5 2 2 5 2 2" xfId="38659"/>
    <cellStyle name="요약 5 2 2 5 3" xfId="21361"/>
    <cellStyle name="요약 5 2 2 5 3 2" xfId="44400"/>
    <cellStyle name="요약 5 2 2 5 4" xfId="26843"/>
    <cellStyle name="요약 5 2 2 5 4 2" xfId="49882"/>
    <cellStyle name="요약 5 2 2 5 5" xfId="32732"/>
    <cellStyle name="요약 5 2 2 6" xfId="9640"/>
    <cellStyle name="요약 5 2 2 6 2" xfId="15606"/>
    <cellStyle name="요약 5 2 2 6 2 2" xfId="38660"/>
    <cellStyle name="요약 5 2 2 6 3" xfId="21362"/>
    <cellStyle name="요약 5 2 2 6 3 2" xfId="44401"/>
    <cellStyle name="요약 5 2 2 6 4" xfId="26844"/>
    <cellStyle name="요약 5 2 2 6 4 2" xfId="49883"/>
    <cellStyle name="요약 5 2 2 6 5" xfId="32733"/>
    <cellStyle name="요약 5 2 2 7" xfId="9641"/>
    <cellStyle name="요약 5 2 2 7 2" xfId="15607"/>
    <cellStyle name="요약 5 2 2 7 2 2" xfId="38661"/>
    <cellStyle name="요약 5 2 2 7 3" xfId="21363"/>
    <cellStyle name="요약 5 2 2 7 3 2" xfId="44402"/>
    <cellStyle name="요약 5 2 2 7 4" xfId="26845"/>
    <cellStyle name="요약 5 2 2 7 4 2" xfId="49884"/>
    <cellStyle name="요약 5 2 2 7 5" xfId="32734"/>
    <cellStyle name="요약 5 2 2 8" xfId="9642"/>
    <cellStyle name="요약 5 2 2 8 2" xfId="15608"/>
    <cellStyle name="요약 5 2 2 8 2 2" xfId="38662"/>
    <cellStyle name="요약 5 2 2 8 3" xfId="21364"/>
    <cellStyle name="요약 5 2 2 8 3 2" xfId="44403"/>
    <cellStyle name="요약 5 2 2 8 4" xfId="26846"/>
    <cellStyle name="요약 5 2 2 8 4 2" xfId="49885"/>
    <cellStyle name="요약 5 2 2 8 5" xfId="32735"/>
    <cellStyle name="요약 5 2 2 9" xfId="9643"/>
    <cellStyle name="요약 5 2 2 9 2" xfId="15609"/>
    <cellStyle name="요약 5 2 2 9 2 2" xfId="38663"/>
    <cellStyle name="요약 5 2 2 9 3" xfId="21365"/>
    <cellStyle name="요약 5 2 2 9 3 2" xfId="44404"/>
    <cellStyle name="요약 5 2 2 9 4" xfId="26847"/>
    <cellStyle name="요약 5 2 2 9 4 2" xfId="49886"/>
    <cellStyle name="요약 5 2 2 9 5" xfId="32736"/>
    <cellStyle name="요약 5 2 3" xfId="6024"/>
    <cellStyle name="요약 5 2 3 10" xfId="9644"/>
    <cellStyle name="요약 5 2 3 10 2" xfId="15610"/>
    <cellStyle name="요약 5 2 3 10 2 2" xfId="38664"/>
    <cellStyle name="요약 5 2 3 10 3" xfId="21366"/>
    <cellStyle name="요약 5 2 3 10 3 2" xfId="44405"/>
    <cellStyle name="요약 5 2 3 10 4" xfId="26848"/>
    <cellStyle name="요약 5 2 3 10 4 2" xfId="49887"/>
    <cellStyle name="요약 5 2 3 10 5" xfId="32737"/>
    <cellStyle name="요약 5 2 3 11" xfId="11997"/>
    <cellStyle name="요약 5 2 3 11 2" xfId="35066"/>
    <cellStyle name="요약 5 2 3 12" xfId="17754"/>
    <cellStyle name="요약 5 2 3 12 2" xfId="40808"/>
    <cellStyle name="요약 5 2 3 13" xfId="23251"/>
    <cellStyle name="요약 5 2 3 13 2" xfId="46290"/>
    <cellStyle name="요약 5 2 3 14" xfId="29138"/>
    <cellStyle name="요약 5 2 3 2" xfId="9645"/>
    <cellStyle name="요약 5 2 3 2 2" xfId="15611"/>
    <cellStyle name="요약 5 2 3 2 2 2" xfId="38665"/>
    <cellStyle name="요약 5 2 3 2 3" xfId="21367"/>
    <cellStyle name="요약 5 2 3 2 3 2" xfId="44406"/>
    <cellStyle name="요약 5 2 3 2 4" xfId="26849"/>
    <cellStyle name="요약 5 2 3 2 4 2" xfId="49888"/>
    <cellStyle name="요약 5 2 3 2 5" xfId="32738"/>
    <cellStyle name="요약 5 2 3 3" xfId="9646"/>
    <cellStyle name="요약 5 2 3 3 2" xfId="15612"/>
    <cellStyle name="요약 5 2 3 3 2 2" xfId="38666"/>
    <cellStyle name="요약 5 2 3 3 3" xfId="21368"/>
    <cellStyle name="요약 5 2 3 3 3 2" xfId="44407"/>
    <cellStyle name="요약 5 2 3 3 4" xfId="26850"/>
    <cellStyle name="요약 5 2 3 3 4 2" xfId="49889"/>
    <cellStyle name="요약 5 2 3 3 5" xfId="32739"/>
    <cellStyle name="요약 5 2 3 4" xfId="9647"/>
    <cellStyle name="요약 5 2 3 4 2" xfId="15613"/>
    <cellStyle name="요약 5 2 3 4 2 2" xfId="38667"/>
    <cellStyle name="요약 5 2 3 4 3" xfId="21369"/>
    <cellStyle name="요약 5 2 3 4 3 2" xfId="44408"/>
    <cellStyle name="요약 5 2 3 4 4" xfId="26851"/>
    <cellStyle name="요약 5 2 3 4 4 2" xfId="49890"/>
    <cellStyle name="요약 5 2 3 4 5" xfId="32740"/>
    <cellStyle name="요약 5 2 3 5" xfId="9648"/>
    <cellStyle name="요약 5 2 3 5 2" xfId="15614"/>
    <cellStyle name="요약 5 2 3 5 2 2" xfId="38668"/>
    <cellStyle name="요약 5 2 3 5 3" xfId="21370"/>
    <cellStyle name="요약 5 2 3 5 3 2" xfId="44409"/>
    <cellStyle name="요약 5 2 3 5 4" xfId="26852"/>
    <cellStyle name="요약 5 2 3 5 4 2" xfId="49891"/>
    <cellStyle name="요약 5 2 3 5 5" xfId="32741"/>
    <cellStyle name="요약 5 2 3 6" xfId="9649"/>
    <cellStyle name="요약 5 2 3 6 2" xfId="15615"/>
    <cellStyle name="요약 5 2 3 6 2 2" xfId="38669"/>
    <cellStyle name="요약 5 2 3 6 3" xfId="21371"/>
    <cellStyle name="요약 5 2 3 6 3 2" xfId="44410"/>
    <cellStyle name="요약 5 2 3 6 4" xfId="26853"/>
    <cellStyle name="요약 5 2 3 6 4 2" xfId="49892"/>
    <cellStyle name="요약 5 2 3 6 5" xfId="32742"/>
    <cellStyle name="요약 5 2 3 7" xfId="9650"/>
    <cellStyle name="요약 5 2 3 7 2" xfId="15616"/>
    <cellStyle name="요약 5 2 3 7 2 2" xfId="38670"/>
    <cellStyle name="요약 5 2 3 7 3" xfId="21372"/>
    <cellStyle name="요약 5 2 3 7 3 2" xfId="44411"/>
    <cellStyle name="요약 5 2 3 7 4" xfId="26854"/>
    <cellStyle name="요약 5 2 3 7 4 2" xfId="49893"/>
    <cellStyle name="요약 5 2 3 7 5" xfId="32743"/>
    <cellStyle name="요약 5 2 3 8" xfId="9651"/>
    <cellStyle name="요약 5 2 3 8 2" xfId="15617"/>
    <cellStyle name="요약 5 2 3 8 2 2" xfId="38671"/>
    <cellStyle name="요약 5 2 3 8 3" xfId="21373"/>
    <cellStyle name="요약 5 2 3 8 3 2" xfId="44412"/>
    <cellStyle name="요약 5 2 3 8 4" xfId="26855"/>
    <cellStyle name="요약 5 2 3 8 4 2" xfId="49894"/>
    <cellStyle name="요약 5 2 3 8 5" xfId="32744"/>
    <cellStyle name="요약 5 2 3 9" xfId="9652"/>
    <cellStyle name="요약 5 2 3 9 2" xfId="15618"/>
    <cellStyle name="요약 5 2 3 9 2 2" xfId="38672"/>
    <cellStyle name="요약 5 2 3 9 3" xfId="21374"/>
    <cellStyle name="요약 5 2 3 9 3 2" xfId="44413"/>
    <cellStyle name="요약 5 2 3 9 4" xfId="26856"/>
    <cellStyle name="요약 5 2 3 9 4 2" xfId="49895"/>
    <cellStyle name="요약 5 2 3 9 5" xfId="32745"/>
    <cellStyle name="요약 5 2 4" xfId="9653"/>
    <cellStyle name="요약 5 2 4 2" xfId="15619"/>
    <cellStyle name="요약 5 2 4 2 2" xfId="38673"/>
    <cellStyle name="요약 5 2 4 3" xfId="21375"/>
    <cellStyle name="요약 5 2 4 3 2" xfId="44414"/>
    <cellStyle name="요약 5 2 4 4" xfId="26857"/>
    <cellStyle name="요약 5 2 4 4 2" xfId="49896"/>
    <cellStyle name="요약 5 2 4 5" xfId="32746"/>
    <cellStyle name="요약 5 2 5" xfId="9654"/>
    <cellStyle name="요약 5 2 5 2" xfId="15620"/>
    <cellStyle name="요약 5 2 5 2 2" xfId="38674"/>
    <cellStyle name="요약 5 2 5 3" xfId="21376"/>
    <cellStyle name="요약 5 2 5 3 2" xfId="44415"/>
    <cellStyle name="요약 5 2 5 4" xfId="26858"/>
    <cellStyle name="요약 5 2 5 4 2" xfId="49897"/>
    <cellStyle name="요약 5 2 5 5" xfId="32747"/>
    <cellStyle name="요약 5 2 6" xfId="9655"/>
    <cellStyle name="요약 5 2 6 2" xfId="15621"/>
    <cellStyle name="요약 5 2 6 2 2" xfId="38675"/>
    <cellStyle name="요약 5 2 6 3" xfId="21377"/>
    <cellStyle name="요약 5 2 6 3 2" xfId="44416"/>
    <cellStyle name="요약 5 2 6 4" xfId="26859"/>
    <cellStyle name="요약 5 2 6 4 2" xfId="49898"/>
    <cellStyle name="요약 5 2 6 5" xfId="32748"/>
    <cellStyle name="요약 5 2 7" xfId="11507"/>
    <cellStyle name="요약 5 2 7 2" xfId="34576"/>
    <cellStyle name="요약 5 2 8" xfId="17296"/>
    <cellStyle name="요약 5 2 8 2" xfId="40350"/>
    <cellStyle name="요약 5 2 9" xfId="28638"/>
    <cellStyle name="요약 5 3" xfId="5422"/>
    <cellStyle name="요약 5 3 2" xfId="5710"/>
    <cellStyle name="요약 5 3 2 10" xfId="11683"/>
    <cellStyle name="요약 5 3 2 10 2" xfId="34752"/>
    <cellStyle name="요약 5 3 2 11" xfId="17452"/>
    <cellStyle name="요약 5 3 2 11 2" xfId="40506"/>
    <cellStyle name="요약 5 3 2 12" xfId="22973"/>
    <cellStyle name="요약 5 3 2 12 2" xfId="46012"/>
    <cellStyle name="요약 5 3 2 13" xfId="28824"/>
    <cellStyle name="요약 5 3 2 2" xfId="9656"/>
    <cellStyle name="요약 5 3 2 2 2" xfId="15622"/>
    <cellStyle name="요약 5 3 2 2 2 2" xfId="38676"/>
    <cellStyle name="요약 5 3 2 2 3" xfId="21378"/>
    <cellStyle name="요약 5 3 2 2 3 2" xfId="44417"/>
    <cellStyle name="요약 5 3 2 2 4" xfId="26860"/>
    <cellStyle name="요약 5 3 2 2 4 2" xfId="49899"/>
    <cellStyle name="요약 5 3 2 2 5" xfId="32749"/>
    <cellStyle name="요약 5 3 2 3" xfId="9657"/>
    <cellStyle name="요약 5 3 2 3 2" xfId="15623"/>
    <cellStyle name="요약 5 3 2 3 2 2" xfId="38677"/>
    <cellStyle name="요약 5 3 2 3 3" xfId="21379"/>
    <cellStyle name="요약 5 3 2 3 3 2" xfId="44418"/>
    <cellStyle name="요약 5 3 2 3 4" xfId="26861"/>
    <cellStyle name="요약 5 3 2 3 4 2" xfId="49900"/>
    <cellStyle name="요약 5 3 2 3 5" xfId="32750"/>
    <cellStyle name="요약 5 3 2 4" xfId="9658"/>
    <cellStyle name="요약 5 3 2 4 2" xfId="15624"/>
    <cellStyle name="요약 5 3 2 4 2 2" xfId="38678"/>
    <cellStyle name="요약 5 3 2 4 3" xfId="21380"/>
    <cellStyle name="요약 5 3 2 4 3 2" xfId="44419"/>
    <cellStyle name="요약 5 3 2 4 4" xfId="26862"/>
    <cellStyle name="요약 5 3 2 4 4 2" xfId="49901"/>
    <cellStyle name="요약 5 3 2 4 5" xfId="32751"/>
    <cellStyle name="요약 5 3 2 5" xfId="9659"/>
    <cellStyle name="요약 5 3 2 5 2" xfId="15625"/>
    <cellStyle name="요약 5 3 2 5 2 2" xfId="38679"/>
    <cellStyle name="요약 5 3 2 5 3" xfId="21381"/>
    <cellStyle name="요약 5 3 2 5 3 2" xfId="44420"/>
    <cellStyle name="요약 5 3 2 5 4" xfId="26863"/>
    <cellStyle name="요약 5 3 2 5 4 2" xfId="49902"/>
    <cellStyle name="요약 5 3 2 5 5" xfId="32752"/>
    <cellStyle name="요약 5 3 2 6" xfId="9660"/>
    <cellStyle name="요약 5 3 2 6 2" xfId="15626"/>
    <cellStyle name="요약 5 3 2 6 2 2" xfId="38680"/>
    <cellStyle name="요약 5 3 2 6 3" xfId="21382"/>
    <cellStyle name="요약 5 3 2 6 3 2" xfId="44421"/>
    <cellStyle name="요약 5 3 2 6 4" xfId="26864"/>
    <cellStyle name="요약 5 3 2 6 4 2" xfId="49903"/>
    <cellStyle name="요약 5 3 2 6 5" xfId="32753"/>
    <cellStyle name="요약 5 3 2 7" xfId="9661"/>
    <cellStyle name="요약 5 3 2 7 2" xfId="15627"/>
    <cellStyle name="요약 5 3 2 7 2 2" xfId="38681"/>
    <cellStyle name="요약 5 3 2 7 3" xfId="21383"/>
    <cellStyle name="요약 5 3 2 7 3 2" xfId="44422"/>
    <cellStyle name="요약 5 3 2 7 4" xfId="26865"/>
    <cellStyle name="요약 5 3 2 7 4 2" xfId="49904"/>
    <cellStyle name="요약 5 3 2 7 5" xfId="32754"/>
    <cellStyle name="요약 5 3 2 8" xfId="9662"/>
    <cellStyle name="요약 5 3 2 8 2" xfId="15628"/>
    <cellStyle name="요약 5 3 2 8 2 2" xfId="38682"/>
    <cellStyle name="요약 5 3 2 8 3" xfId="21384"/>
    <cellStyle name="요약 5 3 2 8 3 2" xfId="44423"/>
    <cellStyle name="요약 5 3 2 8 4" xfId="26866"/>
    <cellStyle name="요약 5 3 2 8 4 2" xfId="49905"/>
    <cellStyle name="요약 5 3 2 8 5" xfId="32755"/>
    <cellStyle name="요약 5 3 2 9" xfId="9663"/>
    <cellStyle name="요약 5 3 2 9 2" xfId="15629"/>
    <cellStyle name="요약 5 3 2 9 2 2" xfId="38683"/>
    <cellStyle name="요약 5 3 2 9 3" xfId="21385"/>
    <cellStyle name="요약 5 3 2 9 3 2" xfId="44424"/>
    <cellStyle name="요약 5 3 2 9 4" xfId="26867"/>
    <cellStyle name="요약 5 3 2 9 4 2" xfId="49906"/>
    <cellStyle name="요약 5 3 2 9 5" xfId="32756"/>
    <cellStyle name="요약 5 3 3" xfId="5948"/>
    <cellStyle name="요약 5 3 3 10" xfId="9664"/>
    <cellStyle name="요약 5 3 3 10 2" xfId="15630"/>
    <cellStyle name="요약 5 3 3 10 2 2" xfId="38684"/>
    <cellStyle name="요약 5 3 3 10 3" xfId="21386"/>
    <cellStyle name="요약 5 3 3 10 3 2" xfId="44425"/>
    <cellStyle name="요약 5 3 3 10 4" xfId="26868"/>
    <cellStyle name="요약 5 3 3 10 4 2" xfId="49907"/>
    <cellStyle name="요약 5 3 3 10 5" xfId="32757"/>
    <cellStyle name="요약 5 3 3 11" xfId="11921"/>
    <cellStyle name="요약 5 3 3 11 2" xfId="34990"/>
    <cellStyle name="요약 5 3 3 12" xfId="17678"/>
    <cellStyle name="요약 5 3 3 12 2" xfId="40732"/>
    <cellStyle name="요약 5 3 3 13" xfId="23175"/>
    <cellStyle name="요약 5 3 3 13 2" xfId="46214"/>
    <cellStyle name="요약 5 3 3 14" xfId="29062"/>
    <cellStyle name="요약 5 3 3 2" xfId="9665"/>
    <cellStyle name="요약 5 3 3 2 2" xfId="15631"/>
    <cellStyle name="요약 5 3 3 2 2 2" xfId="38685"/>
    <cellStyle name="요약 5 3 3 2 3" xfId="21387"/>
    <cellStyle name="요약 5 3 3 2 3 2" xfId="44426"/>
    <cellStyle name="요약 5 3 3 2 4" xfId="26869"/>
    <cellStyle name="요약 5 3 3 2 4 2" xfId="49908"/>
    <cellStyle name="요약 5 3 3 2 5" xfId="32758"/>
    <cellStyle name="요약 5 3 3 3" xfId="9666"/>
    <cellStyle name="요약 5 3 3 3 2" xfId="15632"/>
    <cellStyle name="요약 5 3 3 3 2 2" xfId="38686"/>
    <cellStyle name="요약 5 3 3 3 3" xfId="21388"/>
    <cellStyle name="요약 5 3 3 3 3 2" xfId="44427"/>
    <cellStyle name="요약 5 3 3 3 4" xfId="26870"/>
    <cellStyle name="요약 5 3 3 3 4 2" xfId="49909"/>
    <cellStyle name="요약 5 3 3 3 5" xfId="32759"/>
    <cellStyle name="요약 5 3 3 4" xfId="9667"/>
    <cellStyle name="요약 5 3 3 4 2" xfId="15633"/>
    <cellStyle name="요약 5 3 3 4 2 2" xfId="38687"/>
    <cellStyle name="요약 5 3 3 4 3" xfId="21389"/>
    <cellStyle name="요약 5 3 3 4 3 2" xfId="44428"/>
    <cellStyle name="요약 5 3 3 4 4" xfId="26871"/>
    <cellStyle name="요약 5 3 3 4 4 2" xfId="49910"/>
    <cellStyle name="요약 5 3 3 4 5" xfId="32760"/>
    <cellStyle name="요약 5 3 3 5" xfId="9668"/>
    <cellStyle name="요약 5 3 3 5 2" xfId="15634"/>
    <cellStyle name="요약 5 3 3 5 2 2" xfId="38688"/>
    <cellStyle name="요약 5 3 3 5 3" xfId="21390"/>
    <cellStyle name="요약 5 3 3 5 3 2" xfId="44429"/>
    <cellStyle name="요약 5 3 3 5 4" xfId="26872"/>
    <cellStyle name="요약 5 3 3 5 4 2" xfId="49911"/>
    <cellStyle name="요약 5 3 3 5 5" xfId="32761"/>
    <cellStyle name="요약 5 3 3 6" xfId="9669"/>
    <cellStyle name="요약 5 3 3 6 2" xfId="15635"/>
    <cellStyle name="요약 5 3 3 6 2 2" xfId="38689"/>
    <cellStyle name="요약 5 3 3 6 3" xfId="21391"/>
    <cellStyle name="요약 5 3 3 6 3 2" xfId="44430"/>
    <cellStyle name="요약 5 3 3 6 4" xfId="26873"/>
    <cellStyle name="요약 5 3 3 6 4 2" xfId="49912"/>
    <cellStyle name="요약 5 3 3 6 5" xfId="32762"/>
    <cellStyle name="요약 5 3 3 7" xfId="9670"/>
    <cellStyle name="요약 5 3 3 7 2" xfId="15636"/>
    <cellStyle name="요약 5 3 3 7 2 2" xfId="38690"/>
    <cellStyle name="요약 5 3 3 7 3" xfId="21392"/>
    <cellStyle name="요약 5 3 3 7 3 2" xfId="44431"/>
    <cellStyle name="요약 5 3 3 7 4" xfId="26874"/>
    <cellStyle name="요약 5 3 3 7 4 2" xfId="49913"/>
    <cellStyle name="요약 5 3 3 7 5" xfId="32763"/>
    <cellStyle name="요약 5 3 3 8" xfId="9671"/>
    <cellStyle name="요약 5 3 3 8 2" xfId="15637"/>
    <cellStyle name="요약 5 3 3 8 2 2" xfId="38691"/>
    <cellStyle name="요약 5 3 3 8 3" xfId="21393"/>
    <cellStyle name="요약 5 3 3 8 3 2" xfId="44432"/>
    <cellStyle name="요약 5 3 3 8 4" xfId="26875"/>
    <cellStyle name="요약 5 3 3 8 4 2" xfId="49914"/>
    <cellStyle name="요약 5 3 3 8 5" xfId="32764"/>
    <cellStyle name="요약 5 3 3 9" xfId="9672"/>
    <cellStyle name="요약 5 3 3 9 2" xfId="15638"/>
    <cellStyle name="요약 5 3 3 9 2 2" xfId="38692"/>
    <cellStyle name="요약 5 3 3 9 3" xfId="21394"/>
    <cellStyle name="요약 5 3 3 9 3 2" xfId="44433"/>
    <cellStyle name="요약 5 3 3 9 4" xfId="26876"/>
    <cellStyle name="요약 5 3 3 9 4 2" xfId="49915"/>
    <cellStyle name="요약 5 3 3 9 5" xfId="32765"/>
    <cellStyle name="요약 5 3 4" xfId="9673"/>
    <cellStyle name="요약 5 3 4 2" xfId="15639"/>
    <cellStyle name="요약 5 3 4 2 2" xfId="38693"/>
    <cellStyle name="요약 5 3 4 3" xfId="21395"/>
    <cellStyle name="요약 5 3 4 3 2" xfId="44434"/>
    <cellStyle name="요약 5 3 4 4" xfId="26877"/>
    <cellStyle name="요약 5 3 4 4 2" xfId="49916"/>
    <cellStyle name="요약 5 3 4 5" xfId="32766"/>
    <cellStyle name="요약 5 3 5" xfId="9674"/>
    <cellStyle name="요약 5 3 5 2" xfId="15640"/>
    <cellStyle name="요약 5 3 5 2 2" xfId="38694"/>
    <cellStyle name="요약 5 3 5 3" xfId="21396"/>
    <cellStyle name="요약 5 3 5 3 2" xfId="44435"/>
    <cellStyle name="요약 5 3 5 4" xfId="26878"/>
    <cellStyle name="요약 5 3 5 4 2" xfId="49917"/>
    <cellStyle name="요약 5 3 5 5" xfId="32767"/>
    <cellStyle name="요약 5 3 6" xfId="9675"/>
    <cellStyle name="요약 5 3 6 2" xfId="15641"/>
    <cellStyle name="요약 5 3 6 2 2" xfId="38695"/>
    <cellStyle name="요약 5 3 6 3" xfId="21397"/>
    <cellStyle name="요약 5 3 6 3 2" xfId="44436"/>
    <cellStyle name="요약 5 3 6 4" xfId="26879"/>
    <cellStyle name="요약 5 3 6 4 2" xfId="49918"/>
    <cellStyle name="요약 5 3 6 5" xfId="32768"/>
    <cellStyle name="요약 5 3 7" xfId="11416"/>
    <cellStyle name="요약 5 3 7 2" xfId="34485"/>
    <cellStyle name="요약 5 3 8" xfId="17214"/>
    <cellStyle name="요약 5 3 8 2" xfId="40268"/>
    <cellStyle name="요약 5 3 9" xfId="28547"/>
    <cellStyle name="요약 5 4" xfId="5353"/>
    <cellStyle name="요약 5 4 10" xfId="28478"/>
    <cellStyle name="요약 5 4 2" xfId="5641"/>
    <cellStyle name="요약 5 4 2 10" xfId="11614"/>
    <cellStyle name="요약 5 4 2 10 2" xfId="34683"/>
    <cellStyle name="요약 5 4 2 11" xfId="17385"/>
    <cellStyle name="요약 5 4 2 11 2" xfId="40439"/>
    <cellStyle name="요약 5 4 2 12" xfId="22921"/>
    <cellStyle name="요약 5 4 2 12 2" xfId="45960"/>
    <cellStyle name="요약 5 4 2 13" xfId="28755"/>
    <cellStyle name="요약 5 4 2 2" xfId="9676"/>
    <cellStyle name="요약 5 4 2 2 2" xfId="15642"/>
    <cellStyle name="요약 5 4 2 2 2 2" xfId="38696"/>
    <cellStyle name="요약 5 4 2 2 3" xfId="21398"/>
    <cellStyle name="요약 5 4 2 2 3 2" xfId="44437"/>
    <cellStyle name="요약 5 4 2 2 4" xfId="26880"/>
    <cellStyle name="요약 5 4 2 2 4 2" xfId="49919"/>
    <cellStyle name="요약 5 4 2 2 5" xfId="32769"/>
    <cellStyle name="요약 5 4 2 3" xfId="9677"/>
    <cellStyle name="요약 5 4 2 3 2" xfId="15643"/>
    <cellStyle name="요약 5 4 2 3 2 2" xfId="38697"/>
    <cellStyle name="요약 5 4 2 3 3" xfId="21399"/>
    <cellStyle name="요약 5 4 2 3 3 2" xfId="44438"/>
    <cellStyle name="요약 5 4 2 3 4" xfId="26881"/>
    <cellStyle name="요약 5 4 2 3 4 2" xfId="49920"/>
    <cellStyle name="요약 5 4 2 3 5" xfId="32770"/>
    <cellStyle name="요약 5 4 2 4" xfId="9678"/>
    <cellStyle name="요약 5 4 2 4 2" xfId="15644"/>
    <cellStyle name="요약 5 4 2 4 2 2" xfId="38698"/>
    <cellStyle name="요약 5 4 2 4 3" xfId="21400"/>
    <cellStyle name="요약 5 4 2 4 3 2" xfId="44439"/>
    <cellStyle name="요약 5 4 2 4 4" xfId="26882"/>
    <cellStyle name="요약 5 4 2 4 4 2" xfId="49921"/>
    <cellStyle name="요약 5 4 2 4 5" xfId="32771"/>
    <cellStyle name="요약 5 4 2 5" xfId="9679"/>
    <cellStyle name="요약 5 4 2 5 2" xfId="15645"/>
    <cellStyle name="요약 5 4 2 5 2 2" xfId="38699"/>
    <cellStyle name="요약 5 4 2 5 3" xfId="21401"/>
    <cellStyle name="요약 5 4 2 5 3 2" xfId="44440"/>
    <cellStyle name="요약 5 4 2 5 4" xfId="26883"/>
    <cellStyle name="요약 5 4 2 5 4 2" xfId="49922"/>
    <cellStyle name="요약 5 4 2 5 5" xfId="32772"/>
    <cellStyle name="요약 5 4 2 6" xfId="9680"/>
    <cellStyle name="요약 5 4 2 6 2" xfId="15646"/>
    <cellStyle name="요약 5 4 2 6 2 2" xfId="38700"/>
    <cellStyle name="요약 5 4 2 6 3" xfId="21402"/>
    <cellStyle name="요약 5 4 2 6 3 2" xfId="44441"/>
    <cellStyle name="요약 5 4 2 6 4" xfId="26884"/>
    <cellStyle name="요약 5 4 2 6 4 2" xfId="49923"/>
    <cellStyle name="요약 5 4 2 6 5" xfId="32773"/>
    <cellStyle name="요약 5 4 2 7" xfId="9681"/>
    <cellStyle name="요약 5 4 2 7 2" xfId="15647"/>
    <cellStyle name="요약 5 4 2 7 2 2" xfId="38701"/>
    <cellStyle name="요약 5 4 2 7 3" xfId="21403"/>
    <cellStyle name="요약 5 4 2 7 3 2" xfId="44442"/>
    <cellStyle name="요약 5 4 2 7 4" xfId="26885"/>
    <cellStyle name="요약 5 4 2 7 4 2" xfId="49924"/>
    <cellStyle name="요약 5 4 2 7 5" xfId="32774"/>
    <cellStyle name="요약 5 4 2 8" xfId="9682"/>
    <cellStyle name="요약 5 4 2 8 2" xfId="15648"/>
    <cellStyle name="요약 5 4 2 8 2 2" xfId="38702"/>
    <cellStyle name="요약 5 4 2 8 3" xfId="21404"/>
    <cellStyle name="요약 5 4 2 8 3 2" xfId="44443"/>
    <cellStyle name="요약 5 4 2 8 4" xfId="26886"/>
    <cellStyle name="요약 5 4 2 8 4 2" xfId="49925"/>
    <cellStyle name="요약 5 4 2 8 5" xfId="32775"/>
    <cellStyle name="요약 5 4 2 9" xfId="9683"/>
    <cellStyle name="요약 5 4 2 9 2" xfId="15649"/>
    <cellStyle name="요약 5 4 2 9 2 2" xfId="38703"/>
    <cellStyle name="요약 5 4 2 9 3" xfId="21405"/>
    <cellStyle name="요약 5 4 2 9 3 2" xfId="44444"/>
    <cellStyle name="요약 5 4 2 9 4" xfId="26887"/>
    <cellStyle name="요약 5 4 2 9 4 2" xfId="49926"/>
    <cellStyle name="요약 5 4 2 9 5" xfId="32776"/>
    <cellStyle name="요약 5 4 3" xfId="5887"/>
    <cellStyle name="요약 5 4 3 10" xfId="9684"/>
    <cellStyle name="요약 5 4 3 10 2" xfId="15650"/>
    <cellStyle name="요약 5 4 3 10 2 2" xfId="38704"/>
    <cellStyle name="요약 5 4 3 10 3" xfId="21406"/>
    <cellStyle name="요약 5 4 3 10 3 2" xfId="44445"/>
    <cellStyle name="요약 5 4 3 10 4" xfId="26888"/>
    <cellStyle name="요약 5 4 3 10 4 2" xfId="49927"/>
    <cellStyle name="요약 5 4 3 10 5" xfId="32777"/>
    <cellStyle name="요약 5 4 3 11" xfId="11860"/>
    <cellStyle name="요약 5 4 3 11 2" xfId="34929"/>
    <cellStyle name="요약 5 4 3 12" xfId="17617"/>
    <cellStyle name="요약 5 4 3 12 2" xfId="40671"/>
    <cellStyle name="요약 5 4 3 13" xfId="23114"/>
    <cellStyle name="요약 5 4 3 13 2" xfId="46153"/>
    <cellStyle name="요약 5 4 3 14" xfId="29001"/>
    <cellStyle name="요약 5 4 3 2" xfId="9685"/>
    <cellStyle name="요약 5 4 3 2 2" xfId="15651"/>
    <cellStyle name="요약 5 4 3 2 2 2" xfId="38705"/>
    <cellStyle name="요약 5 4 3 2 3" xfId="21407"/>
    <cellStyle name="요약 5 4 3 2 3 2" xfId="44446"/>
    <cellStyle name="요약 5 4 3 2 4" xfId="26889"/>
    <cellStyle name="요약 5 4 3 2 4 2" xfId="49928"/>
    <cellStyle name="요약 5 4 3 2 5" xfId="32778"/>
    <cellStyle name="요약 5 4 3 3" xfId="9686"/>
    <cellStyle name="요약 5 4 3 3 2" xfId="15652"/>
    <cellStyle name="요약 5 4 3 3 2 2" xfId="38706"/>
    <cellStyle name="요약 5 4 3 3 3" xfId="21408"/>
    <cellStyle name="요약 5 4 3 3 3 2" xfId="44447"/>
    <cellStyle name="요약 5 4 3 3 4" xfId="26890"/>
    <cellStyle name="요약 5 4 3 3 4 2" xfId="49929"/>
    <cellStyle name="요약 5 4 3 3 5" xfId="32779"/>
    <cellStyle name="요약 5 4 3 4" xfId="9687"/>
    <cellStyle name="요약 5 4 3 4 2" xfId="15653"/>
    <cellStyle name="요약 5 4 3 4 2 2" xfId="38707"/>
    <cellStyle name="요약 5 4 3 4 3" xfId="21409"/>
    <cellStyle name="요약 5 4 3 4 3 2" xfId="44448"/>
    <cellStyle name="요약 5 4 3 4 4" xfId="26891"/>
    <cellStyle name="요약 5 4 3 4 4 2" xfId="49930"/>
    <cellStyle name="요약 5 4 3 4 5" xfId="32780"/>
    <cellStyle name="요약 5 4 3 5" xfId="9688"/>
    <cellStyle name="요약 5 4 3 5 2" xfId="15654"/>
    <cellStyle name="요약 5 4 3 5 2 2" xfId="38708"/>
    <cellStyle name="요약 5 4 3 5 3" xfId="21410"/>
    <cellStyle name="요약 5 4 3 5 3 2" xfId="44449"/>
    <cellStyle name="요약 5 4 3 5 4" xfId="26892"/>
    <cellStyle name="요약 5 4 3 5 4 2" xfId="49931"/>
    <cellStyle name="요약 5 4 3 5 5" xfId="32781"/>
    <cellStyle name="요약 5 4 3 6" xfId="9689"/>
    <cellStyle name="요약 5 4 3 6 2" xfId="15655"/>
    <cellStyle name="요약 5 4 3 6 2 2" xfId="38709"/>
    <cellStyle name="요약 5 4 3 6 3" xfId="21411"/>
    <cellStyle name="요약 5 4 3 6 3 2" xfId="44450"/>
    <cellStyle name="요약 5 4 3 6 4" xfId="26893"/>
    <cellStyle name="요약 5 4 3 6 4 2" xfId="49932"/>
    <cellStyle name="요약 5 4 3 6 5" xfId="32782"/>
    <cellStyle name="요약 5 4 3 7" xfId="9690"/>
    <cellStyle name="요약 5 4 3 7 2" xfId="15656"/>
    <cellStyle name="요약 5 4 3 7 2 2" xfId="38710"/>
    <cellStyle name="요약 5 4 3 7 3" xfId="21412"/>
    <cellStyle name="요약 5 4 3 7 3 2" xfId="44451"/>
    <cellStyle name="요약 5 4 3 7 4" xfId="26894"/>
    <cellStyle name="요약 5 4 3 7 4 2" xfId="49933"/>
    <cellStyle name="요약 5 4 3 7 5" xfId="32783"/>
    <cellStyle name="요약 5 4 3 8" xfId="9691"/>
    <cellStyle name="요약 5 4 3 8 2" xfId="15657"/>
    <cellStyle name="요약 5 4 3 8 2 2" xfId="38711"/>
    <cellStyle name="요약 5 4 3 8 3" xfId="21413"/>
    <cellStyle name="요약 5 4 3 8 3 2" xfId="44452"/>
    <cellStyle name="요약 5 4 3 8 4" xfId="26895"/>
    <cellStyle name="요약 5 4 3 8 4 2" xfId="49934"/>
    <cellStyle name="요약 5 4 3 8 5" xfId="32784"/>
    <cellStyle name="요약 5 4 3 9" xfId="9692"/>
    <cellStyle name="요약 5 4 3 9 2" xfId="15658"/>
    <cellStyle name="요약 5 4 3 9 2 2" xfId="38712"/>
    <cellStyle name="요약 5 4 3 9 3" xfId="21414"/>
    <cellStyle name="요약 5 4 3 9 3 2" xfId="44453"/>
    <cellStyle name="요약 5 4 3 9 4" xfId="26896"/>
    <cellStyle name="요약 5 4 3 9 4 2" xfId="49935"/>
    <cellStyle name="요약 5 4 3 9 5" xfId="32785"/>
    <cellStyle name="요약 5 4 4" xfId="9693"/>
    <cellStyle name="요약 5 4 4 2" xfId="15659"/>
    <cellStyle name="요약 5 4 4 2 2" xfId="38713"/>
    <cellStyle name="요약 5 4 4 3" xfId="21415"/>
    <cellStyle name="요약 5 4 4 3 2" xfId="44454"/>
    <cellStyle name="요약 5 4 4 4" xfId="26897"/>
    <cellStyle name="요약 5 4 4 4 2" xfId="49936"/>
    <cellStyle name="요약 5 4 4 5" xfId="32786"/>
    <cellStyle name="요약 5 4 5" xfId="9694"/>
    <cellStyle name="요약 5 4 5 2" xfId="15660"/>
    <cellStyle name="요약 5 4 5 2 2" xfId="38714"/>
    <cellStyle name="요약 5 4 5 3" xfId="21416"/>
    <cellStyle name="요약 5 4 5 3 2" xfId="44455"/>
    <cellStyle name="요약 5 4 5 4" xfId="26898"/>
    <cellStyle name="요약 5 4 5 4 2" xfId="49937"/>
    <cellStyle name="요약 5 4 5 5" xfId="32787"/>
    <cellStyle name="요약 5 4 6" xfId="9695"/>
    <cellStyle name="요약 5 4 6 2" xfId="15661"/>
    <cellStyle name="요약 5 4 6 2 2" xfId="38715"/>
    <cellStyle name="요약 5 4 6 3" xfId="21417"/>
    <cellStyle name="요약 5 4 6 3 2" xfId="44456"/>
    <cellStyle name="요약 5 4 6 4" xfId="26899"/>
    <cellStyle name="요약 5 4 6 4 2" xfId="49938"/>
    <cellStyle name="요약 5 4 6 5" xfId="32788"/>
    <cellStyle name="요약 5 4 7" xfId="9696"/>
    <cellStyle name="요약 5 4 7 2" xfId="15662"/>
    <cellStyle name="요약 5 4 7 2 2" xfId="38716"/>
    <cellStyle name="요약 5 4 7 3" xfId="21418"/>
    <cellStyle name="요약 5 4 7 3 2" xfId="44457"/>
    <cellStyle name="요약 5 4 7 4" xfId="26900"/>
    <cellStyle name="요약 5 4 7 4 2" xfId="49939"/>
    <cellStyle name="요약 5 4 7 5" xfId="32789"/>
    <cellStyle name="요약 5 4 8" xfId="11347"/>
    <cellStyle name="요약 5 4 8 2" xfId="34416"/>
    <cellStyle name="요약 5 4 9" xfId="11266"/>
    <cellStyle name="요약 5 4 9 2" xfId="34335"/>
    <cellStyle name="요약 5 5" xfId="5462"/>
    <cellStyle name="요약 5 5 10" xfId="17249"/>
    <cellStyle name="요약 5 5 10 2" xfId="40303"/>
    <cellStyle name="요약 5 5 11" xfId="22873"/>
    <cellStyle name="요약 5 5 11 2" xfId="45912"/>
    <cellStyle name="요약 5 5 12" xfId="28587"/>
    <cellStyle name="요약 5 5 2" xfId="5750"/>
    <cellStyle name="요약 5 5 2 10" xfId="9697"/>
    <cellStyle name="요약 5 5 2 10 2" xfId="15663"/>
    <cellStyle name="요약 5 5 2 10 2 2" xfId="38717"/>
    <cellStyle name="요약 5 5 2 10 3" xfId="21419"/>
    <cellStyle name="요약 5 5 2 10 3 2" xfId="44458"/>
    <cellStyle name="요약 5 5 2 10 4" xfId="26901"/>
    <cellStyle name="요약 5 5 2 10 4 2" xfId="49940"/>
    <cellStyle name="요약 5 5 2 10 5" xfId="32790"/>
    <cellStyle name="요약 5 5 2 11" xfId="11723"/>
    <cellStyle name="요약 5 5 2 11 2" xfId="34792"/>
    <cellStyle name="요약 5 5 2 12" xfId="17490"/>
    <cellStyle name="요약 5 5 2 12 2" xfId="40544"/>
    <cellStyle name="요약 5 5 2 13" xfId="23008"/>
    <cellStyle name="요약 5 5 2 13 2" xfId="46047"/>
    <cellStyle name="요약 5 5 2 14" xfId="28864"/>
    <cellStyle name="요약 5 5 2 2" xfId="9698"/>
    <cellStyle name="요약 5 5 2 2 2" xfId="15664"/>
    <cellStyle name="요약 5 5 2 2 2 2" xfId="38718"/>
    <cellStyle name="요약 5 5 2 2 3" xfId="21420"/>
    <cellStyle name="요약 5 5 2 2 3 2" xfId="44459"/>
    <cellStyle name="요약 5 5 2 2 4" xfId="26902"/>
    <cellStyle name="요약 5 5 2 2 4 2" xfId="49941"/>
    <cellStyle name="요약 5 5 2 2 5" xfId="32791"/>
    <cellStyle name="요약 5 5 2 3" xfId="9699"/>
    <cellStyle name="요약 5 5 2 3 2" xfId="15665"/>
    <cellStyle name="요약 5 5 2 3 2 2" xfId="38719"/>
    <cellStyle name="요약 5 5 2 3 3" xfId="21421"/>
    <cellStyle name="요약 5 5 2 3 3 2" xfId="44460"/>
    <cellStyle name="요약 5 5 2 3 4" xfId="26903"/>
    <cellStyle name="요약 5 5 2 3 4 2" xfId="49942"/>
    <cellStyle name="요약 5 5 2 3 5" xfId="32792"/>
    <cellStyle name="요약 5 5 2 4" xfId="9700"/>
    <cellStyle name="요약 5 5 2 4 2" xfId="15666"/>
    <cellStyle name="요약 5 5 2 4 2 2" xfId="38720"/>
    <cellStyle name="요약 5 5 2 4 3" xfId="21422"/>
    <cellStyle name="요약 5 5 2 4 3 2" xfId="44461"/>
    <cellStyle name="요약 5 5 2 4 4" xfId="26904"/>
    <cellStyle name="요약 5 5 2 4 4 2" xfId="49943"/>
    <cellStyle name="요약 5 5 2 4 5" xfId="32793"/>
    <cellStyle name="요약 5 5 2 5" xfId="9701"/>
    <cellStyle name="요약 5 5 2 5 2" xfId="15667"/>
    <cellStyle name="요약 5 5 2 5 2 2" xfId="38721"/>
    <cellStyle name="요약 5 5 2 5 3" xfId="21423"/>
    <cellStyle name="요약 5 5 2 5 3 2" xfId="44462"/>
    <cellStyle name="요약 5 5 2 5 4" xfId="26905"/>
    <cellStyle name="요약 5 5 2 5 4 2" xfId="49944"/>
    <cellStyle name="요약 5 5 2 5 5" xfId="32794"/>
    <cellStyle name="요약 5 5 2 6" xfId="9702"/>
    <cellStyle name="요약 5 5 2 6 2" xfId="15668"/>
    <cellStyle name="요약 5 5 2 6 2 2" xfId="38722"/>
    <cellStyle name="요약 5 5 2 6 3" xfId="21424"/>
    <cellStyle name="요약 5 5 2 6 3 2" xfId="44463"/>
    <cellStyle name="요약 5 5 2 6 4" xfId="26906"/>
    <cellStyle name="요약 5 5 2 6 4 2" xfId="49945"/>
    <cellStyle name="요약 5 5 2 6 5" xfId="32795"/>
    <cellStyle name="요약 5 5 2 7" xfId="9703"/>
    <cellStyle name="요약 5 5 2 7 2" xfId="15669"/>
    <cellStyle name="요약 5 5 2 7 2 2" xfId="38723"/>
    <cellStyle name="요약 5 5 2 7 3" xfId="21425"/>
    <cellStyle name="요약 5 5 2 7 3 2" xfId="44464"/>
    <cellStyle name="요약 5 5 2 7 4" xfId="26907"/>
    <cellStyle name="요약 5 5 2 7 4 2" xfId="49946"/>
    <cellStyle name="요약 5 5 2 7 5" xfId="32796"/>
    <cellStyle name="요약 5 5 2 8" xfId="9704"/>
    <cellStyle name="요약 5 5 2 8 2" xfId="15670"/>
    <cellStyle name="요약 5 5 2 8 2 2" xfId="38724"/>
    <cellStyle name="요약 5 5 2 8 3" xfId="21426"/>
    <cellStyle name="요약 5 5 2 8 3 2" xfId="44465"/>
    <cellStyle name="요약 5 5 2 8 4" xfId="26908"/>
    <cellStyle name="요약 5 5 2 8 4 2" xfId="49947"/>
    <cellStyle name="요약 5 5 2 8 5" xfId="32797"/>
    <cellStyle name="요약 5 5 2 9" xfId="9705"/>
    <cellStyle name="요약 5 5 2 9 2" xfId="15671"/>
    <cellStyle name="요약 5 5 2 9 2 2" xfId="38725"/>
    <cellStyle name="요약 5 5 2 9 3" xfId="21427"/>
    <cellStyle name="요약 5 5 2 9 3 2" xfId="44466"/>
    <cellStyle name="요약 5 5 2 9 4" xfId="26909"/>
    <cellStyle name="요약 5 5 2 9 4 2" xfId="49948"/>
    <cellStyle name="요약 5 5 2 9 5" xfId="32798"/>
    <cellStyle name="요약 5 5 3" xfId="5977"/>
    <cellStyle name="요약 5 5 3 10" xfId="9706"/>
    <cellStyle name="요약 5 5 3 10 2" xfId="15672"/>
    <cellStyle name="요약 5 5 3 10 2 2" xfId="38726"/>
    <cellStyle name="요약 5 5 3 10 3" xfId="21428"/>
    <cellStyle name="요약 5 5 3 10 3 2" xfId="44467"/>
    <cellStyle name="요약 5 5 3 10 4" xfId="26910"/>
    <cellStyle name="요약 5 5 3 10 4 2" xfId="49949"/>
    <cellStyle name="요약 5 5 3 10 5" xfId="32799"/>
    <cellStyle name="요약 5 5 3 11" xfId="11950"/>
    <cellStyle name="요약 5 5 3 11 2" xfId="35019"/>
    <cellStyle name="요약 5 5 3 12" xfId="17707"/>
    <cellStyle name="요약 5 5 3 12 2" xfId="40761"/>
    <cellStyle name="요약 5 5 3 13" xfId="23204"/>
    <cellStyle name="요약 5 5 3 13 2" xfId="46243"/>
    <cellStyle name="요약 5 5 3 14" xfId="29091"/>
    <cellStyle name="요약 5 5 3 2" xfId="9707"/>
    <cellStyle name="요약 5 5 3 2 2" xfId="15673"/>
    <cellStyle name="요약 5 5 3 2 2 2" xfId="38727"/>
    <cellStyle name="요약 5 5 3 2 3" xfId="21429"/>
    <cellStyle name="요약 5 5 3 2 3 2" xfId="44468"/>
    <cellStyle name="요약 5 5 3 2 4" xfId="26911"/>
    <cellStyle name="요약 5 5 3 2 4 2" xfId="49950"/>
    <cellStyle name="요약 5 5 3 2 5" xfId="32800"/>
    <cellStyle name="요약 5 5 3 3" xfId="9708"/>
    <cellStyle name="요약 5 5 3 3 2" xfId="15674"/>
    <cellStyle name="요약 5 5 3 3 2 2" xfId="38728"/>
    <cellStyle name="요약 5 5 3 3 3" xfId="21430"/>
    <cellStyle name="요약 5 5 3 3 3 2" xfId="44469"/>
    <cellStyle name="요약 5 5 3 3 4" xfId="26912"/>
    <cellStyle name="요약 5 5 3 3 4 2" xfId="49951"/>
    <cellStyle name="요약 5 5 3 3 5" xfId="32801"/>
    <cellStyle name="요약 5 5 3 4" xfId="9709"/>
    <cellStyle name="요약 5 5 3 4 2" xfId="15675"/>
    <cellStyle name="요약 5 5 3 4 2 2" xfId="38729"/>
    <cellStyle name="요약 5 5 3 4 3" xfId="21431"/>
    <cellStyle name="요약 5 5 3 4 3 2" xfId="44470"/>
    <cellStyle name="요약 5 5 3 4 4" xfId="26913"/>
    <cellStyle name="요약 5 5 3 4 4 2" xfId="49952"/>
    <cellStyle name="요약 5 5 3 4 5" xfId="32802"/>
    <cellStyle name="요약 5 5 3 5" xfId="9710"/>
    <cellStyle name="요약 5 5 3 5 2" xfId="15676"/>
    <cellStyle name="요약 5 5 3 5 2 2" xfId="38730"/>
    <cellStyle name="요약 5 5 3 5 3" xfId="21432"/>
    <cellStyle name="요약 5 5 3 5 3 2" xfId="44471"/>
    <cellStyle name="요약 5 5 3 5 4" xfId="26914"/>
    <cellStyle name="요약 5 5 3 5 4 2" xfId="49953"/>
    <cellStyle name="요약 5 5 3 5 5" xfId="32803"/>
    <cellStyle name="요약 5 5 3 6" xfId="9711"/>
    <cellStyle name="요약 5 5 3 6 2" xfId="15677"/>
    <cellStyle name="요약 5 5 3 6 2 2" xfId="38731"/>
    <cellStyle name="요약 5 5 3 6 3" xfId="21433"/>
    <cellStyle name="요약 5 5 3 6 3 2" xfId="44472"/>
    <cellStyle name="요약 5 5 3 6 4" xfId="26915"/>
    <cellStyle name="요약 5 5 3 6 4 2" xfId="49954"/>
    <cellStyle name="요약 5 5 3 6 5" xfId="32804"/>
    <cellStyle name="요약 5 5 3 7" xfId="9712"/>
    <cellStyle name="요약 5 5 3 7 2" xfId="15678"/>
    <cellStyle name="요약 5 5 3 7 2 2" xfId="38732"/>
    <cellStyle name="요약 5 5 3 7 3" xfId="21434"/>
    <cellStyle name="요약 5 5 3 7 3 2" xfId="44473"/>
    <cellStyle name="요약 5 5 3 7 4" xfId="26916"/>
    <cellStyle name="요약 5 5 3 7 4 2" xfId="49955"/>
    <cellStyle name="요약 5 5 3 7 5" xfId="32805"/>
    <cellStyle name="요약 5 5 3 8" xfId="9713"/>
    <cellStyle name="요약 5 5 3 8 2" xfId="15679"/>
    <cellStyle name="요약 5 5 3 8 2 2" xfId="38733"/>
    <cellStyle name="요약 5 5 3 8 3" xfId="21435"/>
    <cellStyle name="요약 5 5 3 8 3 2" xfId="44474"/>
    <cellStyle name="요약 5 5 3 8 4" xfId="26917"/>
    <cellStyle name="요약 5 5 3 8 4 2" xfId="49956"/>
    <cellStyle name="요약 5 5 3 8 5" xfId="32806"/>
    <cellStyle name="요약 5 5 3 9" xfId="9714"/>
    <cellStyle name="요약 5 5 3 9 2" xfId="15680"/>
    <cellStyle name="요약 5 5 3 9 2 2" xfId="38734"/>
    <cellStyle name="요약 5 5 3 9 3" xfId="21436"/>
    <cellStyle name="요약 5 5 3 9 3 2" xfId="44475"/>
    <cellStyle name="요약 5 5 3 9 4" xfId="26918"/>
    <cellStyle name="요약 5 5 3 9 4 2" xfId="49957"/>
    <cellStyle name="요약 5 5 3 9 5" xfId="32807"/>
    <cellStyle name="요약 5 5 4" xfId="9715"/>
    <cellStyle name="요약 5 5 4 2" xfId="15681"/>
    <cellStyle name="요약 5 5 4 2 2" xfId="38735"/>
    <cellStyle name="요약 5 5 4 3" xfId="21437"/>
    <cellStyle name="요약 5 5 4 3 2" xfId="44476"/>
    <cellStyle name="요약 5 5 4 4" xfId="26919"/>
    <cellStyle name="요약 5 5 4 4 2" xfId="49958"/>
    <cellStyle name="요약 5 5 4 5" xfId="32808"/>
    <cellStyle name="요약 5 5 5" xfId="9716"/>
    <cellStyle name="요약 5 5 5 2" xfId="15682"/>
    <cellStyle name="요약 5 5 5 2 2" xfId="38736"/>
    <cellStyle name="요약 5 5 5 3" xfId="21438"/>
    <cellStyle name="요약 5 5 5 3 2" xfId="44477"/>
    <cellStyle name="요약 5 5 5 4" xfId="26920"/>
    <cellStyle name="요약 5 5 5 4 2" xfId="49959"/>
    <cellStyle name="요약 5 5 5 5" xfId="32809"/>
    <cellStyle name="요약 5 5 6" xfId="9717"/>
    <cellStyle name="요약 5 5 6 2" xfId="15683"/>
    <cellStyle name="요약 5 5 6 2 2" xfId="38737"/>
    <cellStyle name="요약 5 5 6 3" xfId="21439"/>
    <cellStyle name="요약 5 5 6 3 2" xfId="44478"/>
    <cellStyle name="요약 5 5 6 4" xfId="26921"/>
    <cellStyle name="요약 5 5 6 4 2" xfId="49960"/>
    <cellStyle name="요약 5 5 6 5" xfId="32810"/>
    <cellStyle name="요약 5 5 7" xfId="9718"/>
    <cellStyle name="요약 5 5 7 2" xfId="15684"/>
    <cellStyle name="요약 5 5 7 2 2" xfId="38738"/>
    <cellStyle name="요약 5 5 7 3" xfId="21440"/>
    <cellStyle name="요약 5 5 7 3 2" xfId="44479"/>
    <cellStyle name="요약 5 5 7 4" xfId="26922"/>
    <cellStyle name="요약 5 5 7 4 2" xfId="49961"/>
    <cellStyle name="요약 5 5 7 5" xfId="32811"/>
    <cellStyle name="요약 5 5 8" xfId="9719"/>
    <cellStyle name="요약 5 5 8 2" xfId="15685"/>
    <cellStyle name="요약 5 5 8 2 2" xfId="38739"/>
    <cellStyle name="요약 5 5 8 3" xfId="21441"/>
    <cellStyle name="요약 5 5 8 3 2" xfId="44480"/>
    <cellStyle name="요약 5 5 8 4" xfId="26923"/>
    <cellStyle name="요약 5 5 8 4 2" xfId="49962"/>
    <cellStyle name="요약 5 5 8 5" xfId="32812"/>
    <cellStyle name="요약 5 5 9" xfId="11456"/>
    <cellStyle name="요약 5 5 9 2" xfId="34525"/>
    <cellStyle name="요약 5 6" xfId="9720"/>
    <cellStyle name="요약 5 6 2" xfId="15686"/>
    <cellStyle name="요약 5 6 2 2" xfId="38740"/>
    <cellStyle name="요약 5 6 3" xfId="21442"/>
    <cellStyle name="요약 5 6 3 2" xfId="44481"/>
    <cellStyle name="요약 5 6 4" xfId="26924"/>
    <cellStyle name="요약 5 6 4 2" xfId="49963"/>
    <cellStyle name="요약 5 6 5" xfId="32813"/>
    <cellStyle name="요약 5 7" xfId="9721"/>
    <cellStyle name="요약 5 7 2" xfId="15687"/>
    <cellStyle name="요약 5 7 2 2" xfId="38741"/>
    <cellStyle name="요약 5 7 3" xfId="21443"/>
    <cellStyle name="요약 5 7 3 2" xfId="44482"/>
    <cellStyle name="요약 5 7 4" xfId="26925"/>
    <cellStyle name="요약 5 7 4 2" xfId="49964"/>
    <cellStyle name="요약 5 7 5" xfId="32814"/>
    <cellStyle name="요약 5 8" xfId="11328"/>
    <cellStyle name="요약 5 8 2" xfId="34397"/>
    <cellStyle name="요약 5 9" xfId="11281"/>
    <cellStyle name="요약 5 9 2" xfId="34350"/>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10" xfId="28455"/>
    <cellStyle name="입력 2 2 2" xfId="5515"/>
    <cellStyle name="입력 2 2 2 2" xfId="5803"/>
    <cellStyle name="입력 2 2 2 2 10" xfId="11776"/>
    <cellStyle name="입력 2 2 2 2 10 2" xfId="34845"/>
    <cellStyle name="입력 2 2 2 2 11" xfId="17540"/>
    <cellStyle name="입력 2 2 2 2 11 2" xfId="40594"/>
    <cellStyle name="입력 2 2 2 2 12" xfId="23056"/>
    <cellStyle name="입력 2 2 2 2 12 2" xfId="46095"/>
    <cellStyle name="입력 2 2 2 2 13" xfId="28917"/>
    <cellStyle name="입력 2 2 2 2 2" xfId="9722"/>
    <cellStyle name="입력 2 2 2 2 2 2" xfId="15688"/>
    <cellStyle name="입력 2 2 2 2 2 2 2" xfId="38742"/>
    <cellStyle name="입력 2 2 2 2 2 3" xfId="21444"/>
    <cellStyle name="입력 2 2 2 2 2 3 2" xfId="44483"/>
    <cellStyle name="입력 2 2 2 2 2 4" xfId="26926"/>
    <cellStyle name="입력 2 2 2 2 2 4 2" xfId="49965"/>
    <cellStyle name="입력 2 2 2 2 2 5" xfId="32815"/>
    <cellStyle name="입력 2 2 2 2 3" xfId="9723"/>
    <cellStyle name="입력 2 2 2 2 3 2" xfId="15689"/>
    <cellStyle name="입력 2 2 2 2 3 2 2" xfId="38743"/>
    <cellStyle name="입력 2 2 2 2 3 3" xfId="21445"/>
    <cellStyle name="입력 2 2 2 2 3 3 2" xfId="44484"/>
    <cellStyle name="입력 2 2 2 2 3 4" xfId="26927"/>
    <cellStyle name="입력 2 2 2 2 3 4 2" xfId="49966"/>
    <cellStyle name="입력 2 2 2 2 3 5" xfId="32816"/>
    <cellStyle name="입력 2 2 2 2 4" xfId="9724"/>
    <cellStyle name="입력 2 2 2 2 4 2" xfId="15690"/>
    <cellStyle name="입력 2 2 2 2 4 2 2" xfId="38744"/>
    <cellStyle name="입력 2 2 2 2 4 3" xfId="21446"/>
    <cellStyle name="입력 2 2 2 2 4 3 2" xfId="44485"/>
    <cellStyle name="입력 2 2 2 2 4 4" xfId="26928"/>
    <cellStyle name="입력 2 2 2 2 4 4 2" xfId="49967"/>
    <cellStyle name="입력 2 2 2 2 4 5" xfId="32817"/>
    <cellStyle name="입력 2 2 2 2 5" xfId="9725"/>
    <cellStyle name="입력 2 2 2 2 5 2" xfId="15691"/>
    <cellStyle name="입력 2 2 2 2 5 2 2" xfId="38745"/>
    <cellStyle name="입력 2 2 2 2 5 3" xfId="21447"/>
    <cellStyle name="입력 2 2 2 2 5 3 2" xfId="44486"/>
    <cellStyle name="입력 2 2 2 2 5 4" xfId="26929"/>
    <cellStyle name="입력 2 2 2 2 5 4 2" xfId="49968"/>
    <cellStyle name="입력 2 2 2 2 5 5" xfId="32818"/>
    <cellStyle name="입력 2 2 2 2 6" xfId="9726"/>
    <cellStyle name="입력 2 2 2 2 6 2" xfId="15692"/>
    <cellStyle name="입력 2 2 2 2 6 2 2" xfId="38746"/>
    <cellStyle name="입력 2 2 2 2 6 3" xfId="21448"/>
    <cellStyle name="입력 2 2 2 2 6 3 2" xfId="44487"/>
    <cellStyle name="입력 2 2 2 2 6 4" xfId="26930"/>
    <cellStyle name="입력 2 2 2 2 6 4 2" xfId="49969"/>
    <cellStyle name="입력 2 2 2 2 6 5" xfId="32819"/>
    <cellStyle name="입력 2 2 2 2 7" xfId="9727"/>
    <cellStyle name="입력 2 2 2 2 7 2" xfId="15693"/>
    <cellStyle name="입력 2 2 2 2 7 2 2" xfId="38747"/>
    <cellStyle name="입력 2 2 2 2 7 3" xfId="21449"/>
    <cellStyle name="입력 2 2 2 2 7 3 2" xfId="44488"/>
    <cellStyle name="입력 2 2 2 2 7 4" xfId="26931"/>
    <cellStyle name="입력 2 2 2 2 7 4 2" xfId="49970"/>
    <cellStyle name="입력 2 2 2 2 7 5" xfId="32820"/>
    <cellStyle name="입력 2 2 2 2 8" xfId="9728"/>
    <cellStyle name="입력 2 2 2 2 8 2" xfId="15694"/>
    <cellStyle name="입력 2 2 2 2 8 2 2" xfId="38748"/>
    <cellStyle name="입력 2 2 2 2 8 3" xfId="21450"/>
    <cellStyle name="입력 2 2 2 2 8 3 2" xfId="44489"/>
    <cellStyle name="입력 2 2 2 2 8 4" xfId="26932"/>
    <cellStyle name="입력 2 2 2 2 8 4 2" xfId="49971"/>
    <cellStyle name="입력 2 2 2 2 8 5" xfId="32821"/>
    <cellStyle name="입력 2 2 2 2 9" xfId="9729"/>
    <cellStyle name="입력 2 2 2 2 9 2" xfId="15695"/>
    <cellStyle name="입력 2 2 2 2 9 2 2" xfId="38749"/>
    <cellStyle name="입력 2 2 2 2 9 3" xfId="21451"/>
    <cellStyle name="입력 2 2 2 2 9 3 2" xfId="44490"/>
    <cellStyle name="입력 2 2 2 2 9 4" xfId="26933"/>
    <cellStyle name="입력 2 2 2 2 9 4 2" xfId="49972"/>
    <cellStyle name="입력 2 2 2 2 9 5" xfId="32822"/>
    <cellStyle name="입력 2 2 2 3" xfId="6026"/>
    <cellStyle name="입력 2 2 2 3 10" xfId="9730"/>
    <cellStyle name="입력 2 2 2 3 10 2" xfId="15696"/>
    <cellStyle name="입력 2 2 2 3 10 2 2" xfId="38750"/>
    <cellStyle name="입력 2 2 2 3 10 3" xfId="21452"/>
    <cellStyle name="입력 2 2 2 3 10 3 2" xfId="44491"/>
    <cellStyle name="입력 2 2 2 3 10 4" xfId="26934"/>
    <cellStyle name="입력 2 2 2 3 10 4 2" xfId="49973"/>
    <cellStyle name="입력 2 2 2 3 10 5" xfId="32823"/>
    <cellStyle name="입력 2 2 2 3 11" xfId="11999"/>
    <cellStyle name="입력 2 2 2 3 11 2" xfId="35068"/>
    <cellStyle name="입력 2 2 2 3 12" xfId="17756"/>
    <cellStyle name="입력 2 2 2 3 12 2" xfId="40810"/>
    <cellStyle name="입력 2 2 2 3 13" xfId="23253"/>
    <cellStyle name="입력 2 2 2 3 13 2" xfId="46292"/>
    <cellStyle name="입력 2 2 2 3 14" xfId="29140"/>
    <cellStyle name="입력 2 2 2 3 2" xfId="9731"/>
    <cellStyle name="입력 2 2 2 3 2 2" xfId="15697"/>
    <cellStyle name="입력 2 2 2 3 2 2 2" xfId="38751"/>
    <cellStyle name="입력 2 2 2 3 2 3" xfId="21453"/>
    <cellStyle name="입력 2 2 2 3 2 3 2" xfId="44492"/>
    <cellStyle name="입력 2 2 2 3 2 4" xfId="26935"/>
    <cellStyle name="입력 2 2 2 3 2 4 2" xfId="49974"/>
    <cellStyle name="입력 2 2 2 3 2 5" xfId="32824"/>
    <cellStyle name="입력 2 2 2 3 3" xfId="9732"/>
    <cellStyle name="입력 2 2 2 3 3 2" xfId="15698"/>
    <cellStyle name="입력 2 2 2 3 3 2 2" xfId="38752"/>
    <cellStyle name="입력 2 2 2 3 3 3" xfId="21454"/>
    <cellStyle name="입력 2 2 2 3 3 3 2" xfId="44493"/>
    <cellStyle name="입력 2 2 2 3 3 4" xfId="26936"/>
    <cellStyle name="입력 2 2 2 3 3 4 2" xfId="49975"/>
    <cellStyle name="입력 2 2 2 3 3 5" xfId="32825"/>
    <cellStyle name="입력 2 2 2 3 4" xfId="9733"/>
    <cellStyle name="입력 2 2 2 3 4 2" xfId="15699"/>
    <cellStyle name="입력 2 2 2 3 4 2 2" xfId="38753"/>
    <cellStyle name="입력 2 2 2 3 4 3" xfId="21455"/>
    <cellStyle name="입력 2 2 2 3 4 3 2" xfId="44494"/>
    <cellStyle name="입력 2 2 2 3 4 4" xfId="26937"/>
    <cellStyle name="입력 2 2 2 3 4 4 2" xfId="49976"/>
    <cellStyle name="입력 2 2 2 3 4 5" xfId="32826"/>
    <cellStyle name="입력 2 2 2 3 5" xfId="9734"/>
    <cellStyle name="입력 2 2 2 3 5 2" xfId="15700"/>
    <cellStyle name="입력 2 2 2 3 5 2 2" xfId="38754"/>
    <cellStyle name="입력 2 2 2 3 5 3" xfId="21456"/>
    <cellStyle name="입력 2 2 2 3 5 3 2" xfId="44495"/>
    <cellStyle name="입력 2 2 2 3 5 4" xfId="26938"/>
    <cellStyle name="입력 2 2 2 3 5 4 2" xfId="49977"/>
    <cellStyle name="입력 2 2 2 3 5 5" xfId="32827"/>
    <cellStyle name="입력 2 2 2 3 6" xfId="9735"/>
    <cellStyle name="입력 2 2 2 3 6 2" xfId="15701"/>
    <cellStyle name="입력 2 2 2 3 6 2 2" xfId="38755"/>
    <cellStyle name="입력 2 2 2 3 6 3" xfId="21457"/>
    <cellStyle name="입력 2 2 2 3 6 3 2" xfId="44496"/>
    <cellStyle name="입력 2 2 2 3 6 4" xfId="26939"/>
    <cellStyle name="입력 2 2 2 3 6 4 2" xfId="49978"/>
    <cellStyle name="입력 2 2 2 3 6 5" xfId="32828"/>
    <cellStyle name="입력 2 2 2 3 7" xfId="9736"/>
    <cellStyle name="입력 2 2 2 3 7 2" xfId="15702"/>
    <cellStyle name="입력 2 2 2 3 7 2 2" xfId="38756"/>
    <cellStyle name="입력 2 2 2 3 7 3" xfId="21458"/>
    <cellStyle name="입력 2 2 2 3 7 3 2" xfId="44497"/>
    <cellStyle name="입력 2 2 2 3 7 4" xfId="26940"/>
    <cellStyle name="입력 2 2 2 3 7 4 2" xfId="49979"/>
    <cellStyle name="입력 2 2 2 3 7 5" xfId="32829"/>
    <cellStyle name="입력 2 2 2 3 8" xfId="9737"/>
    <cellStyle name="입력 2 2 2 3 8 2" xfId="15703"/>
    <cellStyle name="입력 2 2 2 3 8 2 2" xfId="38757"/>
    <cellStyle name="입력 2 2 2 3 8 3" xfId="21459"/>
    <cellStyle name="입력 2 2 2 3 8 3 2" xfId="44498"/>
    <cellStyle name="입력 2 2 2 3 8 4" xfId="26941"/>
    <cellStyle name="입력 2 2 2 3 8 4 2" xfId="49980"/>
    <cellStyle name="입력 2 2 2 3 8 5" xfId="32830"/>
    <cellStyle name="입력 2 2 2 3 9" xfId="9738"/>
    <cellStyle name="입력 2 2 2 3 9 2" xfId="15704"/>
    <cellStyle name="입력 2 2 2 3 9 2 2" xfId="38758"/>
    <cellStyle name="입력 2 2 2 3 9 3" xfId="21460"/>
    <cellStyle name="입력 2 2 2 3 9 3 2" xfId="44499"/>
    <cellStyle name="입력 2 2 2 3 9 4" xfId="26942"/>
    <cellStyle name="입력 2 2 2 3 9 4 2" xfId="49981"/>
    <cellStyle name="입력 2 2 2 3 9 5" xfId="32831"/>
    <cellStyle name="입력 2 2 2 4" xfId="9739"/>
    <cellStyle name="입력 2 2 2 4 2" xfId="15705"/>
    <cellStyle name="입력 2 2 2 4 2 2" xfId="38759"/>
    <cellStyle name="입력 2 2 2 4 3" xfId="21461"/>
    <cellStyle name="입력 2 2 2 4 3 2" xfId="44500"/>
    <cellStyle name="입력 2 2 2 4 4" xfId="26943"/>
    <cellStyle name="입력 2 2 2 4 4 2" xfId="49982"/>
    <cellStyle name="입력 2 2 2 4 5" xfId="32832"/>
    <cellStyle name="입력 2 2 2 5" xfId="9740"/>
    <cellStyle name="입력 2 2 2 5 2" xfId="15706"/>
    <cellStyle name="입력 2 2 2 5 2 2" xfId="38760"/>
    <cellStyle name="입력 2 2 2 5 3" xfId="21462"/>
    <cellStyle name="입력 2 2 2 5 3 2" xfId="44501"/>
    <cellStyle name="입력 2 2 2 5 4" xfId="26944"/>
    <cellStyle name="입력 2 2 2 5 4 2" xfId="49983"/>
    <cellStyle name="입력 2 2 2 5 5" xfId="32833"/>
    <cellStyle name="입력 2 2 2 6" xfId="9741"/>
    <cellStyle name="입력 2 2 2 6 2" xfId="15707"/>
    <cellStyle name="입력 2 2 2 6 2 2" xfId="38761"/>
    <cellStyle name="입력 2 2 2 6 3" xfId="21463"/>
    <cellStyle name="입력 2 2 2 6 3 2" xfId="44502"/>
    <cellStyle name="입력 2 2 2 6 4" xfId="26945"/>
    <cellStyle name="입력 2 2 2 6 4 2" xfId="49984"/>
    <cellStyle name="입력 2 2 2 6 5" xfId="32834"/>
    <cellStyle name="입력 2 2 2 7" xfId="11509"/>
    <cellStyle name="입력 2 2 2 7 2" xfId="34578"/>
    <cellStyle name="입력 2 2 2 8" xfId="17298"/>
    <cellStyle name="입력 2 2 2 8 2" xfId="40352"/>
    <cellStyle name="입력 2 2 2 9" xfId="28640"/>
    <cellStyle name="입력 2 2 3" xfId="5442"/>
    <cellStyle name="입력 2 2 3 2" xfId="5730"/>
    <cellStyle name="입력 2 2 3 2 10" xfId="11703"/>
    <cellStyle name="입력 2 2 3 2 10 2" xfId="34772"/>
    <cellStyle name="입력 2 2 3 2 11" xfId="17470"/>
    <cellStyle name="입력 2 2 3 2 11 2" xfId="40524"/>
    <cellStyle name="입력 2 2 3 2 12" xfId="22991"/>
    <cellStyle name="입력 2 2 3 2 12 2" xfId="46030"/>
    <cellStyle name="입력 2 2 3 2 13" xfId="28844"/>
    <cellStyle name="입력 2 2 3 2 2" xfId="9742"/>
    <cellStyle name="입력 2 2 3 2 2 2" xfId="15708"/>
    <cellStyle name="입력 2 2 3 2 2 2 2" xfId="38762"/>
    <cellStyle name="입력 2 2 3 2 2 3" xfId="21464"/>
    <cellStyle name="입력 2 2 3 2 2 3 2" xfId="44503"/>
    <cellStyle name="입력 2 2 3 2 2 4" xfId="26946"/>
    <cellStyle name="입력 2 2 3 2 2 4 2" xfId="49985"/>
    <cellStyle name="입력 2 2 3 2 2 5" xfId="32835"/>
    <cellStyle name="입력 2 2 3 2 3" xfId="9743"/>
    <cellStyle name="입력 2 2 3 2 3 2" xfId="15709"/>
    <cellStyle name="입력 2 2 3 2 3 2 2" xfId="38763"/>
    <cellStyle name="입력 2 2 3 2 3 3" xfId="21465"/>
    <cellStyle name="입력 2 2 3 2 3 3 2" xfId="44504"/>
    <cellStyle name="입력 2 2 3 2 3 4" xfId="26947"/>
    <cellStyle name="입력 2 2 3 2 3 4 2" xfId="49986"/>
    <cellStyle name="입력 2 2 3 2 3 5" xfId="32836"/>
    <cellStyle name="입력 2 2 3 2 4" xfId="9744"/>
    <cellStyle name="입력 2 2 3 2 4 2" xfId="15710"/>
    <cellStyle name="입력 2 2 3 2 4 2 2" xfId="38764"/>
    <cellStyle name="입력 2 2 3 2 4 3" xfId="21466"/>
    <cellStyle name="입력 2 2 3 2 4 3 2" xfId="44505"/>
    <cellStyle name="입력 2 2 3 2 4 4" xfId="26948"/>
    <cellStyle name="입력 2 2 3 2 4 4 2" xfId="49987"/>
    <cellStyle name="입력 2 2 3 2 4 5" xfId="32837"/>
    <cellStyle name="입력 2 2 3 2 5" xfId="9745"/>
    <cellStyle name="입력 2 2 3 2 5 2" xfId="15711"/>
    <cellStyle name="입력 2 2 3 2 5 2 2" xfId="38765"/>
    <cellStyle name="입력 2 2 3 2 5 3" xfId="21467"/>
    <cellStyle name="입력 2 2 3 2 5 3 2" xfId="44506"/>
    <cellStyle name="입력 2 2 3 2 5 4" xfId="26949"/>
    <cellStyle name="입력 2 2 3 2 5 4 2" xfId="49988"/>
    <cellStyle name="입력 2 2 3 2 5 5" xfId="32838"/>
    <cellStyle name="입력 2 2 3 2 6" xfId="9746"/>
    <cellStyle name="입력 2 2 3 2 6 2" xfId="15712"/>
    <cellStyle name="입력 2 2 3 2 6 2 2" xfId="38766"/>
    <cellStyle name="입력 2 2 3 2 6 3" xfId="21468"/>
    <cellStyle name="입력 2 2 3 2 6 3 2" xfId="44507"/>
    <cellStyle name="입력 2 2 3 2 6 4" xfId="26950"/>
    <cellStyle name="입력 2 2 3 2 6 4 2" xfId="49989"/>
    <cellStyle name="입력 2 2 3 2 6 5" xfId="32839"/>
    <cellStyle name="입력 2 2 3 2 7" xfId="9747"/>
    <cellStyle name="입력 2 2 3 2 7 2" xfId="15713"/>
    <cellStyle name="입력 2 2 3 2 7 2 2" xfId="38767"/>
    <cellStyle name="입력 2 2 3 2 7 3" xfId="21469"/>
    <cellStyle name="입력 2 2 3 2 7 3 2" xfId="44508"/>
    <cellStyle name="입력 2 2 3 2 7 4" xfId="26951"/>
    <cellStyle name="입력 2 2 3 2 7 4 2" xfId="49990"/>
    <cellStyle name="입력 2 2 3 2 7 5" xfId="32840"/>
    <cellStyle name="입력 2 2 3 2 8" xfId="9748"/>
    <cellStyle name="입력 2 2 3 2 8 2" xfId="15714"/>
    <cellStyle name="입력 2 2 3 2 8 2 2" xfId="38768"/>
    <cellStyle name="입력 2 2 3 2 8 3" xfId="21470"/>
    <cellStyle name="입력 2 2 3 2 8 3 2" xfId="44509"/>
    <cellStyle name="입력 2 2 3 2 8 4" xfId="26952"/>
    <cellStyle name="입력 2 2 3 2 8 4 2" xfId="49991"/>
    <cellStyle name="입력 2 2 3 2 8 5" xfId="32841"/>
    <cellStyle name="입력 2 2 3 2 9" xfId="9749"/>
    <cellStyle name="입력 2 2 3 2 9 2" xfId="15715"/>
    <cellStyle name="입력 2 2 3 2 9 2 2" xfId="38769"/>
    <cellStyle name="입력 2 2 3 2 9 3" xfId="21471"/>
    <cellStyle name="입력 2 2 3 2 9 3 2" xfId="44510"/>
    <cellStyle name="입력 2 2 3 2 9 4" xfId="26953"/>
    <cellStyle name="입력 2 2 3 2 9 4 2" xfId="49992"/>
    <cellStyle name="입력 2 2 3 2 9 5" xfId="32842"/>
    <cellStyle name="입력 2 2 3 3" xfId="5961"/>
    <cellStyle name="입력 2 2 3 3 10" xfId="9750"/>
    <cellStyle name="입력 2 2 3 3 10 2" xfId="15716"/>
    <cellStyle name="입력 2 2 3 3 10 2 2" xfId="38770"/>
    <cellStyle name="입력 2 2 3 3 10 3" xfId="21472"/>
    <cellStyle name="입력 2 2 3 3 10 3 2" xfId="44511"/>
    <cellStyle name="입력 2 2 3 3 10 4" xfId="26954"/>
    <cellStyle name="입력 2 2 3 3 10 4 2" xfId="49993"/>
    <cellStyle name="입력 2 2 3 3 10 5" xfId="32843"/>
    <cellStyle name="입력 2 2 3 3 11" xfId="11934"/>
    <cellStyle name="입력 2 2 3 3 11 2" xfId="35003"/>
    <cellStyle name="입력 2 2 3 3 12" xfId="17691"/>
    <cellStyle name="입력 2 2 3 3 12 2" xfId="40745"/>
    <cellStyle name="입력 2 2 3 3 13" xfId="23188"/>
    <cellStyle name="입력 2 2 3 3 13 2" xfId="46227"/>
    <cellStyle name="입력 2 2 3 3 14" xfId="29075"/>
    <cellStyle name="입력 2 2 3 3 2" xfId="9751"/>
    <cellStyle name="입력 2 2 3 3 2 2" xfId="15717"/>
    <cellStyle name="입력 2 2 3 3 2 2 2" xfId="38771"/>
    <cellStyle name="입력 2 2 3 3 2 3" xfId="21473"/>
    <cellStyle name="입력 2 2 3 3 2 3 2" xfId="44512"/>
    <cellStyle name="입력 2 2 3 3 2 4" xfId="26955"/>
    <cellStyle name="입력 2 2 3 3 2 4 2" xfId="49994"/>
    <cellStyle name="입력 2 2 3 3 2 5" xfId="32844"/>
    <cellStyle name="입력 2 2 3 3 3" xfId="9752"/>
    <cellStyle name="입력 2 2 3 3 3 2" xfId="15718"/>
    <cellStyle name="입력 2 2 3 3 3 2 2" xfId="38772"/>
    <cellStyle name="입력 2 2 3 3 3 3" xfId="21474"/>
    <cellStyle name="입력 2 2 3 3 3 3 2" xfId="44513"/>
    <cellStyle name="입력 2 2 3 3 3 4" xfId="26956"/>
    <cellStyle name="입력 2 2 3 3 3 4 2" xfId="49995"/>
    <cellStyle name="입력 2 2 3 3 3 5" xfId="32845"/>
    <cellStyle name="입력 2 2 3 3 4" xfId="9753"/>
    <cellStyle name="입력 2 2 3 3 4 2" xfId="15719"/>
    <cellStyle name="입력 2 2 3 3 4 2 2" xfId="38773"/>
    <cellStyle name="입력 2 2 3 3 4 3" xfId="21475"/>
    <cellStyle name="입력 2 2 3 3 4 3 2" xfId="44514"/>
    <cellStyle name="입력 2 2 3 3 4 4" xfId="26957"/>
    <cellStyle name="입력 2 2 3 3 4 4 2" xfId="49996"/>
    <cellStyle name="입력 2 2 3 3 4 5" xfId="32846"/>
    <cellStyle name="입력 2 2 3 3 5" xfId="9754"/>
    <cellStyle name="입력 2 2 3 3 5 2" xfId="15720"/>
    <cellStyle name="입력 2 2 3 3 5 2 2" xfId="38774"/>
    <cellStyle name="입력 2 2 3 3 5 3" xfId="21476"/>
    <cellStyle name="입력 2 2 3 3 5 3 2" xfId="44515"/>
    <cellStyle name="입력 2 2 3 3 5 4" xfId="26958"/>
    <cellStyle name="입력 2 2 3 3 5 4 2" xfId="49997"/>
    <cellStyle name="입력 2 2 3 3 5 5" xfId="32847"/>
    <cellStyle name="입력 2 2 3 3 6" xfId="9755"/>
    <cellStyle name="입력 2 2 3 3 6 2" xfId="15721"/>
    <cellStyle name="입력 2 2 3 3 6 2 2" xfId="38775"/>
    <cellStyle name="입력 2 2 3 3 6 3" xfId="21477"/>
    <cellStyle name="입력 2 2 3 3 6 3 2" xfId="44516"/>
    <cellStyle name="입력 2 2 3 3 6 4" xfId="26959"/>
    <cellStyle name="입력 2 2 3 3 6 4 2" xfId="49998"/>
    <cellStyle name="입력 2 2 3 3 6 5" xfId="32848"/>
    <cellStyle name="입력 2 2 3 3 7" xfId="9756"/>
    <cellStyle name="입력 2 2 3 3 7 2" xfId="15722"/>
    <cellStyle name="입력 2 2 3 3 7 2 2" xfId="38776"/>
    <cellStyle name="입력 2 2 3 3 7 3" xfId="21478"/>
    <cellStyle name="입력 2 2 3 3 7 3 2" xfId="44517"/>
    <cellStyle name="입력 2 2 3 3 7 4" xfId="26960"/>
    <cellStyle name="입력 2 2 3 3 7 4 2" xfId="49999"/>
    <cellStyle name="입력 2 2 3 3 7 5" xfId="32849"/>
    <cellStyle name="입력 2 2 3 3 8" xfId="9757"/>
    <cellStyle name="입력 2 2 3 3 8 2" xfId="15723"/>
    <cellStyle name="입력 2 2 3 3 8 2 2" xfId="38777"/>
    <cellStyle name="입력 2 2 3 3 8 3" xfId="21479"/>
    <cellStyle name="입력 2 2 3 3 8 3 2" xfId="44518"/>
    <cellStyle name="입력 2 2 3 3 8 4" xfId="26961"/>
    <cellStyle name="입력 2 2 3 3 8 4 2" xfId="50000"/>
    <cellStyle name="입력 2 2 3 3 8 5" xfId="32850"/>
    <cellStyle name="입력 2 2 3 3 9" xfId="9758"/>
    <cellStyle name="입력 2 2 3 3 9 2" xfId="15724"/>
    <cellStyle name="입력 2 2 3 3 9 2 2" xfId="38778"/>
    <cellStyle name="입력 2 2 3 3 9 3" xfId="21480"/>
    <cellStyle name="입력 2 2 3 3 9 3 2" xfId="44519"/>
    <cellStyle name="입력 2 2 3 3 9 4" xfId="26962"/>
    <cellStyle name="입력 2 2 3 3 9 4 2" xfId="50001"/>
    <cellStyle name="입력 2 2 3 3 9 5" xfId="32851"/>
    <cellStyle name="입력 2 2 3 4" xfId="9759"/>
    <cellStyle name="입력 2 2 3 4 2" xfId="15725"/>
    <cellStyle name="입력 2 2 3 4 2 2" xfId="38779"/>
    <cellStyle name="입력 2 2 3 4 3" xfId="21481"/>
    <cellStyle name="입력 2 2 3 4 3 2" xfId="44520"/>
    <cellStyle name="입력 2 2 3 4 4" xfId="26963"/>
    <cellStyle name="입력 2 2 3 4 4 2" xfId="50002"/>
    <cellStyle name="입력 2 2 3 4 5" xfId="32852"/>
    <cellStyle name="입력 2 2 3 5" xfId="9760"/>
    <cellStyle name="입력 2 2 3 5 2" xfId="15726"/>
    <cellStyle name="입력 2 2 3 5 2 2" xfId="38780"/>
    <cellStyle name="입력 2 2 3 5 3" xfId="21482"/>
    <cellStyle name="입력 2 2 3 5 3 2" xfId="44521"/>
    <cellStyle name="입력 2 2 3 5 4" xfId="26964"/>
    <cellStyle name="입력 2 2 3 5 4 2" xfId="50003"/>
    <cellStyle name="입력 2 2 3 5 5" xfId="32853"/>
    <cellStyle name="입력 2 2 3 6" xfId="9761"/>
    <cellStyle name="입력 2 2 3 6 2" xfId="15727"/>
    <cellStyle name="입력 2 2 3 6 2 2" xfId="38781"/>
    <cellStyle name="입력 2 2 3 6 3" xfId="21483"/>
    <cellStyle name="입력 2 2 3 6 3 2" xfId="44522"/>
    <cellStyle name="입력 2 2 3 6 4" xfId="26965"/>
    <cellStyle name="입력 2 2 3 6 4 2" xfId="50004"/>
    <cellStyle name="입력 2 2 3 6 5" xfId="32854"/>
    <cellStyle name="입력 2 2 3 7" xfId="11436"/>
    <cellStyle name="입력 2 2 3 7 2" xfId="34505"/>
    <cellStyle name="입력 2 2 3 8" xfId="17231"/>
    <cellStyle name="입력 2 2 3 8 2" xfId="40285"/>
    <cellStyle name="입력 2 2 3 9" xfId="28567"/>
    <cellStyle name="입력 2 2 4" xfId="5414"/>
    <cellStyle name="입력 2 2 4 10" xfId="28539"/>
    <cellStyle name="입력 2 2 4 2" xfId="5702"/>
    <cellStyle name="입력 2 2 4 2 10" xfId="11675"/>
    <cellStyle name="입력 2 2 4 2 10 2" xfId="34744"/>
    <cellStyle name="입력 2 2 4 2 11" xfId="17444"/>
    <cellStyle name="입력 2 2 4 2 11 2" xfId="40498"/>
    <cellStyle name="입력 2 2 4 2 12" xfId="22965"/>
    <cellStyle name="입력 2 2 4 2 12 2" xfId="46004"/>
    <cellStyle name="입력 2 2 4 2 13" xfId="28816"/>
    <cellStyle name="입력 2 2 4 2 2" xfId="9762"/>
    <cellStyle name="입력 2 2 4 2 2 2" xfId="15728"/>
    <cellStyle name="입력 2 2 4 2 2 2 2" xfId="38782"/>
    <cellStyle name="입력 2 2 4 2 2 3" xfId="21484"/>
    <cellStyle name="입력 2 2 4 2 2 3 2" xfId="44523"/>
    <cellStyle name="입력 2 2 4 2 2 4" xfId="26966"/>
    <cellStyle name="입력 2 2 4 2 2 4 2" xfId="50005"/>
    <cellStyle name="입력 2 2 4 2 2 5" xfId="32855"/>
    <cellStyle name="입력 2 2 4 2 3" xfId="9763"/>
    <cellStyle name="입력 2 2 4 2 3 2" xfId="15729"/>
    <cellStyle name="입력 2 2 4 2 3 2 2" xfId="38783"/>
    <cellStyle name="입력 2 2 4 2 3 3" xfId="21485"/>
    <cellStyle name="입력 2 2 4 2 3 3 2" xfId="44524"/>
    <cellStyle name="입력 2 2 4 2 3 4" xfId="26967"/>
    <cellStyle name="입력 2 2 4 2 3 4 2" xfId="50006"/>
    <cellStyle name="입력 2 2 4 2 3 5" xfId="32856"/>
    <cellStyle name="입력 2 2 4 2 4" xfId="9764"/>
    <cellStyle name="입력 2 2 4 2 4 2" xfId="15730"/>
    <cellStyle name="입력 2 2 4 2 4 2 2" xfId="38784"/>
    <cellStyle name="입력 2 2 4 2 4 3" xfId="21486"/>
    <cellStyle name="입력 2 2 4 2 4 3 2" xfId="44525"/>
    <cellStyle name="입력 2 2 4 2 4 4" xfId="26968"/>
    <cellStyle name="입력 2 2 4 2 4 4 2" xfId="50007"/>
    <cellStyle name="입력 2 2 4 2 4 5" xfId="32857"/>
    <cellStyle name="입력 2 2 4 2 5" xfId="9765"/>
    <cellStyle name="입력 2 2 4 2 5 2" xfId="15731"/>
    <cellStyle name="입력 2 2 4 2 5 2 2" xfId="38785"/>
    <cellStyle name="입력 2 2 4 2 5 3" xfId="21487"/>
    <cellStyle name="입력 2 2 4 2 5 3 2" xfId="44526"/>
    <cellStyle name="입력 2 2 4 2 5 4" xfId="26969"/>
    <cellStyle name="입력 2 2 4 2 5 4 2" xfId="50008"/>
    <cellStyle name="입력 2 2 4 2 5 5" xfId="32858"/>
    <cellStyle name="입력 2 2 4 2 6" xfId="9766"/>
    <cellStyle name="입력 2 2 4 2 6 2" xfId="15732"/>
    <cellStyle name="입력 2 2 4 2 6 2 2" xfId="38786"/>
    <cellStyle name="입력 2 2 4 2 6 3" xfId="21488"/>
    <cellStyle name="입력 2 2 4 2 6 3 2" xfId="44527"/>
    <cellStyle name="입력 2 2 4 2 6 4" xfId="26970"/>
    <cellStyle name="입력 2 2 4 2 6 4 2" xfId="50009"/>
    <cellStyle name="입력 2 2 4 2 6 5" xfId="32859"/>
    <cellStyle name="입력 2 2 4 2 7" xfId="9767"/>
    <cellStyle name="입력 2 2 4 2 7 2" xfId="15733"/>
    <cellStyle name="입력 2 2 4 2 7 2 2" xfId="38787"/>
    <cellStyle name="입력 2 2 4 2 7 3" xfId="21489"/>
    <cellStyle name="입력 2 2 4 2 7 3 2" xfId="44528"/>
    <cellStyle name="입력 2 2 4 2 7 4" xfId="26971"/>
    <cellStyle name="입력 2 2 4 2 7 4 2" xfId="50010"/>
    <cellStyle name="입력 2 2 4 2 7 5" xfId="32860"/>
    <cellStyle name="입력 2 2 4 2 8" xfId="9768"/>
    <cellStyle name="입력 2 2 4 2 8 2" xfId="15734"/>
    <cellStyle name="입력 2 2 4 2 8 2 2" xfId="38788"/>
    <cellStyle name="입력 2 2 4 2 8 3" xfId="21490"/>
    <cellStyle name="입력 2 2 4 2 8 3 2" xfId="44529"/>
    <cellStyle name="입력 2 2 4 2 8 4" xfId="26972"/>
    <cellStyle name="입력 2 2 4 2 8 4 2" xfId="50011"/>
    <cellStyle name="입력 2 2 4 2 8 5" xfId="32861"/>
    <cellStyle name="입력 2 2 4 2 9" xfId="9769"/>
    <cellStyle name="입력 2 2 4 2 9 2" xfId="15735"/>
    <cellStyle name="입력 2 2 4 2 9 2 2" xfId="38789"/>
    <cellStyle name="입력 2 2 4 2 9 3" xfId="21491"/>
    <cellStyle name="입력 2 2 4 2 9 3 2" xfId="44530"/>
    <cellStyle name="입력 2 2 4 2 9 4" xfId="26973"/>
    <cellStyle name="입력 2 2 4 2 9 4 2" xfId="50012"/>
    <cellStyle name="입력 2 2 4 2 9 5" xfId="32862"/>
    <cellStyle name="입력 2 2 4 3" xfId="5941"/>
    <cellStyle name="입력 2 2 4 3 10" xfId="9770"/>
    <cellStyle name="입력 2 2 4 3 10 2" xfId="15736"/>
    <cellStyle name="입력 2 2 4 3 10 2 2" xfId="38790"/>
    <cellStyle name="입력 2 2 4 3 10 3" xfId="21492"/>
    <cellStyle name="입력 2 2 4 3 10 3 2" xfId="44531"/>
    <cellStyle name="입력 2 2 4 3 10 4" xfId="26974"/>
    <cellStyle name="입력 2 2 4 3 10 4 2" xfId="50013"/>
    <cellStyle name="입력 2 2 4 3 10 5" xfId="32863"/>
    <cellStyle name="입력 2 2 4 3 11" xfId="11914"/>
    <cellStyle name="입력 2 2 4 3 11 2" xfId="34983"/>
    <cellStyle name="입력 2 2 4 3 12" xfId="17671"/>
    <cellStyle name="입력 2 2 4 3 12 2" xfId="40725"/>
    <cellStyle name="입력 2 2 4 3 13" xfId="23168"/>
    <cellStyle name="입력 2 2 4 3 13 2" xfId="46207"/>
    <cellStyle name="입력 2 2 4 3 14" xfId="29055"/>
    <cellStyle name="입력 2 2 4 3 2" xfId="9771"/>
    <cellStyle name="입력 2 2 4 3 2 2" xfId="15737"/>
    <cellStyle name="입력 2 2 4 3 2 2 2" xfId="38791"/>
    <cellStyle name="입력 2 2 4 3 2 3" xfId="21493"/>
    <cellStyle name="입력 2 2 4 3 2 3 2" xfId="44532"/>
    <cellStyle name="입력 2 2 4 3 2 4" xfId="26975"/>
    <cellStyle name="입력 2 2 4 3 2 4 2" xfId="50014"/>
    <cellStyle name="입력 2 2 4 3 2 5" xfId="32864"/>
    <cellStyle name="입력 2 2 4 3 3" xfId="9772"/>
    <cellStyle name="입력 2 2 4 3 3 2" xfId="15738"/>
    <cellStyle name="입력 2 2 4 3 3 2 2" xfId="38792"/>
    <cellStyle name="입력 2 2 4 3 3 3" xfId="21494"/>
    <cellStyle name="입력 2 2 4 3 3 3 2" xfId="44533"/>
    <cellStyle name="입력 2 2 4 3 3 4" xfId="26976"/>
    <cellStyle name="입력 2 2 4 3 3 4 2" xfId="50015"/>
    <cellStyle name="입력 2 2 4 3 3 5" xfId="32865"/>
    <cellStyle name="입력 2 2 4 3 4" xfId="9773"/>
    <cellStyle name="입력 2 2 4 3 4 2" xfId="15739"/>
    <cellStyle name="입력 2 2 4 3 4 2 2" xfId="38793"/>
    <cellStyle name="입력 2 2 4 3 4 3" xfId="21495"/>
    <cellStyle name="입력 2 2 4 3 4 3 2" xfId="44534"/>
    <cellStyle name="입력 2 2 4 3 4 4" xfId="26977"/>
    <cellStyle name="입력 2 2 4 3 4 4 2" xfId="50016"/>
    <cellStyle name="입력 2 2 4 3 4 5" xfId="32866"/>
    <cellStyle name="입력 2 2 4 3 5" xfId="9774"/>
    <cellStyle name="입력 2 2 4 3 5 2" xfId="15740"/>
    <cellStyle name="입력 2 2 4 3 5 2 2" xfId="38794"/>
    <cellStyle name="입력 2 2 4 3 5 3" xfId="21496"/>
    <cellStyle name="입력 2 2 4 3 5 3 2" xfId="44535"/>
    <cellStyle name="입력 2 2 4 3 5 4" xfId="26978"/>
    <cellStyle name="입력 2 2 4 3 5 4 2" xfId="50017"/>
    <cellStyle name="입력 2 2 4 3 5 5" xfId="32867"/>
    <cellStyle name="입력 2 2 4 3 6" xfId="9775"/>
    <cellStyle name="입력 2 2 4 3 6 2" xfId="15741"/>
    <cellStyle name="입력 2 2 4 3 6 2 2" xfId="38795"/>
    <cellStyle name="입력 2 2 4 3 6 3" xfId="21497"/>
    <cellStyle name="입력 2 2 4 3 6 3 2" xfId="44536"/>
    <cellStyle name="입력 2 2 4 3 6 4" xfId="26979"/>
    <cellStyle name="입력 2 2 4 3 6 4 2" xfId="50018"/>
    <cellStyle name="입력 2 2 4 3 6 5" xfId="32868"/>
    <cellStyle name="입력 2 2 4 3 7" xfId="9776"/>
    <cellStyle name="입력 2 2 4 3 7 2" xfId="15742"/>
    <cellStyle name="입력 2 2 4 3 7 2 2" xfId="38796"/>
    <cellStyle name="입력 2 2 4 3 7 3" xfId="21498"/>
    <cellStyle name="입력 2 2 4 3 7 3 2" xfId="44537"/>
    <cellStyle name="입력 2 2 4 3 7 4" xfId="26980"/>
    <cellStyle name="입력 2 2 4 3 7 4 2" xfId="50019"/>
    <cellStyle name="입력 2 2 4 3 7 5" xfId="32869"/>
    <cellStyle name="입력 2 2 4 3 8" xfId="9777"/>
    <cellStyle name="입력 2 2 4 3 8 2" xfId="15743"/>
    <cellStyle name="입력 2 2 4 3 8 2 2" xfId="38797"/>
    <cellStyle name="입력 2 2 4 3 8 3" xfId="21499"/>
    <cellStyle name="입력 2 2 4 3 8 3 2" xfId="44538"/>
    <cellStyle name="입력 2 2 4 3 8 4" xfId="26981"/>
    <cellStyle name="입력 2 2 4 3 8 4 2" xfId="50020"/>
    <cellStyle name="입력 2 2 4 3 8 5" xfId="32870"/>
    <cellStyle name="입력 2 2 4 3 9" xfId="9778"/>
    <cellStyle name="입력 2 2 4 3 9 2" xfId="15744"/>
    <cellStyle name="입력 2 2 4 3 9 2 2" xfId="38798"/>
    <cellStyle name="입력 2 2 4 3 9 3" xfId="21500"/>
    <cellStyle name="입력 2 2 4 3 9 3 2" xfId="44539"/>
    <cellStyle name="입력 2 2 4 3 9 4" xfId="26982"/>
    <cellStyle name="입력 2 2 4 3 9 4 2" xfId="50021"/>
    <cellStyle name="입력 2 2 4 3 9 5" xfId="32871"/>
    <cellStyle name="입력 2 2 4 4" xfId="9779"/>
    <cellStyle name="입력 2 2 4 4 2" xfId="15745"/>
    <cellStyle name="입력 2 2 4 4 2 2" xfId="38799"/>
    <cellStyle name="입력 2 2 4 4 3" xfId="21501"/>
    <cellStyle name="입력 2 2 4 4 3 2" xfId="44540"/>
    <cellStyle name="입력 2 2 4 4 4" xfId="26983"/>
    <cellStyle name="입력 2 2 4 4 4 2" xfId="50022"/>
    <cellStyle name="입력 2 2 4 4 5" xfId="32872"/>
    <cellStyle name="입력 2 2 4 5" xfId="9780"/>
    <cellStyle name="입력 2 2 4 5 2" xfId="15746"/>
    <cellStyle name="입력 2 2 4 5 2 2" xfId="38800"/>
    <cellStyle name="입력 2 2 4 5 3" xfId="21502"/>
    <cellStyle name="입력 2 2 4 5 3 2" xfId="44541"/>
    <cellStyle name="입력 2 2 4 5 4" xfId="26984"/>
    <cellStyle name="입력 2 2 4 5 4 2" xfId="50023"/>
    <cellStyle name="입력 2 2 4 5 5" xfId="32873"/>
    <cellStyle name="입력 2 2 4 6" xfId="9781"/>
    <cellStyle name="입력 2 2 4 6 2" xfId="15747"/>
    <cellStyle name="입력 2 2 4 6 2 2" xfId="38801"/>
    <cellStyle name="입력 2 2 4 6 3" xfId="21503"/>
    <cellStyle name="입력 2 2 4 6 3 2" xfId="44542"/>
    <cellStyle name="입력 2 2 4 6 4" xfId="26985"/>
    <cellStyle name="입력 2 2 4 6 4 2" xfId="50024"/>
    <cellStyle name="입력 2 2 4 6 5" xfId="32874"/>
    <cellStyle name="입력 2 2 4 7" xfId="9782"/>
    <cellStyle name="입력 2 2 4 7 2" xfId="15748"/>
    <cellStyle name="입력 2 2 4 7 2 2" xfId="38802"/>
    <cellStyle name="입력 2 2 4 7 3" xfId="21504"/>
    <cellStyle name="입력 2 2 4 7 3 2" xfId="44543"/>
    <cellStyle name="입력 2 2 4 7 4" xfId="26986"/>
    <cellStyle name="입력 2 2 4 7 4 2" xfId="50025"/>
    <cellStyle name="입력 2 2 4 7 5" xfId="32875"/>
    <cellStyle name="입력 2 2 4 8" xfId="11408"/>
    <cellStyle name="입력 2 2 4 8 2" xfId="34477"/>
    <cellStyle name="입력 2 2 4 9" xfId="17206"/>
    <cellStyle name="입력 2 2 4 9 2" xfId="40260"/>
    <cellStyle name="입력 2 2 5" xfId="5461"/>
    <cellStyle name="입력 2 2 5 10" xfId="17248"/>
    <cellStyle name="입력 2 2 5 10 2" xfId="40302"/>
    <cellStyle name="입력 2 2 5 11" xfId="22872"/>
    <cellStyle name="입력 2 2 5 11 2" xfId="45911"/>
    <cellStyle name="입력 2 2 5 12" xfId="28586"/>
    <cellStyle name="입력 2 2 5 2" xfId="5749"/>
    <cellStyle name="입력 2 2 5 2 10" xfId="9783"/>
    <cellStyle name="입력 2 2 5 2 10 2" xfId="15749"/>
    <cellStyle name="입력 2 2 5 2 10 2 2" xfId="38803"/>
    <cellStyle name="입력 2 2 5 2 10 3" xfId="21505"/>
    <cellStyle name="입력 2 2 5 2 10 3 2" xfId="44544"/>
    <cellStyle name="입력 2 2 5 2 10 4" xfId="26987"/>
    <cellStyle name="입력 2 2 5 2 10 4 2" xfId="50026"/>
    <cellStyle name="입력 2 2 5 2 10 5" xfId="32876"/>
    <cellStyle name="입력 2 2 5 2 11" xfId="11722"/>
    <cellStyle name="입력 2 2 5 2 11 2" xfId="34791"/>
    <cellStyle name="입력 2 2 5 2 12" xfId="17489"/>
    <cellStyle name="입력 2 2 5 2 12 2" xfId="40543"/>
    <cellStyle name="입력 2 2 5 2 13" xfId="23007"/>
    <cellStyle name="입력 2 2 5 2 13 2" xfId="46046"/>
    <cellStyle name="입력 2 2 5 2 14" xfId="28863"/>
    <cellStyle name="입력 2 2 5 2 2" xfId="9784"/>
    <cellStyle name="입력 2 2 5 2 2 2" xfId="15750"/>
    <cellStyle name="입력 2 2 5 2 2 2 2" xfId="38804"/>
    <cellStyle name="입력 2 2 5 2 2 3" xfId="21506"/>
    <cellStyle name="입력 2 2 5 2 2 3 2" xfId="44545"/>
    <cellStyle name="입력 2 2 5 2 2 4" xfId="26988"/>
    <cellStyle name="입력 2 2 5 2 2 4 2" xfId="50027"/>
    <cellStyle name="입력 2 2 5 2 2 5" xfId="32877"/>
    <cellStyle name="입력 2 2 5 2 3" xfId="9785"/>
    <cellStyle name="입력 2 2 5 2 3 2" xfId="15751"/>
    <cellStyle name="입력 2 2 5 2 3 2 2" xfId="38805"/>
    <cellStyle name="입력 2 2 5 2 3 3" xfId="21507"/>
    <cellStyle name="입력 2 2 5 2 3 3 2" xfId="44546"/>
    <cellStyle name="입력 2 2 5 2 3 4" xfId="26989"/>
    <cellStyle name="입력 2 2 5 2 3 4 2" xfId="50028"/>
    <cellStyle name="입력 2 2 5 2 3 5" xfId="32878"/>
    <cellStyle name="입력 2 2 5 2 4" xfId="9786"/>
    <cellStyle name="입력 2 2 5 2 4 2" xfId="15752"/>
    <cellStyle name="입력 2 2 5 2 4 2 2" xfId="38806"/>
    <cellStyle name="입력 2 2 5 2 4 3" xfId="21508"/>
    <cellStyle name="입력 2 2 5 2 4 3 2" xfId="44547"/>
    <cellStyle name="입력 2 2 5 2 4 4" xfId="26990"/>
    <cellStyle name="입력 2 2 5 2 4 4 2" xfId="50029"/>
    <cellStyle name="입력 2 2 5 2 4 5" xfId="32879"/>
    <cellStyle name="입력 2 2 5 2 5" xfId="9787"/>
    <cellStyle name="입력 2 2 5 2 5 2" xfId="15753"/>
    <cellStyle name="입력 2 2 5 2 5 2 2" xfId="38807"/>
    <cellStyle name="입력 2 2 5 2 5 3" xfId="21509"/>
    <cellStyle name="입력 2 2 5 2 5 3 2" xfId="44548"/>
    <cellStyle name="입력 2 2 5 2 5 4" xfId="26991"/>
    <cellStyle name="입력 2 2 5 2 5 4 2" xfId="50030"/>
    <cellStyle name="입력 2 2 5 2 5 5" xfId="32880"/>
    <cellStyle name="입력 2 2 5 2 6" xfId="9788"/>
    <cellStyle name="입력 2 2 5 2 6 2" xfId="15754"/>
    <cellStyle name="입력 2 2 5 2 6 2 2" xfId="38808"/>
    <cellStyle name="입력 2 2 5 2 6 3" xfId="21510"/>
    <cellStyle name="입력 2 2 5 2 6 3 2" xfId="44549"/>
    <cellStyle name="입력 2 2 5 2 6 4" xfId="26992"/>
    <cellStyle name="입력 2 2 5 2 6 4 2" xfId="50031"/>
    <cellStyle name="입력 2 2 5 2 6 5" xfId="32881"/>
    <cellStyle name="입력 2 2 5 2 7" xfId="9789"/>
    <cellStyle name="입력 2 2 5 2 7 2" xfId="15755"/>
    <cellStyle name="입력 2 2 5 2 7 2 2" xfId="38809"/>
    <cellStyle name="입력 2 2 5 2 7 3" xfId="21511"/>
    <cellStyle name="입력 2 2 5 2 7 3 2" xfId="44550"/>
    <cellStyle name="입력 2 2 5 2 7 4" xfId="26993"/>
    <cellStyle name="입력 2 2 5 2 7 4 2" xfId="50032"/>
    <cellStyle name="입력 2 2 5 2 7 5" xfId="32882"/>
    <cellStyle name="입력 2 2 5 2 8" xfId="9790"/>
    <cellStyle name="입력 2 2 5 2 8 2" xfId="15756"/>
    <cellStyle name="입력 2 2 5 2 8 2 2" xfId="38810"/>
    <cellStyle name="입력 2 2 5 2 8 3" xfId="21512"/>
    <cellStyle name="입력 2 2 5 2 8 3 2" xfId="44551"/>
    <cellStyle name="입력 2 2 5 2 8 4" xfId="26994"/>
    <cellStyle name="입력 2 2 5 2 8 4 2" xfId="50033"/>
    <cellStyle name="입력 2 2 5 2 8 5" xfId="32883"/>
    <cellStyle name="입력 2 2 5 2 9" xfId="9791"/>
    <cellStyle name="입력 2 2 5 2 9 2" xfId="15757"/>
    <cellStyle name="입력 2 2 5 2 9 2 2" xfId="38811"/>
    <cellStyle name="입력 2 2 5 2 9 3" xfId="21513"/>
    <cellStyle name="입력 2 2 5 2 9 3 2" xfId="44552"/>
    <cellStyle name="입력 2 2 5 2 9 4" xfId="26995"/>
    <cellStyle name="입력 2 2 5 2 9 4 2" xfId="50034"/>
    <cellStyle name="입력 2 2 5 2 9 5" xfId="32884"/>
    <cellStyle name="입력 2 2 5 3" xfId="5976"/>
    <cellStyle name="입력 2 2 5 3 10" xfId="9792"/>
    <cellStyle name="입력 2 2 5 3 10 2" xfId="15758"/>
    <cellStyle name="입력 2 2 5 3 10 2 2" xfId="38812"/>
    <cellStyle name="입력 2 2 5 3 10 3" xfId="21514"/>
    <cellStyle name="입력 2 2 5 3 10 3 2" xfId="44553"/>
    <cellStyle name="입력 2 2 5 3 10 4" xfId="26996"/>
    <cellStyle name="입력 2 2 5 3 10 4 2" xfId="50035"/>
    <cellStyle name="입력 2 2 5 3 10 5" xfId="32885"/>
    <cellStyle name="입력 2 2 5 3 11" xfId="11949"/>
    <cellStyle name="입력 2 2 5 3 11 2" xfId="35018"/>
    <cellStyle name="입력 2 2 5 3 12" xfId="17706"/>
    <cellStyle name="입력 2 2 5 3 12 2" xfId="40760"/>
    <cellStyle name="입력 2 2 5 3 13" xfId="23203"/>
    <cellStyle name="입력 2 2 5 3 13 2" xfId="46242"/>
    <cellStyle name="입력 2 2 5 3 14" xfId="29090"/>
    <cellStyle name="입력 2 2 5 3 2" xfId="9793"/>
    <cellStyle name="입력 2 2 5 3 2 2" xfId="15759"/>
    <cellStyle name="입력 2 2 5 3 2 2 2" xfId="38813"/>
    <cellStyle name="입력 2 2 5 3 2 3" xfId="21515"/>
    <cellStyle name="입력 2 2 5 3 2 3 2" xfId="44554"/>
    <cellStyle name="입력 2 2 5 3 2 4" xfId="26997"/>
    <cellStyle name="입력 2 2 5 3 2 4 2" xfId="50036"/>
    <cellStyle name="입력 2 2 5 3 2 5" xfId="32886"/>
    <cellStyle name="입력 2 2 5 3 3" xfId="9794"/>
    <cellStyle name="입력 2 2 5 3 3 2" xfId="15760"/>
    <cellStyle name="입력 2 2 5 3 3 2 2" xfId="38814"/>
    <cellStyle name="입력 2 2 5 3 3 3" xfId="21516"/>
    <cellStyle name="입력 2 2 5 3 3 3 2" xfId="44555"/>
    <cellStyle name="입력 2 2 5 3 3 4" xfId="26998"/>
    <cellStyle name="입력 2 2 5 3 3 4 2" xfId="50037"/>
    <cellStyle name="입력 2 2 5 3 3 5" xfId="32887"/>
    <cellStyle name="입력 2 2 5 3 4" xfId="9795"/>
    <cellStyle name="입력 2 2 5 3 4 2" xfId="15761"/>
    <cellStyle name="입력 2 2 5 3 4 2 2" xfId="38815"/>
    <cellStyle name="입력 2 2 5 3 4 3" xfId="21517"/>
    <cellStyle name="입력 2 2 5 3 4 3 2" xfId="44556"/>
    <cellStyle name="입력 2 2 5 3 4 4" xfId="26999"/>
    <cellStyle name="입력 2 2 5 3 4 4 2" xfId="50038"/>
    <cellStyle name="입력 2 2 5 3 4 5" xfId="32888"/>
    <cellStyle name="입력 2 2 5 3 5" xfId="9796"/>
    <cellStyle name="입력 2 2 5 3 5 2" xfId="15762"/>
    <cellStyle name="입력 2 2 5 3 5 2 2" xfId="38816"/>
    <cellStyle name="입력 2 2 5 3 5 3" xfId="21518"/>
    <cellStyle name="입력 2 2 5 3 5 3 2" xfId="44557"/>
    <cellStyle name="입력 2 2 5 3 5 4" xfId="27000"/>
    <cellStyle name="입력 2 2 5 3 5 4 2" xfId="50039"/>
    <cellStyle name="입력 2 2 5 3 5 5" xfId="32889"/>
    <cellStyle name="입력 2 2 5 3 6" xfId="9797"/>
    <cellStyle name="입력 2 2 5 3 6 2" xfId="15763"/>
    <cellStyle name="입력 2 2 5 3 6 2 2" xfId="38817"/>
    <cellStyle name="입력 2 2 5 3 6 3" xfId="21519"/>
    <cellStyle name="입력 2 2 5 3 6 3 2" xfId="44558"/>
    <cellStyle name="입력 2 2 5 3 6 4" xfId="27001"/>
    <cellStyle name="입력 2 2 5 3 6 4 2" xfId="50040"/>
    <cellStyle name="입력 2 2 5 3 6 5" xfId="32890"/>
    <cellStyle name="입력 2 2 5 3 7" xfId="9798"/>
    <cellStyle name="입력 2 2 5 3 7 2" xfId="15764"/>
    <cellStyle name="입력 2 2 5 3 7 2 2" xfId="38818"/>
    <cellStyle name="입력 2 2 5 3 7 3" xfId="21520"/>
    <cellStyle name="입력 2 2 5 3 7 3 2" xfId="44559"/>
    <cellStyle name="입력 2 2 5 3 7 4" xfId="27002"/>
    <cellStyle name="입력 2 2 5 3 7 4 2" xfId="50041"/>
    <cellStyle name="입력 2 2 5 3 7 5" xfId="32891"/>
    <cellStyle name="입력 2 2 5 3 8" xfId="9799"/>
    <cellStyle name="입력 2 2 5 3 8 2" xfId="15765"/>
    <cellStyle name="입력 2 2 5 3 8 2 2" xfId="38819"/>
    <cellStyle name="입력 2 2 5 3 8 3" xfId="21521"/>
    <cellStyle name="입력 2 2 5 3 8 3 2" xfId="44560"/>
    <cellStyle name="입력 2 2 5 3 8 4" xfId="27003"/>
    <cellStyle name="입력 2 2 5 3 8 4 2" xfId="50042"/>
    <cellStyle name="입력 2 2 5 3 8 5" xfId="32892"/>
    <cellStyle name="입력 2 2 5 3 9" xfId="9800"/>
    <cellStyle name="입력 2 2 5 3 9 2" xfId="15766"/>
    <cellStyle name="입력 2 2 5 3 9 2 2" xfId="38820"/>
    <cellStyle name="입력 2 2 5 3 9 3" xfId="21522"/>
    <cellStyle name="입력 2 2 5 3 9 3 2" xfId="44561"/>
    <cellStyle name="입력 2 2 5 3 9 4" xfId="27004"/>
    <cellStyle name="입력 2 2 5 3 9 4 2" xfId="50043"/>
    <cellStyle name="입력 2 2 5 3 9 5" xfId="32893"/>
    <cellStyle name="입력 2 2 5 4" xfId="9801"/>
    <cellStyle name="입력 2 2 5 4 2" xfId="15767"/>
    <cellStyle name="입력 2 2 5 4 2 2" xfId="38821"/>
    <cellStyle name="입력 2 2 5 4 3" xfId="21523"/>
    <cellStyle name="입력 2 2 5 4 3 2" xfId="44562"/>
    <cellStyle name="입력 2 2 5 4 4" xfId="27005"/>
    <cellStyle name="입력 2 2 5 4 4 2" xfId="50044"/>
    <cellStyle name="입력 2 2 5 4 5" xfId="32894"/>
    <cellStyle name="입력 2 2 5 5" xfId="9802"/>
    <cellStyle name="입력 2 2 5 5 2" xfId="15768"/>
    <cellStyle name="입력 2 2 5 5 2 2" xfId="38822"/>
    <cellStyle name="입력 2 2 5 5 3" xfId="21524"/>
    <cellStyle name="입력 2 2 5 5 3 2" xfId="44563"/>
    <cellStyle name="입력 2 2 5 5 4" xfId="27006"/>
    <cellStyle name="입력 2 2 5 5 4 2" xfId="50045"/>
    <cellStyle name="입력 2 2 5 5 5" xfId="32895"/>
    <cellStyle name="입력 2 2 5 6" xfId="9803"/>
    <cellStyle name="입력 2 2 5 6 2" xfId="15769"/>
    <cellStyle name="입력 2 2 5 6 2 2" xfId="38823"/>
    <cellStyle name="입력 2 2 5 6 3" xfId="21525"/>
    <cellStyle name="입력 2 2 5 6 3 2" xfId="44564"/>
    <cellStyle name="입력 2 2 5 6 4" xfId="27007"/>
    <cellStyle name="입력 2 2 5 6 4 2" xfId="50046"/>
    <cellStyle name="입력 2 2 5 6 5" xfId="32896"/>
    <cellStyle name="입력 2 2 5 7" xfId="9804"/>
    <cellStyle name="입력 2 2 5 7 2" xfId="15770"/>
    <cellStyle name="입력 2 2 5 7 2 2" xfId="38824"/>
    <cellStyle name="입력 2 2 5 7 3" xfId="21526"/>
    <cellStyle name="입력 2 2 5 7 3 2" xfId="44565"/>
    <cellStyle name="입력 2 2 5 7 4" xfId="27008"/>
    <cellStyle name="입력 2 2 5 7 4 2" xfId="50047"/>
    <cellStyle name="입력 2 2 5 7 5" xfId="32897"/>
    <cellStyle name="입력 2 2 5 8" xfId="9805"/>
    <cellStyle name="입력 2 2 5 8 2" xfId="15771"/>
    <cellStyle name="입력 2 2 5 8 2 2" xfId="38825"/>
    <cellStyle name="입력 2 2 5 8 3" xfId="21527"/>
    <cellStyle name="입력 2 2 5 8 3 2" xfId="44566"/>
    <cellStyle name="입력 2 2 5 8 4" xfId="27009"/>
    <cellStyle name="입력 2 2 5 8 4 2" xfId="50048"/>
    <cellStyle name="입력 2 2 5 8 5" xfId="32898"/>
    <cellStyle name="입력 2 2 5 9" xfId="11455"/>
    <cellStyle name="입력 2 2 5 9 2" xfId="34524"/>
    <cellStyle name="입력 2 2 6" xfId="9806"/>
    <cellStyle name="입력 2 2 6 2" xfId="15772"/>
    <cellStyle name="입력 2 2 6 2 2" xfId="38826"/>
    <cellStyle name="입력 2 2 6 3" xfId="21528"/>
    <cellStyle name="입력 2 2 6 3 2" xfId="44567"/>
    <cellStyle name="입력 2 2 6 4" xfId="27010"/>
    <cellStyle name="입력 2 2 6 4 2" xfId="50049"/>
    <cellStyle name="입력 2 2 6 5" xfId="32899"/>
    <cellStyle name="입력 2 2 7" xfId="9807"/>
    <cellStyle name="입력 2 2 7 2" xfId="15773"/>
    <cellStyle name="입력 2 2 7 2 2" xfId="38827"/>
    <cellStyle name="입력 2 2 7 3" xfId="21529"/>
    <cellStyle name="입력 2 2 7 3 2" xfId="44568"/>
    <cellStyle name="입력 2 2 7 4" xfId="27011"/>
    <cellStyle name="입력 2 2 7 4 2" xfId="50050"/>
    <cellStyle name="입력 2 2 7 5" xfId="32900"/>
    <cellStyle name="입력 2 2 8" xfId="11330"/>
    <cellStyle name="입력 2 2 8 2" xfId="34399"/>
    <cellStyle name="입력 2 2 9" xfId="11279"/>
    <cellStyle name="입력 2 2 9 2" xfId="34348"/>
    <cellStyle name="입력 2 3" xfId="5387"/>
    <cellStyle name="입력 2 3 10" xfId="9808"/>
    <cellStyle name="입력 2 3 10 2" xfId="15774"/>
    <cellStyle name="입력 2 3 10 2 2" xfId="38828"/>
    <cellStyle name="입력 2 3 10 3" xfId="21530"/>
    <cellStyle name="입력 2 3 10 3 2" xfId="44569"/>
    <cellStyle name="입력 2 3 10 4" xfId="27012"/>
    <cellStyle name="입력 2 3 10 4 2" xfId="50051"/>
    <cellStyle name="입력 2 3 10 5" xfId="32901"/>
    <cellStyle name="입력 2 3 11" xfId="11381"/>
    <cellStyle name="입력 2 3 11 2" xfId="34450"/>
    <cellStyle name="입력 2 3 12" xfId="17184"/>
    <cellStyle name="입력 2 3 12 2" xfId="40238"/>
    <cellStyle name="입력 2 3 13" xfId="11308"/>
    <cellStyle name="입력 2 3 13 2" xfId="34377"/>
    <cellStyle name="입력 2 3 14" xfId="28512"/>
    <cellStyle name="입력 2 3 2" xfId="5675"/>
    <cellStyle name="입력 2 3 2 10" xfId="11648"/>
    <cellStyle name="입력 2 3 2 10 2" xfId="34717"/>
    <cellStyle name="입력 2 3 2 11" xfId="17418"/>
    <cellStyle name="입력 2 3 2 11 2" xfId="40472"/>
    <cellStyle name="입력 2 3 2 12" xfId="22947"/>
    <cellStyle name="입력 2 3 2 12 2" xfId="45986"/>
    <cellStyle name="입력 2 3 2 13" xfId="28789"/>
    <cellStyle name="입력 2 3 2 2" xfId="9809"/>
    <cellStyle name="입력 2 3 2 2 2" xfId="15775"/>
    <cellStyle name="입력 2 3 2 2 2 2" xfId="38829"/>
    <cellStyle name="입력 2 3 2 2 3" xfId="21531"/>
    <cellStyle name="입력 2 3 2 2 3 2" xfId="44570"/>
    <cellStyle name="입력 2 3 2 2 4" xfId="27013"/>
    <cellStyle name="입력 2 3 2 2 4 2" xfId="50052"/>
    <cellStyle name="입력 2 3 2 2 5" xfId="32902"/>
    <cellStyle name="입력 2 3 2 3" xfId="9810"/>
    <cellStyle name="입력 2 3 2 3 2" xfId="15776"/>
    <cellStyle name="입력 2 3 2 3 2 2" xfId="38830"/>
    <cellStyle name="입력 2 3 2 3 3" xfId="21532"/>
    <cellStyle name="입력 2 3 2 3 3 2" xfId="44571"/>
    <cellStyle name="입력 2 3 2 3 4" xfId="27014"/>
    <cellStyle name="입력 2 3 2 3 4 2" xfId="50053"/>
    <cellStyle name="입력 2 3 2 3 5" xfId="32903"/>
    <cellStyle name="입력 2 3 2 4" xfId="9811"/>
    <cellStyle name="입력 2 3 2 4 2" xfId="15777"/>
    <cellStyle name="입력 2 3 2 4 2 2" xfId="38831"/>
    <cellStyle name="입력 2 3 2 4 3" xfId="21533"/>
    <cellStyle name="입력 2 3 2 4 3 2" xfId="44572"/>
    <cellStyle name="입력 2 3 2 4 4" xfId="27015"/>
    <cellStyle name="입력 2 3 2 4 4 2" xfId="50054"/>
    <cellStyle name="입력 2 3 2 4 5" xfId="32904"/>
    <cellStyle name="입력 2 3 2 5" xfId="9812"/>
    <cellStyle name="입력 2 3 2 5 2" xfId="15778"/>
    <cellStyle name="입력 2 3 2 5 2 2" xfId="38832"/>
    <cellStyle name="입력 2 3 2 5 3" xfId="21534"/>
    <cellStyle name="입력 2 3 2 5 3 2" xfId="44573"/>
    <cellStyle name="입력 2 3 2 5 4" xfId="27016"/>
    <cellStyle name="입력 2 3 2 5 4 2" xfId="50055"/>
    <cellStyle name="입력 2 3 2 5 5" xfId="32905"/>
    <cellStyle name="입력 2 3 2 6" xfId="9813"/>
    <cellStyle name="입력 2 3 2 6 2" xfId="15779"/>
    <cellStyle name="입력 2 3 2 6 2 2" xfId="38833"/>
    <cellStyle name="입력 2 3 2 6 3" xfId="21535"/>
    <cellStyle name="입력 2 3 2 6 3 2" xfId="44574"/>
    <cellStyle name="입력 2 3 2 6 4" xfId="27017"/>
    <cellStyle name="입력 2 3 2 6 4 2" xfId="50056"/>
    <cellStyle name="입력 2 3 2 6 5" xfId="32906"/>
    <cellStyle name="입력 2 3 2 7" xfId="9814"/>
    <cellStyle name="입력 2 3 2 7 2" xfId="15780"/>
    <cellStyle name="입력 2 3 2 7 2 2" xfId="38834"/>
    <cellStyle name="입력 2 3 2 7 3" xfId="21536"/>
    <cellStyle name="입력 2 3 2 7 3 2" xfId="44575"/>
    <cellStyle name="입력 2 3 2 7 4" xfId="27018"/>
    <cellStyle name="입력 2 3 2 7 4 2" xfId="50057"/>
    <cellStyle name="입력 2 3 2 7 5" xfId="32907"/>
    <cellStyle name="입력 2 3 2 8" xfId="9815"/>
    <cellStyle name="입력 2 3 2 8 2" xfId="15781"/>
    <cellStyle name="입력 2 3 2 8 2 2" xfId="38835"/>
    <cellStyle name="입력 2 3 2 8 3" xfId="21537"/>
    <cellStyle name="입력 2 3 2 8 3 2" xfId="44576"/>
    <cellStyle name="입력 2 3 2 8 4" xfId="27019"/>
    <cellStyle name="입력 2 3 2 8 4 2" xfId="50058"/>
    <cellStyle name="입력 2 3 2 8 5" xfId="32908"/>
    <cellStyle name="입력 2 3 2 9" xfId="9816"/>
    <cellStyle name="입력 2 3 2 9 2" xfId="15782"/>
    <cellStyle name="입력 2 3 2 9 2 2" xfId="38836"/>
    <cellStyle name="입력 2 3 2 9 3" xfId="21538"/>
    <cellStyle name="입력 2 3 2 9 3 2" xfId="44577"/>
    <cellStyle name="입력 2 3 2 9 4" xfId="27020"/>
    <cellStyle name="입력 2 3 2 9 4 2" xfId="50059"/>
    <cellStyle name="입력 2 3 2 9 5" xfId="32909"/>
    <cellStyle name="입력 2 3 3" xfId="5916"/>
    <cellStyle name="입력 2 3 3 10" xfId="9817"/>
    <cellStyle name="입력 2 3 3 10 2" xfId="15783"/>
    <cellStyle name="입력 2 3 3 10 2 2" xfId="38837"/>
    <cellStyle name="입력 2 3 3 10 3" xfId="21539"/>
    <cellStyle name="입력 2 3 3 10 3 2" xfId="44578"/>
    <cellStyle name="입력 2 3 3 10 4" xfId="27021"/>
    <cellStyle name="입력 2 3 3 10 4 2" xfId="50060"/>
    <cellStyle name="입력 2 3 3 10 5" xfId="32910"/>
    <cellStyle name="입력 2 3 3 11" xfId="11889"/>
    <cellStyle name="입력 2 3 3 11 2" xfId="34958"/>
    <cellStyle name="입력 2 3 3 12" xfId="17646"/>
    <cellStyle name="입력 2 3 3 12 2" xfId="40700"/>
    <cellStyle name="입력 2 3 3 13" xfId="23143"/>
    <cellStyle name="입력 2 3 3 13 2" xfId="46182"/>
    <cellStyle name="입력 2 3 3 14" xfId="29030"/>
    <cellStyle name="입력 2 3 3 2" xfId="9818"/>
    <cellStyle name="입력 2 3 3 2 2" xfId="15784"/>
    <cellStyle name="입력 2 3 3 2 2 2" xfId="38838"/>
    <cellStyle name="입력 2 3 3 2 3" xfId="21540"/>
    <cellStyle name="입력 2 3 3 2 3 2" xfId="44579"/>
    <cellStyle name="입력 2 3 3 2 4" xfId="27022"/>
    <cellStyle name="입력 2 3 3 2 4 2" xfId="50061"/>
    <cellStyle name="입력 2 3 3 2 5" xfId="32911"/>
    <cellStyle name="입력 2 3 3 3" xfId="9819"/>
    <cellStyle name="입력 2 3 3 3 2" xfId="15785"/>
    <cellStyle name="입력 2 3 3 3 2 2" xfId="38839"/>
    <cellStyle name="입력 2 3 3 3 3" xfId="21541"/>
    <cellStyle name="입력 2 3 3 3 3 2" xfId="44580"/>
    <cellStyle name="입력 2 3 3 3 4" xfId="27023"/>
    <cellStyle name="입력 2 3 3 3 4 2" xfId="50062"/>
    <cellStyle name="입력 2 3 3 3 5" xfId="32912"/>
    <cellStyle name="입력 2 3 3 4" xfId="9820"/>
    <cellStyle name="입력 2 3 3 4 2" xfId="15786"/>
    <cellStyle name="입력 2 3 3 4 2 2" xfId="38840"/>
    <cellStyle name="입력 2 3 3 4 3" xfId="21542"/>
    <cellStyle name="입력 2 3 3 4 3 2" xfId="44581"/>
    <cellStyle name="입력 2 3 3 4 4" xfId="27024"/>
    <cellStyle name="입력 2 3 3 4 4 2" xfId="50063"/>
    <cellStyle name="입력 2 3 3 4 5" xfId="32913"/>
    <cellStyle name="입력 2 3 3 5" xfId="9821"/>
    <cellStyle name="입력 2 3 3 5 2" xfId="15787"/>
    <cellStyle name="입력 2 3 3 5 2 2" xfId="38841"/>
    <cellStyle name="입력 2 3 3 5 3" xfId="21543"/>
    <cellStyle name="입력 2 3 3 5 3 2" xfId="44582"/>
    <cellStyle name="입력 2 3 3 5 4" xfId="27025"/>
    <cellStyle name="입력 2 3 3 5 4 2" xfId="50064"/>
    <cellStyle name="입력 2 3 3 5 5" xfId="32914"/>
    <cellStyle name="입력 2 3 3 6" xfId="9822"/>
    <cellStyle name="입력 2 3 3 6 2" xfId="15788"/>
    <cellStyle name="입력 2 3 3 6 2 2" xfId="38842"/>
    <cellStyle name="입력 2 3 3 6 3" xfId="21544"/>
    <cellStyle name="입력 2 3 3 6 3 2" xfId="44583"/>
    <cellStyle name="입력 2 3 3 6 4" xfId="27026"/>
    <cellStyle name="입력 2 3 3 6 4 2" xfId="50065"/>
    <cellStyle name="입력 2 3 3 6 5" xfId="32915"/>
    <cellStyle name="입력 2 3 3 7" xfId="9823"/>
    <cellStyle name="입력 2 3 3 7 2" xfId="15789"/>
    <cellStyle name="입력 2 3 3 7 2 2" xfId="38843"/>
    <cellStyle name="입력 2 3 3 7 3" xfId="21545"/>
    <cellStyle name="입력 2 3 3 7 3 2" xfId="44584"/>
    <cellStyle name="입력 2 3 3 7 4" xfId="27027"/>
    <cellStyle name="입력 2 3 3 7 4 2" xfId="50066"/>
    <cellStyle name="입력 2 3 3 7 5" xfId="32916"/>
    <cellStyle name="입력 2 3 3 8" xfId="9824"/>
    <cellStyle name="입력 2 3 3 8 2" xfId="15790"/>
    <cellStyle name="입력 2 3 3 8 2 2" xfId="38844"/>
    <cellStyle name="입력 2 3 3 8 3" xfId="21546"/>
    <cellStyle name="입력 2 3 3 8 3 2" xfId="44585"/>
    <cellStyle name="입력 2 3 3 8 4" xfId="27028"/>
    <cellStyle name="입력 2 3 3 8 4 2" xfId="50067"/>
    <cellStyle name="입력 2 3 3 8 5" xfId="32917"/>
    <cellStyle name="입력 2 3 3 9" xfId="9825"/>
    <cellStyle name="입력 2 3 3 9 2" xfId="15791"/>
    <cellStyle name="입력 2 3 3 9 2 2" xfId="38845"/>
    <cellStyle name="입력 2 3 3 9 3" xfId="21547"/>
    <cellStyle name="입력 2 3 3 9 3 2" xfId="44586"/>
    <cellStyle name="입력 2 3 3 9 4" xfId="27029"/>
    <cellStyle name="입력 2 3 3 9 4 2" xfId="50068"/>
    <cellStyle name="입력 2 3 3 9 5" xfId="32918"/>
    <cellStyle name="입력 2 3 4" xfId="9826"/>
    <cellStyle name="입력 2 3 4 2" xfId="15792"/>
    <cellStyle name="입력 2 3 4 2 2" xfId="38846"/>
    <cellStyle name="입력 2 3 4 3" xfId="21548"/>
    <cellStyle name="입력 2 3 4 3 2" xfId="44587"/>
    <cellStyle name="입력 2 3 4 4" xfId="27030"/>
    <cellStyle name="입력 2 3 4 4 2" xfId="50069"/>
    <cellStyle name="입력 2 3 4 5" xfId="32919"/>
    <cellStyle name="입력 2 3 5" xfId="9827"/>
    <cellStyle name="입력 2 3 5 2" xfId="15793"/>
    <cellStyle name="입력 2 3 5 2 2" xfId="38847"/>
    <cellStyle name="입력 2 3 5 3" xfId="21549"/>
    <cellStyle name="입력 2 3 5 3 2" xfId="44588"/>
    <cellStyle name="입력 2 3 5 4" xfId="27031"/>
    <cellStyle name="입력 2 3 5 4 2" xfId="50070"/>
    <cellStyle name="입력 2 3 5 5" xfId="32920"/>
    <cellStyle name="입력 2 3 6" xfId="9828"/>
    <cellStyle name="입력 2 3 6 2" xfId="15794"/>
    <cellStyle name="입력 2 3 6 2 2" xfId="38848"/>
    <cellStyle name="입력 2 3 6 3" xfId="21550"/>
    <cellStyle name="입력 2 3 6 3 2" xfId="44589"/>
    <cellStyle name="입력 2 3 6 4" xfId="27032"/>
    <cellStyle name="입력 2 3 6 4 2" xfId="50071"/>
    <cellStyle name="입력 2 3 6 5" xfId="32921"/>
    <cellStyle name="입력 2 3 7" xfId="9829"/>
    <cellStyle name="입력 2 3 7 2" xfId="15795"/>
    <cellStyle name="입력 2 3 7 2 2" xfId="38849"/>
    <cellStyle name="입력 2 3 7 3" xfId="21551"/>
    <cellStyle name="입력 2 3 7 3 2" xfId="44590"/>
    <cellStyle name="입력 2 3 7 4" xfId="27033"/>
    <cellStyle name="입력 2 3 7 4 2" xfId="50072"/>
    <cellStyle name="입력 2 3 7 5" xfId="32922"/>
    <cellStyle name="입력 2 3 8" xfId="9830"/>
    <cellStyle name="입력 2 3 8 2" xfId="15796"/>
    <cellStyle name="입력 2 3 8 2 2" xfId="38850"/>
    <cellStyle name="입력 2 3 8 3" xfId="21552"/>
    <cellStyle name="입력 2 3 8 3 2" xfId="44591"/>
    <cellStyle name="입력 2 3 8 4" xfId="27034"/>
    <cellStyle name="입력 2 3 8 4 2" xfId="50073"/>
    <cellStyle name="입력 2 3 8 5" xfId="32923"/>
    <cellStyle name="입력 2 3 9" xfId="9831"/>
    <cellStyle name="입력 2 3 9 2" xfId="15797"/>
    <cellStyle name="입력 2 3 9 2 2" xfId="38851"/>
    <cellStyle name="입력 2 3 9 3" xfId="21553"/>
    <cellStyle name="입력 2 3 9 3 2" xfId="44592"/>
    <cellStyle name="입력 2 3 9 4" xfId="27035"/>
    <cellStyle name="입력 2 3 9 4 2" xfId="50074"/>
    <cellStyle name="입력 2 3 9 5" xfId="32924"/>
    <cellStyle name="입력 2 4" xfId="5534"/>
    <cellStyle name="입력 2 4 2" xfId="5822"/>
    <cellStyle name="입력 2 4 2 10" xfId="11795"/>
    <cellStyle name="입력 2 4 2 10 2" xfId="34864"/>
    <cellStyle name="입력 2 4 2 11" xfId="17558"/>
    <cellStyle name="입력 2 4 2 11 2" xfId="40612"/>
    <cellStyle name="입력 2 4 2 12" xfId="23074"/>
    <cellStyle name="입력 2 4 2 12 2" xfId="46113"/>
    <cellStyle name="입력 2 4 2 13" xfId="28936"/>
    <cellStyle name="입력 2 4 2 2" xfId="9832"/>
    <cellStyle name="입력 2 4 2 2 2" xfId="15798"/>
    <cellStyle name="입력 2 4 2 2 2 2" xfId="38852"/>
    <cellStyle name="입력 2 4 2 2 3" xfId="21554"/>
    <cellStyle name="입력 2 4 2 2 3 2" xfId="44593"/>
    <cellStyle name="입력 2 4 2 2 4" xfId="27036"/>
    <cellStyle name="입력 2 4 2 2 4 2" xfId="50075"/>
    <cellStyle name="입력 2 4 2 2 5" xfId="32925"/>
    <cellStyle name="입력 2 4 2 3" xfId="9833"/>
    <cellStyle name="입력 2 4 2 3 2" xfId="15799"/>
    <cellStyle name="입력 2 4 2 3 2 2" xfId="38853"/>
    <cellStyle name="입력 2 4 2 3 3" xfId="21555"/>
    <cellStyle name="입력 2 4 2 3 3 2" xfId="44594"/>
    <cellStyle name="입력 2 4 2 3 4" xfId="27037"/>
    <cellStyle name="입력 2 4 2 3 4 2" xfId="50076"/>
    <cellStyle name="입력 2 4 2 3 5" xfId="32926"/>
    <cellStyle name="입력 2 4 2 4" xfId="9834"/>
    <cellStyle name="입력 2 4 2 4 2" xfId="15800"/>
    <cellStyle name="입력 2 4 2 4 2 2" xfId="38854"/>
    <cellStyle name="입력 2 4 2 4 3" xfId="21556"/>
    <cellStyle name="입력 2 4 2 4 3 2" xfId="44595"/>
    <cellStyle name="입력 2 4 2 4 4" xfId="27038"/>
    <cellStyle name="입력 2 4 2 4 4 2" xfId="50077"/>
    <cellStyle name="입력 2 4 2 4 5" xfId="32927"/>
    <cellStyle name="입력 2 4 2 5" xfId="9835"/>
    <cellStyle name="입력 2 4 2 5 2" xfId="15801"/>
    <cellStyle name="입력 2 4 2 5 2 2" xfId="38855"/>
    <cellStyle name="입력 2 4 2 5 3" xfId="21557"/>
    <cellStyle name="입력 2 4 2 5 3 2" xfId="44596"/>
    <cellStyle name="입력 2 4 2 5 4" xfId="27039"/>
    <cellStyle name="입력 2 4 2 5 4 2" xfId="50078"/>
    <cellStyle name="입력 2 4 2 5 5" xfId="32928"/>
    <cellStyle name="입력 2 4 2 6" xfId="9836"/>
    <cellStyle name="입력 2 4 2 6 2" xfId="15802"/>
    <cellStyle name="입력 2 4 2 6 2 2" xfId="38856"/>
    <cellStyle name="입력 2 4 2 6 3" xfId="21558"/>
    <cellStyle name="입력 2 4 2 6 3 2" xfId="44597"/>
    <cellStyle name="입력 2 4 2 6 4" xfId="27040"/>
    <cellStyle name="입력 2 4 2 6 4 2" xfId="50079"/>
    <cellStyle name="입력 2 4 2 6 5" xfId="32929"/>
    <cellStyle name="입력 2 4 2 7" xfId="9837"/>
    <cellStyle name="입력 2 4 2 7 2" xfId="15803"/>
    <cellStyle name="입력 2 4 2 7 2 2" xfId="38857"/>
    <cellStyle name="입력 2 4 2 7 3" xfId="21559"/>
    <cellStyle name="입력 2 4 2 7 3 2" xfId="44598"/>
    <cellStyle name="입력 2 4 2 7 4" xfId="27041"/>
    <cellStyle name="입력 2 4 2 7 4 2" xfId="50080"/>
    <cellStyle name="입력 2 4 2 7 5" xfId="32930"/>
    <cellStyle name="입력 2 4 2 8" xfId="9838"/>
    <cellStyle name="입력 2 4 2 8 2" xfId="15804"/>
    <cellStyle name="입력 2 4 2 8 2 2" xfId="38858"/>
    <cellStyle name="입력 2 4 2 8 3" xfId="21560"/>
    <cellStyle name="입력 2 4 2 8 3 2" xfId="44599"/>
    <cellStyle name="입력 2 4 2 8 4" xfId="27042"/>
    <cellStyle name="입력 2 4 2 8 4 2" xfId="50081"/>
    <cellStyle name="입력 2 4 2 8 5" xfId="32931"/>
    <cellStyle name="입력 2 4 2 9" xfId="9839"/>
    <cellStyle name="입력 2 4 2 9 2" xfId="15805"/>
    <cellStyle name="입력 2 4 2 9 2 2" xfId="38859"/>
    <cellStyle name="입력 2 4 2 9 3" xfId="21561"/>
    <cellStyle name="입력 2 4 2 9 3 2" xfId="44600"/>
    <cellStyle name="입력 2 4 2 9 4" xfId="27043"/>
    <cellStyle name="입력 2 4 2 9 4 2" xfId="50082"/>
    <cellStyle name="입력 2 4 2 9 5" xfId="32932"/>
    <cellStyle name="입력 2 4 3" xfId="6045"/>
    <cellStyle name="입력 2 4 3 10" xfId="9840"/>
    <cellStyle name="입력 2 4 3 10 2" xfId="15806"/>
    <cellStyle name="입력 2 4 3 10 2 2" xfId="38860"/>
    <cellStyle name="입력 2 4 3 10 3" xfId="21562"/>
    <cellStyle name="입력 2 4 3 10 3 2" xfId="44601"/>
    <cellStyle name="입력 2 4 3 10 4" xfId="27044"/>
    <cellStyle name="입력 2 4 3 10 4 2" xfId="50083"/>
    <cellStyle name="입력 2 4 3 10 5" xfId="32933"/>
    <cellStyle name="입력 2 4 3 11" xfId="12017"/>
    <cellStyle name="입력 2 4 3 11 2" xfId="35086"/>
    <cellStyle name="입력 2 4 3 12" xfId="17774"/>
    <cellStyle name="입력 2 4 3 12 2" xfId="40828"/>
    <cellStyle name="입력 2 4 3 13" xfId="23271"/>
    <cellStyle name="입력 2 4 3 13 2" xfId="46310"/>
    <cellStyle name="입력 2 4 3 14" xfId="29159"/>
    <cellStyle name="입력 2 4 3 2" xfId="9841"/>
    <cellStyle name="입력 2 4 3 2 2" xfId="15807"/>
    <cellStyle name="입력 2 4 3 2 2 2" xfId="38861"/>
    <cellStyle name="입력 2 4 3 2 3" xfId="21563"/>
    <cellStyle name="입력 2 4 3 2 3 2" xfId="44602"/>
    <cellStyle name="입력 2 4 3 2 4" xfId="27045"/>
    <cellStyle name="입력 2 4 3 2 4 2" xfId="50084"/>
    <cellStyle name="입력 2 4 3 2 5" xfId="32934"/>
    <cellStyle name="입력 2 4 3 3" xfId="9842"/>
    <cellStyle name="입력 2 4 3 3 2" xfId="15808"/>
    <cellStyle name="입력 2 4 3 3 2 2" xfId="38862"/>
    <cellStyle name="입력 2 4 3 3 3" xfId="21564"/>
    <cellStyle name="입력 2 4 3 3 3 2" xfId="44603"/>
    <cellStyle name="입력 2 4 3 3 4" xfId="27046"/>
    <cellStyle name="입력 2 4 3 3 4 2" xfId="50085"/>
    <cellStyle name="입력 2 4 3 3 5" xfId="32935"/>
    <cellStyle name="입력 2 4 3 4" xfId="9843"/>
    <cellStyle name="입력 2 4 3 4 2" xfId="15809"/>
    <cellStyle name="입력 2 4 3 4 2 2" xfId="38863"/>
    <cellStyle name="입력 2 4 3 4 3" xfId="21565"/>
    <cellStyle name="입력 2 4 3 4 3 2" xfId="44604"/>
    <cellStyle name="입력 2 4 3 4 4" xfId="27047"/>
    <cellStyle name="입력 2 4 3 4 4 2" xfId="50086"/>
    <cellStyle name="입력 2 4 3 4 5" xfId="32936"/>
    <cellStyle name="입력 2 4 3 5" xfId="9844"/>
    <cellStyle name="입력 2 4 3 5 2" xfId="15810"/>
    <cellStyle name="입력 2 4 3 5 2 2" xfId="38864"/>
    <cellStyle name="입력 2 4 3 5 3" xfId="21566"/>
    <cellStyle name="입력 2 4 3 5 3 2" xfId="44605"/>
    <cellStyle name="입력 2 4 3 5 4" xfId="27048"/>
    <cellStyle name="입력 2 4 3 5 4 2" xfId="50087"/>
    <cellStyle name="입력 2 4 3 5 5" xfId="32937"/>
    <cellStyle name="입력 2 4 3 6" xfId="9845"/>
    <cellStyle name="입력 2 4 3 6 2" xfId="15811"/>
    <cellStyle name="입력 2 4 3 6 2 2" xfId="38865"/>
    <cellStyle name="입력 2 4 3 6 3" xfId="21567"/>
    <cellStyle name="입력 2 4 3 6 3 2" xfId="44606"/>
    <cellStyle name="입력 2 4 3 6 4" xfId="27049"/>
    <cellStyle name="입력 2 4 3 6 4 2" xfId="50088"/>
    <cellStyle name="입력 2 4 3 6 5" xfId="32938"/>
    <cellStyle name="입력 2 4 3 7" xfId="9846"/>
    <cellStyle name="입력 2 4 3 7 2" xfId="15812"/>
    <cellStyle name="입력 2 4 3 7 2 2" xfId="38866"/>
    <cellStyle name="입력 2 4 3 7 3" xfId="21568"/>
    <cellStyle name="입력 2 4 3 7 3 2" xfId="44607"/>
    <cellStyle name="입력 2 4 3 7 4" xfId="27050"/>
    <cellStyle name="입력 2 4 3 7 4 2" xfId="50089"/>
    <cellStyle name="입력 2 4 3 7 5" xfId="32939"/>
    <cellStyle name="입력 2 4 3 8" xfId="9847"/>
    <cellStyle name="입력 2 4 3 8 2" xfId="15813"/>
    <cellStyle name="입력 2 4 3 8 2 2" xfId="38867"/>
    <cellStyle name="입력 2 4 3 8 3" xfId="21569"/>
    <cellStyle name="입력 2 4 3 8 3 2" xfId="44608"/>
    <cellStyle name="입력 2 4 3 8 4" xfId="27051"/>
    <cellStyle name="입력 2 4 3 8 4 2" xfId="50090"/>
    <cellStyle name="입력 2 4 3 8 5" xfId="32940"/>
    <cellStyle name="입력 2 4 3 9" xfId="9848"/>
    <cellStyle name="입력 2 4 3 9 2" xfId="15814"/>
    <cellStyle name="입력 2 4 3 9 2 2" xfId="38868"/>
    <cellStyle name="입력 2 4 3 9 3" xfId="21570"/>
    <cellStyle name="입력 2 4 3 9 3 2" xfId="44609"/>
    <cellStyle name="입력 2 4 3 9 4" xfId="27052"/>
    <cellStyle name="입력 2 4 3 9 4 2" xfId="50091"/>
    <cellStyle name="입력 2 4 3 9 5" xfId="32941"/>
    <cellStyle name="입력 2 4 4" xfId="9849"/>
    <cellStyle name="입력 2 4 4 2" xfId="15815"/>
    <cellStyle name="입력 2 4 4 2 2" xfId="38869"/>
    <cellStyle name="입력 2 4 4 3" xfId="21571"/>
    <cellStyle name="입력 2 4 4 3 2" xfId="44610"/>
    <cellStyle name="입력 2 4 4 4" xfId="27053"/>
    <cellStyle name="입력 2 4 4 4 2" xfId="50092"/>
    <cellStyle name="입력 2 4 4 5" xfId="32942"/>
    <cellStyle name="입력 2 4 5" xfId="9850"/>
    <cellStyle name="입력 2 4 5 2" xfId="15816"/>
    <cellStyle name="입력 2 4 5 2 2" xfId="38870"/>
    <cellStyle name="입력 2 4 5 3" xfId="21572"/>
    <cellStyle name="입력 2 4 5 3 2" xfId="44611"/>
    <cellStyle name="입력 2 4 5 4" xfId="27054"/>
    <cellStyle name="입력 2 4 5 4 2" xfId="50093"/>
    <cellStyle name="입력 2 4 5 5" xfId="32943"/>
    <cellStyle name="입력 2 4 6" xfId="9851"/>
    <cellStyle name="입력 2 4 6 2" xfId="15817"/>
    <cellStyle name="입력 2 4 6 2 2" xfId="38871"/>
    <cellStyle name="입력 2 4 6 3" xfId="21573"/>
    <cellStyle name="입력 2 4 6 3 2" xfId="44612"/>
    <cellStyle name="입력 2 4 6 4" xfId="27055"/>
    <cellStyle name="입력 2 4 6 4 2" xfId="50094"/>
    <cellStyle name="입력 2 4 6 5" xfId="32944"/>
    <cellStyle name="입력 2 4 7" xfId="11527"/>
    <cellStyle name="입력 2 4 7 2" xfId="34596"/>
    <cellStyle name="입력 2 4 8" xfId="17315"/>
    <cellStyle name="입력 2 4 8 2" xfId="40369"/>
    <cellStyle name="입력 2 4 9" xfId="28659"/>
    <cellStyle name="입력 2 5" xfId="5451"/>
    <cellStyle name="입력 2 5 10" xfId="28576"/>
    <cellStyle name="입력 2 5 2" xfId="5739"/>
    <cellStyle name="입력 2 5 2 10" xfId="11712"/>
    <cellStyle name="입력 2 5 2 10 2" xfId="34781"/>
    <cellStyle name="입력 2 5 2 11" xfId="17479"/>
    <cellStyle name="입력 2 5 2 11 2" xfId="40533"/>
    <cellStyle name="입력 2 5 2 12" xfId="22999"/>
    <cellStyle name="입력 2 5 2 12 2" xfId="46038"/>
    <cellStyle name="입력 2 5 2 13" xfId="28853"/>
    <cellStyle name="입력 2 5 2 2" xfId="9852"/>
    <cellStyle name="입력 2 5 2 2 2" xfId="15818"/>
    <cellStyle name="입력 2 5 2 2 2 2" xfId="38872"/>
    <cellStyle name="입력 2 5 2 2 3" xfId="21574"/>
    <cellStyle name="입력 2 5 2 2 3 2" xfId="44613"/>
    <cellStyle name="입력 2 5 2 2 4" xfId="27056"/>
    <cellStyle name="입력 2 5 2 2 4 2" xfId="50095"/>
    <cellStyle name="입력 2 5 2 2 5" xfId="32945"/>
    <cellStyle name="입력 2 5 2 3" xfId="9853"/>
    <cellStyle name="입력 2 5 2 3 2" xfId="15819"/>
    <cellStyle name="입력 2 5 2 3 2 2" xfId="38873"/>
    <cellStyle name="입력 2 5 2 3 3" xfId="21575"/>
    <cellStyle name="입력 2 5 2 3 3 2" xfId="44614"/>
    <cellStyle name="입력 2 5 2 3 4" xfId="27057"/>
    <cellStyle name="입력 2 5 2 3 4 2" xfId="50096"/>
    <cellStyle name="입력 2 5 2 3 5" xfId="32946"/>
    <cellStyle name="입력 2 5 2 4" xfId="9854"/>
    <cellStyle name="입력 2 5 2 4 2" xfId="15820"/>
    <cellStyle name="입력 2 5 2 4 2 2" xfId="38874"/>
    <cellStyle name="입력 2 5 2 4 3" xfId="21576"/>
    <cellStyle name="입력 2 5 2 4 3 2" xfId="44615"/>
    <cellStyle name="입력 2 5 2 4 4" xfId="27058"/>
    <cellStyle name="입력 2 5 2 4 4 2" xfId="50097"/>
    <cellStyle name="입력 2 5 2 4 5" xfId="32947"/>
    <cellStyle name="입력 2 5 2 5" xfId="9855"/>
    <cellStyle name="입력 2 5 2 5 2" xfId="15821"/>
    <cellStyle name="입력 2 5 2 5 2 2" xfId="38875"/>
    <cellStyle name="입력 2 5 2 5 3" xfId="21577"/>
    <cellStyle name="입력 2 5 2 5 3 2" xfId="44616"/>
    <cellStyle name="입력 2 5 2 5 4" xfId="27059"/>
    <cellStyle name="입력 2 5 2 5 4 2" xfId="50098"/>
    <cellStyle name="입력 2 5 2 5 5" xfId="32948"/>
    <cellStyle name="입력 2 5 2 6" xfId="9856"/>
    <cellStyle name="입력 2 5 2 6 2" xfId="15822"/>
    <cellStyle name="입력 2 5 2 6 2 2" xfId="38876"/>
    <cellStyle name="입력 2 5 2 6 3" xfId="21578"/>
    <cellStyle name="입력 2 5 2 6 3 2" xfId="44617"/>
    <cellStyle name="입력 2 5 2 6 4" xfId="27060"/>
    <cellStyle name="입력 2 5 2 6 4 2" xfId="50099"/>
    <cellStyle name="입력 2 5 2 6 5" xfId="32949"/>
    <cellStyle name="입력 2 5 2 7" xfId="9857"/>
    <cellStyle name="입력 2 5 2 7 2" xfId="15823"/>
    <cellStyle name="입력 2 5 2 7 2 2" xfId="38877"/>
    <cellStyle name="입력 2 5 2 7 3" xfId="21579"/>
    <cellStyle name="입력 2 5 2 7 3 2" xfId="44618"/>
    <cellStyle name="입력 2 5 2 7 4" xfId="27061"/>
    <cellStyle name="입력 2 5 2 7 4 2" xfId="50100"/>
    <cellStyle name="입력 2 5 2 7 5" xfId="32950"/>
    <cellStyle name="입력 2 5 2 8" xfId="9858"/>
    <cellStyle name="입력 2 5 2 8 2" xfId="15824"/>
    <cellStyle name="입력 2 5 2 8 2 2" xfId="38878"/>
    <cellStyle name="입력 2 5 2 8 3" xfId="21580"/>
    <cellStyle name="입력 2 5 2 8 3 2" xfId="44619"/>
    <cellStyle name="입력 2 5 2 8 4" xfId="27062"/>
    <cellStyle name="입력 2 5 2 8 4 2" xfId="50101"/>
    <cellStyle name="입력 2 5 2 8 5" xfId="32951"/>
    <cellStyle name="입력 2 5 2 9" xfId="9859"/>
    <cellStyle name="입력 2 5 2 9 2" xfId="15825"/>
    <cellStyle name="입력 2 5 2 9 2 2" xfId="38879"/>
    <cellStyle name="입력 2 5 2 9 3" xfId="21581"/>
    <cellStyle name="입력 2 5 2 9 3 2" xfId="44620"/>
    <cellStyle name="입력 2 5 2 9 4" xfId="27063"/>
    <cellStyle name="입력 2 5 2 9 4 2" xfId="50102"/>
    <cellStyle name="입력 2 5 2 9 5" xfId="32952"/>
    <cellStyle name="입력 2 5 3" xfId="5967"/>
    <cellStyle name="입력 2 5 3 10" xfId="9860"/>
    <cellStyle name="입력 2 5 3 10 2" xfId="15826"/>
    <cellStyle name="입력 2 5 3 10 2 2" xfId="38880"/>
    <cellStyle name="입력 2 5 3 10 3" xfId="21582"/>
    <cellStyle name="입력 2 5 3 10 3 2" xfId="44621"/>
    <cellStyle name="입력 2 5 3 10 4" xfId="27064"/>
    <cellStyle name="입력 2 5 3 10 4 2" xfId="50103"/>
    <cellStyle name="입력 2 5 3 10 5" xfId="32953"/>
    <cellStyle name="입력 2 5 3 11" xfId="11940"/>
    <cellStyle name="입력 2 5 3 11 2" xfId="35009"/>
    <cellStyle name="입력 2 5 3 12" xfId="17697"/>
    <cellStyle name="입력 2 5 3 12 2" xfId="40751"/>
    <cellStyle name="입력 2 5 3 13" xfId="23194"/>
    <cellStyle name="입력 2 5 3 13 2" xfId="46233"/>
    <cellStyle name="입력 2 5 3 14" xfId="29081"/>
    <cellStyle name="입력 2 5 3 2" xfId="9861"/>
    <cellStyle name="입력 2 5 3 2 2" xfId="15827"/>
    <cellStyle name="입력 2 5 3 2 2 2" xfId="38881"/>
    <cellStyle name="입력 2 5 3 2 3" xfId="21583"/>
    <cellStyle name="입력 2 5 3 2 3 2" xfId="44622"/>
    <cellStyle name="입력 2 5 3 2 4" xfId="27065"/>
    <cellStyle name="입력 2 5 3 2 4 2" xfId="50104"/>
    <cellStyle name="입력 2 5 3 2 5" xfId="32954"/>
    <cellStyle name="입력 2 5 3 3" xfId="9862"/>
    <cellStyle name="입력 2 5 3 3 2" xfId="15828"/>
    <cellStyle name="입력 2 5 3 3 2 2" xfId="38882"/>
    <cellStyle name="입력 2 5 3 3 3" xfId="21584"/>
    <cellStyle name="입력 2 5 3 3 3 2" xfId="44623"/>
    <cellStyle name="입력 2 5 3 3 4" xfId="27066"/>
    <cellStyle name="입력 2 5 3 3 4 2" xfId="50105"/>
    <cellStyle name="입력 2 5 3 3 5" xfId="32955"/>
    <cellStyle name="입력 2 5 3 4" xfId="9863"/>
    <cellStyle name="입력 2 5 3 4 2" xfId="15829"/>
    <cellStyle name="입력 2 5 3 4 2 2" xfId="38883"/>
    <cellStyle name="입력 2 5 3 4 3" xfId="21585"/>
    <cellStyle name="입력 2 5 3 4 3 2" xfId="44624"/>
    <cellStyle name="입력 2 5 3 4 4" xfId="27067"/>
    <cellStyle name="입력 2 5 3 4 4 2" xfId="50106"/>
    <cellStyle name="입력 2 5 3 4 5" xfId="32956"/>
    <cellStyle name="입력 2 5 3 5" xfId="9864"/>
    <cellStyle name="입력 2 5 3 5 2" xfId="15830"/>
    <cellStyle name="입력 2 5 3 5 2 2" xfId="38884"/>
    <cellStyle name="입력 2 5 3 5 3" xfId="21586"/>
    <cellStyle name="입력 2 5 3 5 3 2" xfId="44625"/>
    <cellStyle name="입력 2 5 3 5 4" xfId="27068"/>
    <cellStyle name="입력 2 5 3 5 4 2" xfId="50107"/>
    <cellStyle name="입력 2 5 3 5 5" xfId="32957"/>
    <cellStyle name="입력 2 5 3 6" xfId="9865"/>
    <cellStyle name="입력 2 5 3 6 2" xfId="15831"/>
    <cellStyle name="입력 2 5 3 6 2 2" xfId="38885"/>
    <cellStyle name="입력 2 5 3 6 3" xfId="21587"/>
    <cellStyle name="입력 2 5 3 6 3 2" xfId="44626"/>
    <cellStyle name="입력 2 5 3 6 4" xfId="27069"/>
    <cellStyle name="입력 2 5 3 6 4 2" xfId="50108"/>
    <cellStyle name="입력 2 5 3 6 5" xfId="32958"/>
    <cellStyle name="입력 2 5 3 7" xfId="9866"/>
    <cellStyle name="입력 2 5 3 7 2" xfId="15832"/>
    <cellStyle name="입력 2 5 3 7 2 2" xfId="38886"/>
    <cellStyle name="입력 2 5 3 7 3" xfId="21588"/>
    <cellStyle name="입력 2 5 3 7 3 2" xfId="44627"/>
    <cellStyle name="입력 2 5 3 7 4" xfId="27070"/>
    <cellStyle name="입력 2 5 3 7 4 2" xfId="50109"/>
    <cellStyle name="입력 2 5 3 7 5" xfId="32959"/>
    <cellStyle name="입력 2 5 3 8" xfId="9867"/>
    <cellStyle name="입력 2 5 3 8 2" xfId="15833"/>
    <cellStyle name="입력 2 5 3 8 2 2" xfId="38887"/>
    <cellStyle name="입력 2 5 3 8 3" xfId="21589"/>
    <cellStyle name="입력 2 5 3 8 3 2" xfId="44628"/>
    <cellStyle name="입력 2 5 3 8 4" xfId="27071"/>
    <cellStyle name="입력 2 5 3 8 4 2" xfId="50110"/>
    <cellStyle name="입력 2 5 3 8 5" xfId="32960"/>
    <cellStyle name="입력 2 5 3 9" xfId="9868"/>
    <cellStyle name="입력 2 5 3 9 2" xfId="15834"/>
    <cellStyle name="입력 2 5 3 9 2 2" xfId="38888"/>
    <cellStyle name="입력 2 5 3 9 3" xfId="21590"/>
    <cellStyle name="입력 2 5 3 9 3 2" xfId="44629"/>
    <cellStyle name="입력 2 5 3 9 4" xfId="27072"/>
    <cellStyle name="입력 2 5 3 9 4 2" xfId="50111"/>
    <cellStyle name="입력 2 5 3 9 5" xfId="32961"/>
    <cellStyle name="입력 2 5 4" xfId="9869"/>
    <cellStyle name="입력 2 5 4 2" xfId="15835"/>
    <cellStyle name="입력 2 5 4 2 2" xfId="38889"/>
    <cellStyle name="입력 2 5 4 3" xfId="21591"/>
    <cellStyle name="입력 2 5 4 3 2" xfId="44630"/>
    <cellStyle name="입력 2 5 4 4" xfId="27073"/>
    <cellStyle name="입력 2 5 4 4 2" xfId="50112"/>
    <cellStyle name="입력 2 5 4 5" xfId="32962"/>
    <cellStyle name="입력 2 5 5" xfId="9870"/>
    <cellStyle name="입력 2 5 5 2" xfId="15836"/>
    <cellStyle name="입력 2 5 5 2 2" xfId="38890"/>
    <cellStyle name="입력 2 5 5 3" xfId="21592"/>
    <cellStyle name="입력 2 5 5 3 2" xfId="44631"/>
    <cellStyle name="입력 2 5 5 4" xfId="27074"/>
    <cellStyle name="입력 2 5 5 4 2" xfId="50113"/>
    <cellStyle name="입력 2 5 5 5" xfId="32963"/>
    <cellStyle name="입력 2 5 6" xfId="9871"/>
    <cellStyle name="입력 2 5 6 2" xfId="15837"/>
    <cellStyle name="입력 2 5 6 2 2" xfId="38891"/>
    <cellStyle name="입력 2 5 6 3" xfId="21593"/>
    <cellStyle name="입력 2 5 6 3 2" xfId="44632"/>
    <cellStyle name="입력 2 5 6 4" xfId="27075"/>
    <cellStyle name="입력 2 5 6 4 2" xfId="50114"/>
    <cellStyle name="입력 2 5 6 5" xfId="32964"/>
    <cellStyle name="입력 2 5 7" xfId="9872"/>
    <cellStyle name="입력 2 5 7 2" xfId="15838"/>
    <cellStyle name="입력 2 5 7 2 2" xfId="38892"/>
    <cellStyle name="입력 2 5 7 3" xfId="21594"/>
    <cellStyle name="입력 2 5 7 3 2" xfId="44633"/>
    <cellStyle name="입력 2 5 7 4" xfId="27076"/>
    <cellStyle name="입력 2 5 7 4 2" xfId="50115"/>
    <cellStyle name="입력 2 5 7 5" xfId="32965"/>
    <cellStyle name="입력 2 5 8" xfId="11445"/>
    <cellStyle name="입력 2 5 8 2" xfId="34514"/>
    <cellStyle name="입력 2 5 9" xfId="17239"/>
    <cellStyle name="입력 2 5 9 2" xfId="40293"/>
    <cellStyle name="입력 2 6" xfId="5508"/>
    <cellStyle name="입력 2 6 10" xfId="17291"/>
    <cellStyle name="입력 2 6 10 2" xfId="40345"/>
    <cellStyle name="입력 2 6 11" xfId="22891"/>
    <cellStyle name="입력 2 6 11 2" xfId="45930"/>
    <cellStyle name="입력 2 6 12" xfId="28633"/>
    <cellStyle name="입력 2 6 2" xfId="5796"/>
    <cellStyle name="입력 2 6 2 10" xfId="9873"/>
    <cellStyle name="입력 2 6 2 10 2" xfId="15839"/>
    <cellStyle name="입력 2 6 2 10 2 2" xfId="38893"/>
    <cellStyle name="입력 2 6 2 10 3" xfId="21595"/>
    <cellStyle name="입력 2 6 2 10 3 2" xfId="44634"/>
    <cellStyle name="입력 2 6 2 10 4" xfId="27077"/>
    <cellStyle name="입력 2 6 2 10 4 2" xfId="50116"/>
    <cellStyle name="입력 2 6 2 10 5" xfId="32966"/>
    <cellStyle name="입력 2 6 2 11" xfId="11769"/>
    <cellStyle name="입력 2 6 2 11 2" xfId="34838"/>
    <cellStyle name="입력 2 6 2 12" xfId="17533"/>
    <cellStyle name="입력 2 6 2 12 2" xfId="40587"/>
    <cellStyle name="입력 2 6 2 13" xfId="23049"/>
    <cellStyle name="입력 2 6 2 13 2" xfId="46088"/>
    <cellStyle name="입력 2 6 2 14" xfId="28910"/>
    <cellStyle name="입력 2 6 2 2" xfId="9874"/>
    <cellStyle name="입력 2 6 2 2 2" xfId="15840"/>
    <cellStyle name="입력 2 6 2 2 2 2" xfId="38894"/>
    <cellStyle name="입력 2 6 2 2 3" xfId="21596"/>
    <cellStyle name="입력 2 6 2 2 3 2" xfId="44635"/>
    <cellStyle name="입력 2 6 2 2 4" xfId="27078"/>
    <cellStyle name="입력 2 6 2 2 4 2" xfId="50117"/>
    <cellStyle name="입력 2 6 2 2 5" xfId="32967"/>
    <cellStyle name="입력 2 6 2 3" xfId="9875"/>
    <cellStyle name="입력 2 6 2 3 2" xfId="15841"/>
    <cellStyle name="입력 2 6 2 3 2 2" xfId="38895"/>
    <cellStyle name="입력 2 6 2 3 3" xfId="21597"/>
    <cellStyle name="입력 2 6 2 3 3 2" xfId="44636"/>
    <cellStyle name="입력 2 6 2 3 4" xfId="27079"/>
    <cellStyle name="입력 2 6 2 3 4 2" xfId="50118"/>
    <cellStyle name="입력 2 6 2 3 5" xfId="32968"/>
    <cellStyle name="입력 2 6 2 4" xfId="9876"/>
    <cellStyle name="입력 2 6 2 4 2" xfId="15842"/>
    <cellStyle name="입력 2 6 2 4 2 2" xfId="38896"/>
    <cellStyle name="입력 2 6 2 4 3" xfId="21598"/>
    <cellStyle name="입력 2 6 2 4 3 2" xfId="44637"/>
    <cellStyle name="입력 2 6 2 4 4" xfId="27080"/>
    <cellStyle name="입력 2 6 2 4 4 2" xfId="50119"/>
    <cellStyle name="입력 2 6 2 4 5" xfId="32969"/>
    <cellStyle name="입력 2 6 2 5" xfId="9877"/>
    <cellStyle name="입력 2 6 2 5 2" xfId="15843"/>
    <cellStyle name="입력 2 6 2 5 2 2" xfId="38897"/>
    <cellStyle name="입력 2 6 2 5 3" xfId="21599"/>
    <cellStyle name="입력 2 6 2 5 3 2" xfId="44638"/>
    <cellStyle name="입력 2 6 2 5 4" xfId="27081"/>
    <cellStyle name="입력 2 6 2 5 4 2" xfId="50120"/>
    <cellStyle name="입력 2 6 2 5 5" xfId="32970"/>
    <cellStyle name="입력 2 6 2 6" xfId="9878"/>
    <cellStyle name="입력 2 6 2 6 2" xfId="15844"/>
    <cellStyle name="입력 2 6 2 6 2 2" xfId="38898"/>
    <cellStyle name="입력 2 6 2 6 3" xfId="21600"/>
    <cellStyle name="입력 2 6 2 6 3 2" xfId="44639"/>
    <cellStyle name="입력 2 6 2 6 4" xfId="27082"/>
    <cellStyle name="입력 2 6 2 6 4 2" xfId="50121"/>
    <cellStyle name="입력 2 6 2 6 5" xfId="32971"/>
    <cellStyle name="입력 2 6 2 7" xfId="9879"/>
    <cellStyle name="입력 2 6 2 7 2" xfId="15845"/>
    <cellStyle name="입력 2 6 2 7 2 2" xfId="38899"/>
    <cellStyle name="입력 2 6 2 7 3" xfId="21601"/>
    <cellStyle name="입력 2 6 2 7 3 2" xfId="44640"/>
    <cellStyle name="입력 2 6 2 7 4" xfId="27083"/>
    <cellStyle name="입력 2 6 2 7 4 2" xfId="50122"/>
    <cellStyle name="입력 2 6 2 7 5" xfId="32972"/>
    <cellStyle name="입력 2 6 2 8" xfId="9880"/>
    <cellStyle name="입력 2 6 2 8 2" xfId="15846"/>
    <cellStyle name="입력 2 6 2 8 2 2" xfId="38900"/>
    <cellStyle name="입력 2 6 2 8 3" xfId="21602"/>
    <cellStyle name="입력 2 6 2 8 3 2" xfId="44641"/>
    <cellStyle name="입력 2 6 2 8 4" xfId="27084"/>
    <cellStyle name="입력 2 6 2 8 4 2" xfId="50123"/>
    <cellStyle name="입력 2 6 2 8 5" xfId="32973"/>
    <cellStyle name="입력 2 6 2 9" xfId="9881"/>
    <cellStyle name="입력 2 6 2 9 2" xfId="15847"/>
    <cellStyle name="입력 2 6 2 9 2 2" xfId="38901"/>
    <cellStyle name="입력 2 6 2 9 3" xfId="21603"/>
    <cellStyle name="입력 2 6 2 9 3 2" xfId="44642"/>
    <cellStyle name="입력 2 6 2 9 4" xfId="27085"/>
    <cellStyle name="입력 2 6 2 9 4 2" xfId="50124"/>
    <cellStyle name="입력 2 6 2 9 5" xfId="32974"/>
    <cellStyle name="입력 2 6 3" xfId="6019"/>
    <cellStyle name="입력 2 6 3 10" xfId="9882"/>
    <cellStyle name="입력 2 6 3 10 2" xfId="15848"/>
    <cellStyle name="입력 2 6 3 10 2 2" xfId="38902"/>
    <cellStyle name="입력 2 6 3 10 3" xfId="21604"/>
    <cellStyle name="입력 2 6 3 10 3 2" xfId="44643"/>
    <cellStyle name="입력 2 6 3 10 4" xfId="27086"/>
    <cellStyle name="입력 2 6 3 10 4 2" xfId="50125"/>
    <cellStyle name="입력 2 6 3 10 5" xfId="32975"/>
    <cellStyle name="입력 2 6 3 11" xfId="11992"/>
    <cellStyle name="입력 2 6 3 11 2" xfId="35061"/>
    <cellStyle name="입력 2 6 3 12" xfId="17749"/>
    <cellStyle name="입력 2 6 3 12 2" xfId="40803"/>
    <cellStyle name="입력 2 6 3 13" xfId="23246"/>
    <cellStyle name="입력 2 6 3 13 2" xfId="46285"/>
    <cellStyle name="입력 2 6 3 14" xfId="29133"/>
    <cellStyle name="입력 2 6 3 2" xfId="9883"/>
    <cellStyle name="입력 2 6 3 2 2" xfId="15849"/>
    <cellStyle name="입력 2 6 3 2 2 2" xfId="38903"/>
    <cellStyle name="입력 2 6 3 2 3" xfId="21605"/>
    <cellStyle name="입력 2 6 3 2 3 2" xfId="44644"/>
    <cellStyle name="입력 2 6 3 2 4" xfId="27087"/>
    <cellStyle name="입력 2 6 3 2 4 2" xfId="50126"/>
    <cellStyle name="입력 2 6 3 2 5" xfId="32976"/>
    <cellStyle name="입력 2 6 3 3" xfId="9884"/>
    <cellStyle name="입력 2 6 3 3 2" xfId="15850"/>
    <cellStyle name="입력 2 6 3 3 2 2" xfId="38904"/>
    <cellStyle name="입력 2 6 3 3 3" xfId="21606"/>
    <cellStyle name="입력 2 6 3 3 3 2" xfId="44645"/>
    <cellStyle name="입력 2 6 3 3 4" xfId="27088"/>
    <cellStyle name="입력 2 6 3 3 4 2" xfId="50127"/>
    <cellStyle name="입력 2 6 3 3 5" xfId="32977"/>
    <cellStyle name="입력 2 6 3 4" xfId="9885"/>
    <cellStyle name="입력 2 6 3 4 2" xfId="15851"/>
    <cellStyle name="입력 2 6 3 4 2 2" xfId="38905"/>
    <cellStyle name="입력 2 6 3 4 3" xfId="21607"/>
    <cellStyle name="입력 2 6 3 4 3 2" xfId="44646"/>
    <cellStyle name="입력 2 6 3 4 4" xfId="27089"/>
    <cellStyle name="입력 2 6 3 4 4 2" xfId="50128"/>
    <cellStyle name="입력 2 6 3 4 5" xfId="32978"/>
    <cellStyle name="입력 2 6 3 5" xfId="9886"/>
    <cellStyle name="입력 2 6 3 5 2" xfId="15852"/>
    <cellStyle name="입력 2 6 3 5 2 2" xfId="38906"/>
    <cellStyle name="입력 2 6 3 5 3" xfId="21608"/>
    <cellStyle name="입력 2 6 3 5 3 2" xfId="44647"/>
    <cellStyle name="입력 2 6 3 5 4" xfId="27090"/>
    <cellStyle name="입력 2 6 3 5 4 2" xfId="50129"/>
    <cellStyle name="입력 2 6 3 5 5" xfId="32979"/>
    <cellStyle name="입력 2 6 3 6" xfId="9887"/>
    <cellStyle name="입력 2 6 3 6 2" xfId="15853"/>
    <cellStyle name="입력 2 6 3 6 2 2" xfId="38907"/>
    <cellStyle name="입력 2 6 3 6 3" xfId="21609"/>
    <cellStyle name="입력 2 6 3 6 3 2" xfId="44648"/>
    <cellStyle name="입력 2 6 3 6 4" xfId="27091"/>
    <cellStyle name="입력 2 6 3 6 4 2" xfId="50130"/>
    <cellStyle name="입력 2 6 3 6 5" xfId="32980"/>
    <cellStyle name="입력 2 6 3 7" xfId="9888"/>
    <cellStyle name="입력 2 6 3 7 2" xfId="15854"/>
    <cellStyle name="입력 2 6 3 7 2 2" xfId="38908"/>
    <cellStyle name="입력 2 6 3 7 3" xfId="21610"/>
    <cellStyle name="입력 2 6 3 7 3 2" xfId="44649"/>
    <cellStyle name="입력 2 6 3 7 4" xfId="27092"/>
    <cellStyle name="입력 2 6 3 7 4 2" xfId="50131"/>
    <cellStyle name="입력 2 6 3 7 5" xfId="32981"/>
    <cellStyle name="입력 2 6 3 8" xfId="9889"/>
    <cellStyle name="입력 2 6 3 8 2" xfId="15855"/>
    <cellStyle name="입력 2 6 3 8 2 2" xfId="38909"/>
    <cellStyle name="입력 2 6 3 8 3" xfId="21611"/>
    <cellStyle name="입력 2 6 3 8 3 2" xfId="44650"/>
    <cellStyle name="입력 2 6 3 8 4" xfId="27093"/>
    <cellStyle name="입력 2 6 3 8 4 2" xfId="50132"/>
    <cellStyle name="입력 2 6 3 8 5" xfId="32982"/>
    <cellStyle name="입력 2 6 3 9" xfId="9890"/>
    <cellStyle name="입력 2 6 3 9 2" xfId="15856"/>
    <cellStyle name="입력 2 6 3 9 2 2" xfId="38910"/>
    <cellStyle name="입력 2 6 3 9 3" xfId="21612"/>
    <cellStyle name="입력 2 6 3 9 3 2" xfId="44651"/>
    <cellStyle name="입력 2 6 3 9 4" xfId="27094"/>
    <cellStyle name="입력 2 6 3 9 4 2" xfId="50133"/>
    <cellStyle name="입력 2 6 3 9 5" xfId="32983"/>
    <cellStyle name="입력 2 6 4" xfId="9891"/>
    <cellStyle name="입력 2 6 4 2" xfId="15857"/>
    <cellStyle name="입력 2 6 4 2 2" xfId="38911"/>
    <cellStyle name="입력 2 6 4 3" xfId="21613"/>
    <cellStyle name="입력 2 6 4 3 2" xfId="44652"/>
    <cellStyle name="입력 2 6 4 4" xfId="27095"/>
    <cellStyle name="입력 2 6 4 4 2" xfId="50134"/>
    <cellStyle name="입력 2 6 4 5" xfId="32984"/>
    <cellStyle name="입력 2 6 5" xfId="9892"/>
    <cellStyle name="입력 2 6 5 2" xfId="15858"/>
    <cellStyle name="입력 2 6 5 2 2" xfId="38912"/>
    <cellStyle name="입력 2 6 5 3" xfId="21614"/>
    <cellStyle name="입력 2 6 5 3 2" xfId="44653"/>
    <cellStyle name="입력 2 6 5 4" xfId="27096"/>
    <cellStyle name="입력 2 6 5 4 2" xfId="50135"/>
    <cellStyle name="입력 2 6 5 5" xfId="32985"/>
    <cellStyle name="입력 2 6 6" xfId="9893"/>
    <cellStyle name="입력 2 6 6 2" xfId="15859"/>
    <cellStyle name="입력 2 6 6 2 2" xfId="38913"/>
    <cellStyle name="입력 2 6 6 3" xfId="21615"/>
    <cellStyle name="입력 2 6 6 3 2" xfId="44654"/>
    <cellStyle name="입력 2 6 6 4" xfId="27097"/>
    <cellStyle name="입력 2 6 6 4 2" xfId="50136"/>
    <cellStyle name="입력 2 6 6 5" xfId="32986"/>
    <cellStyle name="입력 2 6 7" xfId="9894"/>
    <cellStyle name="입력 2 6 7 2" xfId="15860"/>
    <cellStyle name="입력 2 6 7 2 2" xfId="38914"/>
    <cellStyle name="입력 2 6 7 3" xfId="21616"/>
    <cellStyle name="입력 2 6 7 3 2" xfId="44655"/>
    <cellStyle name="입력 2 6 7 4" xfId="27098"/>
    <cellStyle name="입력 2 6 7 4 2" xfId="50137"/>
    <cellStyle name="입력 2 6 7 5" xfId="32987"/>
    <cellStyle name="입력 2 6 8" xfId="9895"/>
    <cellStyle name="입력 2 6 8 2" xfId="15861"/>
    <cellStyle name="입력 2 6 8 2 2" xfId="38915"/>
    <cellStyle name="입력 2 6 8 3" xfId="21617"/>
    <cellStyle name="입력 2 6 8 3 2" xfId="44656"/>
    <cellStyle name="입력 2 6 8 4" xfId="27099"/>
    <cellStyle name="입력 2 6 8 4 2" xfId="50138"/>
    <cellStyle name="입력 2 6 8 5" xfId="32988"/>
    <cellStyle name="입력 2 6 9" xfId="11502"/>
    <cellStyle name="입력 2 6 9 2" xfId="34571"/>
    <cellStyle name="입력 2 7" xfId="9896"/>
    <cellStyle name="입력 2 7 2" xfId="15862"/>
    <cellStyle name="입력 2 7 2 2" xfId="38916"/>
    <cellStyle name="입력 2 7 3" xfId="21618"/>
    <cellStyle name="입력 2 7 3 2" xfId="44657"/>
    <cellStyle name="입력 2 7 4" xfId="27100"/>
    <cellStyle name="입력 2 7 4 2" xfId="50139"/>
    <cellStyle name="입력 2 7 5" xfId="32989"/>
    <cellStyle name="입력 2 8" xfId="11229"/>
    <cellStyle name="입력 2 8 2" xfId="34298"/>
    <cellStyle name="입력 2 9" xfId="28420"/>
    <cellStyle name="입력 3" xfId="629"/>
    <cellStyle name="입력 3 2" xfId="5154"/>
    <cellStyle name="입력 3 2 10" xfId="28456"/>
    <cellStyle name="입력 3 2 2" xfId="5516"/>
    <cellStyle name="입력 3 2 2 2" xfId="5804"/>
    <cellStyle name="입력 3 2 2 2 10" xfId="11777"/>
    <cellStyle name="입력 3 2 2 2 10 2" xfId="34846"/>
    <cellStyle name="입력 3 2 2 2 11" xfId="17541"/>
    <cellStyle name="입력 3 2 2 2 11 2" xfId="40595"/>
    <cellStyle name="입력 3 2 2 2 12" xfId="23057"/>
    <cellStyle name="입력 3 2 2 2 12 2" xfId="46096"/>
    <cellStyle name="입력 3 2 2 2 13" xfId="28918"/>
    <cellStyle name="입력 3 2 2 2 2" xfId="9897"/>
    <cellStyle name="입력 3 2 2 2 2 2" xfId="15863"/>
    <cellStyle name="입력 3 2 2 2 2 2 2" xfId="38917"/>
    <cellStyle name="입력 3 2 2 2 2 3" xfId="21619"/>
    <cellStyle name="입력 3 2 2 2 2 3 2" xfId="44658"/>
    <cellStyle name="입력 3 2 2 2 2 4" xfId="27101"/>
    <cellStyle name="입력 3 2 2 2 2 4 2" xfId="50140"/>
    <cellStyle name="입력 3 2 2 2 2 5" xfId="32990"/>
    <cellStyle name="입력 3 2 2 2 3" xfId="9898"/>
    <cellStyle name="입력 3 2 2 2 3 2" xfId="15864"/>
    <cellStyle name="입력 3 2 2 2 3 2 2" xfId="38918"/>
    <cellStyle name="입력 3 2 2 2 3 3" xfId="21620"/>
    <cellStyle name="입력 3 2 2 2 3 3 2" xfId="44659"/>
    <cellStyle name="입력 3 2 2 2 3 4" xfId="27102"/>
    <cellStyle name="입력 3 2 2 2 3 4 2" xfId="50141"/>
    <cellStyle name="입력 3 2 2 2 3 5" xfId="32991"/>
    <cellStyle name="입력 3 2 2 2 4" xfId="9899"/>
    <cellStyle name="입력 3 2 2 2 4 2" xfId="15865"/>
    <cellStyle name="입력 3 2 2 2 4 2 2" xfId="38919"/>
    <cellStyle name="입력 3 2 2 2 4 3" xfId="21621"/>
    <cellStyle name="입력 3 2 2 2 4 3 2" xfId="44660"/>
    <cellStyle name="입력 3 2 2 2 4 4" xfId="27103"/>
    <cellStyle name="입력 3 2 2 2 4 4 2" xfId="50142"/>
    <cellStyle name="입력 3 2 2 2 4 5" xfId="32992"/>
    <cellStyle name="입력 3 2 2 2 5" xfId="9900"/>
    <cellStyle name="입력 3 2 2 2 5 2" xfId="15866"/>
    <cellStyle name="입력 3 2 2 2 5 2 2" xfId="38920"/>
    <cellStyle name="입력 3 2 2 2 5 3" xfId="21622"/>
    <cellStyle name="입력 3 2 2 2 5 3 2" xfId="44661"/>
    <cellStyle name="입력 3 2 2 2 5 4" xfId="27104"/>
    <cellStyle name="입력 3 2 2 2 5 4 2" xfId="50143"/>
    <cellStyle name="입력 3 2 2 2 5 5" xfId="32993"/>
    <cellStyle name="입력 3 2 2 2 6" xfId="9901"/>
    <cellStyle name="입력 3 2 2 2 6 2" xfId="15867"/>
    <cellStyle name="입력 3 2 2 2 6 2 2" xfId="38921"/>
    <cellStyle name="입력 3 2 2 2 6 3" xfId="21623"/>
    <cellStyle name="입력 3 2 2 2 6 3 2" xfId="44662"/>
    <cellStyle name="입력 3 2 2 2 6 4" xfId="27105"/>
    <cellStyle name="입력 3 2 2 2 6 4 2" xfId="50144"/>
    <cellStyle name="입력 3 2 2 2 6 5" xfId="32994"/>
    <cellStyle name="입력 3 2 2 2 7" xfId="9902"/>
    <cellStyle name="입력 3 2 2 2 7 2" xfId="15868"/>
    <cellStyle name="입력 3 2 2 2 7 2 2" xfId="38922"/>
    <cellStyle name="입력 3 2 2 2 7 3" xfId="21624"/>
    <cellStyle name="입력 3 2 2 2 7 3 2" xfId="44663"/>
    <cellStyle name="입력 3 2 2 2 7 4" xfId="27106"/>
    <cellStyle name="입력 3 2 2 2 7 4 2" xfId="50145"/>
    <cellStyle name="입력 3 2 2 2 7 5" xfId="32995"/>
    <cellStyle name="입력 3 2 2 2 8" xfId="9903"/>
    <cellStyle name="입력 3 2 2 2 8 2" xfId="15869"/>
    <cellStyle name="입력 3 2 2 2 8 2 2" xfId="38923"/>
    <cellStyle name="입력 3 2 2 2 8 3" xfId="21625"/>
    <cellStyle name="입력 3 2 2 2 8 3 2" xfId="44664"/>
    <cellStyle name="입력 3 2 2 2 8 4" xfId="27107"/>
    <cellStyle name="입력 3 2 2 2 8 4 2" xfId="50146"/>
    <cellStyle name="입력 3 2 2 2 8 5" xfId="32996"/>
    <cellStyle name="입력 3 2 2 2 9" xfId="9904"/>
    <cellStyle name="입력 3 2 2 2 9 2" xfId="15870"/>
    <cellStyle name="입력 3 2 2 2 9 2 2" xfId="38924"/>
    <cellStyle name="입력 3 2 2 2 9 3" xfId="21626"/>
    <cellStyle name="입력 3 2 2 2 9 3 2" xfId="44665"/>
    <cellStyle name="입력 3 2 2 2 9 4" xfId="27108"/>
    <cellStyle name="입력 3 2 2 2 9 4 2" xfId="50147"/>
    <cellStyle name="입력 3 2 2 2 9 5" xfId="32997"/>
    <cellStyle name="입력 3 2 2 3" xfId="6027"/>
    <cellStyle name="입력 3 2 2 3 10" xfId="9905"/>
    <cellStyle name="입력 3 2 2 3 10 2" xfId="15871"/>
    <cellStyle name="입력 3 2 2 3 10 2 2" xfId="38925"/>
    <cellStyle name="입력 3 2 2 3 10 3" xfId="21627"/>
    <cellStyle name="입력 3 2 2 3 10 3 2" xfId="44666"/>
    <cellStyle name="입력 3 2 2 3 10 4" xfId="27109"/>
    <cellStyle name="입력 3 2 2 3 10 4 2" xfId="50148"/>
    <cellStyle name="입력 3 2 2 3 10 5" xfId="32998"/>
    <cellStyle name="입력 3 2 2 3 11" xfId="12000"/>
    <cellStyle name="입력 3 2 2 3 11 2" xfId="35069"/>
    <cellStyle name="입력 3 2 2 3 12" xfId="17757"/>
    <cellStyle name="입력 3 2 2 3 12 2" xfId="40811"/>
    <cellStyle name="입력 3 2 2 3 13" xfId="23254"/>
    <cellStyle name="입력 3 2 2 3 13 2" xfId="46293"/>
    <cellStyle name="입력 3 2 2 3 14" xfId="29141"/>
    <cellStyle name="입력 3 2 2 3 2" xfId="9906"/>
    <cellStyle name="입력 3 2 2 3 2 2" xfId="15872"/>
    <cellStyle name="입력 3 2 2 3 2 2 2" xfId="38926"/>
    <cellStyle name="입력 3 2 2 3 2 3" xfId="21628"/>
    <cellStyle name="입력 3 2 2 3 2 3 2" xfId="44667"/>
    <cellStyle name="입력 3 2 2 3 2 4" xfId="27110"/>
    <cellStyle name="입력 3 2 2 3 2 4 2" xfId="50149"/>
    <cellStyle name="입력 3 2 2 3 2 5" xfId="32999"/>
    <cellStyle name="입력 3 2 2 3 3" xfId="9907"/>
    <cellStyle name="입력 3 2 2 3 3 2" xfId="15873"/>
    <cellStyle name="입력 3 2 2 3 3 2 2" xfId="38927"/>
    <cellStyle name="입력 3 2 2 3 3 3" xfId="21629"/>
    <cellStyle name="입력 3 2 2 3 3 3 2" xfId="44668"/>
    <cellStyle name="입력 3 2 2 3 3 4" xfId="27111"/>
    <cellStyle name="입력 3 2 2 3 3 4 2" xfId="50150"/>
    <cellStyle name="입력 3 2 2 3 3 5" xfId="33000"/>
    <cellStyle name="입력 3 2 2 3 4" xfId="9908"/>
    <cellStyle name="입력 3 2 2 3 4 2" xfId="15874"/>
    <cellStyle name="입력 3 2 2 3 4 2 2" xfId="38928"/>
    <cellStyle name="입력 3 2 2 3 4 3" xfId="21630"/>
    <cellStyle name="입력 3 2 2 3 4 3 2" xfId="44669"/>
    <cellStyle name="입력 3 2 2 3 4 4" xfId="27112"/>
    <cellStyle name="입력 3 2 2 3 4 4 2" xfId="50151"/>
    <cellStyle name="입력 3 2 2 3 4 5" xfId="33001"/>
    <cellStyle name="입력 3 2 2 3 5" xfId="9909"/>
    <cellStyle name="입력 3 2 2 3 5 2" xfId="15875"/>
    <cellStyle name="입력 3 2 2 3 5 2 2" xfId="38929"/>
    <cellStyle name="입력 3 2 2 3 5 3" xfId="21631"/>
    <cellStyle name="입력 3 2 2 3 5 3 2" xfId="44670"/>
    <cellStyle name="입력 3 2 2 3 5 4" xfId="27113"/>
    <cellStyle name="입력 3 2 2 3 5 4 2" xfId="50152"/>
    <cellStyle name="입력 3 2 2 3 5 5" xfId="33002"/>
    <cellStyle name="입력 3 2 2 3 6" xfId="9910"/>
    <cellStyle name="입력 3 2 2 3 6 2" xfId="15876"/>
    <cellStyle name="입력 3 2 2 3 6 2 2" xfId="38930"/>
    <cellStyle name="입력 3 2 2 3 6 3" xfId="21632"/>
    <cellStyle name="입력 3 2 2 3 6 3 2" xfId="44671"/>
    <cellStyle name="입력 3 2 2 3 6 4" xfId="27114"/>
    <cellStyle name="입력 3 2 2 3 6 4 2" xfId="50153"/>
    <cellStyle name="입력 3 2 2 3 6 5" xfId="33003"/>
    <cellStyle name="입력 3 2 2 3 7" xfId="9911"/>
    <cellStyle name="입력 3 2 2 3 7 2" xfId="15877"/>
    <cellStyle name="입력 3 2 2 3 7 2 2" xfId="38931"/>
    <cellStyle name="입력 3 2 2 3 7 3" xfId="21633"/>
    <cellStyle name="입력 3 2 2 3 7 3 2" xfId="44672"/>
    <cellStyle name="입력 3 2 2 3 7 4" xfId="27115"/>
    <cellStyle name="입력 3 2 2 3 7 4 2" xfId="50154"/>
    <cellStyle name="입력 3 2 2 3 7 5" xfId="33004"/>
    <cellStyle name="입력 3 2 2 3 8" xfId="9912"/>
    <cellStyle name="입력 3 2 2 3 8 2" xfId="15878"/>
    <cellStyle name="입력 3 2 2 3 8 2 2" xfId="38932"/>
    <cellStyle name="입력 3 2 2 3 8 3" xfId="21634"/>
    <cellStyle name="입력 3 2 2 3 8 3 2" xfId="44673"/>
    <cellStyle name="입력 3 2 2 3 8 4" xfId="27116"/>
    <cellStyle name="입력 3 2 2 3 8 4 2" xfId="50155"/>
    <cellStyle name="입력 3 2 2 3 8 5" xfId="33005"/>
    <cellStyle name="입력 3 2 2 3 9" xfId="9913"/>
    <cellStyle name="입력 3 2 2 3 9 2" xfId="15879"/>
    <cellStyle name="입력 3 2 2 3 9 2 2" xfId="38933"/>
    <cellStyle name="입력 3 2 2 3 9 3" xfId="21635"/>
    <cellStyle name="입력 3 2 2 3 9 3 2" xfId="44674"/>
    <cellStyle name="입력 3 2 2 3 9 4" xfId="27117"/>
    <cellStyle name="입력 3 2 2 3 9 4 2" xfId="50156"/>
    <cellStyle name="입력 3 2 2 3 9 5" xfId="33006"/>
    <cellStyle name="입력 3 2 2 4" xfId="9914"/>
    <cellStyle name="입력 3 2 2 4 2" xfId="15880"/>
    <cellStyle name="입력 3 2 2 4 2 2" xfId="38934"/>
    <cellStyle name="입력 3 2 2 4 3" xfId="21636"/>
    <cellStyle name="입력 3 2 2 4 3 2" xfId="44675"/>
    <cellStyle name="입력 3 2 2 4 4" xfId="27118"/>
    <cellStyle name="입력 3 2 2 4 4 2" xfId="50157"/>
    <cellStyle name="입력 3 2 2 4 5" xfId="33007"/>
    <cellStyle name="입력 3 2 2 5" xfId="9915"/>
    <cellStyle name="입력 3 2 2 5 2" xfId="15881"/>
    <cellStyle name="입력 3 2 2 5 2 2" xfId="38935"/>
    <cellStyle name="입력 3 2 2 5 3" xfId="21637"/>
    <cellStyle name="입력 3 2 2 5 3 2" xfId="44676"/>
    <cellStyle name="입력 3 2 2 5 4" xfId="27119"/>
    <cellStyle name="입력 3 2 2 5 4 2" xfId="50158"/>
    <cellStyle name="입력 3 2 2 5 5" xfId="33008"/>
    <cellStyle name="입력 3 2 2 6" xfId="9916"/>
    <cellStyle name="입력 3 2 2 6 2" xfId="15882"/>
    <cellStyle name="입력 3 2 2 6 2 2" xfId="38936"/>
    <cellStyle name="입력 3 2 2 6 3" xfId="21638"/>
    <cellStyle name="입력 3 2 2 6 3 2" xfId="44677"/>
    <cellStyle name="입력 3 2 2 6 4" xfId="27120"/>
    <cellStyle name="입력 3 2 2 6 4 2" xfId="50159"/>
    <cellStyle name="입력 3 2 2 6 5" xfId="33009"/>
    <cellStyle name="입력 3 2 2 7" xfId="11510"/>
    <cellStyle name="입력 3 2 2 7 2" xfId="34579"/>
    <cellStyle name="입력 3 2 2 8" xfId="17299"/>
    <cellStyle name="입력 3 2 2 8 2" xfId="40353"/>
    <cellStyle name="입력 3 2 2 9" xfId="28641"/>
    <cellStyle name="입력 3 2 3" xfId="5411"/>
    <cellStyle name="입력 3 2 3 2" xfId="5699"/>
    <cellStyle name="입력 3 2 3 2 10" xfId="11672"/>
    <cellStyle name="입력 3 2 3 2 10 2" xfId="34741"/>
    <cellStyle name="입력 3 2 3 2 11" xfId="17441"/>
    <cellStyle name="입력 3 2 3 2 11 2" xfId="40495"/>
    <cellStyle name="입력 3 2 3 2 12" xfId="22962"/>
    <cellStyle name="입력 3 2 3 2 12 2" xfId="46001"/>
    <cellStyle name="입력 3 2 3 2 13" xfId="28813"/>
    <cellStyle name="입력 3 2 3 2 2" xfId="9917"/>
    <cellStyle name="입력 3 2 3 2 2 2" xfId="15883"/>
    <cellStyle name="입력 3 2 3 2 2 2 2" xfId="38937"/>
    <cellStyle name="입력 3 2 3 2 2 3" xfId="21639"/>
    <cellStyle name="입력 3 2 3 2 2 3 2" xfId="44678"/>
    <cellStyle name="입력 3 2 3 2 2 4" xfId="27121"/>
    <cellStyle name="입력 3 2 3 2 2 4 2" xfId="50160"/>
    <cellStyle name="입력 3 2 3 2 2 5" xfId="33010"/>
    <cellStyle name="입력 3 2 3 2 3" xfId="9918"/>
    <cellStyle name="입력 3 2 3 2 3 2" xfId="15884"/>
    <cellStyle name="입력 3 2 3 2 3 2 2" xfId="38938"/>
    <cellStyle name="입력 3 2 3 2 3 3" xfId="21640"/>
    <cellStyle name="입력 3 2 3 2 3 3 2" xfId="44679"/>
    <cellStyle name="입력 3 2 3 2 3 4" xfId="27122"/>
    <cellStyle name="입력 3 2 3 2 3 4 2" xfId="50161"/>
    <cellStyle name="입력 3 2 3 2 3 5" xfId="33011"/>
    <cellStyle name="입력 3 2 3 2 4" xfId="9919"/>
    <cellStyle name="입력 3 2 3 2 4 2" xfId="15885"/>
    <cellStyle name="입력 3 2 3 2 4 2 2" xfId="38939"/>
    <cellStyle name="입력 3 2 3 2 4 3" xfId="21641"/>
    <cellStyle name="입력 3 2 3 2 4 3 2" xfId="44680"/>
    <cellStyle name="입력 3 2 3 2 4 4" xfId="27123"/>
    <cellStyle name="입력 3 2 3 2 4 4 2" xfId="50162"/>
    <cellStyle name="입력 3 2 3 2 4 5" xfId="33012"/>
    <cellStyle name="입력 3 2 3 2 5" xfId="9920"/>
    <cellStyle name="입력 3 2 3 2 5 2" xfId="15886"/>
    <cellStyle name="입력 3 2 3 2 5 2 2" xfId="38940"/>
    <cellStyle name="입력 3 2 3 2 5 3" xfId="21642"/>
    <cellStyle name="입력 3 2 3 2 5 3 2" xfId="44681"/>
    <cellStyle name="입력 3 2 3 2 5 4" xfId="27124"/>
    <cellStyle name="입력 3 2 3 2 5 4 2" xfId="50163"/>
    <cellStyle name="입력 3 2 3 2 5 5" xfId="33013"/>
    <cellStyle name="입력 3 2 3 2 6" xfId="9921"/>
    <cellStyle name="입력 3 2 3 2 6 2" xfId="15887"/>
    <cellStyle name="입력 3 2 3 2 6 2 2" xfId="38941"/>
    <cellStyle name="입력 3 2 3 2 6 3" xfId="21643"/>
    <cellStyle name="입력 3 2 3 2 6 3 2" xfId="44682"/>
    <cellStyle name="입력 3 2 3 2 6 4" xfId="27125"/>
    <cellStyle name="입력 3 2 3 2 6 4 2" xfId="50164"/>
    <cellStyle name="입력 3 2 3 2 6 5" xfId="33014"/>
    <cellStyle name="입력 3 2 3 2 7" xfId="9922"/>
    <cellStyle name="입력 3 2 3 2 7 2" xfId="15888"/>
    <cellStyle name="입력 3 2 3 2 7 2 2" xfId="38942"/>
    <cellStyle name="입력 3 2 3 2 7 3" xfId="21644"/>
    <cellStyle name="입력 3 2 3 2 7 3 2" xfId="44683"/>
    <cellStyle name="입력 3 2 3 2 7 4" xfId="27126"/>
    <cellStyle name="입력 3 2 3 2 7 4 2" xfId="50165"/>
    <cellStyle name="입력 3 2 3 2 7 5" xfId="33015"/>
    <cellStyle name="입력 3 2 3 2 8" xfId="9923"/>
    <cellStyle name="입력 3 2 3 2 8 2" xfId="15889"/>
    <cellStyle name="입력 3 2 3 2 8 2 2" xfId="38943"/>
    <cellStyle name="입력 3 2 3 2 8 3" xfId="21645"/>
    <cellStyle name="입력 3 2 3 2 8 3 2" xfId="44684"/>
    <cellStyle name="입력 3 2 3 2 8 4" xfId="27127"/>
    <cellStyle name="입력 3 2 3 2 8 4 2" xfId="50166"/>
    <cellStyle name="입력 3 2 3 2 8 5" xfId="33016"/>
    <cellStyle name="입력 3 2 3 2 9" xfId="9924"/>
    <cellStyle name="입력 3 2 3 2 9 2" xfId="15890"/>
    <cellStyle name="입력 3 2 3 2 9 2 2" xfId="38944"/>
    <cellStyle name="입력 3 2 3 2 9 3" xfId="21646"/>
    <cellStyle name="입력 3 2 3 2 9 3 2" xfId="44685"/>
    <cellStyle name="입력 3 2 3 2 9 4" xfId="27128"/>
    <cellStyle name="입력 3 2 3 2 9 4 2" xfId="50167"/>
    <cellStyle name="입력 3 2 3 2 9 5" xfId="33017"/>
    <cellStyle name="입력 3 2 3 3" xfId="5938"/>
    <cellStyle name="입력 3 2 3 3 10" xfId="9925"/>
    <cellStyle name="입력 3 2 3 3 10 2" xfId="15891"/>
    <cellStyle name="입력 3 2 3 3 10 2 2" xfId="38945"/>
    <cellStyle name="입력 3 2 3 3 10 3" xfId="21647"/>
    <cellStyle name="입력 3 2 3 3 10 3 2" xfId="44686"/>
    <cellStyle name="입력 3 2 3 3 10 4" xfId="27129"/>
    <cellStyle name="입력 3 2 3 3 10 4 2" xfId="50168"/>
    <cellStyle name="입력 3 2 3 3 10 5" xfId="33018"/>
    <cellStyle name="입력 3 2 3 3 11" xfId="11911"/>
    <cellStyle name="입력 3 2 3 3 11 2" xfId="34980"/>
    <cellStyle name="입력 3 2 3 3 12" xfId="17668"/>
    <cellStyle name="입력 3 2 3 3 12 2" xfId="40722"/>
    <cellStyle name="입력 3 2 3 3 13" xfId="23165"/>
    <cellStyle name="입력 3 2 3 3 13 2" xfId="46204"/>
    <cellStyle name="입력 3 2 3 3 14" xfId="29052"/>
    <cellStyle name="입력 3 2 3 3 2" xfId="9926"/>
    <cellStyle name="입력 3 2 3 3 2 2" xfId="15892"/>
    <cellStyle name="입력 3 2 3 3 2 2 2" xfId="38946"/>
    <cellStyle name="입력 3 2 3 3 2 3" xfId="21648"/>
    <cellStyle name="입력 3 2 3 3 2 3 2" xfId="44687"/>
    <cellStyle name="입력 3 2 3 3 2 4" xfId="27130"/>
    <cellStyle name="입력 3 2 3 3 2 4 2" xfId="50169"/>
    <cellStyle name="입력 3 2 3 3 2 5" xfId="33019"/>
    <cellStyle name="입력 3 2 3 3 3" xfId="9927"/>
    <cellStyle name="입력 3 2 3 3 3 2" xfId="15893"/>
    <cellStyle name="입력 3 2 3 3 3 2 2" xfId="38947"/>
    <cellStyle name="입력 3 2 3 3 3 3" xfId="21649"/>
    <cellStyle name="입력 3 2 3 3 3 3 2" xfId="44688"/>
    <cellStyle name="입력 3 2 3 3 3 4" xfId="27131"/>
    <cellStyle name="입력 3 2 3 3 3 4 2" xfId="50170"/>
    <cellStyle name="입력 3 2 3 3 3 5" xfId="33020"/>
    <cellStyle name="입력 3 2 3 3 4" xfId="9928"/>
    <cellStyle name="입력 3 2 3 3 4 2" xfId="15894"/>
    <cellStyle name="입력 3 2 3 3 4 2 2" xfId="38948"/>
    <cellStyle name="입력 3 2 3 3 4 3" xfId="21650"/>
    <cellStyle name="입력 3 2 3 3 4 3 2" xfId="44689"/>
    <cellStyle name="입력 3 2 3 3 4 4" xfId="27132"/>
    <cellStyle name="입력 3 2 3 3 4 4 2" xfId="50171"/>
    <cellStyle name="입력 3 2 3 3 4 5" xfId="33021"/>
    <cellStyle name="입력 3 2 3 3 5" xfId="9929"/>
    <cellStyle name="입력 3 2 3 3 5 2" xfId="15895"/>
    <cellStyle name="입력 3 2 3 3 5 2 2" xfId="38949"/>
    <cellStyle name="입력 3 2 3 3 5 3" xfId="21651"/>
    <cellStyle name="입력 3 2 3 3 5 3 2" xfId="44690"/>
    <cellStyle name="입력 3 2 3 3 5 4" xfId="27133"/>
    <cellStyle name="입력 3 2 3 3 5 4 2" xfId="50172"/>
    <cellStyle name="입력 3 2 3 3 5 5" xfId="33022"/>
    <cellStyle name="입력 3 2 3 3 6" xfId="9930"/>
    <cellStyle name="입력 3 2 3 3 6 2" xfId="15896"/>
    <cellStyle name="입력 3 2 3 3 6 2 2" xfId="38950"/>
    <cellStyle name="입력 3 2 3 3 6 3" xfId="21652"/>
    <cellStyle name="입력 3 2 3 3 6 3 2" xfId="44691"/>
    <cellStyle name="입력 3 2 3 3 6 4" xfId="27134"/>
    <cellStyle name="입력 3 2 3 3 6 4 2" xfId="50173"/>
    <cellStyle name="입력 3 2 3 3 6 5" xfId="33023"/>
    <cellStyle name="입력 3 2 3 3 7" xfId="9931"/>
    <cellStyle name="입력 3 2 3 3 7 2" xfId="15897"/>
    <cellStyle name="입력 3 2 3 3 7 2 2" xfId="38951"/>
    <cellStyle name="입력 3 2 3 3 7 3" xfId="21653"/>
    <cellStyle name="입력 3 2 3 3 7 3 2" xfId="44692"/>
    <cellStyle name="입력 3 2 3 3 7 4" xfId="27135"/>
    <cellStyle name="입력 3 2 3 3 7 4 2" xfId="50174"/>
    <cellStyle name="입력 3 2 3 3 7 5" xfId="33024"/>
    <cellStyle name="입력 3 2 3 3 8" xfId="9932"/>
    <cellStyle name="입력 3 2 3 3 8 2" xfId="15898"/>
    <cellStyle name="입력 3 2 3 3 8 2 2" xfId="38952"/>
    <cellStyle name="입력 3 2 3 3 8 3" xfId="21654"/>
    <cellStyle name="입력 3 2 3 3 8 3 2" xfId="44693"/>
    <cellStyle name="입력 3 2 3 3 8 4" xfId="27136"/>
    <cellStyle name="입력 3 2 3 3 8 4 2" xfId="50175"/>
    <cellStyle name="입력 3 2 3 3 8 5" xfId="33025"/>
    <cellStyle name="입력 3 2 3 3 9" xfId="9933"/>
    <cellStyle name="입력 3 2 3 3 9 2" xfId="15899"/>
    <cellStyle name="입력 3 2 3 3 9 2 2" xfId="38953"/>
    <cellStyle name="입력 3 2 3 3 9 3" xfId="21655"/>
    <cellStyle name="입력 3 2 3 3 9 3 2" xfId="44694"/>
    <cellStyle name="입력 3 2 3 3 9 4" xfId="27137"/>
    <cellStyle name="입력 3 2 3 3 9 4 2" xfId="50176"/>
    <cellStyle name="입력 3 2 3 3 9 5" xfId="33026"/>
    <cellStyle name="입력 3 2 3 4" xfId="9934"/>
    <cellStyle name="입력 3 2 3 4 2" xfId="15900"/>
    <cellStyle name="입력 3 2 3 4 2 2" xfId="38954"/>
    <cellStyle name="입력 3 2 3 4 3" xfId="21656"/>
    <cellStyle name="입력 3 2 3 4 3 2" xfId="44695"/>
    <cellStyle name="입력 3 2 3 4 4" xfId="27138"/>
    <cellStyle name="입력 3 2 3 4 4 2" xfId="50177"/>
    <cellStyle name="입력 3 2 3 4 5" xfId="33027"/>
    <cellStyle name="입력 3 2 3 5" xfId="9935"/>
    <cellStyle name="입력 3 2 3 5 2" xfId="15901"/>
    <cellStyle name="입력 3 2 3 5 2 2" xfId="38955"/>
    <cellStyle name="입력 3 2 3 5 3" xfId="21657"/>
    <cellStyle name="입력 3 2 3 5 3 2" xfId="44696"/>
    <cellStyle name="입력 3 2 3 5 4" xfId="27139"/>
    <cellStyle name="입력 3 2 3 5 4 2" xfId="50178"/>
    <cellStyle name="입력 3 2 3 5 5" xfId="33028"/>
    <cellStyle name="입력 3 2 3 6" xfId="9936"/>
    <cellStyle name="입력 3 2 3 6 2" xfId="15902"/>
    <cellStyle name="입력 3 2 3 6 2 2" xfId="38956"/>
    <cellStyle name="입력 3 2 3 6 3" xfId="21658"/>
    <cellStyle name="입력 3 2 3 6 3 2" xfId="44697"/>
    <cellStyle name="입력 3 2 3 6 4" xfId="27140"/>
    <cellStyle name="입력 3 2 3 6 4 2" xfId="50179"/>
    <cellStyle name="입력 3 2 3 6 5" xfId="33029"/>
    <cellStyle name="입력 3 2 3 7" xfId="11405"/>
    <cellStyle name="입력 3 2 3 7 2" xfId="34474"/>
    <cellStyle name="입력 3 2 3 8" xfId="17203"/>
    <cellStyle name="입력 3 2 3 8 2" xfId="40257"/>
    <cellStyle name="입력 3 2 3 9" xfId="28536"/>
    <cellStyle name="입력 3 2 4" xfId="5489"/>
    <cellStyle name="입력 3 2 4 10" xfId="28614"/>
    <cellStyle name="입력 3 2 4 2" xfId="5777"/>
    <cellStyle name="입력 3 2 4 2 10" xfId="11750"/>
    <cellStyle name="입력 3 2 4 2 10 2" xfId="34819"/>
    <cellStyle name="입력 3 2 4 2 11" xfId="17515"/>
    <cellStyle name="입력 3 2 4 2 11 2" xfId="40569"/>
    <cellStyle name="입력 3 2 4 2 12" xfId="23030"/>
    <cellStyle name="입력 3 2 4 2 12 2" xfId="46069"/>
    <cellStyle name="입력 3 2 4 2 13" xfId="28891"/>
    <cellStyle name="입력 3 2 4 2 2" xfId="9937"/>
    <cellStyle name="입력 3 2 4 2 2 2" xfId="15903"/>
    <cellStyle name="입력 3 2 4 2 2 2 2" xfId="38957"/>
    <cellStyle name="입력 3 2 4 2 2 3" xfId="21659"/>
    <cellStyle name="입력 3 2 4 2 2 3 2" xfId="44698"/>
    <cellStyle name="입력 3 2 4 2 2 4" xfId="27141"/>
    <cellStyle name="입력 3 2 4 2 2 4 2" xfId="50180"/>
    <cellStyle name="입력 3 2 4 2 2 5" xfId="33030"/>
    <cellStyle name="입력 3 2 4 2 3" xfId="9938"/>
    <cellStyle name="입력 3 2 4 2 3 2" xfId="15904"/>
    <cellStyle name="입력 3 2 4 2 3 2 2" xfId="38958"/>
    <cellStyle name="입력 3 2 4 2 3 3" xfId="21660"/>
    <cellStyle name="입력 3 2 4 2 3 3 2" xfId="44699"/>
    <cellStyle name="입력 3 2 4 2 3 4" xfId="27142"/>
    <cellStyle name="입력 3 2 4 2 3 4 2" xfId="50181"/>
    <cellStyle name="입력 3 2 4 2 3 5" xfId="33031"/>
    <cellStyle name="입력 3 2 4 2 4" xfId="9939"/>
    <cellStyle name="입력 3 2 4 2 4 2" xfId="15905"/>
    <cellStyle name="입력 3 2 4 2 4 2 2" xfId="38959"/>
    <cellStyle name="입력 3 2 4 2 4 3" xfId="21661"/>
    <cellStyle name="입력 3 2 4 2 4 3 2" xfId="44700"/>
    <cellStyle name="입력 3 2 4 2 4 4" xfId="27143"/>
    <cellStyle name="입력 3 2 4 2 4 4 2" xfId="50182"/>
    <cellStyle name="입력 3 2 4 2 4 5" xfId="33032"/>
    <cellStyle name="입력 3 2 4 2 5" xfId="9940"/>
    <cellStyle name="입력 3 2 4 2 5 2" xfId="15906"/>
    <cellStyle name="입력 3 2 4 2 5 2 2" xfId="38960"/>
    <cellStyle name="입력 3 2 4 2 5 3" xfId="21662"/>
    <cellStyle name="입력 3 2 4 2 5 3 2" xfId="44701"/>
    <cellStyle name="입력 3 2 4 2 5 4" xfId="27144"/>
    <cellStyle name="입력 3 2 4 2 5 4 2" xfId="50183"/>
    <cellStyle name="입력 3 2 4 2 5 5" xfId="33033"/>
    <cellStyle name="입력 3 2 4 2 6" xfId="9941"/>
    <cellStyle name="입력 3 2 4 2 6 2" xfId="15907"/>
    <cellStyle name="입력 3 2 4 2 6 2 2" xfId="38961"/>
    <cellStyle name="입력 3 2 4 2 6 3" xfId="21663"/>
    <cellStyle name="입력 3 2 4 2 6 3 2" xfId="44702"/>
    <cellStyle name="입력 3 2 4 2 6 4" xfId="27145"/>
    <cellStyle name="입력 3 2 4 2 6 4 2" xfId="50184"/>
    <cellStyle name="입력 3 2 4 2 6 5" xfId="33034"/>
    <cellStyle name="입력 3 2 4 2 7" xfId="9942"/>
    <cellStyle name="입력 3 2 4 2 7 2" xfId="15908"/>
    <cellStyle name="입력 3 2 4 2 7 2 2" xfId="38962"/>
    <cellStyle name="입력 3 2 4 2 7 3" xfId="21664"/>
    <cellStyle name="입력 3 2 4 2 7 3 2" xfId="44703"/>
    <cellStyle name="입력 3 2 4 2 7 4" xfId="27146"/>
    <cellStyle name="입력 3 2 4 2 7 4 2" xfId="50185"/>
    <cellStyle name="입력 3 2 4 2 7 5" xfId="33035"/>
    <cellStyle name="입력 3 2 4 2 8" xfId="9943"/>
    <cellStyle name="입력 3 2 4 2 8 2" xfId="15909"/>
    <cellStyle name="입력 3 2 4 2 8 2 2" xfId="38963"/>
    <cellStyle name="입력 3 2 4 2 8 3" xfId="21665"/>
    <cellStyle name="입력 3 2 4 2 8 3 2" xfId="44704"/>
    <cellStyle name="입력 3 2 4 2 8 4" xfId="27147"/>
    <cellStyle name="입력 3 2 4 2 8 4 2" xfId="50186"/>
    <cellStyle name="입력 3 2 4 2 8 5" xfId="33036"/>
    <cellStyle name="입력 3 2 4 2 9" xfId="9944"/>
    <cellStyle name="입력 3 2 4 2 9 2" xfId="15910"/>
    <cellStyle name="입력 3 2 4 2 9 2 2" xfId="38964"/>
    <cellStyle name="입력 3 2 4 2 9 3" xfId="21666"/>
    <cellStyle name="입력 3 2 4 2 9 3 2" xfId="44705"/>
    <cellStyle name="입력 3 2 4 2 9 4" xfId="27148"/>
    <cellStyle name="입력 3 2 4 2 9 4 2" xfId="50187"/>
    <cellStyle name="입력 3 2 4 2 9 5" xfId="33037"/>
    <cellStyle name="입력 3 2 4 3" xfId="6002"/>
    <cellStyle name="입력 3 2 4 3 10" xfId="9945"/>
    <cellStyle name="입력 3 2 4 3 10 2" xfId="15911"/>
    <cellStyle name="입력 3 2 4 3 10 2 2" xfId="38965"/>
    <cellStyle name="입력 3 2 4 3 10 3" xfId="21667"/>
    <cellStyle name="입력 3 2 4 3 10 3 2" xfId="44706"/>
    <cellStyle name="입력 3 2 4 3 10 4" xfId="27149"/>
    <cellStyle name="입력 3 2 4 3 10 4 2" xfId="50188"/>
    <cellStyle name="입력 3 2 4 3 10 5" xfId="33038"/>
    <cellStyle name="입력 3 2 4 3 11" xfId="11975"/>
    <cellStyle name="입력 3 2 4 3 11 2" xfId="35044"/>
    <cellStyle name="입력 3 2 4 3 12" xfId="17732"/>
    <cellStyle name="입력 3 2 4 3 12 2" xfId="40786"/>
    <cellStyle name="입력 3 2 4 3 13" xfId="23229"/>
    <cellStyle name="입력 3 2 4 3 13 2" xfId="46268"/>
    <cellStyle name="입력 3 2 4 3 14" xfId="29116"/>
    <cellStyle name="입력 3 2 4 3 2" xfId="9946"/>
    <cellStyle name="입력 3 2 4 3 2 2" xfId="15912"/>
    <cellStyle name="입력 3 2 4 3 2 2 2" xfId="38966"/>
    <cellStyle name="입력 3 2 4 3 2 3" xfId="21668"/>
    <cellStyle name="입력 3 2 4 3 2 3 2" xfId="44707"/>
    <cellStyle name="입력 3 2 4 3 2 4" xfId="27150"/>
    <cellStyle name="입력 3 2 4 3 2 4 2" xfId="50189"/>
    <cellStyle name="입력 3 2 4 3 2 5" xfId="33039"/>
    <cellStyle name="입력 3 2 4 3 3" xfId="9947"/>
    <cellStyle name="입력 3 2 4 3 3 2" xfId="15913"/>
    <cellStyle name="입력 3 2 4 3 3 2 2" xfId="38967"/>
    <cellStyle name="입력 3 2 4 3 3 3" xfId="21669"/>
    <cellStyle name="입력 3 2 4 3 3 3 2" xfId="44708"/>
    <cellStyle name="입력 3 2 4 3 3 4" xfId="27151"/>
    <cellStyle name="입력 3 2 4 3 3 4 2" xfId="50190"/>
    <cellStyle name="입력 3 2 4 3 3 5" xfId="33040"/>
    <cellStyle name="입력 3 2 4 3 4" xfId="9948"/>
    <cellStyle name="입력 3 2 4 3 4 2" xfId="15914"/>
    <cellStyle name="입력 3 2 4 3 4 2 2" xfId="38968"/>
    <cellStyle name="입력 3 2 4 3 4 3" xfId="21670"/>
    <cellStyle name="입력 3 2 4 3 4 3 2" xfId="44709"/>
    <cellStyle name="입력 3 2 4 3 4 4" xfId="27152"/>
    <cellStyle name="입력 3 2 4 3 4 4 2" xfId="50191"/>
    <cellStyle name="입력 3 2 4 3 4 5" xfId="33041"/>
    <cellStyle name="입력 3 2 4 3 5" xfId="9949"/>
    <cellStyle name="입력 3 2 4 3 5 2" xfId="15915"/>
    <cellStyle name="입력 3 2 4 3 5 2 2" xfId="38969"/>
    <cellStyle name="입력 3 2 4 3 5 3" xfId="21671"/>
    <cellStyle name="입력 3 2 4 3 5 3 2" xfId="44710"/>
    <cellStyle name="입력 3 2 4 3 5 4" xfId="27153"/>
    <cellStyle name="입력 3 2 4 3 5 4 2" xfId="50192"/>
    <cellStyle name="입력 3 2 4 3 5 5" xfId="33042"/>
    <cellStyle name="입력 3 2 4 3 6" xfId="9950"/>
    <cellStyle name="입력 3 2 4 3 6 2" xfId="15916"/>
    <cellStyle name="입력 3 2 4 3 6 2 2" xfId="38970"/>
    <cellStyle name="입력 3 2 4 3 6 3" xfId="21672"/>
    <cellStyle name="입력 3 2 4 3 6 3 2" xfId="44711"/>
    <cellStyle name="입력 3 2 4 3 6 4" xfId="27154"/>
    <cellStyle name="입력 3 2 4 3 6 4 2" xfId="50193"/>
    <cellStyle name="입력 3 2 4 3 6 5" xfId="33043"/>
    <cellStyle name="입력 3 2 4 3 7" xfId="9951"/>
    <cellStyle name="입력 3 2 4 3 7 2" xfId="15917"/>
    <cellStyle name="입력 3 2 4 3 7 2 2" xfId="38971"/>
    <cellStyle name="입력 3 2 4 3 7 3" xfId="21673"/>
    <cellStyle name="입력 3 2 4 3 7 3 2" xfId="44712"/>
    <cellStyle name="입력 3 2 4 3 7 4" xfId="27155"/>
    <cellStyle name="입력 3 2 4 3 7 4 2" xfId="50194"/>
    <cellStyle name="입력 3 2 4 3 7 5" xfId="33044"/>
    <cellStyle name="입력 3 2 4 3 8" xfId="9952"/>
    <cellStyle name="입력 3 2 4 3 8 2" xfId="15918"/>
    <cellStyle name="입력 3 2 4 3 8 2 2" xfId="38972"/>
    <cellStyle name="입력 3 2 4 3 8 3" xfId="21674"/>
    <cellStyle name="입력 3 2 4 3 8 3 2" xfId="44713"/>
    <cellStyle name="입력 3 2 4 3 8 4" xfId="27156"/>
    <cellStyle name="입력 3 2 4 3 8 4 2" xfId="50195"/>
    <cellStyle name="입력 3 2 4 3 8 5" xfId="33045"/>
    <cellStyle name="입력 3 2 4 3 9" xfId="9953"/>
    <cellStyle name="입력 3 2 4 3 9 2" xfId="15919"/>
    <cellStyle name="입력 3 2 4 3 9 2 2" xfId="38973"/>
    <cellStyle name="입력 3 2 4 3 9 3" xfId="21675"/>
    <cellStyle name="입력 3 2 4 3 9 3 2" xfId="44714"/>
    <cellStyle name="입력 3 2 4 3 9 4" xfId="27157"/>
    <cellStyle name="입력 3 2 4 3 9 4 2" xfId="50196"/>
    <cellStyle name="입력 3 2 4 3 9 5" xfId="33046"/>
    <cellStyle name="입력 3 2 4 4" xfId="9954"/>
    <cellStyle name="입력 3 2 4 4 2" xfId="15920"/>
    <cellStyle name="입력 3 2 4 4 2 2" xfId="38974"/>
    <cellStyle name="입력 3 2 4 4 3" xfId="21676"/>
    <cellStyle name="입력 3 2 4 4 3 2" xfId="44715"/>
    <cellStyle name="입력 3 2 4 4 4" xfId="27158"/>
    <cellStyle name="입력 3 2 4 4 4 2" xfId="50197"/>
    <cellStyle name="입력 3 2 4 4 5" xfId="33047"/>
    <cellStyle name="입력 3 2 4 5" xfId="9955"/>
    <cellStyle name="입력 3 2 4 5 2" xfId="15921"/>
    <cellStyle name="입력 3 2 4 5 2 2" xfId="38975"/>
    <cellStyle name="입력 3 2 4 5 3" xfId="21677"/>
    <cellStyle name="입력 3 2 4 5 3 2" xfId="44716"/>
    <cellStyle name="입력 3 2 4 5 4" xfId="27159"/>
    <cellStyle name="입력 3 2 4 5 4 2" xfId="50198"/>
    <cellStyle name="입력 3 2 4 5 5" xfId="33048"/>
    <cellStyle name="입력 3 2 4 6" xfId="9956"/>
    <cellStyle name="입력 3 2 4 6 2" xfId="15922"/>
    <cellStyle name="입력 3 2 4 6 2 2" xfId="38976"/>
    <cellStyle name="입력 3 2 4 6 3" xfId="21678"/>
    <cellStyle name="입력 3 2 4 6 3 2" xfId="44717"/>
    <cellStyle name="입력 3 2 4 6 4" xfId="27160"/>
    <cellStyle name="입력 3 2 4 6 4 2" xfId="50199"/>
    <cellStyle name="입력 3 2 4 6 5" xfId="33049"/>
    <cellStyle name="입력 3 2 4 7" xfId="9957"/>
    <cellStyle name="입력 3 2 4 7 2" xfId="15923"/>
    <cellStyle name="입력 3 2 4 7 2 2" xfId="38977"/>
    <cellStyle name="입력 3 2 4 7 3" xfId="21679"/>
    <cellStyle name="입력 3 2 4 7 3 2" xfId="44718"/>
    <cellStyle name="입력 3 2 4 7 4" xfId="27161"/>
    <cellStyle name="입력 3 2 4 7 4 2" xfId="50200"/>
    <cellStyle name="입력 3 2 4 7 5" xfId="33050"/>
    <cellStyle name="입력 3 2 4 8" xfId="11483"/>
    <cellStyle name="입력 3 2 4 8 2" xfId="34552"/>
    <cellStyle name="입력 3 2 4 9" xfId="17274"/>
    <cellStyle name="입력 3 2 4 9 2" xfId="40328"/>
    <cellStyle name="입력 3 2 5" xfId="5537"/>
    <cellStyle name="입력 3 2 5 10" xfId="17318"/>
    <cellStyle name="입력 3 2 5 10 2" xfId="40372"/>
    <cellStyle name="입력 3 2 5 11" xfId="22902"/>
    <cellStyle name="입력 3 2 5 11 2" xfId="45941"/>
    <cellStyle name="입력 3 2 5 12" xfId="28662"/>
    <cellStyle name="입력 3 2 5 2" xfId="5825"/>
    <cellStyle name="입력 3 2 5 2 10" xfId="9958"/>
    <cellStyle name="입력 3 2 5 2 10 2" xfId="15924"/>
    <cellStyle name="입력 3 2 5 2 10 2 2" xfId="38978"/>
    <cellStyle name="입력 3 2 5 2 10 3" xfId="21680"/>
    <cellStyle name="입력 3 2 5 2 10 3 2" xfId="44719"/>
    <cellStyle name="입력 3 2 5 2 10 4" xfId="27162"/>
    <cellStyle name="입력 3 2 5 2 10 4 2" xfId="50201"/>
    <cellStyle name="입력 3 2 5 2 10 5" xfId="33051"/>
    <cellStyle name="입력 3 2 5 2 11" xfId="11798"/>
    <cellStyle name="입력 3 2 5 2 11 2" xfId="34867"/>
    <cellStyle name="입력 3 2 5 2 12" xfId="17561"/>
    <cellStyle name="입력 3 2 5 2 12 2" xfId="40615"/>
    <cellStyle name="입력 3 2 5 2 13" xfId="23077"/>
    <cellStyle name="입력 3 2 5 2 13 2" xfId="46116"/>
    <cellStyle name="입력 3 2 5 2 14" xfId="28939"/>
    <cellStyle name="입력 3 2 5 2 2" xfId="9959"/>
    <cellStyle name="입력 3 2 5 2 2 2" xfId="15925"/>
    <cellStyle name="입력 3 2 5 2 2 2 2" xfId="38979"/>
    <cellStyle name="입력 3 2 5 2 2 3" xfId="21681"/>
    <cellStyle name="입력 3 2 5 2 2 3 2" xfId="44720"/>
    <cellStyle name="입력 3 2 5 2 2 4" xfId="27163"/>
    <cellStyle name="입력 3 2 5 2 2 4 2" xfId="50202"/>
    <cellStyle name="입력 3 2 5 2 2 5" xfId="33052"/>
    <cellStyle name="입력 3 2 5 2 3" xfId="9960"/>
    <cellStyle name="입력 3 2 5 2 3 2" xfId="15926"/>
    <cellStyle name="입력 3 2 5 2 3 2 2" xfId="38980"/>
    <cellStyle name="입력 3 2 5 2 3 3" xfId="21682"/>
    <cellStyle name="입력 3 2 5 2 3 3 2" xfId="44721"/>
    <cellStyle name="입력 3 2 5 2 3 4" xfId="27164"/>
    <cellStyle name="입력 3 2 5 2 3 4 2" xfId="50203"/>
    <cellStyle name="입력 3 2 5 2 3 5" xfId="33053"/>
    <cellStyle name="입력 3 2 5 2 4" xfId="9961"/>
    <cellStyle name="입력 3 2 5 2 4 2" xfId="15927"/>
    <cellStyle name="입력 3 2 5 2 4 2 2" xfId="38981"/>
    <cellStyle name="입력 3 2 5 2 4 3" xfId="21683"/>
    <cellStyle name="입력 3 2 5 2 4 3 2" xfId="44722"/>
    <cellStyle name="입력 3 2 5 2 4 4" xfId="27165"/>
    <cellStyle name="입력 3 2 5 2 4 4 2" xfId="50204"/>
    <cellStyle name="입력 3 2 5 2 4 5" xfId="33054"/>
    <cellStyle name="입력 3 2 5 2 5" xfId="9962"/>
    <cellStyle name="입력 3 2 5 2 5 2" xfId="15928"/>
    <cellStyle name="입력 3 2 5 2 5 2 2" xfId="38982"/>
    <cellStyle name="입력 3 2 5 2 5 3" xfId="21684"/>
    <cellStyle name="입력 3 2 5 2 5 3 2" xfId="44723"/>
    <cellStyle name="입력 3 2 5 2 5 4" xfId="27166"/>
    <cellStyle name="입력 3 2 5 2 5 4 2" xfId="50205"/>
    <cellStyle name="입력 3 2 5 2 5 5" xfId="33055"/>
    <cellStyle name="입력 3 2 5 2 6" xfId="9963"/>
    <cellStyle name="입력 3 2 5 2 6 2" xfId="15929"/>
    <cellStyle name="입력 3 2 5 2 6 2 2" xfId="38983"/>
    <cellStyle name="입력 3 2 5 2 6 3" xfId="21685"/>
    <cellStyle name="입력 3 2 5 2 6 3 2" xfId="44724"/>
    <cellStyle name="입력 3 2 5 2 6 4" xfId="27167"/>
    <cellStyle name="입력 3 2 5 2 6 4 2" xfId="50206"/>
    <cellStyle name="입력 3 2 5 2 6 5" xfId="33056"/>
    <cellStyle name="입력 3 2 5 2 7" xfId="9964"/>
    <cellStyle name="입력 3 2 5 2 7 2" xfId="15930"/>
    <cellStyle name="입력 3 2 5 2 7 2 2" xfId="38984"/>
    <cellStyle name="입력 3 2 5 2 7 3" xfId="21686"/>
    <cellStyle name="입력 3 2 5 2 7 3 2" xfId="44725"/>
    <cellStyle name="입력 3 2 5 2 7 4" xfId="27168"/>
    <cellStyle name="입력 3 2 5 2 7 4 2" xfId="50207"/>
    <cellStyle name="입력 3 2 5 2 7 5" xfId="33057"/>
    <cellStyle name="입력 3 2 5 2 8" xfId="9965"/>
    <cellStyle name="입력 3 2 5 2 8 2" xfId="15931"/>
    <cellStyle name="입력 3 2 5 2 8 2 2" xfId="38985"/>
    <cellStyle name="입력 3 2 5 2 8 3" xfId="21687"/>
    <cellStyle name="입력 3 2 5 2 8 3 2" xfId="44726"/>
    <cellStyle name="입력 3 2 5 2 8 4" xfId="27169"/>
    <cellStyle name="입력 3 2 5 2 8 4 2" xfId="50208"/>
    <cellStyle name="입력 3 2 5 2 8 5" xfId="33058"/>
    <cellStyle name="입력 3 2 5 2 9" xfId="9966"/>
    <cellStyle name="입력 3 2 5 2 9 2" xfId="15932"/>
    <cellStyle name="입력 3 2 5 2 9 2 2" xfId="38986"/>
    <cellStyle name="입력 3 2 5 2 9 3" xfId="21688"/>
    <cellStyle name="입력 3 2 5 2 9 3 2" xfId="44727"/>
    <cellStyle name="입력 3 2 5 2 9 4" xfId="27170"/>
    <cellStyle name="입력 3 2 5 2 9 4 2" xfId="50209"/>
    <cellStyle name="입력 3 2 5 2 9 5" xfId="33059"/>
    <cellStyle name="입력 3 2 5 3" xfId="6047"/>
    <cellStyle name="입력 3 2 5 3 10" xfId="9967"/>
    <cellStyle name="입력 3 2 5 3 10 2" xfId="15933"/>
    <cellStyle name="입력 3 2 5 3 10 2 2" xfId="38987"/>
    <cellStyle name="입력 3 2 5 3 10 3" xfId="21689"/>
    <cellStyle name="입력 3 2 5 3 10 3 2" xfId="44728"/>
    <cellStyle name="입력 3 2 5 3 10 4" xfId="27171"/>
    <cellStyle name="입력 3 2 5 3 10 4 2" xfId="50210"/>
    <cellStyle name="입력 3 2 5 3 10 5" xfId="33060"/>
    <cellStyle name="입력 3 2 5 3 11" xfId="12019"/>
    <cellStyle name="입력 3 2 5 3 11 2" xfId="35088"/>
    <cellStyle name="입력 3 2 5 3 12" xfId="17776"/>
    <cellStyle name="입력 3 2 5 3 12 2" xfId="40830"/>
    <cellStyle name="입력 3 2 5 3 13" xfId="23273"/>
    <cellStyle name="입력 3 2 5 3 13 2" xfId="46312"/>
    <cellStyle name="입력 3 2 5 3 14" xfId="29161"/>
    <cellStyle name="입력 3 2 5 3 2" xfId="9968"/>
    <cellStyle name="입력 3 2 5 3 2 2" xfId="15934"/>
    <cellStyle name="입력 3 2 5 3 2 2 2" xfId="38988"/>
    <cellStyle name="입력 3 2 5 3 2 3" xfId="21690"/>
    <cellStyle name="입력 3 2 5 3 2 3 2" xfId="44729"/>
    <cellStyle name="입력 3 2 5 3 2 4" xfId="27172"/>
    <cellStyle name="입력 3 2 5 3 2 4 2" xfId="50211"/>
    <cellStyle name="입력 3 2 5 3 2 5" xfId="33061"/>
    <cellStyle name="입력 3 2 5 3 3" xfId="9969"/>
    <cellStyle name="입력 3 2 5 3 3 2" xfId="15935"/>
    <cellStyle name="입력 3 2 5 3 3 2 2" xfId="38989"/>
    <cellStyle name="입력 3 2 5 3 3 3" xfId="21691"/>
    <cellStyle name="입력 3 2 5 3 3 3 2" xfId="44730"/>
    <cellStyle name="입력 3 2 5 3 3 4" xfId="27173"/>
    <cellStyle name="입력 3 2 5 3 3 4 2" xfId="50212"/>
    <cellStyle name="입력 3 2 5 3 3 5" xfId="33062"/>
    <cellStyle name="입력 3 2 5 3 4" xfId="9970"/>
    <cellStyle name="입력 3 2 5 3 4 2" xfId="15936"/>
    <cellStyle name="입력 3 2 5 3 4 2 2" xfId="38990"/>
    <cellStyle name="입력 3 2 5 3 4 3" xfId="21692"/>
    <cellStyle name="입력 3 2 5 3 4 3 2" xfId="44731"/>
    <cellStyle name="입력 3 2 5 3 4 4" xfId="27174"/>
    <cellStyle name="입력 3 2 5 3 4 4 2" xfId="50213"/>
    <cellStyle name="입력 3 2 5 3 4 5" xfId="33063"/>
    <cellStyle name="입력 3 2 5 3 5" xfId="9971"/>
    <cellStyle name="입력 3 2 5 3 5 2" xfId="15937"/>
    <cellStyle name="입력 3 2 5 3 5 2 2" xfId="38991"/>
    <cellStyle name="입력 3 2 5 3 5 3" xfId="21693"/>
    <cellStyle name="입력 3 2 5 3 5 3 2" xfId="44732"/>
    <cellStyle name="입력 3 2 5 3 5 4" xfId="27175"/>
    <cellStyle name="입력 3 2 5 3 5 4 2" xfId="50214"/>
    <cellStyle name="입력 3 2 5 3 5 5" xfId="33064"/>
    <cellStyle name="입력 3 2 5 3 6" xfId="9972"/>
    <cellStyle name="입력 3 2 5 3 6 2" xfId="15938"/>
    <cellStyle name="입력 3 2 5 3 6 2 2" xfId="38992"/>
    <cellStyle name="입력 3 2 5 3 6 3" xfId="21694"/>
    <cellStyle name="입력 3 2 5 3 6 3 2" xfId="44733"/>
    <cellStyle name="입력 3 2 5 3 6 4" xfId="27176"/>
    <cellStyle name="입력 3 2 5 3 6 4 2" xfId="50215"/>
    <cellStyle name="입력 3 2 5 3 6 5" xfId="33065"/>
    <cellStyle name="입력 3 2 5 3 7" xfId="9973"/>
    <cellStyle name="입력 3 2 5 3 7 2" xfId="15939"/>
    <cellStyle name="입력 3 2 5 3 7 2 2" xfId="38993"/>
    <cellStyle name="입력 3 2 5 3 7 3" xfId="21695"/>
    <cellStyle name="입력 3 2 5 3 7 3 2" xfId="44734"/>
    <cellStyle name="입력 3 2 5 3 7 4" xfId="27177"/>
    <cellStyle name="입력 3 2 5 3 7 4 2" xfId="50216"/>
    <cellStyle name="입력 3 2 5 3 7 5" xfId="33066"/>
    <cellStyle name="입력 3 2 5 3 8" xfId="9974"/>
    <cellStyle name="입력 3 2 5 3 8 2" xfId="15940"/>
    <cellStyle name="입력 3 2 5 3 8 2 2" xfId="38994"/>
    <cellStyle name="입력 3 2 5 3 8 3" xfId="21696"/>
    <cellStyle name="입력 3 2 5 3 8 3 2" xfId="44735"/>
    <cellStyle name="입력 3 2 5 3 8 4" xfId="27178"/>
    <cellStyle name="입력 3 2 5 3 8 4 2" xfId="50217"/>
    <cellStyle name="입력 3 2 5 3 8 5" xfId="33067"/>
    <cellStyle name="입력 3 2 5 3 9" xfId="9975"/>
    <cellStyle name="입력 3 2 5 3 9 2" xfId="15941"/>
    <cellStyle name="입력 3 2 5 3 9 2 2" xfId="38995"/>
    <cellStyle name="입력 3 2 5 3 9 3" xfId="21697"/>
    <cellStyle name="입력 3 2 5 3 9 3 2" xfId="44736"/>
    <cellStyle name="입력 3 2 5 3 9 4" xfId="27179"/>
    <cellStyle name="입력 3 2 5 3 9 4 2" xfId="50218"/>
    <cellStyle name="입력 3 2 5 3 9 5" xfId="33068"/>
    <cellStyle name="입력 3 2 5 4" xfId="9976"/>
    <cellStyle name="입력 3 2 5 4 2" xfId="15942"/>
    <cellStyle name="입력 3 2 5 4 2 2" xfId="38996"/>
    <cellStyle name="입력 3 2 5 4 3" xfId="21698"/>
    <cellStyle name="입력 3 2 5 4 3 2" xfId="44737"/>
    <cellStyle name="입력 3 2 5 4 4" xfId="27180"/>
    <cellStyle name="입력 3 2 5 4 4 2" xfId="50219"/>
    <cellStyle name="입력 3 2 5 4 5" xfId="33069"/>
    <cellStyle name="입력 3 2 5 5" xfId="9977"/>
    <cellStyle name="입력 3 2 5 5 2" xfId="15943"/>
    <cellStyle name="입력 3 2 5 5 2 2" xfId="38997"/>
    <cellStyle name="입력 3 2 5 5 3" xfId="21699"/>
    <cellStyle name="입력 3 2 5 5 3 2" xfId="44738"/>
    <cellStyle name="입력 3 2 5 5 4" xfId="27181"/>
    <cellStyle name="입력 3 2 5 5 4 2" xfId="50220"/>
    <cellStyle name="입력 3 2 5 5 5" xfId="33070"/>
    <cellStyle name="입력 3 2 5 6" xfId="9978"/>
    <cellStyle name="입력 3 2 5 6 2" xfId="15944"/>
    <cellStyle name="입력 3 2 5 6 2 2" xfId="38998"/>
    <cellStyle name="입력 3 2 5 6 3" xfId="21700"/>
    <cellStyle name="입력 3 2 5 6 3 2" xfId="44739"/>
    <cellStyle name="입력 3 2 5 6 4" xfId="27182"/>
    <cellStyle name="입력 3 2 5 6 4 2" xfId="50221"/>
    <cellStyle name="입력 3 2 5 6 5" xfId="33071"/>
    <cellStyle name="입력 3 2 5 7" xfId="9979"/>
    <cellStyle name="입력 3 2 5 7 2" xfId="15945"/>
    <cellStyle name="입력 3 2 5 7 2 2" xfId="38999"/>
    <cellStyle name="입력 3 2 5 7 3" xfId="21701"/>
    <cellStyle name="입력 3 2 5 7 3 2" xfId="44740"/>
    <cellStyle name="입력 3 2 5 7 4" xfId="27183"/>
    <cellStyle name="입력 3 2 5 7 4 2" xfId="50222"/>
    <cellStyle name="입력 3 2 5 7 5" xfId="33072"/>
    <cellStyle name="입력 3 2 5 8" xfId="9980"/>
    <cellStyle name="입력 3 2 5 8 2" xfId="15946"/>
    <cellStyle name="입력 3 2 5 8 2 2" xfId="39000"/>
    <cellStyle name="입력 3 2 5 8 3" xfId="21702"/>
    <cellStyle name="입력 3 2 5 8 3 2" xfId="44741"/>
    <cellStyle name="입력 3 2 5 8 4" xfId="27184"/>
    <cellStyle name="입력 3 2 5 8 4 2" xfId="50223"/>
    <cellStyle name="입력 3 2 5 8 5" xfId="33073"/>
    <cellStyle name="입력 3 2 5 9" xfId="11530"/>
    <cellStyle name="입력 3 2 5 9 2" xfId="34599"/>
    <cellStyle name="입력 3 2 6" xfId="9981"/>
    <cellStyle name="입력 3 2 6 2" xfId="15947"/>
    <cellStyle name="입력 3 2 6 2 2" xfId="39001"/>
    <cellStyle name="입력 3 2 6 3" xfId="21703"/>
    <cellStyle name="입력 3 2 6 3 2" xfId="44742"/>
    <cellStyle name="입력 3 2 6 4" xfId="27185"/>
    <cellStyle name="입력 3 2 6 4 2" xfId="50224"/>
    <cellStyle name="입력 3 2 6 5" xfId="33074"/>
    <cellStyle name="입력 3 2 7" xfId="9982"/>
    <cellStyle name="입력 3 2 7 2" xfId="15948"/>
    <cellStyle name="입력 3 2 7 2 2" xfId="39002"/>
    <cellStyle name="입력 3 2 7 3" xfId="21704"/>
    <cellStyle name="입력 3 2 7 3 2" xfId="44743"/>
    <cellStyle name="입력 3 2 7 4" xfId="27186"/>
    <cellStyle name="입력 3 2 7 4 2" xfId="50225"/>
    <cellStyle name="입력 3 2 7 5" xfId="33075"/>
    <cellStyle name="입력 3 2 8" xfId="11331"/>
    <cellStyle name="입력 3 2 8 2" xfId="34400"/>
    <cellStyle name="입력 3 2 9" xfId="11278"/>
    <cellStyle name="입력 3 2 9 2" xfId="34347"/>
    <cellStyle name="입력 3 3" xfId="5388"/>
    <cellStyle name="입력 3 3 10" xfId="9983"/>
    <cellStyle name="입력 3 3 10 2" xfId="15949"/>
    <cellStyle name="입력 3 3 10 2 2" xfId="39003"/>
    <cellStyle name="입력 3 3 10 3" xfId="21705"/>
    <cellStyle name="입력 3 3 10 3 2" xfId="44744"/>
    <cellStyle name="입력 3 3 10 4" xfId="27187"/>
    <cellStyle name="입력 3 3 10 4 2" xfId="50226"/>
    <cellStyle name="입력 3 3 10 5" xfId="33076"/>
    <cellStyle name="입력 3 3 11" xfId="11382"/>
    <cellStyle name="입력 3 3 11 2" xfId="34451"/>
    <cellStyle name="입력 3 3 12" xfId="17185"/>
    <cellStyle name="입력 3 3 12 2" xfId="40239"/>
    <cellStyle name="입력 3 3 13" xfId="11242"/>
    <cellStyle name="입력 3 3 13 2" xfId="34311"/>
    <cellStyle name="입력 3 3 14" xfId="28513"/>
    <cellStyle name="입력 3 3 2" xfId="5676"/>
    <cellStyle name="입력 3 3 2 10" xfId="11649"/>
    <cellStyle name="입력 3 3 2 10 2" xfId="34718"/>
    <cellStyle name="입력 3 3 2 11" xfId="17419"/>
    <cellStyle name="입력 3 3 2 11 2" xfId="40473"/>
    <cellStyle name="입력 3 3 2 12" xfId="22948"/>
    <cellStyle name="입력 3 3 2 12 2" xfId="45987"/>
    <cellStyle name="입력 3 3 2 13" xfId="28790"/>
    <cellStyle name="입력 3 3 2 2" xfId="9984"/>
    <cellStyle name="입력 3 3 2 2 2" xfId="15950"/>
    <cellStyle name="입력 3 3 2 2 2 2" xfId="39004"/>
    <cellStyle name="입력 3 3 2 2 3" xfId="21706"/>
    <cellStyle name="입력 3 3 2 2 3 2" xfId="44745"/>
    <cellStyle name="입력 3 3 2 2 4" xfId="27188"/>
    <cellStyle name="입력 3 3 2 2 4 2" xfId="50227"/>
    <cellStyle name="입력 3 3 2 2 5" xfId="33077"/>
    <cellStyle name="입력 3 3 2 3" xfId="9985"/>
    <cellStyle name="입력 3 3 2 3 2" xfId="15951"/>
    <cellStyle name="입력 3 3 2 3 2 2" xfId="39005"/>
    <cellStyle name="입력 3 3 2 3 3" xfId="21707"/>
    <cellStyle name="입력 3 3 2 3 3 2" xfId="44746"/>
    <cellStyle name="입력 3 3 2 3 4" xfId="27189"/>
    <cellStyle name="입력 3 3 2 3 4 2" xfId="50228"/>
    <cellStyle name="입력 3 3 2 3 5" xfId="33078"/>
    <cellStyle name="입력 3 3 2 4" xfId="9986"/>
    <cellStyle name="입력 3 3 2 4 2" xfId="15952"/>
    <cellStyle name="입력 3 3 2 4 2 2" xfId="39006"/>
    <cellStyle name="입력 3 3 2 4 3" xfId="21708"/>
    <cellStyle name="입력 3 3 2 4 3 2" xfId="44747"/>
    <cellStyle name="입력 3 3 2 4 4" xfId="27190"/>
    <cellStyle name="입력 3 3 2 4 4 2" xfId="50229"/>
    <cellStyle name="입력 3 3 2 4 5" xfId="33079"/>
    <cellStyle name="입력 3 3 2 5" xfId="9987"/>
    <cellStyle name="입력 3 3 2 5 2" xfId="15953"/>
    <cellStyle name="입력 3 3 2 5 2 2" xfId="39007"/>
    <cellStyle name="입력 3 3 2 5 3" xfId="21709"/>
    <cellStyle name="입력 3 3 2 5 3 2" xfId="44748"/>
    <cellStyle name="입력 3 3 2 5 4" xfId="27191"/>
    <cellStyle name="입력 3 3 2 5 4 2" xfId="50230"/>
    <cellStyle name="입력 3 3 2 5 5" xfId="33080"/>
    <cellStyle name="입력 3 3 2 6" xfId="9988"/>
    <cellStyle name="입력 3 3 2 6 2" xfId="15954"/>
    <cellStyle name="입력 3 3 2 6 2 2" xfId="39008"/>
    <cellStyle name="입력 3 3 2 6 3" xfId="21710"/>
    <cellStyle name="입력 3 3 2 6 3 2" xfId="44749"/>
    <cellStyle name="입력 3 3 2 6 4" xfId="27192"/>
    <cellStyle name="입력 3 3 2 6 4 2" xfId="50231"/>
    <cellStyle name="입력 3 3 2 6 5" xfId="33081"/>
    <cellStyle name="입력 3 3 2 7" xfId="9989"/>
    <cellStyle name="입력 3 3 2 7 2" xfId="15955"/>
    <cellStyle name="입력 3 3 2 7 2 2" xfId="39009"/>
    <cellStyle name="입력 3 3 2 7 3" xfId="21711"/>
    <cellStyle name="입력 3 3 2 7 3 2" xfId="44750"/>
    <cellStyle name="입력 3 3 2 7 4" xfId="27193"/>
    <cellStyle name="입력 3 3 2 7 4 2" xfId="50232"/>
    <cellStyle name="입력 3 3 2 7 5" xfId="33082"/>
    <cellStyle name="입력 3 3 2 8" xfId="9990"/>
    <cellStyle name="입력 3 3 2 8 2" xfId="15956"/>
    <cellStyle name="입력 3 3 2 8 2 2" xfId="39010"/>
    <cellStyle name="입력 3 3 2 8 3" xfId="21712"/>
    <cellStyle name="입력 3 3 2 8 3 2" xfId="44751"/>
    <cellStyle name="입력 3 3 2 8 4" xfId="27194"/>
    <cellStyle name="입력 3 3 2 8 4 2" xfId="50233"/>
    <cellStyle name="입력 3 3 2 8 5" xfId="33083"/>
    <cellStyle name="입력 3 3 2 9" xfId="9991"/>
    <cellStyle name="입력 3 3 2 9 2" xfId="15957"/>
    <cellStyle name="입력 3 3 2 9 2 2" xfId="39011"/>
    <cellStyle name="입력 3 3 2 9 3" xfId="21713"/>
    <cellStyle name="입력 3 3 2 9 3 2" xfId="44752"/>
    <cellStyle name="입력 3 3 2 9 4" xfId="27195"/>
    <cellStyle name="입력 3 3 2 9 4 2" xfId="50234"/>
    <cellStyle name="입력 3 3 2 9 5" xfId="33084"/>
    <cellStyle name="입력 3 3 3" xfId="5917"/>
    <cellStyle name="입력 3 3 3 10" xfId="9992"/>
    <cellStyle name="입력 3 3 3 10 2" xfId="15958"/>
    <cellStyle name="입력 3 3 3 10 2 2" xfId="39012"/>
    <cellStyle name="입력 3 3 3 10 3" xfId="21714"/>
    <cellStyle name="입력 3 3 3 10 3 2" xfId="44753"/>
    <cellStyle name="입력 3 3 3 10 4" xfId="27196"/>
    <cellStyle name="입력 3 3 3 10 4 2" xfId="50235"/>
    <cellStyle name="입력 3 3 3 10 5" xfId="33085"/>
    <cellStyle name="입력 3 3 3 11" xfId="11890"/>
    <cellStyle name="입력 3 3 3 11 2" xfId="34959"/>
    <cellStyle name="입력 3 3 3 12" xfId="17647"/>
    <cellStyle name="입력 3 3 3 12 2" xfId="40701"/>
    <cellStyle name="입력 3 3 3 13" xfId="23144"/>
    <cellStyle name="입력 3 3 3 13 2" xfId="46183"/>
    <cellStyle name="입력 3 3 3 14" xfId="29031"/>
    <cellStyle name="입력 3 3 3 2" xfId="9993"/>
    <cellStyle name="입력 3 3 3 2 2" xfId="15959"/>
    <cellStyle name="입력 3 3 3 2 2 2" xfId="39013"/>
    <cellStyle name="입력 3 3 3 2 3" xfId="21715"/>
    <cellStyle name="입력 3 3 3 2 3 2" xfId="44754"/>
    <cellStyle name="입력 3 3 3 2 4" xfId="27197"/>
    <cellStyle name="입력 3 3 3 2 4 2" xfId="50236"/>
    <cellStyle name="입력 3 3 3 2 5" xfId="33086"/>
    <cellStyle name="입력 3 3 3 3" xfId="9994"/>
    <cellStyle name="입력 3 3 3 3 2" xfId="15960"/>
    <cellStyle name="입력 3 3 3 3 2 2" xfId="39014"/>
    <cellStyle name="입력 3 3 3 3 3" xfId="21716"/>
    <cellStyle name="입력 3 3 3 3 3 2" xfId="44755"/>
    <cellStyle name="입력 3 3 3 3 4" xfId="27198"/>
    <cellStyle name="입력 3 3 3 3 4 2" xfId="50237"/>
    <cellStyle name="입력 3 3 3 3 5" xfId="33087"/>
    <cellStyle name="입력 3 3 3 4" xfId="9995"/>
    <cellStyle name="입력 3 3 3 4 2" xfId="15961"/>
    <cellStyle name="입력 3 3 3 4 2 2" xfId="39015"/>
    <cellStyle name="입력 3 3 3 4 3" xfId="21717"/>
    <cellStyle name="입력 3 3 3 4 3 2" xfId="44756"/>
    <cellStyle name="입력 3 3 3 4 4" xfId="27199"/>
    <cellStyle name="입력 3 3 3 4 4 2" xfId="50238"/>
    <cellStyle name="입력 3 3 3 4 5" xfId="33088"/>
    <cellStyle name="입력 3 3 3 5" xfId="9996"/>
    <cellStyle name="입력 3 3 3 5 2" xfId="15962"/>
    <cellStyle name="입력 3 3 3 5 2 2" xfId="39016"/>
    <cellStyle name="입력 3 3 3 5 3" xfId="21718"/>
    <cellStyle name="입력 3 3 3 5 3 2" xfId="44757"/>
    <cellStyle name="입력 3 3 3 5 4" xfId="27200"/>
    <cellStyle name="입력 3 3 3 5 4 2" xfId="50239"/>
    <cellStyle name="입력 3 3 3 5 5" xfId="33089"/>
    <cellStyle name="입력 3 3 3 6" xfId="9997"/>
    <cellStyle name="입력 3 3 3 6 2" xfId="15963"/>
    <cellStyle name="입력 3 3 3 6 2 2" xfId="39017"/>
    <cellStyle name="입력 3 3 3 6 3" xfId="21719"/>
    <cellStyle name="입력 3 3 3 6 3 2" xfId="44758"/>
    <cellStyle name="입력 3 3 3 6 4" xfId="27201"/>
    <cellStyle name="입력 3 3 3 6 4 2" xfId="50240"/>
    <cellStyle name="입력 3 3 3 6 5" xfId="33090"/>
    <cellStyle name="입력 3 3 3 7" xfId="9998"/>
    <cellStyle name="입력 3 3 3 7 2" xfId="15964"/>
    <cellStyle name="입력 3 3 3 7 2 2" xfId="39018"/>
    <cellStyle name="입력 3 3 3 7 3" xfId="21720"/>
    <cellStyle name="입력 3 3 3 7 3 2" xfId="44759"/>
    <cellStyle name="입력 3 3 3 7 4" xfId="27202"/>
    <cellStyle name="입력 3 3 3 7 4 2" xfId="50241"/>
    <cellStyle name="입력 3 3 3 7 5" xfId="33091"/>
    <cellStyle name="입력 3 3 3 8" xfId="9999"/>
    <cellStyle name="입력 3 3 3 8 2" xfId="15965"/>
    <cellStyle name="입력 3 3 3 8 2 2" xfId="39019"/>
    <cellStyle name="입력 3 3 3 8 3" xfId="21721"/>
    <cellStyle name="입력 3 3 3 8 3 2" xfId="44760"/>
    <cellStyle name="입력 3 3 3 8 4" xfId="27203"/>
    <cellStyle name="입력 3 3 3 8 4 2" xfId="50242"/>
    <cellStyle name="입력 3 3 3 8 5" xfId="33092"/>
    <cellStyle name="입력 3 3 3 9" xfId="10000"/>
    <cellStyle name="입력 3 3 3 9 2" xfId="15966"/>
    <cellStyle name="입력 3 3 3 9 2 2" xfId="39020"/>
    <cellStyle name="입력 3 3 3 9 3" xfId="21722"/>
    <cellStyle name="입력 3 3 3 9 3 2" xfId="44761"/>
    <cellStyle name="입력 3 3 3 9 4" xfId="27204"/>
    <cellStyle name="입력 3 3 3 9 4 2" xfId="50243"/>
    <cellStyle name="입력 3 3 3 9 5" xfId="33093"/>
    <cellStyle name="입력 3 3 4" xfId="10001"/>
    <cellStyle name="입력 3 3 4 2" xfId="15967"/>
    <cellStyle name="입력 3 3 4 2 2" xfId="39021"/>
    <cellStyle name="입력 3 3 4 3" xfId="21723"/>
    <cellStyle name="입력 3 3 4 3 2" xfId="44762"/>
    <cellStyle name="입력 3 3 4 4" xfId="27205"/>
    <cellStyle name="입력 3 3 4 4 2" xfId="50244"/>
    <cellStyle name="입력 3 3 4 5" xfId="33094"/>
    <cellStyle name="입력 3 3 5" xfId="10002"/>
    <cellStyle name="입력 3 3 5 2" xfId="15968"/>
    <cellStyle name="입력 3 3 5 2 2" xfId="39022"/>
    <cellStyle name="입력 3 3 5 3" xfId="21724"/>
    <cellStyle name="입력 3 3 5 3 2" xfId="44763"/>
    <cellStyle name="입력 3 3 5 4" xfId="27206"/>
    <cellStyle name="입력 3 3 5 4 2" xfId="50245"/>
    <cellStyle name="입력 3 3 5 5" xfId="33095"/>
    <cellStyle name="입력 3 3 6" xfId="10003"/>
    <cellStyle name="입력 3 3 6 2" xfId="15969"/>
    <cellStyle name="입력 3 3 6 2 2" xfId="39023"/>
    <cellStyle name="입력 3 3 6 3" xfId="21725"/>
    <cellStyle name="입력 3 3 6 3 2" xfId="44764"/>
    <cellStyle name="입력 3 3 6 4" xfId="27207"/>
    <cellStyle name="입력 3 3 6 4 2" xfId="50246"/>
    <cellStyle name="입력 3 3 6 5" xfId="33096"/>
    <cellStyle name="입력 3 3 7" xfId="10004"/>
    <cellStyle name="입력 3 3 7 2" xfId="15970"/>
    <cellStyle name="입력 3 3 7 2 2" xfId="39024"/>
    <cellStyle name="입력 3 3 7 3" xfId="21726"/>
    <cellStyle name="입력 3 3 7 3 2" xfId="44765"/>
    <cellStyle name="입력 3 3 7 4" xfId="27208"/>
    <cellStyle name="입력 3 3 7 4 2" xfId="50247"/>
    <cellStyle name="입력 3 3 7 5" xfId="33097"/>
    <cellStyle name="입력 3 3 8" xfId="10005"/>
    <cellStyle name="입력 3 3 8 2" xfId="15971"/>
    <cellStyle name="입력 3 3 8 2 2" xfId="39025"/>
    <cellStyle name="입력 3 3 8 3" xfId="21727"/>
    <cellStyle name="입력 3 3 8 3 2" xfId="44766"/>
    <cellStyle name="입력 3 3 8 4" xfId="27209"/>
    <cellStyle name="입력 3 3 8 4 2" xfId="50248"/>
    <cellStyle name="입력 3 3 8 5" xfId="33098"/>
    <cellStyle name="입력 3 3 9" xfId="10006"/>
    <cellStyle name="입력 3 3 9 2" xfId="15972"/>
    <cellStyle name="입력 3 3 9 2 2" xfId="39026"/>
    <cellStyle name="입력 3 3 9 3" xfId="21728"/>
    <cellStyle name="입력 3 3 9 3 2" xfId="44767"/>
    <cellStyle name="입력 3 3 9 4" xfId="27210"/>
    <cellStyle name="입력 3 3 9 4 2" xfId="50249"/>
    <cellStyle name="입력 3 3 9 5" xfId="33099"/>
    <cellStyle name="입력 3 4" xfId="5533"/>
    <cellStyle name="입력 3 4 2" xfId="5821"/>
    <cellStyle name="입력 3 4 2 10" xfId="11794"/>
    <cellStyle name="입력 3 4 2 10 2" xfId="34863"/>
    <cellStyle name="입력 3 4 2 11" xfId="17557"/>
    <cellStyle name="입력 3 4 2 11 2" xfId="40611"/>
    <cellStyle name="입력 3 4 2 12" xfId="23073"/>
    <cellStyle name="입력 3 4 2 12 2" xfId="46112"/>
    <cellStyle name="입력 3 4 2 13" xfId="28935"/>
    <cellStyle name="입력 3 4 2 2" xfId="10007"/>
    <cellStyle name="입력 3 4 2 2 2" xfId="15973"/>
    <cellStyle name="입력 3 4 2 2 2 2" xfId="39027"/>
    <cellStyle name="입력 3 4 2 2 3" xfId="21729"/>
    <cellStyle name="입력 3 4 2 2 3 2" xfId="44768"/>
    <cellStyle name="입력 3 4 2 2 4" xfId="27211"/>
    <cellStyle name="입력 3 4 2 2 4 2" xfId="50250"/>
    <cellStyle name="입력 3 4 2 2 5" xfId="33100"/>
    <cellStyle name="입력 3 4 2 3" xfId="10008"/>
    <cellStyle name="입력 3 4 2 3 2" xfId="15974"/>
    <cellStyle name="입력 3 4 2 3 2 2" xfId="39028"/>
    <cellStyle name="입력 3 4 2 3 3" xfId="21730"/>
    <cellStyle name="입력 3 4 2 3 3 2" xfId="44769"/>
    <cellStyle name="입력 3 4 2 3 4" xfId="27212"/>
    <cellStyle name="입력 3 4 2 3 4 2" xfId="50251"/>
    <cellStyle name="입력 3 4 2 3 5" xfId="33101"/>
    <cellStyle name="입력 3 4 2 4" xfId="10009"/>
    <cellStyle name="입력 3 4 2 4 2" xfId="15975"/>
    <cellStyle name="입력 3 4 2 4 2 2" xfId="39029"/>
    <cellStyle name="입력 3 4 2 4 3" xfId="21731"/>
    <cellStyle name="입력 3 4 2 4 3 2" xfId="44770"/>
    <cellStyle name="입력 3 4 2 4 4" xfId="27213"/>
    <cellStyle name="입력 3 4 2 4 4 2" xfId="50252"/>
    <cellStyle name="입력 3 4 2 4 5" xfId="33102"/>
    <cellStyle name="입력 3 4 2 5" xfId="10010"/>
    <cellStyle name="입력 3 4 2 5 2" xfId="15976"/>
    <cellStyle name="입력 3 4 2 5 2 2" xfId="39030"/>
    <cellStyle name="입력 3 4 2 5 3" xfId="21732"/>
    <cellStyle name="입력 3 4 2 5 3 2" xfId="44771"/>
    <cellStyle name="입력 3 4 2 5 4" xfId="27214"/>
    <cellStyle name="입력 3 4 2 5 4 2" xfId="50253"/>
    <cellStyle name="입력 3 4 2 5 5" xfId="33103"/>
    <cellStyle name="입력 3 4 2 6" xfId="10011"/>
    <cellStyle name="입력 3 4 2 6 2" xfId="15977"/>
    <cellStyle name="입력 3 4 2 6 2 2" xfId="39031"/>
    <cellStyle name="입력 3 4 2 6 3" xfId="21733"/>
    <cellStyle name="입력 3 4 2 6 3 2" xfId="44772"/>
    <cellStyle name="입력 3 4 2 6 4" xfId="27215"/>
    <cellStyle name="입력 3 4 2 6 4 2" xfId="50254"/>
    <cellStyle name="입력 3 4 2 6 5" xfId="33104"/>
    <cellStyle name="입력 3 4 2 7" xfId="10012"/>
    <cellStyle name="입력 3 4 2 7 2" xfId="15978"/>
    <cellStyle name="입력 3 4 2 7 2 2" xfId="39032"/>
    <cellStyle name="입력 3 4 2 7 3" xfId="21734"/>
    <cellStyle name="입력 3 4 2 7 3 2" xfId="44773"/>
    <cellStyle name="입력 3 4 2 7 4" xfId="27216"/>
    <cellStyle name="입력 3 4 2 7 4 2" xfId="50255"/>
    <cellStyle name="입력 3 4 2 7 5" xfId="33105"/>
    <cellStyle name="입력 3 4 2 8" xfId="10013"/>
    <cellStyle name="입력 3 4 2 8 2" xfId="15979"/>
    <cellStyle name="입력 3 4 2 8 2 2" xfId="39033"/>
    <cellStyle name="입력 3 4 2 8 3" xfId="21735"/>
    <cellStyle name="입력 3 4 2 8 3 2" xfId="44774"/>
    <cellStyle name="입력 3 4 2 8 4" xfId="27217"/>
    <cellStyle name="입력 3 4 2 8 4 2" xfId="50256"/>
    <cellStyle name="입력 3 4 2 8 5" xfId="33106"/>
    <cellStyle name="입력 3 4 2 9" xfId="10014"/>
    <cellStyle name="입력 3 4 2 9 2" xfId="15980"/>
    <cellStyle name="입력 3 4 2 9 2 2" xfId="39034"/>
    <cellStyle name="입력 3 4 2 9 3" xfId="21736"/>
    <cellStyle name="입력 3 4 2 9 3 2" xfId="44775"/>
    <cellStyle name="입력 3 4 2 9 4" xfId="27218"/>
    <cellStyle name="입력 3 4 2 9 4 2" xfId="50257"/>
    <cellStyle name="입력 3 4 2 9 5" xfId="33107"/>
    <cellStyle name="입력 3 4 3" xfId="6044"/>
    <cellStyle name="입력 3 4 3 10" xfId="10015"/>
    <cellStyle name="입력 3 4 3 10 2" xfId="15981"/>
    <cellStyle name="입력 3 4 3 10 2 2" xfId="39035"/>
    <cellStyle name="입력 3 4 3 10 3" xfId="21737"/>
    <cellStyle name="입력 3 4 3 10 3 2" xfId="44776"/>
    <cellStyle name="입력 3 4 3 10 4" xfId="27219"/>
    <cellStyle name="입력 3 4 3 10 4 2" xfId="50258"/>
    <cellStyle name="입력 3 4 3 10 5" xfId="33108"/>
    <cellStyle name="입력 3 4 3 11" xfId="12016"/>
    <cellStyle name="입력 3 4 3 11 2" xfId="35085"/>
    <cellStyle name="입력 3 4 3 12" xfId="17773"/>
    <cellStyle name="입력 3 4 3 12 2" xfId="40827"/>
    <cellStyle name="입력 3 4 3 13" xfId="23270"/>
    <cellStyle name="입력 3 4 3 13 2" xfId="46309"/>
    <cellStyle name="입력 3 4 3 14" xfId="29158"/>
    <cellStyle name="입력 3 4 3 2" xfId="10016"/>
    <cellStyle name="입력 3 4 3 2 2" xfId="15982"/>
    <cellStyle name="입력 3 4 3 2 2 2" xfId="39036"/>
    <cellStyle name="입력 3 4 3 2 3" xfId="21738"/>
    <cellStyle name="입력 3 4 3 2 3 2" xfId="44777"/>
    <cellStyle name="입력 3 4 3 2 4" xfId="27220"/>
    <cellStyle name="입력 3 4 3 2 4 2" xfId="50259"/>
    <cellStyle name="입력 3 4 3 2 5" xfId="33109"/>
    <cellStyle name="입력 3 4 3 3" xfId="10017"/>
    <cellStyle name="입력 3 4 3 3 2" xfId="15983"/>
    <cellStyle name="입력 3 4 3 3 2 2" xfId="39037"/>
    <cellStyle name="입력 3 4 3 3 3" xfId="21739"/>
    <cellStyle name="입력 3 4 3 3 3 2" xfId="44778"/>
    <cellStyle name="입력 3 4 3 3 4" xfId="27221"/>
    <cellStyle name="입력 3 4 3 3 4 2" xfId="50260"/>
    <cellStyle name="입력 3 4 3 3 5" xfId="33110"/>
    <cellStyle name="입력 3 4 3 4" xfId="10018"/>
    <cellStyle name="입력 3 4 3 4 2" xfId="15984"/>
    <cellStyle name="입력 3 4 3 4 2 2" xfId="39038"/>
    <cellStyle name="입력 3 4 3 4 3" xfId="21740"/>
    <cellStyle name="입력 3 4 3 4 3 2" xfId="44779"/>
    <cellStyle name="입력 3 4 3 4 4" xfId="27222"/>
    <cellStyle name="입력 3 4 3 4 4 2" xfId="50261"/>
    <cellStyle name="입력 3 4 3 4 5" xfId="33111"/>
    <cellStyle name="입력 3 4 3 5" xfId="10019"/>
    <cellStyle name="입력 3 4 3 5 2" xfId="15985"/>
    <cellStyle name="입력 3 4 3 5 2 2" xfId="39039"/>
    <cellStyle name="입력 3 4 3 5 3" xfId="21741"/>
    <cellStyle name="입력 3 4 3 5 3 2" xfId="44780"/>
    <cellStyle name="입력 3 4 3 5 4" xfId="27223"/>
    <cellStyle name="입력 3 4 3 5 4 2" xfId="50262"/>
    <cellStyle name="입력 3 4 3 5 5" xfId="33112"/>
    <cellStyle name="입력 3 4 3 6" xfId="10020"/>
    <cellStyle name="입력 3 4 3 6 2" xfId="15986"/>
    <cellStyle name="입력 3 4 3 6 2 2" xfId="39040"/>
    <cellStyle name="입력 3 4 3 6 3" xfId="21742"/>
    <cellStyle name="입력 3 4 3 6 3 2" xfId="44781"/>
    <cellStyle name="입력 3 4 3 6 4" xfId="27224"/>
    <cellStyle name="입력 3 4 3 6 4 2" xfId="50263"/>
    <cellStyle name="입력 3 4 3 6 5" xfId="33113"/>
    <cellStyle name="입력 3 4 3 7" xfId="10021"/>
    <cellStyle name="입력 3 4 3 7 2" xfId="15987"/>
    <cellStyle name="입력 3 4 3 7 2 2" xfId="39041"/>
    <cellStyle name="입력 3 4 3 7 3" xfId="21743"/>
    <cellStyle name="입력 3 4 3 7 3 2" xfId="44782"/>
    <cellStyle name="입력 3 4 3 7 4" xfId="27225"/>
    <cellStyle name="입력 3 4 3 7 4 2" xfId="50264"/>
    <cellStyle name="입력 3 4 3 7 5" xfId="33114"/>
    <cellStyle name="입력 3 4 3 8" xfId="10022"/>
    <cellStyle name="입력 3 4 3 8 2" xfId="15988"/>
    <cellStyle name="입력 3 4 3 8 2 2" xfId="39042"/>
    <cellStyle name="입력 3 4 3 8 3" xfId="21744"/>
    <cellStyle name="입력 3 4 3 8 3 2" xfId="44783"/>
    <cellStyle name="입력 3 4 3 8 4" xfId="27226"/>
    <cellStyle name="입력 3 4 3 8 4 2" xfId="50265"/>
    <cellStyle name="입력 3 4 3 8 5" xfId="33115"/>
    <cellStyle name="입력 3 4 3 9" xfId="10023"/>
    <cellStyle name="입력 3 4 3 9 2" xfId="15989"/>
    <cellStyle name="입력 3 4 3 9 2 2" xfId="39043"/>
    <cellStyle name="입력 3 4 3 9 3" xfId="21745"/>
    <cellStyle name="입력 3 4 3 9 3 2" xfId="44784"/>
    <cellStyle name="입력 3 4 3 9 4" xfId="27227"/>
    <cellStyle name="입력 3 4 3 9 4 2" xfId="50266"/>
    <cellStyle name="입력 3 4 3 9 5" xfId="33116"/>
    <cellStyle name="입력 3 4 4" xfId="10024"/>
    <cellStyle name="입력 3 4 4 2" xfId="15990"/>
    <cellStyle name="입력 3 4 4 2 2" xfId="39044"/>
    <cellStyle name="입력 3 4 4 3" xfId="21746"/>
    <cellStyle name="입력 3 4 4 3 2" xfId="44785"/>
    <cellStyle name="입력 3 4 4 4" xfId="27228"/>
    <cellStyle name="입력 3 4 4 4 2" xfId="50267"/>
    <cellStyle name="입력 3 4 4 5" xfId="33117"/>
    <cellStyle name="입력 3 4 5" xfId="10025"/>
    <cellStyle name="입력 3 4 5 2" xfId="15991"/>
    <cellStyle name="입력 3 4 5 2 2" xfId="39045"/>
    <cellStyle name="입력 3 4 5 3" xfId="21747"/>
    <cellStyle name="입력 3 4 5 3 2" xfId="44786"/>
    <cellStyle name="입력 3 4 5 4" xfId="27229"/>
    <cellStyle name="입력 3 4 5 4 2" xfId="50268"/>
    <cellStyle name="입력 3 4 5 5" xfId="33118"/>
    <cellStyle name="입력 3 4 6" xfId="10026"/>
    <cellStyle name="입력 3 4 6 2" xfId="15992"/>
    <cellStyle name="입력 3 4 6 2 2" xfId="39046"/>
    <cellStyle name="입력 3 4 6 3" xfId="21748"/>
    <cellStyle name="입력 3 4 6 3 2" xfId="44787"/>
    <cellStyle name="입력 3 4 6 4" xfId="27230"/>
    <cellStyle name="입력 3 4 6 4 2" xfId="50269"/>
    <cellStyle name="입력 3 4 6 5" xfId="33119"/>
    <cellStyle name="입력 3 4 7" xfId="11526"/>
    <cellStyle name="입력 3 4 7 2" xfId="34595"/>
    <cellStyle name="입력 3 4 8" xfId="17314"/>
    <cellStyle name="입력 3 4 8 2" xfId="40368"/>
    <cellStyle name="입력 3 4 9" xfId="28658"/>
    <cellStyle name="입력 3 5" xfId="5356"/>
    <cellStyle name="입력 3 5 10" xfId="28481"/>
    <cellStyle name="입력 3 5 2" xfId="5644"/>
    <cellStyle name="입력 3 5 2 10" xfId="11617"/>
    <cellStyle name="입력 3 5 2 10 2" xfId="34686"/>
    <cellStyle name="입력 3 5 2 11" xfId="17388"/>
    <cellStyle name="입력 3 5 2 11 2" xfId="40442"/>
    <cellStyle name="입력 3 5 2 12" xfId="22923"/>
    <cellStyle name="입력 3 5 2 12 2" xfId="45962"/>
    <cellStyle name="입력 3 5 2 13" xfId="28758"/>
    <cellStyle name="입력 3 5 2 2" xfId="10027"/>
    <cellStyle name="입력 3 5 2 2 2" xfId="15993"/>
    <cellStyle name="입력 3 5 2 2 2 2" xfId="39047"/>
    <cellStyle name="입력 3 5 2 2 3" xfId="21749"/>
    <cellStyle name="입력 3 5 2 2 3 2" xfId="44788"/>
    <cellStyle name="입력 3 5 2 2 4" xfId="27231"/>
    <cellStyle name="입력 3 5 2 2 4 2" xfId="50270"/>
    <cellStyle name="입력 3 5 2 2 5" xfId="33120"/>
    <cellStyle name="입력 3 5 2 3" xfId="10028"/>
    <cellStyle name="입력 3 5 2 3 2" xfId="15994"/>
    <cellStyle name="입력 3 5 2 3 2 2" xfId="39048"/>
    <cellStyle name="입력 3 5 2 3 3" xfId="21750"/>
    <cellStyle name="입력 3 5 2 3 3 2" xfId="44789"/>
    <cellStyle name="입력 3 5 2 3 4" xfId="27232"/>
    <cellStyle name="입력 3 5 2 3 4 2" xfId="50271"/>
    <cellStyle name="입력 3 5 2 3 5" xfId="33121"/>
    <cellStyle name="입력 3 5 2 4" xfId="10029"/>
    <cellStyle name="입력 3 5 2 4 2" xfId="15995"/>
    <cellStyle name="입력 3 5 2 4 2 2" xfId="39049"/>
    <cellStyle name="입력 3 5 2 4 3" xfId="21751"/>
    <cellStyle name="입력 3 5 2 4 3 2" xfId="44790"/>
    <cellStyle name="입력 3 5 2 4 4" xfId="27233"/>
    <cellStyle name="입력 3 5 2 4 4 2" xfId="50272"/>
    <cellStyle name="입력 3 5 2 4 5" xfId="33122"/>
    <cellStyle name="입력 3 5 2 5" xfId="10030"/>
    <cellStyle name="입력 3 5 2 5 2" xfId="15996"/>
    <cellStyle name="입력 3 5 2 5 2 2" xfId="39050"/>
    <cellStyle name="입력 3 5 2 5 3" xfId="21752"/>
    <cellStyle name="입력 3 5 2 5 3 2" xfId="44791"/>
    <cellStyle name="입력 3 5 2 5 4" xfId="27234"/>
    <cellStyle name="입력 3 5 2 5 4 2" xfId="50273"/>
    <cellStyle name="입력 3 5 2 5 5" xfId="33123"/>
    <cellStyle name="입력 3 5 2 6" xfId="10031"/>
    <cellStyle name="입력 3 5 2 6 2" xfId="15997"/>
    <cellStyle name="입력 3 5 2 6 2 2" xfId="39051"/>
    <cellStyle name="입력 3 5 2 6 3" xfId="21753"/>
    <cellStyle name="입력 3 5 2 6 3 2" xfId="44792"/>
    <cellStyle name="입력 3 5 2 6 4" xfId="27235"/>
    <cellStyle name="입력 3 5 2 6 4 2" xfId="50274"/>
    <cellStyle name="입력 3 5 2 6 5" xfId="33124"/>
    <cellStyle name="입력 3 5 2 7" xfId="10032"/>
    <cellStyle name="입력 3 5 2 7 2" xfId="15998"/>
    <cellStyle name="입력 3 5 2 7 2 2" xfId="39052"/>
    <cellStyle name="입력 3 5 2 7 3" xfId="21754"/>
    <cellStyle name="입력 3 5 2 7 3 2" xfId="44793"/>
    <cellStyle name="입력 3 5 2 7 4" xfId="27236"/>
    <cellStyle name="입력 3 5 2 7 4 2" xfId="50275"/>
    <cellStyle name="입력 3 5 2 7 5" xfId="33125"/>
    <cellStyle name="입력 3 5 2 8" xfId="10033"/>
    <cellStyle name="입력 3 5 2 8 2" xfId="15999"/>
    <cellStyle name="입력 3 5 2 8 2 2" xfId="39053"/>
    <cellStyle name="입력 3 5 2 8 3" xfId="21755"/>
    <cellStyle name="입력 3 5 2 8 3 2" xfId="44794"/>
    <cellStyle name="입력 3 5 2 8 4" xfId="27237"/>
    <cellStyle name="입력 3 5 2 8 4 2" xfId="50276"/>
    <cellStyle name="입력 3 5 2 8 5" xfId="33126"/>
    <cellStyle name="입력 3 5 2 9" xfId="10034"/>
    <cellStyle name="입력 3 5 2 9 2" xfId="16000"/>
    <cellStyle name="입력 3 5 2 9 2 2" xfId="39054"/>
    <cellStyle name="입력 3 5 2 9 3" xfId="21756"/>
    <cellStyle name="입력 3 5 2 9 3 2" xfId="44795"/>
    <cellStyle name="입력 3 5 2 9 4" xfId="27238"/>
    <cellStyle name="입력 3 5 2 9 4 2" xfId="50277"/>
    <cellStyle name="입력 3 5 2 9 5" xfId="33127"/>
    <cellStyle name="입력 3 5 3" xfId="5890"/>
    <cellStyle name="입력 3 5 3 10" xfId="10035"/>
    <cellStyle name="입력 3 5 3 10 2" xfId="16001"/>
    <cellStyle name="입력 3 5 3 10 2 2" xfId="39055"/>
    <cellStyle name="입력 3 5 3 10 3" xfId="21757"/>
    <cellStyle name="입력 3 5 3 10 3 2" xfId="44796"/>
    <cellStyle name="입력 3 5 3 10 4" xfId="27239"/>
    <cellStyle name="입력 3 5 3 10 4 2" xfId="50278"/>
    <cellStyle name="입력 3 5 3 10 5" xfId="33128"/>
    <cellStyle name="입력 3 5 3 11" xfId="11863"/>
    <cellStyle name="입력 3 5 3 11 2" xfId="34932"/>
    <cellStyle name="입력 3 5 3 12" xfId="17620"/>
    <cellStyle name="입력 3 5 3 12 2" xfId="40674"/>
    <cellStyle name="입력 3 5 3 13" xfId="23117"/>
    <cellStyle name="입력 3 5 3 13 2" xfId="46156"/>
    <cellStyle name="입력 3 5 3 14" xfId="29004"/>
    <cellStyle name="입력 3 5 3 2" xfId="10036"/>
    <cellStyle name="입력 3 5 3 2 2" xfId="16002"/>
    <cellStyle name="입력 3 5 3 2 2 2" xfId="39056"/>
    <cellStyle name="입력 3 5 3 2 3" xfId="21758"/>
    <cellStyle name="입력 3 5 3 2 3 2" xfId="44797"/>
    <cellStyle name="입력 3 5 3 2 4" xfId="27240"/>
    <cellStyle name="입력 3 5 3 2 4 2" xfId="50279"/>
    <cellStyle name="입력 3 5 3 2 5" xfId="33129"/>
    <cellStyle name="입력 3 5 3 3" xfId="10037"/>
    <cellStyle name="입력 3 5 3 3 2" xfId="16003"/>
    <cellStyle name="입력 3 5 3 3 2 2" xfId="39057"/>
    <cellStyle name="입력 3 5 3 3 3" xfId="21759"/>
    <cellStyle name="입력 3 5 3 3 3 2" xfId="44798"/>
    <cellStyle name="입력 3 5 3 3 4" xfId="27241"/>
    <cellStyle name="입력 3 5 3 3 4 2" xfId="50280"/>
    <cellStyle name="입력 3 5 3 3 5" xfId="33130"/>
    <cellStyle name="입력 3 5 3 4" xfId="10038"/>
    <cellStyle name="입력 3 5 3 4 2" xfId="16004"/>
    <cellStyle name="입력 3 5 3 4 2 2" xfId="39058"/>
    <cellStyle name="입력 3 5 3 4 3" xfId="21760"/>
    <cellStyle name="입력 3 5 3 4 3 2" xfId="44799"/>
    <cellStyle name="입력 3 5 3 4 4" xfId="27242"/>
    <cellStyle name="입력 3 5 3 4 4 2" xfId="50281"/>
    <cellStyle name="입력 3 5 3 4 5" xfId="33131"/>
    <cellStyle name="입력 3 5 3 5" xfId="10039"/>
    <cellStyle name="입력 3 5 3 5 2" xfId="16005"/>
    <cellStyle name="입력 3 5 3 5 2 2" xfId="39059"/>
    <cellStyle name="입력 3 5 3 5 3" xfId="21761"/>
    <cellStyle name="입력 3 5 3 5 3 2" xfId="44800"/>
    <cellStyle name="입력 3 5 3 5 4" xfId="27243"/>
    <cellStyle name="입력 3 5 3 5 4 2" xfId="50282"/>
    <cellStyle name="입력 3 5 3 5 5" xfId="33132"/>
    <cellStyle name="입력 3 5 3 6" xfId="10040"/>
    <cellStyle name="입력 3 5 3 6 2" xfId="16006"/>
    <cellStyle name="입력 3 5 3 6 2 2" xfId="39060"/>
    <cellStyle name="입력 3 5 3 6 3" xfId="21762"/>
    <cellStyle name="입력 3 5 3 6 3 2" xfId="44801"/>
    <cellStyle name="입력 3 5 3 6 4" xfId="27244"/>
    <cellStyle name="입력 3 5 3 6 4 2" xfId="50283"/>
    <cellStyle name="입력 3 5 3 6 5" xfId="33133"/>
    <cellStyle name="입력 3 5 3 7" xfId="10041"/>
    <cellStyle name="입력 3 5 3 7 2" xfId="16007"/>
    <cellStyle name="입력 3 5 3 7 2 2" xfId="39061"/>
    <cellStyle name="입력 3 5 3 7 3" xfId="21763"/>
    <cellStyle name="입력 3 5 3 7 3 2" xfId="44802"/>
    <cellStyle name="입력 3 5 3 7 4" xfId="27245"/>
    <cellStyle name="입력 3 5 3 7 4 2" xfId="50284"/>
    <cellStyle name="입력 3 5 3 7 5" xfId="33134"/>
    <cellStyle name="입력 3 5 3 8" xfId="10042"/>
    <cellStyle name="입력 3 5 3 8 2" xfId="16008"/>
    <cellStyle name="입력 3 5 3 8 2 2" xfId="39062"/>
    <cellStyle name="입력 3 5 3 8 3" xfId="21764"/>
    <cellStyle name="입력 3 5 3 8 3 2" xfId="44803"/>
    <cellStyle name="입력 3 5 3 8 4" xfId="27246"/>
    <cellStyle name="입력 3 5 3 8 4 2" xfId="50285"/>
    <cellStyle name="입력 3 5 3 8 5" xfId="33135"/>
    <cellStyle name="입력 3 5 3 9" xfId="10043"/>
    <cellStyle name="입력 3 5 3 9 2" xfId="16009"/>
    <cellStyle name="입력 3 5 3 9 2 2" xfId="39063"/>
    <cellStyle name="입력 3 5 3 9 3" xfId="21765"/>
    <cellStyle name="입력 3 5 3 9 3 2" xfId="44804"/>
    <cellStyle name="입력 3 5 3 9 4" xfId="27247"/>
    <cellStyle name="입력 3 5 3 9 4 2" xfId="50286"/>
    <cellStyle name="입력 3 5 3 9 5" xfId="33136"/>
    <cellStyle name="입력 3 5 4" xfId="10044"/>
    <cellStyle name="입력 3 5 4 2" xfId="16010"/>
    <cellStyle name="입력 3 5 4 2 2" xfId="39064"/>
    <cellStyle name="입력 3 5 4 3" xfId="21766"/>
    <cellStyle name="입력 3 5 4 3 2" xfId="44805"/>
    <cellStyle name="입력 3 5 4 4" xfId="27248"/>
    <cellStyle name="입력 3 5 4 4 2" xfId="50287"/>
    <cellStyle name="입력 3 5 4 5" xfId="33137"/>
    <cellStyle name="입력 3 5 5" xfId="10045"/>
    <cellStyle name="입력 3 5 5 2" xfId="16011"/>
    <cellStyle name="입력 3 5 5 2 2" xfId="39065"/>
    <cellStyle name="입력 3 5 5 3" xfId="21767"/>
    <cellStyle name="입력 3 5 5 3 2" xfId="44806"/>
    <cellStyle name="입력 3 5 5 4" xfId="27249"/>
    <cellStyle name="입력 3 5 5 4 2" xfId="50288"/>
    <cellStyle name="입력 3 5 5 5" xfId="33138"/>
    <cellStyle name="입력 3 5 6" xfId="10046"/>
    <cellStyle name="입력 3 5 6 2" xfId="16012"/>
    <cellStyle name="입력 3 5 6 2 2" xfId="39066"/>
    <cellStyle name="입력 3 5 6 3" xfId="21768"/>
    <cellStyle name="입력 3 5 6 3 2" xfId="44807"/>
    <cellStyle name="입력 3 5 6 4" xfId="27250"/>
    <cellStyle name="입력 3 5 6 4 2" xfId="50289"/>
    <cellStyle name="입력 3 5 6 5" xfId="33139"/>
    <cellStyle name="입력 3 5 7" xfId="10047"/>
    <cellStyle name="입력 3 5 7 2" xfId="16013"/>
    <cellStyle name="입력 3 5 7 2 2" xfId="39067"/>
    <cellStyle name="입력 3 5 7 3" xfId="21769"/>
    <cellStyle name="입력 3 5 7 3 2" xfId="44808"/>
    <cellStyle name="입력 3 5 7 4" xfId="27251"/>
    <cellStyle name="입력 3 5 7 4 2" xfId="50290"/>
    <cellStyle name="입력 3 5 7 5" xfId="33140"/>
    <cellStyle name="입력 3 5 8" xfId="11350"/>
    <cellStyle name="입력 3 5 8 2" xfId="34419"/>
    <cellStyle name="입력 3 5 9" xfId="11264"/>
    <cellStyle name="입력 3 5 9 2" xfId="34333"/>
    <cellStyle name="입력 3 6" xfId="5507"/>
    <cellStyle name="입력 3 6 10" xfId="17290"/>
    <cellStyle name="입력 3 6 10 2" xfId="40344"/>
    <cellStyle name="입력 3 6 11" xfId="22890"/>
    <cellStyle name="입력 3 6 11 2" xfId="45929"/>
    <cellStyle name="입력 3 6 12" xfId="28632"/>
    <cellStyle name="입력 3 6 2" xfId="5795"/>
    <cellStyle name="입력 3 6 2 10" xfId="10048"/>
    <cellStyle name="입력 3 6 2 10 2" xfId="16014"/>
    <cellStyle name="입력 3 6 2 10 2 2" xfId="39068"/>
    <cellStyle name="입력 3 6 2 10 3" xfId="21770"/>
    <cellStyle name="입력 3 6 2 10 3 2" xfId="44809"/>
    <cellStyle name="입력 3 6 2 10 4" xfId="27252"/>
    <cellStyle name="입력 3 6 2 10 4 2" xfId="50291"/>
    <cellStyle name="입력 3 6 2 10 5" xfId="33141"/>
    <cellStyle name="입력 3 6 2 11" xfId="11768"/>
    <cellStyle name="입력 3 6 2 11 2" xfId="34837"/>
    <cellStyle name="입력 3 6 2 12" xfId="17532"/>
    <cellStyle name="입력 3 6 2 12 2" xfId="40586"/>
    <cellStyle name="입력 3 6 2 13" xfId="23048"/>
    <cellStyle name="입력 3 6 2 13 2" xfId="46087"/>
    <cellStyle name="입력 3 6 2 14" xfId="28909"/>
    <cellStyle name="입력 3 6 2 2" xfId="10049"/>
    <cellStyle name="입력 3 6 2 2 2" xfId="16015"/>
    <cellStyle name="입력 3 6 2 2 2 2" xfId="39069"/>
    <cellStyle name="입력 3 6 2 2 3" xfId="21771"/>
    <cellStyle name="입력 3 6 2 2 3 2" xfId="44810"/>
    <cellStyle name="입력 3 6 2 2 4" xfId="27253"/>
    <cellStyle name="입력 3 6 2 2 4 2" xfId="50292"/>
    <cellStyle name="입력 3 6 2 2 5" xfId="33142"/>
    <cellStyle name="입력 3 6 2 3" xfId="10050"/>
    <cellStyle name="입력 3 6 2 3 2" xfId="16016"/>
    <cellStyle name="입력 3 6 2 3 2 2" xfId="39070"/>
    <cellStyle name="입력 3 6 2 3 3" xfId="21772"/>
    <cellStyle name="입력 3 6 2 3 3 2" xfId="44811"/>
    <cellStyle name="입력 3 6 2 3 4" xfId="27254"/>
    <cellStyle name="입력 3 6 2 3 4 2" xfId="50293"/>
    <cellStyle name="입력 3 6 2 3 5" xfId="33143"/>
    <cellStyle name="입력 3 6 2 4" xfId="10051"/>
    <cellStyle name="입력 3 6 2 4 2" xfId="16017"/>
    <cellStyle name="입력 3 6 2 4 2 2" xfId="39071"/>
    <cellStyle name="입력 3 6 2 4 3" xfId="21773"/>
    <cellStyle name="입력 3 6 2 4 3 2" xfId="44812"/>
    <cellStyle name="입력 3 6 2 4 4" xfId="27255"/>
    <cellStyle name="입력 3 6 2 4 4 2" xfId="50294"/>
    <cellStyle name="입력 3 6 2 4 5" xfId="33144"/>
    <cellStyle name="입력 3 6 2 5" xfId="10052"/>
    <cellStyle name="입력 3 6 2 5 2" xfId="16018"/>
    <cellStyle name="입력 3 6 2 5 2 2" xfId="39072"/>
    <cellStyle name="입력 3 6 2 5 3" xfId="21774"/>
    <cellStyle name="입력 3 6 2 5 3 2" xfId="44813"/>
    <cellStyle name="입력 3 6 2 5 4" xfId="27256"/>
    <cellStyle name="입력 3 6 2 5 4 2" xfId="50295"/>
    <cellStyle name="입력 3 6 2 5 5" xfId="33145"/>
    <cellStyle name="입력 3 6 2 6" xfId="10053"/>
    <cellStyle name="입력 3 6 2 6 2" xfId="16019"/>
    <cellStyle name="입력 3 6 2 6 2 2" xfId="39073"/>
    <cellStyle name="입력 3 6 2 6 3" xfId="21775"/>
    <cellStyle name="입력 3 6 2 6 3 2" xfId="44814"/>
    <cellStyle name="입력 3 6 2 6 4" xfId="27257"/>
    <cellStyle name="입력 3 6 2 6 4 2" xfId="50296"/>
    <cellStyle name="입력 3 6 2 6 5" xfId="33146"/>
    <cellStyle name="입력 3 6 2 7" xfId="10054"/>
    <cellStyle name="입력 3 6 2 7 2" xfId="16020"/>
    <cellStyle name="입력 3 6 2 7 2 2" xfId="39074"/>
    <cellStyle name="입력 3 6 2 7 3" xfId="21776"/>
    <cellStyle name="입력 3 6 2 7 3 2" xfId="44815"/>
    <cellStyle name="입력 3 6 2 7 4" xfId="27258"/>
    <cellStyle name="입력 3 6 2 7 4 2" xfId="50297"/>
    <cellStyle name="입력 3 6 2 7 5" xfId="33147"/>
    <cellStyle name="입력 3 6 2 8" xfId="10055"/>
    <cellStyle name="입력 3 6 2 8 2" xfId="16021"/>
    <cellStyle name="입력 3 6 2 8 2 2" xfId="39075"/>
    <cellStyle name="입력 3 6 2 8 3" xfId="21777"/>
    <cellStyle name="입력 3 6 2 8 3 2" xfId="44816"/>
    <cellStyle name="입력 3 6 2 8 4" xfId="27259"/>
    <cellStyle name="입력 3 6 2 8 4 2" xfId="50298"/>
    <cellStyle name="입력 3 6 2 8 5" xfId="33148"/>
    <cellStyle name="입력 3 6 2 9" xfId="10056"/>
    <cellStyle name="입력 3 6 2 9 2" xfId="16022"/>
    <cellStyle name="입력 3 6 2 9 2 2" xfId="39076"/>
    <cellStyle name="입력 3 6 2 9 3" xfId="21778"/>
    <cellStyle name="입력 3 6 2 9 3 2" xfId="44817"/>
    <cellStyle name="입력 3 6 2 9 4" xfId="27260"/>
    <cellStyle name="입력 3 6 2 9 4 2" xfId="50299"/>
    <cellStyle name="입력 3 6 2 9 5" xfId="33149"/>
    <cellStyle name="입력 3 6 3" xfId="6018"/>
    <cellStyle name="입력 3 6 3 10" xfId="10057"/>
    <cellStyle name="입력 3 6 3 10 2" xfId="16023"/>
    <cellStyle name="입력 3 6 3 10 2 2" xfId="39077"/>
    <cellStyle name="입력 3 6 3 10 3" xfId="21779"/>
    <cellStyle name="입력 3 6 3 10 3 2" xfId="44818"/>
    <cellStyle name="입력 3 6 3 10 4" xfId="27261"/>
    <cellStyle name="입력 3 6 3 10 4 2" xfId="50300"/>
    <cellStyle name="입력 3 6 3 10 5" xfId="33150"/>
    <cellStyle name="입력 3 6 3 11" xfId="11991"/>
    <cellStyle name="입력 3 6 3 11 2" xfId="35060"/>
    <cellStyle name="입력 3 6 3 12" xfId="17748"/>
    <cellStyle name="입력 3 6 3 12 2" xfId="40802"/>
    <cellStyle name="입력 3 6 3 13" xfId="23245"/>
    <cellStyle name="입력 3 6 3 13 2" xfId="46284"/>
    <cellStyle name="입력 3 6 3 14" xfId="29132"/>
    <cellStyle name="입력 3 6 3 2" xfId="10058"/>
    <cellStyle name="입력 3 6 3 2 2" xfId="16024"/>
    <cellStyle name="입력 3 6 3 2 2 2" xfId="39078"/>
    <cellStyle name="입력 3 6 3 2 3" xfId="21780"/>
    <cellStyle name="입력 3 6 3 2 3 2" xfId="44819"/>
    <cellStyle name="입력 3 6 3 2 4" xfId="27262"/>
    <cellStyle name="입력 3 6 3 2 4 2" xfId="50301"/>
    <cellStyle name="입력 3 6 3 2 5" xfId="33151"/>
    <cellStyle name="입력 3 6 3 3" xfId="10059"/>
    <cellStyle name="입력 3 6 3 3 2" xfId="16025"/>
    <cellStyle name="입력 3 6 3 3 2 2" xfId="39079"/>
    <cellStyle name="입력 3 6 3 3 3" xfId="21781"/>
    <cellStyle name="입력 3 6 3 3 3 2" xfId="44820"/>
    <cellStyle name="입력 3 6 3 3 4" xfId="27263"/>
    <cellStyle name="입력 3 6 3 3 4 2" xfId="50302"/>
    <cellStyle name="입력 3 6 3 3 5" xfId="33152"/>
    <cellStyle name="입력 3 6 3 4" xfId="10060"/>
    <cellStyle name="입력 3 6 3 4 2" xfId="16026"/>
    <cellStyle name="입력 3 6 3 4 2 2" xfId="39080"/>
    <cellStyle name="입력 3 6 3 4 3" xfId="21782"/>
    <cellStyle name="입력 3 6 3 4 3 2" xfId="44821"/>
    <cellStyle name="입력 3 6 3 4 4" xfId="27264"/>
    <cellStyle name="입력 3 6 3 4 4 2" xfId="50303"/>
    <cellStyle name="입력 3 6 3 4 5" xfId="33153"/>
    <cellStyle name="입력 3 6 3 5" xfId="10061"/>
    <cellStyle name="입력 3 6 3 5 2" xfId="16027"/>
    <cellStyle name="입력 3 6 3 5 2 2" xfId="39081"/>
    <cellStyle name="입력 3 6 3 5 3" xfId="21783"/>
    <cellStyle name="입력 3 6 3 5 3 2" xfId="44822"/>
    <cellStyle name="입력 3 6 3 5 4" xfId="27265"/>
    <cellStyle name="입력 3 6 3 5 4 2" xfId="50304"/>
    <cellStyle name="입력 3 6 3 5 5" xfId="33154"/>
    <cellStyle name="입력 3 6 3 6" xfId="10062"/>
    <cellStyle name="입력 3 6 3 6 2" xfId="16028"/>
    <cellStyle name="입력 3 6 3 6 2 2" xfId="39082"/>
    <cellStyle name="입력 3 6 3 6 3" xfId="21784"/>
    <cellStyle name="입력 3 6 3 6 3 2" xfId="44823"/>
    <cellStyle name="입력 3 6 3 6 4" xfId="27266"/>
    <cellStyle name="입력 3 6 3 6 4 2" xfId="50305"/>
    <cellStyle name="입력 3 6 3 6 5" xfId="33155"/>
    <cellStyle name="입력 3 6 3 7" xfId="10063"/>
    <cellStyle name="입력 3 6 3 7 2" xfId="16029"/>
    <cellStyle name="입력 3 6 3 7 2 2" xfId="39083"/>
    <cellStyle name="입력 3 6 3 7 3" xfId="21785"/>
    <cellStyle name="입력 3 6 3 7 3 2" xfId="44824"/>
    <cellStyle name="입력 3 6 3 7 4" xfId="27267"/>
    <cellStyle name="입력 3 6 3 7 4 2" xfId="50306"/>
    <cellStyle name="입력 3 6 3 7 5" xfId="33156"/>
    <cellStyle name="입력 3 6 3 8" xfId="10064"/>
    <cellStyle name="입력 3 6 3 8 2" xfId="16030"/>
    <cellStyle name="입력 3 6 3 8 2 2" xfId="39084"/>
    <cellStyle name="입력 3 6 3 8 3" xfId="21786"/>
    <cellStyle name="입력 3 6 3 8 3 2" xfId="44825"/>
    <cellStyle name="입력 3 6 3 8 4" xfId="27268"/>
    <cellStyle name="입력 3 6 3 8 4 2" xfId="50307"/>
    <cellStyle name="입력 3 6 3 8 5" xfId="33157"/>
    <cellStyle name="입력 3 6 3 9" xfId="10065"/>
    <cellStyle name="입력 3 6 3 9 2" xfId="16031"/>
    <cellStyle name="입력 3 6 3 9 2 2" xfId="39085"/>
    <cellStyle name="입력 3 6 3 9 3" xfId="21787"/>
    <cellStyle name="입력 3 6 3 9 3 2" xfId="44826"/>
    <cellStyle name="입력 3 6 3 9 4" xfId="27269"/>
    <cellStyle name="입력 3 6 3 9 4 2" xfId="50308"/>
    <cellStyle name="입력 3 6 3 9 5" xfId="33158"/>
    <cellStyle name="입력 3 6 4" xfId="10066"/>
    <cellStyle name="입력 3 6 4 2" xfId="16032"/>
    <cellStyle name="입력 3 6 4 2 2" xfId="39086"/>
    <cellStyle name="입력 3 6 4 3" xfId="21788"/>
    <cellStyle name="입력 3 6 4 3 2" xfId="44827"/>
    <cellStyle name="입력 3 6 4 4" xfId="27270"/>
    <cellStyle name="입력 3 6 4 4 2" xfId="50309"/>
    <cellStyle name="입력 3 6 4 5" xfId="33159"/>
    <cellStyle name="입력 3 6 5" xfId="10067"/>
    <cellStyle name="입력 3 6 5 2" xfId="16033"/>
    <cellStyle name="입력 3 6 5 2 2" xfId="39087"/>
    <cellStyle name="입력 3 6 5 3" xfId="21789"/>
    <cellStyle name="입력 3 6 5 3 2" xfId="44828"/>
    <cellStyle name="입력 3 6 5 4" xfId="27271"/>
    <cellStyle name="입력 3 6 5 4 2" xfId="50310"/>
    <cellStyle name="입력 3 6 5 5" xfId="33160"/>
    <cellStyle name="입력 3 6 6" xfId="10068"/>
    <cellStyle name="입력 3 6 6 2" xfId="16034"/>
    <cellStyle name="입력 3 6 6 2 2" xfId="39088"/>
    <cellStyle name="입력 3 6 6 3" xfId="21790"/>
    <cellStyle name="입력 3 6 6 3 2" xfId="44829"/>
    <cellStyle name="입력 3 6 6 4" xfId="27272"/>
    <cellStyle name="입력 3 6 6 4 2" xfId="50311"/>
    <cellStyle name="입력 3 6 6 5" xfId="33161"/>
    <cellStyle name="입력 3 6 7" xfId="10069"/>
    <cellStyle name="입력 3 6 7 2" xfId="16035"/>
    <cellStyle name="입력 3 6 7 2 2" xfId="39089"/>
    <cellStyle name="입력 3 6 7 3" xfId="21791"/>
    <cellStyle name="입력 3 6 7 3 2" xfId="44830"/>
    <cellStyle name="입력 3 6 7 4" xfId="27273"/>
    <cellStyle name="입력 3 6 7 4 2" xfId="50312"/>
    <cellStyle name="입력 3 6 7 5" xfId="33162"/>
    <cellStyle name="입력 3 6 8" xfId="10070"/>
    <cellStyle name="입력 3 6 8 2" xfId="16036"/>
    <cellStyle name="입력 3 6 8 2 2" xfId="39090"/>
    <cellStyle name="입력 3 6 8 3" xfId="21792"/>
    <cellStyle name="입력 3 6 8 3 2" xfId="44831"/>
    <cellStyle name="입력 3 6 8 4" xfId="27274"/>
    <cellStyle name="입력 3 6 8 4 2" xfId="50313"/>
    <cellStyle name="입력 3 6 8 5" xfId="33163"/>
    <cellStyle name="입력 3 6 9" xfId="11501"/>
    <cellStyle name="입력 3 6 9 2" xfId="34570"/>
    <cellStyle name="입력 3 7" xfId="10071"/>
    <cellStyle name="입력 3 7 2" xfId="16037"/>
    <cellStyle name="입력 3 7 2 2" xfId="39091"/>
    <cellStyle name="입력 3 7 3" xfId="21793"/>
    <cellStyle name="입력 3 7 3 2" xfId="44832"/>
    <cellStyle name="입력 3 7 4" xfId="27275"/>
    <cellStyle name="입력 3 7 4 2" xfId="50314"/>
    <cellStyle name="입력 3 7 5" xfId="33164"/>
    <cellStyle name="입력 3 8" xfId="11228"/>
    <cellStyle name="입력 3 8 2" xfId="34297"/>
    <cellStyle name="입력 3 9" xfId="28421"/>
    <cellStyle name="입력 4" xfId="630"/>
    <cellStyle name="입력 4 2" xfId="5155"/>
    <cellStyle name="입력 4 2 10" xfId="28457"/>
    <cellStyle name="입력 4 2 2" xfId="5517"/>
    <cellStyle name="입력 4 2 2 2" xfId="5805"/>
    <cellStyle name="입력 4 2 2 2 10" xfId="11778"/>
    <cellStyle name="입력 4 2 2 2 10 2" xfId="34847"/>
    <cellStyle name="입력 4 2 2 2 11" xfId="17542"/>
    <cellStyle name="입력 4 2 2 2 11 2" xfId="40596"/>
    <cellStyle name="입력 4 2 2 2 12" xfId="23058"/>
    <cellStyle name="입력 4 2 2 2 12 2" xfId="46097"/>
    <cellStyle name="입력 4 2 2 2 13" xfId="28919"/>
    <cellStyle name="입력 4 2 2 2 2" xfId="10072"/>
    <cellStyle name="입력 4 2 2 2 2 2" xfId="16038"/>
    <cellStyle name="입력 4 2 2 2 2 2 2" xfId="39092"/>
    <cellStyle name="입력 4 2 2 2 2 3" xfId="21794"/>
    <cellStyle name="입력 4 2 2 2 2 3 2" xfId="44833"/>
    <cellStyle name="입력 4 2 2 2 2 4" xfId="27276"/>
    <cellStyle name="입력 4 2 2 2 2 4 2" xfId="50315"/>
    <cellStyle name="입력 4 2 2 2 2 5" xfId="33165"/>
    <cellStyle name="입력 4 2 2 2 3" xfId="10073"/>
    <cellStyle name="입력 4 2 2 2 3 2" xfId="16039"/>
    <cellStyle name="입력 4 2 2 2 3 2 2" xfId="39093"/>
    <cellStyle name="입력 4 2 2 2 3 3" xfId="21795"/>
    <cellStyle name="입력 4 2 2 2 3 3 2" xfId="44834"/>
    <cellStyle name="입력 4 2 2 2 3 4" xfId="27277"/>
    <cellStyle name="입력 4 2 2 2 3 4 2" xfId="50316"/>
    <cellStyle name="입력 4 2 2 2 3 5" xfId="33166"/>
    <cellStyle name="입력 4 2 2 2 4" xfId="10074"/>
    <cellStyle name="입력 4 2 2 2 4 2" xfId="16040"/>
    <cellStyle name="입력 4 2 2 2 4 2 2" xfId="39094"/>
    <cellStyle name="입력 4 2 2 2 4 3" xfId="21796"/>
    <cellStyle name="입력 4 2 2 2 4 3 2" xfId="44835"/>
    <cellStyle name="입력 4 2 2 2 4 4" xfId="27278"/>
    <cellStyle name="입력 4 2 2 2 4 4 2" xfId="50317"/>
    <cellStyle name="입력 4 2 2 2 4 5" xfId="33167"/>
    <cellStyle name="입력 4 2 2 2 5" xfId="10075"/>
    <cellStyle name="입력 4 2 2 2 5 2" xfId="16041"/>
    <cellStyle name="입력 4 2 2 2 5 2 2" xfId="39095"/>
    <cellStyle name="입력 4 2 2 2 5 3" xfId="21797"/>
    <cellStyle name="입력 4 2 2 2 5 3 2" xfId="44836"/>
    <cellStyle name="입력 4 2 2 2 5 4" xfId="27279"/>
    <cellStyle name="입력 4 2 2 2 5 4 2" xfId="50318"/>
    <cellStyle name="입력 4 2 2 2 5 5" xfId="33168"/>
    <cellStyle name="입력 4 2 2 2 6" xfId="10076"/>
    <cellStyle name="입력 4 2 2 2 6 2" xfId="16042"/>
    <cellStyle name="입력 4 2 2 2 6 2 2" xfId="39096"/>
    <cellStyle name="입력 4 2 2 2 6 3" xfId="21798"/>
    <cellStyle name="입력 4 2 2 2 6 3 2" xfId="44837"/>
    <cellStyle name="입력 4 2 2 2 6 4" xfId="27280"/>
    <cellStyle name="입력 4 2 2 2 6 4 2" xfId="50319"/>
    <cellStyle name="입력 4 2 2 2 6 5" xfId="33169"/>
    <cellStyle name="입력 4 2 2 2 7" xfId="10077"/>
    <cellStyle name="입력 4 2 2 2 7 2" xfId="16043"/>
    <cellStyle name="입력 4 2 2 2 7 2 2" xfId="39097"/>
    <cellStyle name="입력 4 2 2 2 7 3" xfId="21799"/>
    <cellStyle name="입력 4 2 2 2 7 3 2" xfId="44838"/>
    <cellStyle name="입력 4 2 2 2 7 4" xfId="27281"/>
    <cellStyle name="입력 4 2 2 2 7 4 2" xfId="50320"/>
    <cellStyle name="입력 4 2 2 2 7 5" xfId="33170"/>
    <cellStyle name="입력 4 2 2 2 8" xfId="10078"/>
    <cellStyle name="입력 4 2 2 2 8 2" xfId="16044"/>
    <cellStyle name="입력 4 2 2 2 8 2 2" xfId="39098"/>
    <cellStyle name="입력 4 2 2 2 8 3" xfId="21800"/>
    <cellStyle name="입력 4 2 2 2 8 3 2" xfId="44839"/>
    <cellStyle name="입력 4 2 2 2 8 4" xfId="27282"/>
    <cellStyle name="입력 4 2 2 2 8 4 2" xfId="50321"/>
    <cellStyle name="입력 4 2 2 2 8 5" xfId="33171"/>
    <cellStyle name="입력 4 2 2 2 9" xfId="10079"/>
    <cellStyle name="입력 4 2 2 2 9 2" xfId="16045"/>
    <cellStyle name="입력 4 2 2 2 9 2 2" xfId="39099"/>
    <cellStyle name="입력 4 2 2 2 9 3" xfId="21801"/>
    <cellStyle name="입력 4 2 2 2 9 3 2" xfId="44840"/>
    <cellStyle name="입력 4 2 2 2 9 4" xfId="27283"/>
    <cellStyle name="입력 4 2 2 2 9 4 2" xfId="50322"/>
    <cellStyle name="입력 4 2 2 2 9 5" xfId="33172"/>
    <cellStyle name="입력 4 2 2 3" xfId="6028"/>
    <cellStyle name="입력 4 2 2 3 10" xfId="10080"/>
    <cellStyle name="입력 4 2 2 3 10 2" xfId="16046"/>
    <cellStyle name="입력 4 2 2 3 10 2 2" xfId="39100"/>
    <cellStyle name="입력 4 2 2 3 10 3" xfId="21802"/>
    <cellStyle name="입력 4 2 2 3 10 3 2" xfId="44841"/>
    <cellStyle name="입력 4 2 2 3 10 4" xfId="27284"/>
    <cellStyle name="입력 4 2 2 3 10 4 2" xfId="50323"/>
    <cellStyle name="입력 4 2 2 3 10 5" xfId="33173"/>
    <cellStyle name="입력 4 2 2 3 11" xfId="12001"/>
    <cellStyle name="입력 4 2 2 3 11 2" xfId="35070"/>
    <cellStyle name="입력 4 2 2 3 12" xfId="17758"/>
    <cellStyle name="입력 4 2 2 3 12 2" xfId="40812"/>
    <cellStyle name="입력 4 2 2 3 13" xfId="23255"/>
    <cellStyle name="입력 4 2 2 3 13 2" xfId="46294"/>
    <cellStyle name="입력 4 2 2 3 14" xfId="29142"/>
    <cellStyle name="입력 4 2 2 3 2" xfId="10081"/>
    <cellStyle name="입력 4 2 2 3 2 2" xfId="16047"/>
    <cellStyle name="입력 4 2 2 3 2 2 2" xfId="39101"/>
    <cellStyle name="입력 4 2 2 3 2 3" xfId="21803"/>
    <cellStyle name="입력 4 2 2 3 2 3 2" xfId="44842"/>
    <cellStyle name="입력 4 2 2 3 2 4" xfId="27285"/>
    <cellStyle name="입력 4 2 2 3 2 4 2" xfId="50324"/>
    <cellStyle name="입력 4 2 2 3 2 5" xfId="33174"/>
    <cellStyle name="입력 4 2 2 3 3" xfId="10082"/>
    <cellStyle name="입력 4 2 2 3 3 2" xfId="16048"/>
    <cellStyle name="입력 4 2 2 3 3 2 2" xfId="39102"/>
    <cellStyle name="입력 4 2 2 3 3 3" xfId="21804"/>
    <cellStyle name="입력 4 2 2 3 3 3 2" xfId="44843"/>
    <cellStyle name="입력 4 2 2 3 3 4" xfId="27286"/>
    <cellStyle name="입력 4 2 2 3 3 4 2" xfId="50325"/>
    <cellStyle name="입력 4 2 2 3 3 5" xfId="33175"/>
    <cellStyle name="입력 4 2 2 3 4" xfId="10083"/>
    <cellStyle name="입력 4 2 2 3 4 2" xfId="16049"/>
    <cellStyle name="입력 4 2 2 3 4 2 2" xfId="39103"/>
    <cellStyle name="입력 4 2 2 3 4 3" xfId="21805"/>
    <cellStyle name="입력 4 2 2 3 4 3 2" xfId="44844"/>
    <cellStyle name="입력 4 2 2 3 4 4" xfId="27287"/>
    <cellStyle name="입력 4 2 2 3 4 4 2" xfId="50326"/>
    <cellStyle name="입력 4 2 2 3 4 5" xfId="33176"/>
    <cellStyle name="입력 4 2 2 3 5" xfId="10084"/>
    <cellStyle name="입력 4 2 2 3 5 2" xfId="16050"/>
    <cellStyle name="입력 4 2 2 3 5 2 2" xfId="39104"/>
    <cellStyle name="입력 4 2 2 3 5 3" xfId="21806"/>
    <cellStyle name="입력 4 2 2 3 5 3 2" xfId="44845"/>
    <cellStyle name="입력 4 2 2 3 5 4" xfId="27288"/>
    <cellStyle name="입력 4 2 2 3 5 4 2" xfId="50327"/>
    <cellStyle name="입력 4 2 2 3 5 5" xfId="33177"/>
    <cellStyle name="입력 4 2 2 3 6" xfId="10085"/>
    <cellStyle name="입력 4 2 2 3 6 2" xfId="16051"/>
    <cellStyle name="입력 4 2 2 3 6 2 2" xfId="39105"/>
    <cellStyle name="입력 4 2 2 3 6 3" xfId="21807"/>
    <cellStyle name="입력 4 2 2 3 6 3 2" xfId="44846"/>
    <cellStyle name="입력 4 2 2 3 6 4" xfId="27289"/>
    <cellStyle name="입력 4 2 2 3 6 4 2" xfId="50328"/>
    <cellStyle name="입력 4 2 2 3 6 5" xfId="33178"/>
    <cellStyle name="입력 4 2 2 3 7" xfId="10086"/>
    <cellStyle name="입력 4 2 2 3 7 2" xfId="16052"/>
    <cellStyle name="입력 4 2 2 3 7 2 2" xfId="39106"/>
    <cellStyle name="입력 4 2 2 3 7 3" xfId="21808"/>
    <cellStyle name="입력 4 2 2 3 7 3 2" xfId="44847"/>
    <cellStyle name="입력 4 2 2 3 7 4" xfId="27290"/>
    <cellStyle name="입력 4 2 2 3 7 4 2" xfId="50329"/>
    <cellStyle name="입력 4 2 2 3 7 5" xfId="33179"/>
    <cellStyle name="입력 4 2 2 3 8" xfId="10087"/>
    <cellStyle name="입력 4 2 2 3 8 2" xfId="16053"/>
    <cellStyle name="입력 4 2 2 3 8 2 2" xfId="39107"/>
    <cellStyle name="입력 4 2 2 3 8 3" xfId="21809"/>
    <cellStyle name="입력 4 2 2 3 8 3 2" xfId="44848"/>
    <cellStyle name="입력 4 2 2 3 8 4" xfId="27291"/>
    <cellStyle name="입력 4 2 2 3 8 4 2" xfId="50330"/>
    <cellStyle name="입력 4 2 2 3 8 5" xfId="33180"/>
    <cellStyle name="입력 4 2 2 3 9" xfId="10088"/>
    <cellStyle name="입력 4 2 2 3 9 2" xfId="16054"/>
    <cellStyle name="입력 4 2 2 3 9 2 2" xfId="39108"/>
    <cellStyle name="입력 4 2 2 3 9 3" xfId="21810"/>
    <cellStyle name="입력 4 2 2 3 9 3 2" xfId="44849"/>
    <cellStyle name="입력 4 2 2 3 9 4" xfId="27292"/>
    <cellStyle name="입력 4 2 2 3 9 4 2" xfId="50331"/>
    <cellStyle name="입력 4 2 2 3 9 5" xfId="33181"/>
    <cellStyle name="입력 4 2 2 4" xfId="10089"/>
    <cellStyle name="입력 4 2 2 4 2" xfId="16055"/>
    <cellStyle name="입력 4 2 2 4 2 2" xfId="39109"/>
    <cellStyle name="입력 4 2 2 4 3" xfId="21811"/>
    <cellStyle name="입력 4 2 2 4 3 2" xfId="44850"/>
    <cellStyle name="입력 4 2 2 4 4" xfId="27293"/>
    <cellStyle name="입력 4 2 2 4 4 2" xfId="50332"/>
    <cellStyle name="입력 4 2 2 4 5" xfId="33182"/>
    <cellStyle name="입력 4 2 2 5" xfId="10090"/>
    <cellStyle name="입력 4 2 2 5 2" xfId="16056"/>
    <cellStyle name="입력 4 2 2 5 2 2" xfId="39110"/>
    <cellStyle name="입력 4 2 2 5 3" xfId="21812"/>
    <cellStyle name="입력 4 2 2 5 3 2" xfId="44851"/>
    <cellStyle name="입력 4 2 2 5 4" xfId="27294"/>
    <cellStyle name="입력 4 2 2 5 4 2" xfId="50333"/>
    <cellStyle name="입력 4 2 2 5 5" xfId="33183"/>
    <cellStyle name="입력 4 2 2 6" xfId="10091"/>
    <cellStyle name="입력 4 2 2 6 2" xfId="16057"/>
    <cellStyle name="입력 4 2 2 6 2 2" xfId="39111"/>
    <cellStyle name="입력 4 2 2 6 3" xfId="21813"/>
    <cellStyle name="입력 4 2 2 6 3 2" xfId="44852"/>
    <cellStyle name="입력 4 2 2 6 4" xfId="27295"/>
    <cellStyle name="입력 4 2 2 6 4 2" xfId="50334"/>
    <cellStyle name="입력 4 2 2 6 5" xfId="33184"/>
    <cellStyle name="입력 4 2 2 7" xfId="11511"/>
    <cellStyle name="입력 4 2 2 7 2" xfId="34580"/>
    <cellStyle name="입력 4 2 2 8" xfId="17300"/>
    <cellStyle name="입력 4 2 2 8 2" xfId="40354"/>
    <cellStyle name="입력 4 2 2 9" xfId="28642"/>
    <cellStyle name="입력 4 2 3" xfId="5417"/>
    <cellStyle name="입력 4 2 3 2" xfId="5705"/>
    <cellStyle name="입력 4 2 3 2 10" xfId="11678"/>
    <cellStyle name="입력 4 2 3 2 10 2" xfId="34747"/>
    <cellStyle name="입력 4 2 3 2 11" xfId="17447"/>
    <cellStyle name="입력 4 2 3 2 11 2" xfId="40501"/>
    <cellStyle name="입력 4 2 3 2 12" xfId="22968"/>
    <cellStyle name="입력 4 2 3 2 12 2" xfId="46007"/>
    <cellStyle name="입력 4 2 3 2 13" xfId="28819"/>
    <cellStyle name="입력 4 2 3 2 2" xfId="10092"/>
    <cellStyle name="입력 4 2 3 2 2 2" xfId="16058"/>
    <cellStyle name="입력 4 2 3 2 2 2 2" xfId="39112"/>
    <cellStyle name="입력 4 2 3 2 2 3" xfId="21814"/>
    <cellStyle name="입력 4 2 3 2 2 3 2" xfId="44853"/>
    <cellStyle name="입력 4 2 3 2 2 4" xfId="27296"/>
    <cellStyle name="입력 4 2 3 2 2 4 2" xfId="50335"/>
    <cellStyle name="입력 4 2 3 2 2 5" xfId="33185"/>
    <cellStyle name="입력 4 2 3 2 3" xfId="10093"/>
    <cellStyle name="입력 4 2 3 2 3 2" xfId="16059"/>
    <cellStyle name="입력 4 2 3 2 3 2 2" xfId="39113"/>
    <cellStyle name="입력 4 2 3 2 3 3" xfId="21815"/>
    <cellStyle name="입력 4 2 3 2 3 3 2" xfId="44854"/>
    <cellStyle name="입력 4 2 3 2 3 4" xfId="27297"/>
    <cellStyle name="입력 4 2 3 2 3 4 2" xfId="50336"/>
    <cellStyle name="입력 4 2 3 2 3 5" xfId="33186"/>
    <cellStyle name="입력 4 2 3 2 4" xfId="10094"/>
    <cellStyle name="입력 4 2 3 2 4 2" xfId="16060"/>
    <cellStyle name="입력 4 2 3 2 4 2 2" xfId="39114"/>
    <cellStyle name="입력 4 2 3 2 4 3" xfId="21816"/>
    <cellStyle name="입력 4 2 3 2 4 3 2" xfId="44855"/>
    <cellStyle name="입력 4 2 3 2 4 4" xfId="27298"/>
    <cellStyle name="입력 4 2 3 2 4 4 2" xfId="50337"/>
    <cellStyle name="입력 4 2 3 2 4 5" xfId="33187"/>
    <cellStyle name="입력 4 2 3 2 5" xfId="10095"/>
    <cellStyle name="입력 4 2 3 2 5 2" xfId="16061"/>
    <cellStyle name="입력 4 2 3 2 5 2 2" xfId="39115"/>
    <cellStyle name="입력 4 2 3 2 5 3" xfId="21817"/>
    <cellStyle name="입력 4 2 3 2 5 3 2" xfId="44856"/>
    <cellStyle name="입력 4 2 3 2 5 4" xfId="27299"/>
    <cellStyle name="입력 4 2 3 2 5 4 2" xfId="50338"/>
    <cellStyle name="입력 4 2 3 2 5 5" xfId="33188"/>
    <cellStyle name="입력 4 2 3 2 6" xfId="10096"/>
    <cellStyle name="입력 4 2 3 2 6 2" xfId="16062"/>
    <cellStyle name="입력 4 2 3 2 6 2 2" xfId="39116"/>
    <cellStyle name="입력 4 2 3 2 6 3" xfId="21818"/>
    <cellStyle name="입력 4 2 3 2 6 3 2" xfId="44857"/>
    <cellStyle name="입력 4 2 3 2 6 4" xfId="27300"/>
    <cellStyle name="입력 4 2 3 2 6 4 2" xfId="50339"/>
    <cellStyle name="입력 4 2 3 2 6 5" xfId="33189"/>
    <cellStyle name="입력 4 2 3 2 7" xfId="10097"/>
    <cellStyle name="입력 4 2 3 2 7 2" xfId="16063"/>
    <cellStyle name="입력 4 2 3 2 7 2 2" xfId="39117"/>
    <cellStyle name="입력 4 2 3 2 7 3" xfId="21819"/>
    <cellStyle name="입력 4 2 3 2 7 3 2" xfId="44858"/>
    <cellStyle name="입력 4 2 3 2 7 4" xfId="27301"/>
    <cellStyle name="입력 4 2 3 2 7 4 2" xfId="50340"/>
    <cellStyle name="입력 4 2 3 2 7 5" xfId="33190"/>
    <cellStyle name="입력 4 2 3 2 8" xfId="10098"/>
    <cellStyle name="입력 4 2 3 2 8 2" xfId="16064"/>
    <cellStyle name="입력 4 2 3 2 8 2 2" xfId="39118"/>
    <cellStyle name="입력 4 2 3 2 8 3" xfId="21820"/>
    <cellStyle name="입력 4 2 3 2 8 3 2" xfId="44859"/>
    <cellStyle name="입력 4 2 3 2 8 4" xfId="27302"/>
    <cellStyle name="입력 4 2 3 2 8 4 2" xfId="50341"/>
    <cellStyle name="입력 4 2 3 2 8 5" xfId="33191"/>
    <cellStyle name="입력 4 2 3 2 9" xfId="10099"/>
    <cellStyle name="입력 4 2 3 2 9 2" xfId="16065"/>
    <cellStyle name="입력 4 2 3 2 9 2 2" xfId="39119"/>
    <cellStyle name="입력 4 2 3 2 9 3" xfId="21821"/>
    <cellStyle name="입력 4 2 3 2 9 3 2" xfId="44860"/>
    <cellStyle name="입력 4 2 3 2 9 4" xfId="27303"/>
    <cellStyle name="입력 4 2 3 2 9 4 2" xfId="50342"/>
    <cellStyle name="입력 4 2 3 2 9 5" xfId="33192"/>
    <cellStyle name="입력 4 2 3 3" xfId="5943"/>
    <cellStyle name="입력 4 2 3 3 10" xfId="10100"/>
    <cellStyle name="입력 4 2 3 3 10 2" xfId="16066"/>
    <cellStyle name="입력 4 2 3 3 10 2 2" xfId="39120"/>
    <cellStyle name="입력 4 2 3 3 10 3" xfId="21822"/>
    <cellStyle name="입력 4 2 3 3 10 3 2" xfId="44861"/>
    <cellStyle name="입력 4 2 3 3 10 4" xfId="27304"/>
    <cellStyle name="입력 4 2 3 3 10 4 2" xfId="50343"/>
    <cellStyle name="입력 4 2 3 3 10 5" xfId="33193"/>
    <cellStyle name="입력 4 2 3 3 11" xfId="11916"/>
    <cellStyle name="입력 4 2 3 3 11 2" xfId="34985"/>
    <cellStyle name="입력 4 2 3 3 12" xfId="17673"/>
    <cellStyle name="입력 4 2 3 3 12 2" xfId="40727"/>
    <cellStyle name="입력 4 2 3 3 13" xfId="23170"/>
    <cellStyle name="입력 4 2 3 3 13 2" xfId="46209"/>
    <cellStyle name="입력 4 2 3 3 14" xfId="29057"/>
    <cellStyle name="입력 4 2 3 3 2" xfId="10101"/>
    <cellStyle name="입력 4 2 3 3 2 2" xfId="16067"/>
    <cellStyle name="입력 4 2 3 3 2 2 2" xfId="39121"/>
    <cellStyle name="입력 4 2 3 3 2 3" xfId="21823"/>
    <cellStyle name="입력 4 2 3 3 2 3 2" xfId="44862"/>
    <cellStyle name="입력 4 2 3 3 2 4" xfId="27305"/>
    <cellStyle name="입력 4 2 3 3 2 4 2" xfId="50344"/>
    <cellStyle name="입력 4 2 3 3 2 5" xfId="33194"/>
    <cellStyle name="입력 4 2 3 3 3" xfId="10102"/>
    <cellStyle name="입력 4 2 3 3 3 2" xfId="16068"/>
    <cellStyle name="입력 4 2 3 3 3 2 2" xfId="39122"/>
    <cellStyle name="입력 4 2 3 3 3 3" xfId="21824"/>
    <cellStyle name="입력 4 2 3 3 3 3 2" xfId="44863"/>
    <cellStyle name="입력 4 2 3 3 3 4" xfId="27306"/>
    <cellStyle name="입력 4 2 3 3 3 4 2" xfId="50345"/>
    <cellStyle name="입력 4 2 3 3 3 5" xfId="33195"/>
    <cellStyle name="입력 4 2 3 3 4" xfId="10103"/>
    <cellStyle name="입력 4 2 3 3 4 2" xfId="16069"/>
    <cellStyle name="입력 4 2 3 3 4 2 2" xfId="39123"/>
    <cellStyle name="입력 4 2 3 3 4 3" xfId="21825"/>
    <cellStyle name="입력 4 2 3 3 4 3 2" xfId="44864"/>
    <cellStyle name="입력 4 2 3 3 4 4" xfId="27307"/>
    <cellStyle name="입력 4 2 3 3 4 4 2" xfId="50346"/>
    <cellStyle name="입력 4 2 3 3 4 5" xfId="33196"/>
    <cellStyle name="입력 4 2 3 3 5" xfId="10104"/>
    <cellStyle name="입력 4 2 3 3 5 2" xfId="16070"/>
    <cellStyle name="입력 4 2 3 3 5 2 2" xfId="39124"/>
    <cellStyle name="입력 4 2 3 3 5 3" xfId="21826"/>
    <cellStyle name="입력 4 2 3 3 5 3 2" xfId="44865"/>
    <cellStyle name="입력 4 2 3 3 5 4" xfId="27308"/>
    <cellStyle name="입력 4 2 3 3 5 4 2" xfId="50347"/>
    <cellStyle name="입력 4 2 3 3 5 5" xfId="33197"/>
    <cellStyle name="입력 4 2 3 3 6" xfId="10105"/>
    <cellStyle name="입력 4 2 3 3 6 2" xfId="16071"/>
    <cellStyle name="입력 4 2 3 3 6 2 2" xfId="39125"/>
    <cellStyle name="입력 4 2 3 3 6 3" xfId="21827"/>
    <cellStyle name="입력 4 2 3 3 6 3 2" xfId="44866"/>
    <cellStyle name="입력 4 2 3 3 6 4" xfId="27309"/>
    <cellStyle name="입력 4 2 3 3 6 4 2" xfId="50348"/>
    <cellStyle name="입력 4 2 3 3 6 5" xfId="33198"/>
    <cellStyle name="입력 4 2 3 3 7" xfId="10106"/>
    <cellStyle name="입력 4 2 3 3 7 2" xfId="16072"/>
    <cellStyle name="입력 4 2 3 3 7 2 2" xfId="39126"/>
    <cellStyle name="입력 4 2 3 3 7 3" xfId="21828"/>
    <cellStyle name="입력 4 2 3 3 7 3 2" xfId="44867"/>
    <cellStyle name="입력 4 2 3 3 7 4" xfId="27310"/>
    <cellStyle name="입력 4 2 3 3 7 4 2" xfId="50349"/>
    <cellStyle name="입력 4 2 3 3 7 5" xfId="33199"/>
    <cellStyle name="입력 4 2 3 3 8" xfId="10107"/>
    <cellStyle name="입력 4 2 3 3 8 2" xfId="16073"/>
    <cellStyle name="입력 4 2 3 3 8 2 2" xfId="39127"/>
    <cellStyle name="입력 4 2 3 3 8 3" xfId="21829"/>
    <cellStyle name="입력 4 2 3 3 8 3 2" xfId="44868"/>
    <cellStyle name="입력 4 2 3 3 8 4" xfId="27311"/>
    <cellStyle name="입력 4 2 3 3 8 4 2" xfId="50350"/>
    <cellStyle name="입력 4 2 3 3 8 5" xfId="33200"/>
    <cellStyle name="입력 4 2 3 3 9" xfId="10108"/>
    <cellStyle name="입력 4 2 3 3 9 2" xfId="16074"/>
    <cellStyle name="입력 4 2 3 3 9 2 2" xfId="39128"/>
    <cellStyle name="입력 4 2 3 3 9 3" xfId="21830"/>
    <cellStyle name="입력 4 2 3 3 9 3 2" xfId="44869"/>
    <cellStyle name="입력 4 2 3 3 9 4" xfId="27312"/>
    <cellStyle name="입력 4 2 3 3 9 4 2" xfId="50351"/>
    <cellStyle name="입력 4 2 3 3 9 5" xfId="33201"/>
    <cellStyle name="입력 4 2 3 4" xfId="10109"/>
    <cellStyle name="입력 4 2 3 4 2" xfId="16075"/>
    <cellStyle name="입력 4 2 3 4 2 2" xfId="39129"/>
    <cellStyle name="입력 4 2 3 4 3" xfId="21831"/>
    <cellStyle name="입력 4 2 3 4 3 2" xfId="44870"/>
    <cellStyle name="입력 4 2 3 4 4" xfId="27313"/>
    <cellStyle name="입력 4 2 3 4 4 2" xfId="50352"/>
    <cellStyle name="입력 4 2 3 4 5" xfId="33202"/>
    <cellStyle name="입력 4 2 3 5" xfId="10110"/>
    <cellStyle name="입력 4 2 3 5 2" xfId="16076"/>
    <cellStyle name="입력 4 2 3 5 2 2" xfId="39130"/>
    <cellStyle name="입력 4 2 3 5 3" xfId="21832"/>
    <cellStyle name="입력 4 2 3 5 3 2" xfId="44871"/>
    <cellStyle name="입력 4 2 3 5 4" xfId="27314"/>
    <cellStyle name="입력 4 2 3 5 4 2" xfId="50353"/>
    <cellStyle name="입력 4 2 3 5 5" xfId="33203"/>
    <cellStyle name="입력 4 2 3 6" xfId="10111"/>
    <cellStyle name="입력 4 2 3 6 2" xfId="16077"/>
    <cellStyle name="입력 4 2 3 6 2 2" xfId="39131"/>
    <cellStyle name="입력 4 2 3 6 3" xfId="21833"/>
    <cellStyle name="입력 4 2 3 6 3 2" xfId="44872"/>
    <cellStyle name="입력 4 2 3 6 4" xfId="27315"/>
    <cellStyle name="입력 4 2 3 6 4 2" xfId="50354"/>
    <cellStyle name="입력 4 2 3 6 5" xfId="33204"/>
    <cellStyle name="입력 4 2 3 7" xfId="11411"/>
    <cellStyle name="입력 4 2 3 7 2" xfId="34480"/>
    <cellStyle name="입력 4 2 3 8" xfId="17209"/>
    <cellStyle name="입력 4 2 3 8 2" xfId="40263"/>
    <cellStyle name="입력 4 2 3 9" xfId="28542"/>
    <cellStyle name="입력 4 2 4" xfId="5490"/>
    <cellStyle name="입력 4 2 4 10" xfId="28615"/>
    <cellStyle name="입력 4 2 4 2" xfId="5778"/>
    <cellStyle name="입력 4 2 4 2 10" xfId="11751"/>
    <cellStyle name="입력 4 2 4 2 10 2" xfId="34820"/>
    <cellStyle name="입력 4 2 4 2 11" xfId="17516"/>
    <cellStyle name="입력 4 2 4 2 11 2" xfId="40570"/>
    <cellStyle name="입력 4 2 4 2 12" xfId="23031"/>
    <cellStyle name="입력 4 2 4 2 12 2" xfId="46070"/>
    <cellStyle name="입력 4 2 4 2 13" xfId="28892"/>
    <cellStyle name="입력 4 2 4 2 2" xfId="10112"/>
    <cellStyle name="입력 4 2 4 2 2 2" xfId="16078"/>
    <cellStyle name="입력 4 2 4 2 2 2 2" xfId="39132"/>
    <cellStyle name="입력 4 2 4 2 2 3" xfId="21834"/>
    <cellStyle name="입력 4 2 4 2 2 3 2" xfId="44873"/>
    <cellStyle name="입력 4 2 4 2 2 4" xfId="27316"/>
    <cellStyle name="입력 4 2 4 2 2 4 2" xfId="50355"/>
    <cellStyle name="입력 4 2 4 2 2 5" xfId="33205"/>
    <cellStyle name="입력 4 2 4 2 3" xfId="10113"/>
    <cellStyle name="입력 4 2 4 2 3 2" xfId="16079"/>
    <cellStyle name="입력 4 2 4 2 3 2 2" xfId="39133"/>
    <cellStyle name="입력 4 2 4 2 3 3" xfId="21835"/>
    <cellStyle name="입력 4 2 4 2 3 3 2" xfId="44874"/>
    <cellStyle name="입력 4 2 4 2 3 4" xfId="27317"/>
    <cellStyle name="입력 4 2 4 2 3 4 2" xfId="50356"/>
    <cellStyle name="입력 4 2 4 2 3 5" xfId="33206"/>
    <cellStyle name="입력 4 2 4 2 4" xfId="10114"/>
    <cellStyle name="입력 4 2 4 2 4 2" xfId="16080"/>
    <cellStyle name="입력 4 2 4 2 4 2 2" xfId="39134"/>
    <cellStyle name="입력 4 2 4 2 4 3" xfId="21836"/>
    <cellStyle name="입력 4 2 4 2 4 3 2" xfId="44875"/>
    <cellStyle name="입력 4 2 4 2 4 4" xfId="27318"/>
    <cellStyle name="입력 4 2 4 2 4 4 2" xfId="50357"/>
    <cellStyle name="입력 4 2 4 2 4 5" xfId="33207"/>
    <cellStyle name="입력 4 2 4 2 5" xfId="10115"/>
    <cellStyle name="입력 4 2 4 2 5 2" xfId="16081"/>
    <cellStyle name="입력 4 2 4 2 5 2 2" xfId="39135"/>
    <cellStyle name="입력 4 2 4 2 5 3" xfId="21837"/>
    <cellStyle name="입력 4 2 4 2 5 3 2" xfId="44876"/>
    <cellStyle name="입력 4 2 4 2 5 4" xfId="27319"/>
    <cellStyle name="입력 4 2 4 2 5 4 2" xfId="50358"/>
    <cellStyle name="입력 4 2 4 2 5 5" xfId="33208"/>
    <cellStyle name="입력 4 2 4 2 6" xfId="10116"/>
    <cellStyle name="입력 4 2 4 2 6 2" xfId="16082"/>
    <cellStyle name="입력 4 2 4 2 6 2 2" xfId="39136"/>
    <cellStyle name="입력 4 2 4 2 6 3" xfId="21838"/>
    <cellStyle name="입력 4 2 4 2 6 3 2" xfId="44877"/>
    <cellStyle name="입력 4 2 4 2 6 4" xfId="27320"/>
    <cellStyle name="입력 4 2 4 2 6 4 2" xfId="50359"/>
    <cellStyle name="입력 4 2 4 2 6 5" xfId="33209"/>
    <cellStyle name="입력 4 2 4 2 7" xfId="10117"/>
    <cellStyle name="입력 4 2 4 2 7 2" xfId="16083"/>
    <cellStyle name="입력 4 2 4 2 7 2 2" xfId="39137"/>
    <cellStyle name="입력 4 2 4 2 7 3" xfId="21839"/>
    <cellStyle name="입력 4 2 4 2 7 3 2" xfId="44878"/>
    <cellStyle name="입력 4 2 4 2 7 4" xfId="27321"/>
    <cellStyle name="입력 4 2 4 2 7 4 2" xfId="50360"/>
    <cellStyle name="입력 4 2 4 2 7 5" xfId="33210"/>
    <cellStyle name="입력 4 2 4 2 8" xfId="10118"/>
    <cellStyle name="입력 4 2 4 2 8 2" xfId="16084"/>
    <cellStyle name="입력 4 2 4 2 8 2 2" xfId="39138"/>
    <cellStyle name="입력 4 2 4 2 8 3" xfId="21840"/>
    <cellStyle name="입력 4 2 4 2 8 3 2" xfId="44879"/>
    <cellStyle name="입력 4 2 4 2 8 4" xfId="27322"/>
    <cellStyle name="입력 4 2 4 2 8 4 2" xfId="50361"/>
    <cellStyle name="입력 4 2 4 2 8 5" xfId="33211"/>
    <cellStyle name="입력 4 2 4 2 9" xfId="10119"/>
    <cellStyle name="입력 4 2 4 2 9 2" xfId="16085"/>
    <cellStyle name="입력 4 2 4 2 9 2 2" xfId="39139"/>
    <cellStyle name="입력 4 2 4 2 9 3" xfId="21841"/>
    <cellStyle name="입력 4 2 4 2 9 3 2" xfId="44880"/>
    <cellStyle name="입력 4 2 4 2 9 4" xfId="27323"/>
    <cellStyle name="입력 4 2 4 2 9 4 2" xfId="50362"/>
    <cellStyle name="입력 4 2 4 2 9 5" xfId="33212"/>
    <cellStyle name="입력 4 2 4 3" xfId="6003"/>
    <cellStyle name="입력 4 2 4 3 10" xfId="10120"/>
    <cellStyle name="입력 4 2 4 3 10 2" xfId="16086"/>
    <cellStyle name="입력 4 2 4 3 10 2 2" xfId="39140"/>
    <cellStyle name="입력 4 2 4 3 10 3" xfId="21842"/>
    <cellStyle name="입력 4 2 4 3 10 3 2" xfId="44881"/>
    <cellStyle name="입력 4 2 4 3 10 4" xfId="27324"/>
    <cellStyle name="입력 4 2 4 3 10 4 2" xfId="50363"/>
    <cellStyle name="입력 4 2 4 3 10 5" xfId="33213"/>
    <cellStyle name="입력 4 2 4 3 11" xfId="11976"/>
    <cellStyle name="입력 4 2 4 3 11 2" xfId="35045"/>
    <cellStyle name="입력 4 2 4 3 12" xfId="17733"/>
    <cellStyle name="입력 4 2 4 3 12 2" xfId="40787"/>
    <cellStyle name="입력 4 2 4 3 13" xfId="23230"/>
    <cellStyle name="입력 4 2 4 3 13 2" xfId="46269"/>
    <cellStyle name="입력 4 2 4 3 14" xfId="29117"/>
    <cellStyle name="입력 4 2 4 3 2" xfId="10121"/>
    <cellStyle name="입력 4 2 4 3 2 2" xfId="16087"/>
    <cellStyle name="입력 4 2 4 3 2 2 2" xfId="39141"/>
    <cellStyle name="입력 4 2 4 3 2 3" xfId="21843"/>
    <cellStyle name="입력 4 2 4 3 2 3 2" xfId="44882"/>
    <cellStyle name="입력 4 2 4 3 2 4" xfId="27325"/>
    <cellStyle name="입력 4 2 4 3 2 4 2" xfId="50364"/>
    <cellStyle name="입력 4 2 4 3 2 5" xfId="33214"/>
    <cellStyle name="입력 4 2 4 3 3" xfId="10122"/>
    <cellStyle name="입력 4 2 4 3 3 2" xfId="16088"/>
    <cellStyle name="입력 4 2 4 3 3 2 2" xfId="39142"/>
    <cellStyle name="입력 4 2 4 3 3 3" xfId="21844"/>
    <cellStyle name="입력 4 2 4 3 3 3 2" xfId="44883"/>
    <cellStyle name="입력 4 2 4 3 3 4" xfId="27326"/>
    <cellStyle name="입력 4 2 4 3 3 4 2" xfId="50365"/>
    <cellStyle name="입력 4 2 4 3 3 5" xfId="33215"/>
    <cellStyle name="입력 4 2 4 3 4" xfId="10123"/>
    <cellStyle name="입력 4 2 4 3 4 2" xfId="16089"/>
    <cellStyle name="입력 4 2 4 3 4 2 2" xfId="39143"/>
    <cellStyle name="입력 4 2 4 3 4 3" xfId="21845"/>
    <cellStyle name="입력 4 2 4 3 4 3 2" xfId="44884"/>
    <cellStyle name="입력 4 2 4 3 4 4" xfId="27327"/>
    <cellStyle name="입력 4 2 4 3 4 4 2" xfId="50366"/>
    <cellStyle name="입력 4 2 4 3 4 5" xfId="33216"/>
    <cellStyle name="입력 4 2 4 3 5" xfId="10124"/>
    <cellStyle name="입력 4 2 4 3 5 2" xfId="16090"/>
    <cellStyle name="입력 4 2 4 3 5 2 2" xfId="39144"/>
    <cellStyle name="입력 4 2 4 3 5 3" xfId="21846"/>
    <cellStyle name="입력 4 2 4 3 5 3 2" xfId="44885"/>
    <cellStyle name="입력 4 2 4 3 5 4" xfId="27328"/>
    <cellStyle name="입력 4 2 4 3 5 4 2" xfId="50367"/>
    <cellStyle name="입력 4 2 4 3 5 5" xfId="33217"/>
    <cellStyle name="입력 4 2 4 3 6" xfId="10125"/>
    <cellStyle name="입력 4 2 4 3 6 2" xfId="16091"/>
    <cellStyle name="입력 4 2 4 3 6 2 2" xfId="39145"/>
    <cellStyle name="입력 4 2 4 3 6 3" xfId="21847"/>
    <cellStyle name="입력 4 2 4 3 6 3 2" xfId="44886"/>
    <cellStyle name="입력 4 2 4 3 6 4" xfId="27329"/>
    <cellStyle name="입력 4 2 4 3 6 4 2" xfId="50368"/>
    <cellStyle name="입력 4 2 4 3 6 5" xfId="33218"/>
    <cellStyle name="입력 4 2 4 3 7" xfId="10126"/>
    <cellStyle name="입력 4 2 4 3 7 2" xfId="16092"/>
    <cellStyle name="입력 4 2 4 3 7 2 2" xfId="39146"/>
    <cellStyle name="입력 4 2 4 3 7 3" xfId="21848"/>
    <cellStyle name="입력 4 2 4 3 7 3 2" xfId="44887"/>
    <cellStyle name="입력 4 2 4 3 7 4" xfId="27330"/>
    <cellStyle name="입력 4 2 4 3 7 4 2" xfId="50369"/>
    <cellStyle name="입력 4 2 4 3 7 5" xfId="33219"/>
    <cellStyle name="입력 4 2 4 3 8" xfId="10127"/>
    <cellStyle name="입력 4 2 4 3 8 2" xfId="16093"/>
    <cellStyle name="입력 4 2 4 3 8 2 2" xfId="39147"/>
    <cellStyle name="입력 4 2 4 3 8 3" xfId="21849"/>
    <cellStyle name="입력 4 2 4 3 8 3 2" xfId="44888"/>
    <cellStyle name="입력 4 2 4 3 8 4" xfId="27331"/>
    <cellStyle name="입력 4 2 4 3 8 4 2" xfId="50370"/>
    <cellStyle name="입력 4 2 4 3 8 5" xfId="33220"/>
    <cellStyle name="입력 4 2 4 3 9" xfId="10128"/>
    <cellStyle name="입력 4 2 4 3 9 2" xfId="16094"/>
    <cellStyle name="입력 4 2 4 3 9 2 2" xfId="39148"/>
    <cellStyle name="입력 4 2 4 3 9 3" xfId="21850"/>
    <cellStyle name="입력 4 2 4 3 9 3 2" xfId="44889"/>
    <cellStyle name="입력 4 2 4 3 9 4" xfId="27332"/>
    <cellStyle name="입력 4 2 4 3 9 4 2" xfId="50371"/>
    <cellStyle name="입력 4 2 4 3 9 5" xfId="33221"/>
    <cellStyle name="입력 4 2 4 4" xfId="10129"/>
    <cellStyle name="입력 4 2 4 4 2" xfId="16095"/>
    <cellStyle name="입력 4 2 4 4 2 2" xfId="39149"/>
    <cellStyle name="입력 4 2 4 4 3" xfId="21851"/>
    <cellStyle name="입력 4 2 4 4 3 2" xfId="44890"/>
    <cellStyle name="입력 4 2 4 4 4" xfId="27333"/>
    <cellStyle name="입력 4 2 4 4 4 2" xfId="50372"/>
    <cellStyle name="입력 4 2 4 4 5" xfId="33222"/>
    <cellStyle name="입력 4 2 4 5" xfId="10130"/>
    <cellStyle name="입력 4 2 4 5 2" xfId="16096"/>
    <cellStyle name="입력 4 2 4 5 2 2" xfId="39150"/>
    <cellStyle name="입력 4 2 4 5 3" xfId="21852"/>
    <cellStyle name="입력 4 2 4 5 3 2" xfId="44891"/>
    <cellStyle name="입력 4 2 4 5 4" xfId="27334"/>
    <cellStyle name="입력 4 2 4 5 4 2" xfId="50373"/>
    <cellStyle name="입력 4 2 4 5 5" xfId="33223"/>
    <cellStyle name="입력 4 2 4 6" xfId="10131"/>
    <cellStyle name="입력 4 2 4 6 2" xfId="16097"/>
    <cellStyle name="입력 4 2 4 6 2 2" xfId="39151"/>
    <cellStyle name="입력 4 2 4 6 3" xfId="21853"/>
    <cellStyle name="입력 4 2 4 6 3 2" xfId="44892"/>
    <cellStyle name="입력 4 2 4 6 4" xfId="27335"/>
    <cellStyle name="입력 4 2 4 6 4 2" xfId="50374"/>
    <cellStyle name="입력 4 2 4 6 5" xfId="33224"/>
    <cellStyle name="입력 4 2 4 7" xfId="10132"/>
    <cellStyle name="입력 4 2 4 7 2" xfId="16098"/>
    <cellStyle name="입력 4 2 4 7 2 2" xfId="39152"/>
    <cellStyle name="입력 4 2 4 7 3" xfId="21854"/>
    <cellStyle name="입력 4 2 4 7 3 2" xfId="44893"/>
    <cellStyle name="입력 4 2 4 7 4" xfId="27336"/>
    <cellStyle name="입력 4 2 4 7 4 2" xfId="50375"/>
    <cellStyle name="입력 4 2 4 7 5" xfId="33225"/>
    <cellStyle name="입력 4 2 4 8" xfId="11484"/>
    <cellStyle name="입력 4 2 4 8 2" xfId="34553"/>
    <cellStyle name="입력 4 2 4 9" xfId="17275"/>
    <cellStyle name="입력 4 2 4 9 2" xfId="40329"/>
    <cellStyle name="입력 4 2 5" xfId="5536"/>
    <cellStyle name="입력 4 2 5 10" xfId="17317"/>
    <cellStyle name="입력 4 2 5 10 2" xfId="40371"/>
    <cellStyle name="입력 4 2 5 11" xfId="22901"/>
    <cellStyle name="입력 4 2 5 11 2" xfId="45940"/>
    <cellStyle name="입력 4 2 5 12" xfId="28661"/>
    <cellStyle name="입력 4 2 5 2" xfId="5824"/>
    <cellStyle name="입력 4 2 5 2 10" xfId="10133"/>
    <cellStyle name="입력 4 2 5 2 10 2" xfId="16099"/>
    <cellStyle name="입력 4 2 5 2 10 2 2" xfId="39153"/>
    <cellStyle name="입력 4 2 5 2 10 3" xfId="21855"/>
    <cellStyle name="입력 4 2 5 2 10 3 2" xfId="44894"/>
    <cellStyle name="입력 4 2 5 2 10 4" xfId="27337"/>
    <cellStyle name="입력 4 2 5 2 10 4 2" xfId="50376"/>
    <cellStyle name="입력 4 2 5 2 10 5" xfId="33226"/>
    <cellStyle name="입력 4 2 5 2 11" xfId="11797"/>
    <cellStyle name="입력 4 2 5 2 11 2" xfId="34866"/>
    <cellStyle name="입력 4 2 5 2 12" xfId="17560"/>
    <cellStyle name="입력 4 2 5 2 12 2" xfId="40614"/>
    <cellStyle name="입력 4 2 5 2 13" xfId="23076"/>
    <cellStyle name="입력 4 2 5 2 13 2" xfId="46115"/>
    <cellStyle name="입력 4 2 5 2 14" xfId="28938"/>
    <cellStyle name="입력 4 2 5 2 2" xfId="10134"/>
    <cellStyle name="입력 4 2 5 2 2 2" xfId="16100"/>
    <cellStyle name="입력 4 2 5 2 2 2 2" xfId="39154"/>
    <cellStyle name="입력 4 2 5 2 2 3" xfId="21856"/>
    <cellStyle name="입력 4 2 5 2 2 3 2" xfId="44895"/>
    <cellStyle name="입력 4 2 5 2 2 4" xfId="27338"/>
    <cellStyle name="입력 4 2 5 2 2 4 2" xfId="50377"/>
    <cellStyle name="입력 4 2 5 2 2 5" xfId="33227"/>
    <cellStyle name="입력 4 2 5 2 3" xfId="10135"/>
    <cellStyle name="입력 4 2 5 2 3 2" xfId="16101"/>
    <cellStyle name="입력 4 2 5 2 3 2 2" xfId="39155"/>
    <cellStyle name="입력 4 2 5 2 3 3" xfId="21857"/>
    <cellStyle name="입력 4 2 5 2 3 3 2" xfId="44896"/>
    <cellStyle name="입력 4 2 5 2 3 4" xfId="27339"/>
    <cellStyle name="입력 4 2 5 2 3 4 2" xfId="50378"/>
    <cellStyle name="입력 4 2 5 2 3 5" xfId="33228"/>
    <cellStyle name="입력 4 2 5 2 4" xfId="10136"/>
    <cellStyle name="입력 4 2 5 2 4 2" xfId="16102"/>
    <cellStyle name="입력 4 2 5 2 4 2 2" xfId="39156"/>
    <cellStyle name="입력 4 2 5 2 4 3" xfId="21858"/>
    <cellStyle name="입력 4 2 5 2 4 3 2" xfId="44897"/>
    <cellStyle name="입력 4 2 5 2 4 4" xfId="27340"/>
    <cellStyle name="입력 4 2 5 2 4 4 2" xfId="50379"/>
    <cellStyle name="입력 4 2 5 2 4 5" xfId="33229"/>
    <cellStyle name="입력 4 2 5 2 5" xfId="10137"/>
    <cellStyle name="입력 4 2 5 2 5 2" xfId="16103"/>
    <cellStyle name="입력 4 2 5 2 5 2 2" xfId="39157"/>
    <cellStyle name="입력 4 2 5 2 5 3" xfId="21859"/>
    <cellStyle name="입력 4 2 5 2 5 3 2" xfId="44898"/>
    <cellStyle name="입력 4 2 5 2 5 4" xfId="27341"/>
    <cellStyle name="입력 4 2 5 2 5 4 2" xfId="50380"/>
    <cellStyle name="입력 4 2 5 2 5 5" xfId="33230"/>
    <cellStyle name="입력 4 2 5 2 6" xfId="10138"/>
    <cellStyle name="입력 4 2 5 2 6 2" xfId="16104"/>
    <cellStyle name="입력 4 2 5 2 6 2 2" xfId="39158"/>
    <cellStyle name="입력 4 2 5 2 6 3" xfId="21860"/>
    <cellStyle name="입력 4 2 5 2 6 3 2" xfId="44899"/>
    <cellStyle name="입력 4 2 5 2 6 4" xfId="27342"/>
    <cellStyle name="입력 4 2 5 2 6 4 2" xfId="50381"/>
    <cellStyle name="입력 4 2 5 2 6 5" xfId="33231"/>
    <cellStyle name="입력 4 2 5 2 7" xfId="10139"/>
    <cellStyle name="입력 4 2 5 2 7 2" xfId="16105"/>
    <cellStyle name="입력 4 2 5 2 7 2 2" xfId="39159"/>
    <cellStyle name="입력 4 2 5 2 7 3" xfId="21861"/>
    <cellStyle name="입력 4 2 5 2 7 3 2" xfId="44900"/>
    <cellStyle name="입력 4 2 5 2 7 4" xfId="27343"/>
    <cellStyle name="입력 4 2 5 2 7 4 2" xfId="50382"/>
    <cellStyle name="입력 4 2 5 2 7 5" xfId="33232"/>
    <cellStyle name="입력 4 2 5 2 8" xfId="10140"/>
    <cellStyle name="입력 4 2 5 2 8 2" xfId="16106"/>
    <cellStyle name="입력 4 2 5 2 8 2 2" xfId="39160"/>
    <cellStyle name="입력 4 2 5 2 8 3" xfId="21862"/>
    <cellStyle name="입력 4 2 5 2 8 3 2" xfId="44901"/>
    <cellStyle name="입력 4 2 5 2 8 4" xfId="27344"/>
    <cellStyle name="입력 4 2 5 2 8 4 2" xfId="50383"/>
    <cellStyle name="입력 4 2 5 2 8 5" xfId="33233"/>
    <cellStyle name="입력 4 2 5 2 9" xfId="10141"/>
    <cellStyle name="입력 4 2 5 2 9 2" xfId="16107"/>
    <cellStyle name="입력 4 2 5 2 9 2 2" xfId="39161"/>
    <cellStyle name="입력 4 2 5 2 9 3" xfId="21863"/>
    <cellStyle name="입력 4 2 5 2 9 3 2" xfId="44902"/>
    <cellStyle name="입력 4 2 5 2 9 4" xfId="27345"/>
    <cellStyle name="입력 4 2 5 2 9 4 2" xfId="50384"/>
    <cellStyle name="입력 4 2 5 2 9 5" xfId="33234"/>
    <cellStyle name="입력 4 2 5 3" xfId="6046"/>
    <cellStyle name="입력 4 2 5 3 10" xfId="10142"/>
    <cellStyle name="입력 4 2 5 3 10 2" xfId="16108"/>
    <cellStyle name="입력 4 2 5 3 10 2 2" xfId="39162"/>
    <cellStyle name="입력 4 2 5 3 10 3" xfId="21864"/>
    <cellStyle name="입력 4 2 5 3 10 3 2" xfId="44903"/>
    <cellStyle name="입력 4 2 5 3 10 4" xfId="27346"/>
    <cellStyle name="입력 4 2 5 3 10 4 2" xfId="50385"/>
    <cellStyle name="입력 4 2 5 3 10 5" xfId="33235"/>
    <cellStyle name="입력 4 2 5 3 11" xfId="12018"/>
    <cellStyle name="입력 4 2 5 3 11 2" xfId="35087"/>
    <cellStyle name="입력 4 2 5 3 12" xfId="17775"/>
    <cellStyle name="입력 4 2 5 3 12 2" xfId="40829"/>
    <cellStyle name="입력 4 2 5 3 13" xfId="23272"/>
    <cellStyle name="입력 4 2 5 3 13 2" xfId="46311"/>
    <cellStyle name="입력 4 2 5 3 14" xfId="29160"/>
    <cellStyle name="입력 4 2 5 3 2" xfId="10143"/>
    <cellStyle name="입력 4 2 5 3 2 2" xfId="16109"/>
    <cellStyle name="입력 4 2 5 3 2 2 2" xfId="39163"/>
    <cellStyle name="입력 4 2 5 3 2 3" xfId="21865"/>
    <cellStyle name="입력 4 2 5 3 2 3 2" xfId="44904"/>
    <cellStyle name="입력 4 2 5 3 2 4" xfId="27347"/>
    <cellStyle name="입력 4 2 5 3 2 4 2" xfId="50386"/>
    <cellStyle name="입력 4 2 5 3 2 5" xfId="33236"/>
    <cellStyle name="입력 4 2 5 3 3" xfId="10144"/>
    <cellStyle name="입력 4 2 5 3 3 2" xfId="16110"/>
    <cellStyle name="입력 4 2 5 3 3 2 2" xfId="39164"/>
    <cellStyle name="입력 4 2 5 3 3 3" xfId="21866"/>
    <cellStyle name="입력 4 2 5 3 3 3 2" xfId="44905"/>
    <cellStyle name="입력 4 2 5 3 3 4" xfId="27348"/>
    <cellStyle name="입력 4 2 5 3 3 4 2" xfId="50387"/>
    <cellStyle name="입력 4 2 5 3 3 5" xfId="33237"/>
    <cellStyle name="입력 4 2 5 3 4" xfId="10145"/>
    <cellStyle name="입력 4 2 5 3 4 2" xfId="16111"/>
    <cellStyle name="입력 4 2 5 3 4 2 2" xfId="39165"/>
    <cellStyle name="입력 4 2 5 3 4 3" xfId="21867"/>
    <cellStyle name="입력 4 2 5 3 4 3 2" xfId="44906"/>
    <cellStyle name="입력 4 2 5 3 4 4" xfId="27349"/>
    <cellStyle name="입력 4 2 5 3 4 4 2" xfId="50388"/>
    <cellStyle name="입력 4 2 5 3 4 5" xfId="33238"/>
    <cellStyle name="입력 4 2 5 3 5" xfId="10146"/>
    <cellStyle name="입력 4 2 5 3 5 2" xfId="16112"/>
    <cellStyle name="입력 4 2 5 3 5 2 2" xfId="39166"/>
    <cellStyle name="입력 4 2 5 3 5 3" xfId="21868"/>
    <cellStyle name="입력 4 2 5 3 5 3 2" xfId="44907"/>
    <cellStyle name="입력 4 2 5 3 5 4" xfId="27350"/>
    <cellStyle name="입력 4 2 5 3 5 4 2" xfId="50389"/>
    <cellStyle name="입력 4 2 5 3 5 5" xfId="33239"/>
    <cellStyle name="입력 4 2 5 3 6" xfId="10147"/>
    <cellStyle name="입력 4 2 5 3 6 2" xfId="16113"/>
    <cellStyle name="입력 4 2 5 3 6 2 2" xfId="39167"/>
    <cellStyle name="입력 4 2 5 3 6 3" xfId="21869"/>
    <cellStyle name="입력 4 2 5 3 6 3 2" xfId="44908"/>
    <cellStyle name="입력 4 2 5 3 6 4" xfId="27351"/>
    <cellStyle name="입력 4 2 5 3 6 4 2" xfId="50390"/>
    <cellStyle name="입력 4 2 5 3 6 5" xfId="33240"/>
    <cellStyle name="입력 4 2 5 3 7" xfId="10148"/>
    <cellStyle name="입력 4 2 5 3 7 2" xfId="16114"/>
    <cellStyle name="입력 4 2 5 3 7 2 2" xfId="39168"/>
    <cellStyle name="입력 4 2 5 3 7 3" xfId="21870"/>
    <cellStyle name="입력 4 2 5 3 7 3 2" xfId="44909"/>
    <cellStyle name="입력 4 2 5 3 7 4" xfId="27352"/>
    <cellStyle name="입력 4 2 5 3 7 4 2" xfId="50391"/>
    <cellStyle name="입력 4 2 5 3 7 5" xfId="33241"/>
    <cellStyle name="입력 4 2 5 3 8" xfId="10149"/>
    <cellStyle name="입력 4 2 5 3 8 2" xfId="16115"/>
    <cellStyle name="입력 4 2 5 3 8 2 2" xfId="39169"/>
    <cellStyle name="입력 4 2 5 3 8 3" xfId="21871"/>
    <cellStyle name="입력 4 2 5 3 8 3 2" xfId="44910"/>
    <cellStyle name="입력 4 2 5 3 8 4" xfId="27353"/>
    <cellStyle name="입력 4 2 5 3 8 4 2" xfId="50392"/>
    <cellStyle name="입력 4 2 5 3 8 5" xfId="33242"/>
    <cellStyle name="입력 4 2 5 3 9" xfId="10150"/>
    <cellStyle name="입력 4 2 5 3 9 2" xfId="16116"/>
    <cellStyle name="입력 4 2 5 3 9 2 2" xfId="39170"/>
    <cellStyle name="입력 4 2 5 3 9 3" xfId="21872"/>
    <cellStyle name="입력 4 2 5 3 9 3 2" xfId="44911"/>
    <cellStyle name="입력 4 2 5 3 9 4" xfId="27354"/>
    <cellStyle name="입력 4 2 5 3 9 4 2" xfId="50393"/>
    <cellStyle name="입력 4 2 5 3 9 5" xfId="33243"/>
    <cellStyle name="입력 4 2 5 4" xfId="10151"/>
    <cellStyle name="입력 4 2 5 4 2" xfId="16117"/>
    <cellStyle name="입력 4 2 5 4 2 2" xfId="39171"/>
    <cellStyle name="입력 4 2 5 4 3" xfId="21873"/>
    <cellStyle name="입력 4 2 5 4 3 2" xfId="44912"/>
    <cellStyle name="입력 4 2 5 4 4" xfId="27355"/>
    <cellStyle name="입력 4 2 5 4 4 2" xfId="50394"/>
    <cellStyle name="입력 4 2 5 4 5" xfId="33244"/>
    <cellStyle name="입력 4 2 5 5" xfId="10152"/>
    <cellStyle name="입력 4 2 5 5 2" xfId="16118"/>
    <cellStyle name="입력 4 2 5 5 2 2" xfId="39172"/>
    <cellStyle name="입력 4 2 5 5 3" xfId="21874"/>
    <cellStyle name="입력 4 2 5 5 3 2" xfId="44913"/>
    <cellStyle name="입력 4 2 5 5 4" xfId="27356"/>
    <cellStyle name="입력 4 2 5 5 4 2" xfId="50395"/>
    <cellStyle name="입력 4 2 5 5 5" xfId="33245"/>
    <cellStyle name="입력 4 2 5 6" xfId="10153"/>
    <cellStyle name="입력 4 2 5 6 2" xfId="16119"/>
    <cellStyle name="입력 4 2 5 6 2 2" xfId="39173"/>
    <cellStyle name="입력 4 2 5 6 3" xfId="21875"/>
    <cellStyle name="입력 4 2 5 6 3 2" xfId="44914"/>
    <cellStyle name="입력 4 2 5 6 4" xfId="27357"/>
    <cellStyle name="입력 4 2 5 6 4 2" xfId="50396"/>
    <cellStyle name="입력 4 2 5 6 5" xfId="33246"/>
    <cellStyle name="입력 4 2 5 7" xfId="10154"/>
    <cellStyle name="입력 4 2 5 7 2" xfId="16120"/>
    <cellStyle name="입력 4 2 5 7 2 2" xfId="39174"/>
    <cellStyle name="입력 4 2 5 7 3" xfId="21876"/>
    <cellStyle name="입력 4 2 5 7 3 2" xfId="44915"/>
    <cellStyle name="입력 4 2 5 7 4" xfId="27358"/>
    <cellStyle name="입력 4 2 5 7 4 2" xfId="50397"/>
    <cellStyle name="입력 4 2 5 7 5" xfId="33247"/>
    <cellStyle name="입력 4 2 5 8" xfId="10155"/>
    <cellStyle name="입력 4 2 5 8 2" xfId="16121"/>
    <cellStyle name="입력 4 2 5 8 2 2" xfId="39175"/>
    <cellStyle name="입력 4 2 5 8 3" xfId="21877"/>
    <cellStyle name="입력 4 2 5 8 3 2" xfId="44916"/>
    <cellStyle name="입력 4 2 5 8 4" xfId="27359"/>
    <cellStyle name="입력 4 2 5 8 4 2" xfId="50398"/>
    <cellStyle name="입력 4 2 5 8 5" xfId="33248"/>
    <cellStyle name="입력 4 2 5 9" xfId="11529"/>
    <cellStyle name="입력 4 2 5 9 2" xfId="34598"/>
    <cellStyle name="입력 4 2 6" xfId="10156"/>
    <cellStyle name="입력 4 2 6 2" xfId="16122"/>
    <cellStyle name="입력 4 2 6 2 2" xfId="39176"/>
    <cellStyle name="입력 4 2 6 3" xfId="21878"/>
    <cellStyle name="입력 4 2 6 3 2" xfId="44917"/>
    <cellStyle name="입력 4 2 6 4" xfId="27360"/>
    <cellStyle name="입력 4 2 6 4 2" xfId="50399"/>
    <cellStyle name="입력 4 2 6 5" xfId="33249"/>
    <cellStyle name="입력 4 2 7" xfId="10157"/>
    <cellStyle name="입력 4 2 7 2" xfId="16123"/>
    <cellStyle name="입력 4 2 7 2 2" xfId="39177"/>
    <cellStyle name="입력 4 2 7 3" xfId="21879"/>
    <cellStyle name="입력 4 2 7 3 2" xfId="44918"/>
    <cellStyle name="입력 4 2 7 4" xfId="27361"/>
    <cellStyle name="입력 4 2 7 4 2" xfId="50400"/>
    <cellStyle name="입력 4 2 7 5" xfId="33250"/>
    <cellStyle name="입력 4 2 8" xfId="11332"/>
    <cellStyle name="입력 4 2 8 2" xfId="34401"/>
    <cellStyle name="입력 4 2 9" xfId="11277"/>
    <cellStyle name="입력 4 2 9 2" xfId="34346"/>
    <cellStyle name="입력 4 3" xfId="5389"/>
    <cellStyle name="입력 4 3 10" xfId="10158"/>
    <cellStyle name="입력 4 3 10 2" xfId="16124"/>
    <cellStyle name="입력 4 3 10 2 2" xfId="39178"/>
    <cellStyle name="입력 4 3 10 3" xfId="21880"/>
    <cellStyle name="입력 4 3 10 3 2" xfId="44919"/>
    <cellStyle name="입력 4 3 10 4" xfId="27362"/>
    <cellStyle name="입력 4 3 10 4 2" xfId="50401"/>
    <cellStyle name="입력 4 3 10 5" xfId="33251"/>
    <cellStyle name="입력 4 3 11" xfId="11383"/>
    <cellStyle name="입력 4 3 11 2" xfId="34452"/>
    <cellStyle name="입력 4 3 12" xfId="17186"/>
    <cellStyle name="입력 4 3 12 2" xfId="40240"/>
    <cellStyle name="입력 4 3 13" xfId="11309"/>
    <cellStyle name="입력 4 3 13 2" xfId="34378"/>
    <cellStyle name="입력 4 3 14" xfId="28514"/>
    <cellStyle name="입력 4 3 2" xfId="5677"/>
    <cellStyle name="입력 4 3 2 10" xfId="11650"/>
    <cellStyle name="입력 4 3 2 10 2" xfId="34719"/>
    <cellStyle name="입력 4 3 2 11" xfId="17420"/>
    <cellStyle name="입력 4 3 2 11 2" xfId="40474"/>
    <cellStyle name="입력 4 3 2 12" xfId="22949"/>
    <cellStyle name="입력 4 3 2 12 2" xfId="45988"/>
    <cellStyle name="입력 4 3 2 13" xfId="28791"/>
    <cellStyle name="입력 4 3 2 2" xfId="10159"/>
    <cellStyle name="입력 4 3 2 2 2" xfId="16125"/>
    <cellStyle name="입력 4 3 2 2 2 2" xfId="39179"/>
    <cellStyle name="입력 4 3 2 2 3" xfId="21881"/>
    <cellStyle name="입력 4 3 2 2 3 2" xfId="44920"/>
    <cellStyle name="입력 4 3 2 2 4" xfId="27363"/>
    <cellStyle name="입력 4 3 2 2 4 2" xfId="50402"/>
    <cellStyle name="입력 4 3 2 2 5" xfId="33252"/>
    <cellStyle name="입력 4 3 2 3" xfId="10160"/>
    <cellStyle name="입력 4 3 2 3 2" xfId="16126"/>
    <cellStyle name="입력 4 3 2 3 2 2" xfId="39180"/>
    <cellStyle name="입력 4 3 2 3 3" xfId="21882"/>
    <cellStyle name="입력 4 3 2 3 3 2" xfId="44921"/>
    <cellStyle name="입력 4 3 2 3 4" xfId="27364"/>
    <cellStyle name="입력 4 3 2 3 4 2" xfId="50403"/>
    <cellStyle name="입력 4 3 2 3 5" xfId="33253"/>
    <cellStyle name="입력 4 3 2 4" xfId="10161"/>
    <cellStyle name="입력 4 3 2 4 2" xfId="16127"/>
    <cellStyle name="입력 4 3 2 4 2 2" xfId="39181"/>
    <cellStyle name="입력 4 3 2 4 3" xfId="21883"/>
    <cellStyle name="입력 4 3 2 4 3 2" xfId="44922"/>
    <cellStyle name="입력 4 3 2 4 4" xfId="27365"/>
    <cellStyle name="입력 4 3 2 4 4 2" xfId="50404"/>
    <cellStyle name="입력 4 3 2 4 5" xfId="33254"/>
    <cellStyle name="입력 4 3 2 5" xfId="10162"/>
    <cellStyle name="입력 4 3 2 5 2" xfId="16128"/>
    <cellStyle name="입력 4 3 2 5 2 2" xfId="39182"/>
    <cellStyle name="입력 4 3 2 5 3" xfId="21884"/>
    <cellStyle name="입력 4 3 2 5 3 2" xfId="44923"/>
    <cellStyle name="입력 4 3 2 5 4" xfId="27366"/>
    <cellStyle name="입력 4 3 2 5 4 2" xfId="50405"/>
    <cellStyle name="입력 4 3 2 5 5" xfId="33255"/>
    <cellStyle name="입력 4 3 2 6" xfId="10163"/>
    <cellStyle name="입력 4 3 2 6 2" xfId="16129"/>
    <cellStyle name="입력 4 3 2 6 2 2" xfId="39183"/>
    <cellStyle name="입력 4 3 2 6 3" xfId="21885"/>
    <cellStyle name="입력 4 3 2 6 3 2" xfId="44924"/>
    <cellStyle name="입력 4 3 2 6 4" xfId="27367"/>
    <cellStyle name="입력 4 3 2 6 4 2" xfId="50406"/>
    <cellStyle name="입력 4 3 2 6 5" xfId="33256"/>
    <cellStyle name="입력 4 3 2 7" xfId="10164"/>
    <cellStyle name="입력 4 3 2 7 2" xfId="16130"/>
    <cellStyle name="입력 4 3 2 7 2 2" xfId="39184"/>
    <cellStyle name="입력 4 3 2 7 3" xfId="21886"/>
    <cellStyle name="입력 4 3 2 7 3 2" xfId="44925"/>
    <cellStyle name="입력 4 3 2 7 4" xfId="27368"/>
    <cellStyle name="입력 4 3 2 7 4 2" xfId="50407"/>
    <cellStyle name="입력 4 3 2 7 5" xfId="33257"/>
    <cellStyle name="입력 4 3 2 8" xfId="10165"/>
    <cellStyle name="입력 4 3 2 8 2" xfId="16131"/>
    <cellStyle name="입력 4 3 2 8 2 2" xfId="39185"/>
    <cellStyle name="입력 4 3 2 8 3" xfId="21887"/>
    <cellStyle name="입력 4 3 2 8 3 2" xfId="44926"/>
    <cellStyle name="입력 4 3 2 8 4" xfId="27369"/>
    <cellStyle name="입력 4 3 2 8 4 2" xfId="50408"/>
    <cellStyle name="입력 4 3 2 8 5" xfId="33258"/>
    <cellStyle name="입력 4 3 2 9" xfId="10166"/>
    <cellStyle name="입력 4 3 2 9 2" xfId="16132"/>
    <cellStyle name="입력 4 3 2 9 2 2" xfId="39186"/>
    <cellStyle name="입력 4 3 2 9 3" xfId="21888"/>
    <cellStyle name="입력 4 3 2 9 3 2" xfId="44927"/>
    <cellStyle name="입력 4 3 2 9 4" xfId="27370"/>
    <cellStyle name="입력 4 3 2 9 4 2" xfId="50409"/>
    <cellStyle name="입력 4 3 2 9 5" xfId="33259"/>
    <cellStyle name="입력 4 3 3" xfId="5918"/>
    <cellStyle name="입력 4 3 3 10" xfId="10167"/>
    <cellStyle name="입력 4 3 3 10 2" xfId="16133"/>
    <cellStyle name="입력 4 3 3 10 2 2" xfId="39187"/>
    <cellStyle name="입력 4 3 3 10 3" xfId="21889"/>
    <cellStyle name="입력 4 3 3 10 3 2" xfId="44928"/>
    <cellStyle name="입력 4 3 3 10 4" xfId="27371"/>
    <cellStyle name="입력 4 3 3 10 4 2" xfId="50410"/>
    <cellStyle name="입력 4 3 3 10 5" xfId="33260"/>
    <cellStyle name="입력 4 3 3 11" xfId="11891"/>
    <cellStyle name="입력 4 3 3 11 2" xfId="34960"/>
    <cellStyle name="입력 4 3 3 12" xfId="17648"/>
    <cellStyle name="입력 4 3 3 12 2" xfId="40702"/>
    <cellStyle name="입력 4 3 3 13" xfId="23145"/>
    <cellStyle name="입력 4 3 3 13 2" xfId="46184"/>
    <cellStyle name="입력 4 3 3 14" xfId="29032"/>
    <cellStyle name="입력 4 3 3 2" xfId="10168"/>
    <cellStyle name="입력 4 3 3 2 2" xfId="16134"/>
    <cellStyle name="입력 4 3 3 2 2 2" xfId="39188"/>
    <cellStyle name="입력 4 3 3 2 3" xfId="21890"/>
    <cellStyle name="입력 4 3 3 2 3 2" xfId="44929"/>
    <cellStyle name="입력 4 3 3 2 4" xfId="27372"/>
    <cellStyle name="입력 4 3 3 2 4 2" xfId="50411"/>
    <cellStyle name="입력 4 3 3 2 5" xfId="33261"/>
    <cellStyle name="입력 4 3 3 3" xfId="10169"/>
    <cellStyle name="입력 4 3 3 3 2" xfId="16135"/>
    <cellStyle name="입력 4 3 3 3 2 2" xfId="39189"/>
    <cellStyle name="입력 4 3 3 3 3" xfId="21891"/>
    <cellStyle name="입력 4 3 3 3 3 2" xfId="44930"/>
    <cellStyle name="입력 4 3 3 3 4" xfId="27373"/>
    <cellStyle name="입력 4 3 3 3 4 2" xfId="50412"/>
    <cellStyle name="입력 4 3 3 3 5" xfId="33262"/>
    <cellStyle name="입력 4 3 3 4" xfId="10170"/>
    <cellStyle name="입력 4 3 3 4 2" xfId="16136"/>
    <cellStyle name="입력 4 3 3 4 2 2" xfId="39190"/>
    <cellStyle name="입력 4 3 3 4 3" xfId="21892"/>
    <cellStyle name="입력 4 3 3 4 3 2" xfId="44931"/>
    <cellStyle name="입력 4 3 3 4 4" xfId="27374"/>
    <cellStyle name="입력 4 3 3 4 4 2" xfId="50413"/>
    <cellStyle name="입력 4 3 3 4 5" xfId="33263"/>
    <cellStyle name="입력 4 3 3 5" xfId="10171"/>
    <cellStyle name="입력 4 3 3 5 2" xfId="16137"/>
    <cellStyle name="입력 4 3 3 5 2 2" xfId="39191"/>
    <cellStyle name="입력 4 3 3 5 3" xfId="21893"/>
    <cellStyle name="입력 4 3 3 5 3 2" xfId="44932"/>
    <cellStyle name="입력 4 3 3 5 4" xfId="27375"/>
    <cellStyle name="입력 4 3 3 5 4 2" xfId="50414"/>
    <cellStyle name="입력 4 3 3 5 5" xfId="33264"/>
    <cellStyle name="입력 4 3 3 6" xfId="10172"/>
    <cellStyle name="입력 4 3 3 6 2" xfId="16138"/>
    <cellStyle name="입력 4 3 3 6 2 2" xfId="39192"/>
    <cellStyle name="입력 4 3 3 6 3" xfId="21894"/>
    <cellStyle name="입력 4 3 3 6 3 2" xfId="44933"/>
    <cellStyle name="입력 4 3 3 6 4" xfId="27376"/>
    <cellStyle name="입력 4 3 3 6 4 2" xfId="50415"/>
    <cellStyle name="입력 4 3 3 6 5" xfId="33265"/>
    <cellStyle name="입력 4 3 3 7" xfId="10173"/>
    <cellStyle name="입력 4 3 3 7 2" xfId="16139"/>
    <cellStyle name="입력 4 3 3 7 2 2" xfId="39193"/>
    <cellStyle name="입력 4 3 3 7 3" xfId="21895"/>
    <cellStyle name="입력 4 3 3 7 3 2" xfId="44934"/>
    <cellStyle name="입력 4 3 3 7 4" xfId="27377"/>
    <cellStyle name="입력 4 3 3 7 4 2" xfId="50416"/>
    <cellStyle name="입력 4 3 3 7 5" xfId="33266"/>
    <cellStyle name="입력 4 3 3 8" xfId="10174"/>
    <cellStyle name="입력 4 3 3 8 2" xfId="16140"/>
    <cellStyle name="입력 4 3 3 8 2 2" xfId="39194"/>
    <cellStyle name="입력 4 3 3 8 3" xfId="21896"/>
    <cellStyle name="입력 4 3 3 8 3 2" xfId="44935"/>
    <cellStyle name="입력 4 3 3 8 4" xfId="27378"/>
    <cellStyle name="입력 4 3 3 8 4 2" xfId="50417"/>
    <cellStyle name="입력 4 3 3 8 5" xfId="33267"/>
    <cellStyle name="입력 4 3 3 9" xfId="10175"/>
    <cellStyle name="입력 4 3 3 9 2" xfId="16141"/>
    <cellStyle name="입력 4 3 3 9 2 2" xfId="39195"/>
    <cellStyle name="입력 4 3 3 9 3" xfId="21897"/>
    <cellStyle name="입력 4 3 3 9 3 2" xfId="44936"/>
    <cellStyle name="입력 4 3 3 9 4" xfId="27379"/>
    <cellStyle name="입력 4 3 3 9 4 2" xfId="50418"/>
    <cellStyle name="입력 4 3 3 9 5" xfId="33268"/>
    <cellStyle name="입력 4 3 4" xfId="10176"/>
    <cellStyle name="입력 4 3 4 2" xfId="16142"/>
    <cellStyle name="입력 4 3 4 2 2" xfId="39196"/>
    <cellStyle name="입력 4 3 4 3" xfId="21898"/>
    <cellStyle name="입력 4 3 4 3 2" xfId="44937"/>
    <cellStyle name="입력 4 3 4 4" xfId="27380"/>
    <cellStyle name="입력 4 3 4 4 2" xfId="50419"/>
    <cellStyle name="입력 4 3 4 5" xfId="33269"/>
    <cellStyle name="입력 4 3 5" xfId="10177"/>
    <cellStyle name="입력 4 3 5 2" xfId="16143"/>
    <cellStyle name="입력 4 3 5 2 2" xfId="39197"/>
    <cellStyle name="입력 4 3 5 3" xfId="21899"/>
    <cellStyle name="입력 4 3 5 3 2" xfId="44938"/>
    <cellStyle name="입력 4 3 5 4" xfId="27381"/>
    <cellStyle name="입력 4 3 5 4 2" xfId="50420"/>
    <cellStyle name="입력 4 3 5 5" xfId="33270"/>
    <cellStyle name="입력 4 3 6" xfId="10178"/>
    <cellStyle name="입력 4 3 6 2" xfId="16144"/>
    <cellStyle name="입력 4 3 6 2 2" xfId="39198"/>
    <cellStyle name="입력 4 3 6 3" xfId="21900"/>
    <cellStyle name="입력 4 3 6 3 2" xfId="44939"/>
    <cellStyle name="입력 4 3 6 4" xfId="27382"/>
    <cellStyle name="입력 4 3 6 4 2" xfId="50421"/>
    <cellStyle name="입력 4 3 6 5" xfId="33271"/>
    <cellStyle name="입력 4 3 7" xfId="10179"/>
    <cellStyle name="입력 4 3 7 2" xfId="16145"/>
    <cellStyle name="입력 4 3 7 2 2" xfId="39199"/>
    <cellStyle name="입력 4 3 7 3" xfId="21901"/>
    <cellStyle name="입력 4 3 7 3 2" xfId="44940"/>
    <cellStyle name="입력 4 3 7 4" xfId="27383"/>
    <cellStyle name="입력 4 3 7 4 2" xfId="50422"/>
    <cellStyle name="입력 4 3 7 5" xfId="33272"/>
    <cellStyle name="입력 4 3 8" xfId="10180"/>
    <cellStyle name="입력 4 3 8 2" xfId="16146"/>
    <cellStyle name="입력 4 3 8 2 2" xfId="39200"/>
    <cellStyle name="입력 4 3 8 3" xfId="21902"/>
    <cellStyle name="입력 4 3 8 3 2" xfId="44941"/>
    <cellStyle name="입력 4 3 8 4" xfId="27384"/>
    <cellStyle name="입력 4 3 8 4 2" xfId="50423"/>
    <cellStyle name="입력 4 3 8 5" xfId="33273"/>
    <cellStyle name="입력 4 3 9" xfId="10181"/>
    <cellStyle name="입력 4 3 9 2" xfId="16147"/>
    <cellStyle name="입력 4 3 9 2 2" xfId="39201"/>
    <cellStyle name="입력 4 3 9 3" xfId="21903"/>
    <cellStyle name="입력 4 3 9 3 2" xfId="44942"/>
    <cellStyle name="입력 4 3 9 4" xfId="27385"/>
    <cellStyle name="입력 4 3 9 4 2" xfId="50424"/>
    <cellStyle name="입력 4 3 9 5" xfId="33274"/>
    <cellStyle name="입력 4 4" xfId="5415"/>
    <cellStyle name="입력 4 4 2" xfId="5703"/>
    <cellStyle name="입력 4 4 2 10" xfId="11676"/>
    <cellStyle name="입력 4 4 2 10 2" xfId="34745"/>
    <cellStyle name="입력 4 4 2 11" xfId="17445"/>
    <cellStyle name="입력 4 4 2 11 2" xfId="40499"/>
    <cellStyle name="입력 4 4 2 12" xfId="22966"/>
    <cellStyle name="입력 4 4 2 12 2" xfId="46005"/>
    <cellStyle name="입력 4 4 2 13" xfId="28817"/>
    <cellStyle name="입력 4 4 2 2" xfId="10182"/>
    <cellStyle name="입력 4 4 2 2 2" xfId="16148"/>
    <cellStyle name="입력 4 4 2 2 2 2" xfId="39202"/>
    <cellStyle name="입력 4 4 2 2 3" xfId="21904"/>
    <cellStyle name="입력 4 4 2 2 3 2" xfId="44943"/>
    <cellStyle name="입력 4 4 2 2 4" xfId="27386"/>
    <cellStyle name="입력 4 4 2 2 4 2" xfId="50425"/>
    <cellStyle name="입력 4 4 2 2 5" xfId="33275"/>
    <cellStyle name="입력 4 4 2 3" xfId="10183"/>
    <cellStyle name="입력 4 4 2 3 2" xfId="16149"/>
    <cellStyle name="입력 4 4 2 3 2 2" xfId="39203"/>
    <cellStyle name="입력 4 4 2 3 3" xfId="21905"/>
    <cellStyle name="입력 4 4 2 3 3 2" xfId="44944"/>
    <cellStyle name="입력 4 4 2 3 4" xfId="27387"/>
    <cellStyle name="입력 4 4 2 3 4 2" xfId="50426"/>
    <cellStyle name="입력 4 4 2 3 5" xfId="33276"/>
    <cellStyle name="입력 4 4 2 4" xfId="10184"/>
    <cellStyle name="입력 4 4 2 4 2" xfId="16150"/>
    <cellStyle name="입력 4 4 2 4 2 2" xfId="39204"/>
    <cellStyle name="입력 4 4 2 4 3" xfId="21906"/>
    <cellStyle name="입력 4 4 2 4 3 2" xfId="44945"/>
    <cellStyle name="입력 4 4 2 4 4" xfId="27388"/>
    <cellStyle name="입력 4 4 2 4 4 2" xfId="50427"/>
    <cellStyle name="입력 4 4 2 4 5" xfId="33277"/>
    <cellStyle name="입력 4 4 2 5" xfId="10185"/>
    <cellStyle name="입력 4 4 2 5 2" xfId="16151"/>
    <cellStyle name="입력 4 4 2 5 2 2" xfId="39205"/>
    <cellStyle name="입력 4 4 2 5 3" xfId="21907"/>
    <cellStyle name="입력 4 4 2 5 3 2" xfId="44946"/>
    <cellStyle name="입력 4 4 2 5 4" xfId="27389"/>
    <cellStyle name="입력 4 4 2 5 4 2" xfId="50428"/>
    <cellStyle name="입력 4 4 2 5 5" xfId="33278"/>
    <cellStyle name="입력 4 4 2 6" xfId="10186"/>
    <cellStyle name="입력 4 4 2 6 2" xfId="16152"/>
    <cellStyle name="입력 4 4 2 6 2 2" xfId="39206"/>
    <cellStyle name="입력 4 4 2 6 3" xfId="21908"/>
    <cellStyle name="입력 4 4 2 6 3 2" xfId="44947"/>
    <cellStyle name="입력 4 4 2 6 4" xfId="27390"/>
    <cellStyle name="입력 4 4 2 6 4 2" xfId="50429"/>
    <cellStyle name="입력 4 4 2 6 5" xfId="33279"/>
    <cellStyle name="입력 4 4 2 7" xfId="10187"/>
    <cellStyle name="입력 4 4 2 7 2" xfId="16153"/>
    <cellStyle name="입력 4 4 2 7 2 2" xfId="39207"/>
    <cellStyle name="입력 4 4 2 7 3" xfId="21909"/>
    <cellStyle name="입력 4 4 2 7 3 2" xfId="44948"/>
    <cellStyle name="입력 4 4 2 7 4" xfId="27391"/>
    <cellStyle name="입력 4 4 2 7 4 2" xfId="50430"/>
    <cellStyle name="입력 4 4 2 7 5" xfId="33280"/>
    <cellStyle name="입력 4 4 2 8" xfId="10188"/>
    <cellStyle name="입력 4 4 2 8 2" xfId="16154"/>
    <cellStyle name="입력 4 4 2 8 2 2" xfId="39208"/>
    <cellStyle name="입력 4 4 2 8 3" xfId="21910"/>
    <cellStyle name="입력 4 4 2 8 3 2" xfId="44949"/>
    <cellStyle name="입력 4 4 2 8 4" xfId="27392"/>
    <cellStyle name="입력 4 4 2 8 4 2" xfId="50431"/>
    <cellStyle name="입력 4 4 2 8 5" xfId="33281"/>
    <cellStyle name="입력 4 4 2 9" xfId="10189"/>
    <cellStyle name="입력 4 4 2 9 2" xfId="16155"/>
    <cellStyle name="입력 4 4 2 9 2 2" xfId="39209"/>
    <cellStyle name="입력 4 4 2 9 3" xfId="21911"/>
    <cellStyle name="입력 4 4 2 9 3 2" xfId="44950"/>
    <cellStyle name="입력 4 4 2 9 4" xfId="27393"/>
    <cellStyle name="입력 4 4 2 9 4 2" xfId="50432"/>
    <cellStyle name="입력 4 4 2 9 5" xfId="33282"/>
    <cellStyle name="입력 4 4 3" xfId="5942"/>
    <cellStyle name="입력 4 4 3 10" xfId="10190"/>
    <cellStyle name="입력 4 4 3 10 2" xfId="16156"/>
    <cellStyle name="입력 4 4 3 10 2 2" xfId="39210"/>
    <cellStyle name="입력 4 4 3 10 3" xfId="21912"/>
    <cellStyle name="입력 4 4 3 10 3 2" xfId="44951"/>
    <cellStyle name="입력 4 4 3 10 4" xfId="27394"/>
    <cellStyle name="입력 4 4 3 10 4 2" xfId="50433"/>
    <cellStyle name="입력 4 4 3 10 5" xfId="33283"/>
    <cellStyle name="입력 4 4 3 11" xfId="11915"/>
    <cellStyle name="입력 4 4 3 11 2" xfId="34984"/>
    <cellStyle name="입력 4 4 3 12" xfId="17672"/>
    <cellStyle name="입력 4 4 3 12 2" xfId="40726"/>
    <cellStyle name="입력 4 4 3 13" xfId="23169"/>
    <cellStyle name="입력 4 4 3 13 2" xfId="46208"/>
    <cellStyle name="입력 4 4 3 14" xfId="29056"/>
    <cellStyle name="입력 4 4 3 2" xfId="10191"/>
    <cellStyle name="입력 4 4 3 2 2" xfId="16157"/>
    <cellStyle name="입력 4 4 3 2 2 2" xfId="39211"/>
    <cellStyle name="입력 4 4 3 2 3" xfId="21913"/>
    <cellStyle name="입력 4 4 3 2 3 2" xfId="44952"/>
    <cellStyle name="입력 4 4 3 2 4" xfId="27395"/>
    <cellStyle name="입력 4 4 3 2 4 2" xfId="50434"/>
    <cellStyle name="입력 4 4 3 2 5" xfId="33284"/>
    <cellStyle name="입력 4 4 3 3" xfId="10192"/>
    <cellStyle name="입력 4 4 3 3 2" xfId="16158"/>
    <cellStyle name="입력 4 4 3 3 2 2" xfId="39212"/>
    <cellStyle name="입력 4 4 3 3 3" xfId="21914"/>
    <cellStyle name="입력 4 4 3 3 3 2" xfId="44953"/>
    <cellStyle name="입력 4 4 3 3 4" xfId="27396"/>
    <cellStyle name="입력 4 4 3 3 4 2" xfId="50435"/>
    <cellStyle name="입력 4 4 3 3 5" xfId="33285"/>
    <cellStyle name="입력 4 4 3 4" xfId="10193"/>
    <cellStyle name="입력 4 4 3 4 2" xfId="16159"/>
    <cellStyle name="입력 4 4 3 4 2 2" xfId="39213"/>
    <cellStyle name="입력 4 4 3 4 3" xfId="21915"/>
    <cellStyle name="입력 4 4 3 4 3 2" xfId="44954"/>
    <cellStyle name="입력 4 4 3 4 4" xfId="27397"/>
    <cellStyle name="입력 4 4 3 4 4 2" xfId="50436"/>
    <cellStyle name="입력 4 4 3 4 5" xfId="33286"/>
    <cellStyle name="입력 4 4 3 5" xfId="10194"/>
    <cellStyle name="입력 4 4 3 5 2" xfId="16160"/>
    <cellStyle name="입력 4 4 3 5 2 2" xfId="39214"/>
    <cellStyle name="입력 4 4 3 5 3" xfId="21916"/>
    <cellStyle name="입력 4 4 3 5 3 2" xfId="44955"/>
    <cellStyle name="입력 4 4 3 5 4" xfId="27398"/>
    <cellStyle name="입력 4 4 3 5 4 2" xfId="50437"/>
    <cellStyle name="입력 4 4 3 5 5" xfId="33287"/>
    <cellStyle name="입력 4 4 3 6" xfId="10195"/>
    <cellStyle name="입력 4 4 3 6 2" xfId="16161"/>
    <cellStyle name="입력 4 4 3 6 2 2" xfId="39215"/>
    <cellStyle name="입력 4 4 3 6 3" xfId="21917"/>
    <cellStyle name="입력 4 4 3 6 3 2" xfId="44956"/>
    <cellStyle name="입력 4 4 3 6 4" xfId="27399"/>
    <cellStyle name="입력 4 4 3 6 4 2" xfId="50438"/>
    <cellStyle name="입력 4 4 3 6 5" xfId="33288"/>
    <cellStyle name="입력 4 4 3 7" xfId="10196"/>
    <cellStyle name="입력 4 4 3 7 2" xfId="16162"/>
    <cellStyle name="입력 4 4 3 7 2 2" xfId="39216"/>
    <cellStyle name="입력 4 4 3 7 3" xfId="21918"/>
    <cellStyle name="입력 4 4 3 7 3 2" xfId="44957"/>
    <cellStyle name="입력 4 4 3 7 4" xfId="27400"/>
    <cellStyle name="입력 4 4 3 7 4 2" xfId="50439"/>
    <cellStyle name="입력 4 4 3 7 5" xfId="33289"/>
    <cellStyle name="입력 4 4 3 8" xfId="10197"/>
    <cellStyle name="입력 4 4 3 8 2" xfId="16163"/>
    <cellStyle name="입력 4 4 3 8 2 2" xfId="39217"/>
    <cellStyle name="입력 4 4 3 8 3" xfId="21919"/>
    <cellStyle name="입력 4 4 3 8 3 2" xfId="44958"/>
    <cellStyle name="입력 4 4 3 8 4" xfId="27401"/>
    <cellStyle name="입력 4 4 3 8 4 2" xfId="50440"/>
    <cellStyle name="입력 4 4 3 8 5" xfId="33290"/>
    <cellStyle name="입력 4 4 3 9" xfId="10198"/>
    <cellStyle name="입력 4 4 3 9 2" xfId="16164"/>
    <cellStyle name="입력 4 4 3 9 2 2" xfId="39218"/>
    <cellStyle name="입력 4 4 3 9 3" xfId="21920"/>
    <cellStyle name="입력 4 4 3 9 3 2" xfId="44959"/>
    <cellStyle name="입력 4 4 3 9 4" xfId="27402"/>
    <cellStyle name="입력 4 4 3 9 4 2" xfId="50441"/>
    <cellStyle name="입력 4 4 3 9 5" xfId="33291"/>
    <cellStyle name="입력 4 4 4" xfId="10199"/>
    <cellStyle name="입력 4 4 4 2" xfId="16165"/>
    <cellStyle name="입력 4 4 4 2 2" xfId="39219"/>
    <cellStyle name="입력 4 4 4 3" xfId="21921"/>
    <cellStyle name="입력 4 4 4 3 2" xfId="44960"/>
    <cellStyle name="입력 4 4 4 4" xfId="27403"/>
    <cellStyle name="입력 4 4 4 4 2" xfId="50442"/>
    <cellStyle name="입력 4 4 4 5" xfId="33292"/>
    <cellStyle name="입력 4 4 5" xfId="10200"/>
    <cellStyle name="입력 4 4 5 2" xfId="16166"/>
    <cellStyle name="입력 4 4 5 2 2" xfId="39220"/>
    <cellStyle name="입력 4 4 5 3" xfId="21922"/>
    <cellStyle name="입력 4 4 5 3 2" xfId="44961"/>
    <cellStyle name="입력 4 4 5 4" xfId="27404"/>
    <cellStyle name="입력 4 4 5 4 2" xfId="50443"/>
    <cellStyle name="입력 4 4 5 5" xfId="33293"/>
    <cellStyle name="입력 4 4 6" xfId="10201"/>
    <cellStyle name="입력 4 4 6 2" xfId="16167"/>
    <cellStyle name="입력 4 4 6 2 2" xfId="39221"/>
    <cellStyle name="입력 4 4 6 3" xfId="21923"/>
    <cellStyle name="입력 4 4 6 3 2" xfId="44962"/>
    <cellStyle name="입력 4 4 6 4" xfId="27405"/>
    <cellStyle name="입력 4 4 6 4 2" xfId="50444"/>
    <cellStyle name="입력 4 4 6 5" xfId="33294"/>
    <cellStyle name="입력 4 4 7" xfId="11409"/>
    <cellStyle name="입력 4 4 7 2" xfId="34478"/>
    <cellStyle name="입력 4 4 8" xfId="17207"/>
    <cellStyle name="입력 4 4 8 2" xfId="40261"/>
    <cellStyle name="입력 4 4 9" xfId="28540"/>
    <cellStyle name="입력 4 5" xfId="5452"/>
    <cellStyle name="입력 4 5 10" xfId="28577"/>
    <cellStyle name="입력 4 5 2" xfId="5740"/>
    <cellStyle name="입력 4 5 2 10" xfId="11713"/>
    <cellStyle name="입력 4 5 2 10 2" xfId="34782"/>
    <cellStyle name="입력 4 5 2 11" xfId="17480"/>
    <cellStyle name="입력 4 5 2 11 2" xfId="40534"/>
    <cellStyle name="입력 4 5 2 12" xfId="23000"/>
    <cellStyle name="입력 4 5 2 12 2" xfId="46039"/>
    <cellStyle name="입력 4 5 2 13" xfId="28854"/>
    <cellStyle name="입력 4 5 2 2" xfId="10202"/>
    <cellStyle name="입력 4 5 2 2 2" xfId="16168"/>
    <cellStyle name="입력 4 5 2 2 2 2" xfId="39222"/>
    <cellStyle name="입력 4 5 2 2 3" xfId="21924"/>
    <cellStyle name="입력 4 5 2 2 3 2" xfId="44963"/>
    <cellStyle name="입력 4 5 2 2 4" xfId="27406"/>
    <cellStyle name="입력 4 5 2 2 4 2" xfId="50445"/>
    <cellStyle name="입력 4 5 2 2 5" xfId="33295"/>
    <cellStyle name="입력 4 5 2 3" xfId="10203"/>
    <cellStyle name="입력 4 5 2 3 2" xfId="16169"/>
    <cellStyle name="입력 4 5 2 3 2 2" xfId="39223"/>
    <cellStyle name="입력 4 5 2 3 3" xfId="21925"/>
    <cellStyle name="입력 4 5 2 3 3 2" xfId="44964"/>
    <cellStyle name="입력 4 5 2 3 4" xfId="27407"/>
    <cellStyle name="입력 4 5 2 3 4 2" xfId="50446"/>
    <cellStyle name="입력 4 5 2 3 5" xfId="33296"/>
    <cellStyle name="입력 4 5 2 4" xfId="10204"/>
    <cellStyle name="입력 4 5 2 4 2" xfId="16170"/>
    <cellStyle name="입력 4 5 2 4 2 2" xfId="39224"/>
    <cellStyle name="입력 4 5 2 4 3" xfId="21926"/>
    <cellStyle name="입력 4 5 2 4 3 2" xfId="44965"/>
    <cellStyle name="입력 4 5 2 4 4" xfId="27408"/>
    <cellStyle name="입력 4 5 2 4 4 2" xfId="50447"/>
    <cellStyle name="입력 4 5 2 4 5" xfId="33297"/>
    <cellStyle name="입력 4 5 2 5" xfId="10205"/>
    <cellStyle name="입력 4 5 2 5 2" xfId="16171"/>
    <cellStyle name="입력 4 5 2 5 2 2" xfId="39225"/>
    <cellStyle name="입력 4 5 2 5 3" xfId="21927"/>
    <cellStyle name="입력 4 5 2 5 3 2" xfId="44966"/>
    <cellStyle name="입력 4 5 2 5 4" xfId="27409"/>
    <cellStyle name="입력 4 5 2 5 4 2" xfId="50448"/>
    <cellStyle name="입력 4 5 2 5 5" xfId="33298"/>
    <cellStyle name="입력 4 5 2 6" xfId="10206"/>
    <cellStyle name="입력 4 5 2 6 2" xfId="16172"/>
    <cellStyle name="입력 4 5 2 6 2 2" xfId="39226"/>
    <cellStyle name="입력 4 5 2 6 3" xfId="21928"/>
    <cellStyle name="입력 4 5 2 6 3 2" xfId="44967"/>
    <cellStyle name="입력 4 5 2 6 4" xfId="27410"/>
    <cellStyle name="입력 4 5 2 6 4 2" xfId="50449"/>
    <cellStyle name="입력 4 5 2 6 5" xfId="33299"/>
    <cellStyle name="입력 4 5 2 7" xfId="10207"/>
    <cellStyle name="입력 4 5 2 7 2" xfId="16173"/>
    <cellStyle name="입력 4 5 2 7 2 2" xfId="39227"/>
    <cellStyle name="입력 4 5 2 7 3" xfId="21929"/>
    <cellStyle name="입력 4 5 2 7 3 2" xfId="44968"/>
    <cellStyle name="입력 4 5 2 7 4" xfId="27411"/>
    <cellStyle name="입력 4 5 2 7 4 2" xfId="50450"/>
    <cellStyle name="입력 4 5 2 7 5" xfId="33300"/>
    <cellStyle name="입력 4 5 2 8" xfId="10208"/>
    <cellStyle name="입력 4 5 2 8 2" xfId="16174"/>
    <cellStyle name="입력 4 5 2 8 2 2" xfId="39228"/>
    <cellStyle name="입력 4 5 2 8 3" xfId="21930"/>
    <cellStyle name="입력 4 5 2 8 3 2" xfId="44969"/>
    <cellStyle name="입력 4 5 2 8 4" xfId="27412"/>
    <cellStyle name="입력 4 5 2 8 4 2" xfId="50451"/>
    <cellStyle name="입력 4 5 2 8 5" xfId="33301"/>
    <cellStyle name="입력 4 5 2 9" xfId="10209"/>
    <cellStyle name="입력 4 5 2 9 2" xfId="16175"/>
    <cellStyle name="입력 4 5 2 9 2 2" xfId="39229"/>
    <cellStyle name="입력 4 5 2 9 3" xfId="21931"/>
    <cellStyle name="입력 4 5 2 9 3 2" xfId="44970"/>
    <cellStyle name="입력 4 5 2 9 4" xfId="27413"/>
    <cellStyle name="입력 4 5 2 9 4 2" xfId="50452"/>
    <cellStyle name="입력 4 5 2 9 5" xfId="33302"/>
    <cellStyle name="입력 4 5 3" xfId="5968"/>
    <cellStyle name="입력 4 5 3 10" xfId="10210"/>
    <cellStyle name="입력 4 5 3 10 2" xfId="16176"/>
    <cellStyle name="입력 4 5 3 10 2 2" xfId="39230"/>
    <cellStyle name="입력 4 5 3 10 3" xfId="21932"/>
    <cellStyle name="입력 4 5 3 10 3 2" xfId="44971"/>
    <cellStyle name="입력 4 5 3 10 4" xfId="27414"/>
    <cellStyle name="입력 4 5 3 10 4 2" xfId="50453"/>
    <cellStyle name="입력 4 5 3 10 5" xfId="33303"/>
    <cellStyle name="입력 4 5 3 11" xfId="11941"/>
    <cellStyle name="입력 4 5 3 11 2" xfId="35010"/>
    <cellStyle name="입력 4 5 3 12" xfId="17698"/>
    <cellStyle name="입력 4 5 3 12 2" xfId="40752"/>
    <cellStyle name="입력 4 5 3 13" xfId="23195"/>
    <cellStyle name="입력 4 5 3 13 2" xfId="46234"/>
    <cellStyle name="입력 4 5 3 14" xfId="29082"/>
    <cellStyle name="입력 4 5 3 2" xfId="10211"/>
    <cellStyle name="입력 4 5 3 2 2" xfId="16177"/>
    <cellStyle name="입력 4 5 3 2 2 2" xfId="39231"/>
    <cellStyle name="입력 4 5 3 2 3" xfId="21933"/>
    <cellStyle name="입력 4 5 3 2 3 2" xfId="44972"/>
    <cellStyle name="입력 4 5 3 2 4" xfId="27415"/>
    <cellStyle name="입력 4 5 3 2 4 2" xfId="50454"/>
    <cellStyle name="입력 4 5 3 2 5" xfId="33304"/>
    <cellStyle name="입력 4 5 3 3" xfId="10212"/>
    <cellStyle name="입력 4 5 3 3 2" xfId="16178"/>
    <cellStyle name="입력 4 5 3 3 2 2" xfId="39232"/>
    <cellStyle name="입력 4 5 3 3 3" xfId="21934"/>
    <cellStyle name="입력 4 5 3 3 3 2" xfId="44973"/>
    <cellStyle name="입력 4 5 3 3 4" xfId="27416"/>
    <cellStyle name="입력 4 5 3 3 4 2" xfId="50455"/>
    <cellStyle name="입력 4 5 3 3 5" xfId="33305"/>
    <cellStyle name="입력 4 5 3 4" xfId="10213"/>
    <cellStyle name="입력 4 5 3 4 2" xfId="16179"/>
    <cellStyle name="입력 4 5 3 4 2 2" xfId="39233"/>
    <cellStyle name="입력 4 5 3 4 3" xfId="21935"/>
    <cellStyle name="입력 4 5 3 4 3 2" xfId="44974"/>
    <cellStyle name="입력 4 5 3 4 4" xfId="27417"/>
    <cellStyle name="입력 4 5 3 4 4 2" xfId="50456"/>
    <cellStyle name="입력 4 5 3 4 5" xfId="33306"/>
    <cellStyle name="입력 4 5 3 5" xfId="10214"/>
    <cellStyle name="입력 4 5 3 5 2" xfId="16180"/>
    <cellStyle name="입력 4 5 3 5 2 2" xfId="39234"/>
    <cellStyle name="입력 4 5 3 5 3" xfId="21936"/>
    <cellStyle name="입력 4 5 3 5 3 2" xfId="44975"/>
    <cellStyle name="입력 4 5 3 5 4" xfId="27418"/>
    <cellStyle name="입력 4 5 3 5 4 2" xfId="50457"/>
    <cellStyle name="입력 4 5 3 5 5" xfId="33307"/>
    <cellStyle name="입력 4 5 3 6" xfId="10215"/>
    <cellStyle name="입력 4 5 3 6 2" xfId="16181"/>
    <cellStyle name="입력 4 5 3 6 2 2" xfId="39235"/>
    <cellStyle name="입력 4 5 3 6 3" xfId="21937"/>
    <cellStyle name="입력 4 5 3 6 3 2" xfId="44976"/>
    <cellStyle name="입력 4 5 3 6 4" xfId="27419"/>
    <cellStyle name="입력 4 5 3 6 4 2" xfId="50458"/>
    <cellStyle name="입력 4 5 3 6 5" xfId="33308"/>
    <cellStyle name="입력 4 5 3 7" xfId="10216"/>
    <cellStyle name="입력 4 5 3 7 2" xfId="16182"/>
    <cellStyle name="입력 4 5 3 7 2 2" xfId="39236"/>
    <cellStyle name="입력 4 5 3 7 3" xfId="21938"/>
    <cellStyle name="입력 4 5 3 7 3 2" xfId="44977"/>
    <cellStyle name="입력 4 5 3 7 4" xfId="27420"/>
    <cellStyle name="입력 4 5 3 7 4 2" xfId="50459"/>
    <cellStyle name="입력 4 5 3 7 5" xfId="33309"/>
    <cellStyle name="입력 4 5 3 8" xfId="10217"/>
    <cellStyle name="입력 4 5 3 8 2" xfId="16183"/>
    <cellStyle name="입력 4 5 3 8 2 2" xfId="39237"/>
    <cellStyle name="입력 4 5 3 8 3" xfId="21939"/>
    <cellStyle name="입력 4 5 3 8 3 2" xfId="44978"/>
    <cellStyle name="입력 4 5 3 8 4" xfId="27421"/>
    <cellStyle name="입력 4 5 3 8 4 2" xfId="50460"/>
    <cellStyle name="입력 4 5 3 8 5" xfId="33310"/>
    <cellStyle name="입력 4 5 3 9" xfId="10218"/>
    <cellStyle name="입력 4 5 3 9 2" xfId="16184"/>
    <cellStyle name="입력 4 5 3 9 2 2" xfId="39238"/>
    <cellStyle name="입력 4 5 3 9 3" xfId="21940"/>
    <cellStyle name="입력 4 5 3 9 3 2" xfId="44979"/>
    <cellStyle name="입력 4 5 3 9 4" xfId="27422"/>
    <cellStyle name="입력 4 5 3 9 4 2" xfId="50461"/>
    <cellStyle name="입력 4 5 3 9 5" xfId="33311"/>
    <cellStyle name="입력 4 5 4" xfId="10219"/>
    <cellStyle name="입력 4 5 4 2" xfId="16185"/>
    <cellStyle name="입력 4 5 4 2 2" xfId="39239"/>
    <cellStyle name="입력 4 5 4 3" xfId="21941"/>
    <cellStyle name="입력 4 5 4 3 2" xfId="44980"/>
    <cellStyle name="입력 4 5 4 4" xfId="27423"/>
    <cellStyle name="입력 4 5 4 4 2" xfId="50462"/>
    <cellStyle name="입력 4 5 4 5" xfId="33312"/>
    <cellStyle name="입력 4 5 5" xfId="10220"/>
    <cellStyle name="입력 4 5 5 2" xfId="16186"/>
    <cellStyle name="입력 4 5 5 2 2" xfId="39240"/>
    <cellStyle name="입력 4 5 5 3" xfId="21942"/>
    <cellStyle name="입력 4 5 5 3 2" xfId="44981"/>
    <cellStyle name="입력 4 5 5 4" xfId="27424"/>
    <cellStyle name="입력 4 5 5 4 2" xfId="50463"/>
    <cellStyle name="입력 4 5 5 5" xfId="33313"/>
    <cellStyle name="입력 4 5 6" xfId="10221"/>
    <cellStyle name="입력 4 5 6 2" xfId="16187"/>
    <cellStyle name="입력 4 5 6 2 2" xfId="39241"/>
    <cellStyle name="입력 4 5 6 3" xfId="21943"/>
    <cellStyle name="입력 4 5 6 3 2" xfId="44982"/>
    <cellStyle name="입력 4 5 6 4" xfId="27425"/>
    <cellStyle name="입력 4 5 6 4 2" xfId="50464"/>
    <cellStyle name="입력 4 5 6 5" xfId="33314"/>
    <cellStyle name="입력 4 5 7" xfId="10222"/>
    <cellStyle name="입력 4 5 7 2" xfId="16188"/>
    <cellStyle name="입력 4 5 7 2 2" xfId="39242"/>
    <cellStyle name="입력 4 5 7 3" xfId="21944"/>
    <cellStyle name="입력 4 5 7 3 2" xfId="44983"/>
    <cellStyle name="입력 4 5 7 4" xfId="27426"/>
    <cellStyle name="입력 4 5 7 4 2" xfId="50465"/>
    <cellStyle name="입력 4 5 7 5" xfId="33315"/>
    <cellStyle name="입력 4 5 8" xfId="11446"/>
    <cellStyle name="입력 4 5 8 2" xfId="34515"/>
    <cellStyle name="입력 4 5 9" xfId="17240"/>
    <cellStyle name="입력 4 5 9 2" xfId="40294"/>
    <cellStyle name="입력 4 6" xfId="5506"/>
    <cellStyle name="입력 4 6 10" xfId="17289"/>
    <cellStyle name="입력 4 6 10 2" xfId="40343"/>
    <cellStyle name="입력 4 6 11" xfId="22889"/>
    <cellStyle name="입력 4 6 11 2" xfId="45928"/>
    <cellStyle name="입력 4 6 12" xfId="28631"/>
    <cellStyle name="입력 4 6 2" xfId="5794"/>
    <cellStyle name="입력 4 6 2 10" xfId="10223"/>
    <cellStyle name="입력 4 6 2 10 2" xfId="16189"/>
    <cellStyle name="입력 4 6 2 10 2 2" xfId="39243"/>
    <cellStyle name="입력 4 6 2 10 3" xfId="21945"/>
    <cellStyle name="입력 4 6 2 10 3 2" xfId="44984"/>
    <cellStyle name="입력 4 6 2 10 4" xfId="27427"/>
    <cellStyle name="입력 4 6 2 10 4 2" xfId="50466"/>
    <cellStyle name="입력 4 6 2 10 5" xfId="33316"/>
    <cellStyle name="입력 4 6 2 11" xfId="11767"/>
    <cellStyle name="입력 4 6 2 11 2" xfId="34836"/>
    <cellStyle name="입력 4 6 2 12" xfId="17531"/>
    <cellStyle name="입력 4 6 2 12 2" xfId="40585"/>
    <cellStyle name="입력 4 6 2 13" xfId="23047"/>
    <cellStyle name="입력 4 6 2 13 2" xfId="46086"/>
    <cellStyle name="입력 4 6 2 14" xfId="28908"/>
    <cellStyle name="입력 4 6 2 2" xfId="10224"/>
    <cellStyle name="입력 4 6 2 2 2" xfId="16190"/>
    <cellStyle name="입력 4 6 2 2 2 2" xfId="39244"/>
    <cellStyle name="입력 4 6 2 2 3" xfId="21946"/>
    <cellStyle name="입력 4 6 2 2 3 2" xfId="44985"/>
    <cellStyle name="입력 4 6 2 2 4" xfId="27428"/>
    <cellStyle name="입력 4 6 2 2 4 2" xfId="50467"/>
    <cellStyle name="입력 4 6 2 2 5" xfId="33317"/>
    <cellStyle name="입력 4 6 2 3" xfId="10225"/>
    <cellStyle name="입력 4 6 2 3 2" xfId="16191"/>
    <cellStyle name="입력 4 6 2 3 2 2" xfId="39245"/>
    <cellStyle name="입력 4 6 2 3 3" xfId="21947"/>
    <cellStyle name="입력 4 6 2 3 3 2" xfId="44986"/>
    <cellStyle name="입력 4 6 2 3 4" xfId="27429"/>
    <cellStyle name="입력 4 6 2 3 4 2" xfId="50468"/>
    <cellStyle name="입력 4 6 2 3 5" xfId="33318"/>
    <cellStyle name="입력 4 6 2 4" xfId="10226"/>
    <cellStyle name="입력 4 6 2 4 2" xfId="16192"/>
    <cellStyle name="입력 4 6 2 4 2 2" xfId="39246"/>
    <cellStyle name="입력 4 6 2 4 3" xfId="21948"/>
    <cellStyle name="입력 4 6 2 4 3 2" xfId="44987"/>
    <cellStyle name="입력 4 6 2 4 4" xfId="27430"/>
    <cellStyle name="입력 4 6 2 4 4 2" xfId="50469"/>
    <cellStyle name="입력 4 6 2 4 5" xfId="33319"/>
    <cellStyle name="입력 4 6 2 5" xfId="10227"/>
    <cellStyle name="입력 4 6 2 5 2" xfId="16193"/>
    <cellStyle name="입력 4 6 2 5 2 2" xfId="39247"/>
    <cellStyle name="입력 4 6 2 5 3" xfId="21949"/>
    <cellStyle name="입력 4 6 2 5 3 2" xfId="44988"/>
    <cellStyle name="입력 4 6 2 5 4" xfId="27431"/>
    <cellStyle name="입력 4 6 2 5 4 2" xfId="50470"/>
    <cellStyle name="입력 4 6 2 5 5" xfId="33320"/>
    <cellStyle name="입력 4 6 2 6" xfId="10228"/>
    <cellStyle name="입력 4 6 2 6 2" xfId="16194"/>
    <cellStyle name="입력 4 6 2 6 2 2" xfId="39248"/>
    <cellStyle name="입력 4 6 2 6 3" xfId="21950"/>
    <cellStyle name="입력 4 6 2 6 3 2" xfId="44989"/>
    <cellStyle name="입력 4 6 2 6 4" xfId="27432"/>
    <cellStyle name="입력 4 6 2 6 4 2" xfId="50471"/>
    <cellStyle name="입력 4 6 2 6 5" xfId="33321"/>
    <cellStyle name="입력 4 6 2 7" xfId="10229"/>
    <cellStyle name="입력 4 6 2 7 2" xfId="16195"/>
    <cellStyle name="입력 4 6 2 7 2 2" xfId="39249"/>
    <cellStyle name="입력 4 6 2 7 3" xfId="21951"/>
    <cellStyle name="입력 4 6 2 7 3 2" xfId="44990"/>
    <cellStyle name="입력 4 6 2 7 4" xfId="27433"/>
    <cellStyle name="입력 4 6 2 7 4 2" xfId="50472"/>
    <cellStyle name="입력 4 6 2 7 5" xfId="33322"/>
    <cellStyle name="입력 4 6 2 8" xfId="10230"/>
    <cellStyle name="입력 4 6 2 8 2" xfId="16196"/>
    <cellStyle name="입력 4 6 2 8 2 2" xfId="39250"/>
    <cellStyle name="입력 4 6 2 8 3" xfId="21952"/>
    <cellStyle name="입력 4 6 2 8 3 2" xfId="44991"/>
    <cellStyle name="입력 4 6 2 8 4" xfId="27434"/>
    <cellStyle name="입력 4 6 2 8 4 2" xfId="50473"/>
    <cellStyle name="입력 4 6 2 8 5" xfId="33323"/>
    <cellStyle name="입력 4 6 2 9" xfId="10231"/>
    <cellStyle name="입력 4 6 2 9 2" xfId="16197"/>
    <cellStyle name="입력 4 6 2 9 2 2" xfId="39251"/>
    <cellStyle name="입력 4 6 2 9 3" xfId="21953"/>
    <cellStyle name="입력 4 6 2 9 3 2" xfId="44992"/>
    <cellStyle name="입력 4 6 2 9 4" xfId="27435"/>
    <cellStyle name="입력 4 6 2 9 4 2" xfId="50474"/>
    <cellStyle name="입력 4 6 2 9 5" xfId="33324"/>
    <cellStyle name="입력 4 6 3" xfId="6017"/>
    <cellStyle name="입력 4 6 3 10" xfId="10232"/>
    <cellStyle name="입력 4 6 3 10 2" xfId="16198"/>
    <cellStyle name="입력 4 6 3 10 2 2" xfId="39252"/>
    <cellStyle name="입력 4 6 3 10 3" xfId="21954"/>
    <cellStyle name="입력 4 6 3 10 3 2" xfId="44993"/>
    <cellStyle name="입력 4 6 3 10 4" xfId="27436"/>
    <cellStyle name="입력 4 6 3 10 4 2" xfId="50475"/>
    <cellStyle name="입력 4 6 3 10 5" xfId="33325"/>
    <cellStyle name="입력 4 6 3 11" xfId="11990"/>
    <cellStyle name="입력 4 6 3 11 2" xfId="35059"/>
    <cellStyle name="입력 4 6 3 12" xfId="17747"/>
    <cellStyle name="입력 4 6 3 12 2" xfId="40801"/>
    <cellStyle name="입력 4 6 3 13" xfId="23244"/>
    <cellStyle name="입력 4 6 3 13 2" xfId="46283"/>
    <cellStyle name="입력 4 6 3 14" xfId="29131"/>
    <cellStyle name="입력 4 6 3 2" xfId="10233"/>
    <cellStyle name="입력 4 6 3 2 2" xfId="16199"/>
    <cellStyle name="입력 4 6 3 2 2 2" xfId="39253"/>
    <cellStyle name="입력 4 6 3 2 3" xfId="21955"/>
    <cellStyle name="입력 4 6 3 2 3 2" xfId="44994"/>
    <cellStyle name="입력 4 6 3 2 4" xfId="27437"/>
    <cellStyle name="입력 4 6 3 2 4 2" xfId="50476"/>
    <cellStyle name="입력 4 6 3 2 5" xfId="33326"/>
    <cellStyle name="입력 4 6 3 3" xfId="10234"/>
    <cellStyle name="입력 4 6 3 3 2" xfId="16200"/>
    <cellStyle name="입력 4 6 3 3 2 2" xfId="39254"/>
    <cellStyle name="입력 4 6 3 3 3" xfId="21956"/>
    <cellStyle name="입력 4 6 3 3 3 2" xfId="44995"/>
    <cellStyle name="입력 4 6 3 3 4" xfId="27438"/>
    <cellStyle name="입력 4 6 3 3 4 2" xfId="50477"/>
    <cellStyle name="입력 4 6 3 3 5" xfId="33327"/>
    <cellStyle name="입력 4 6 3 4" xfId="10235"/>
    <cellStyle name="입력 4 6 3 4 2" xfId="16201"/>
    <cellStyle name="입력 4 6 3 4 2 2" xfId="39255"/>
    <cellStyle name="입력 4 6 3 4 3" xfId="21957"/>
    <cellStyle name="입력 4 6 3 4 3 2" xfId="44996"/>
    <cellStyle name="입력 4 6 3 4 4" xfId="27439"/>
    <cellStyle name="입력 4 6 3 4 4 2" xfId="50478"/>
    <cellStyle name="입력 4 6 3 4 5" xfId="33328"/>
    <cellStyle name="입력 4 6 3 5" xfId="10236"/>
    <cellStyle name="입력 4 6 3 5 2" xfId="16202"/>
    <cellStyle name="입력 4 6 3 5 2 2" xfId="39256"/>
    <cellStyle name="입력 4 6 3 5 3" xfId="21958"/>
    <cellStyle name="입력 4 6 3 5 3 2" xfId="44997"/>
    <cellStyle name="입력 4 6 3 5 4" xfId="27440"/>
    <cellStyle name="입력 4 6 3 5 4 2" xfId="50479"/>
    <cellStyle name="입력 4 6 3 5 5" xfId="33329"/>
    <cellStyle name="입력 4 6 3 6" xfId="10237"/>
    <cellStyle name="입력 4 6 3 6 2" xfId="16203"/>
    <cellStyle name="입력 4 6 3 6 2 2" xfId="39257"/>
    <cellStyle name="입력 4 6 3 6 3" xfId="21959"/>
    <cellStyle name="입력 4 6 3 6 3 2" xfId="44998"/>
    <cellStyle name="입력 4 6 3 6 4" xfId="27441"/>
    <cellStyle name="입력 4 6 3 6 4 2" xfId="50480"/>
    <cellStyle name="입력 4 6 3 6 5" xfId="33330"/>
    <cellStyle name="입력 4 6 3 7" xfId="10238"/>
    <cellStyle name="입력 4 6 3 7 2" xfId="16204"/>
    <cellStyle name="입력 4 6 3 7 2 2" xfId="39258"/>
    <cellStyle name="입력 4 6 3 7 3" xfId="21960"/>
    <cellStyle name="입력 4 6 3 7 3 2" xfId="44999"/>
    <cellStyle name="입력 4 6 3 7 4" xfId="27442"/>
    <cellStyle name="입력 4 6 3 7 4 2" xfId="50481"/>
    <cellStyle name="입력 4 6 3 7 5" xfId="33331"/>
    <cellStyle name="입력 4 6 3 8" xfId="10239"/>
    <cellStyle name="입력 4 6 3 8 2" xfId="16205"/>
    <cellStyle name="입력 4 6 3 8 2 2" xfId="39259"/>
    <cellStyle name="입력 4 6 3 8 3" xfId="21961"/>
    <cellStyle name="입력 4 6 3 8 3 2" xfId="45000"/>
    <cellStyle name="입력 4 6 3 8 4" xfId="27443"/>
    <cellStyle name="입력 4 6 3 8 4 2" xfId="50482"/>
    <cellStyle name="입력 4 6 3 8 5" xfId="33332"/>
    <cellStyle name="입력 4 6 3 9" xfId="10240"/>
    <cellStyle name="입력 4 6 3 9 2" xfId="16206"/>
    <cellStyle name="입력 4 6 3 9 2 2" xfId="39260"/>
    <cellStyle name="입력 4 6 3 9 3" xfId="21962"/>
    <cellStyle name="입력 4 6 3 9 3 2" xfId="45001"/>
    <cellStyle name="입력 4 6 3 9 4" xfId="27444"/>
    <cellStyle name="입력 4 6 3 9 4 2" xfId="50483"/>
    <cellStyle name="입력 4 6 3 9 5" xfId="33333"/>
    <cellStyle name="입력 4 6 4" xfId="10241"/>
    <cellStyle name="입력 4 6 4 2" xfId="16207"/>
    <cellStyle name="입력 4 6 4 2 2" xfId="39261"/>
    <cellStyle name="입력 4 6 4 3" xfId="21963"/>
    <cellStyle name="입력 4 6 4 3 2" xfId="45002"/>
    <cellStyle name="입력 4 6 4 4" xfId="27445"/>
    <cellStyle name="입력 4 6 4 4 2" xfId="50484"/>
    <cellStyle name="입력 4 6 4 5" xfId="33334"/>
    <cellStyle name="입력 4 6 5" xfId="10242"/>
    <cellStyle name="입력 4 6 5 2" xfId="16208"/>
    <cellStyle name="입력 4 6 5 2 2" xfId="39262"/>
    <cellStyle name="입력 4 6 5 3" xfId="21964"/>
    <cellStyle name="입력 4 6 5 3 2" xfId="45003"/>
    <cellStyle name="입력 4 6 5 4" xfId="27446"/>
    <cellStyle name="입력 4 6 5 4 2" xfId="50485"/>
    <cellStyle name="입력 4 6 5 5" xfId="33335"/>
    <cellStyle name="입력 4 6 6" xfId="10243"/>
    <cellStyle name="입력 4 6 6 2" xfId="16209"/>
    <cellStyle name="입력 4 6 6 2 2" xfId="39263"/>
    <cellStyle name="입력 4 6 6 3" xfId="21965"/>
    <cellStyle name="입력 4 6 6 3 2" xfId="45004"/>
    <cellStyle name="입력 4 6 6 4" xfId="27447"/>
    <cellStyle name="입력 4 6 6 4 2" xfId="50486"/>
    <cellStyle name="입력 4 6 6 5" xfId="33336"/>
    <cellStyle name="입력 4 6 7" xfId="10244"/>
    <cellStyle name="입력 4 6 7 2" xfId="16210"/>
    <cellStyle name="입력 4 6 7 2 2" xfId="39264"/>
    <cellStyle name="입력 4 6 7 3" xfId="21966"/>
    <cellStyle name="입력 4 6 7 3 2" xfId="45005"/>
    <cellStyle name="입력 4 6 7 4" xfId="27448"/>
    <cellStyle name="입력 4 6 7 4 2" xfId="50487"/>
    <cellStyle name="입력 4 6 7 5" xfId="33337"/>
    <cellStyle name="입력 4 6 8" xfId="10245"/>
    <cellStyle name="입력 4 6 8 2" xfId="16211"/>
    <cellStyle name="입력 4 6 8 2 2" xfId="39265"/>
    <cellStyle name="입력 4 6 8 3" xfId="21967"/>
    <cellStyle name="입력 4 6 8 3 2" xfId="45006"/>
    <cellStyle name="입력 4 6 8 4" xfId="27449"/>
    <cellStyle name="입력 4 6 8 4 2" xfId="50488"/>
    <cellStyle name="입력 4 6 8 5" xfId="33338"/>
    <cellStyle name="입력 4 6 9" xfId="11500"/>
    <cellStyle name="입력 4 6 9 2" xfId="34569"/>
    <cellStyle name="입력 4 7" xfId="10246"/>
    <cellStyle name="입력 4 7 2" xfId="16212"/>
    <cellStyle name="입력 4 7 2 2" xfId="39266"/>
    <cellStyle name="입력 4 7 3" xfId="21968"/>
    <cellStyle name="입력 4 7 3 2" xfId="45007"/>
    <cellStyle name="입력 4 7 4" xfId="27450"/>
    <cellStyle name="입력 4 7 4 2" xfId="50489"/>
    <cellStyle name="입력 4 7 5" xfId="33339"/>
    <cellStyle name="입력 4 8" xfId="11227"/>
    <cellStyle name="입력 4 8 2" xfId="34296"/>
    <cellStyle name="입력 4 9" xfId="28422"/>
    <cellStyle name="입력 5" xfId="5152"/>
    <cellStyle name="입력 5 10" xfId="28454"/>
    <cellStyle name="입력 5 2" xfId="5514"/>
    <cellStyle name="입력 5 2 2" xfId="5802"/>
    <cellStyle name="입력 5 2 2 10" xfId="11775"/>
    <cellStyle name="입력 5 2 2 10 2" xfId="34844"/>
    <cellStyle name="입력 5 2 2 11" xfId="17539"/>
    <cellStyle name="입력 5 2 2 11 2" xfId="40593"/>
    <cellStyle name="입력 5 2 2 12" xfId="23055"/>
    <cellStyle name="입력 5 2 2 12 2" xfId="46094"/>
    <cellStyle name="입력 5 2 2 13" xfId="28916"/>
    <cellStyle name="입력 5 2 2 2" xfId="10247"/>
    <cellStyle name="입력 5 2 2 2 2" xfId="16213"/>
    <cellStyle name="입력 5 2 2 2 2 2" xfId="39267"/>
    <cellStyle name="입력 5 2 2 2 3" xfId="21969"/>
    <cellStyle name="입력 5 2 2 2 3 2" xfId="45008"/>
    <cellStyle name="입력 5 2 2 2 4" xfId="27451"/>
    <cellStyle name="입력 5 2 2 2 4 2" xfId="50490"/>
    <cellStyle name="입력 5 2 2 2 5" xfId="33340"/>
    <cellStyle name="입력 5 2 2 3" xfId="10248"/>
    <cellStyle name="입력 5 2 2 3 2" xfId="16214"/>
    <cellStyle name="입력 5 2 2 3 2 2" xfId="39268"/>
    <cellStyle name="입력 5 2 2 3 3" xfId="21970"/>
    <cellStyle name="입력 5 2 2 3 3 2" xfId="45009"/>
    <cellStyle name="입력 5 2 2 3 4" xfId="27452"/>
    <cellStyle name="입력 5 2 2 3 4 2" xfId="50491"/>
    <cellStyle name="입력 5 2 2 3 5" xfId="33341"/>
    <cellStyle name="입력 5 2 2 4" xfId="10249"/>
    <cellStyle name="입력 5 2 2 4 2" xfId="16215"/>
    <cellStyle name="입력 5 2 2 4 2 2" xfId="39269"/>
    <cellStyle name="입력 5 2 2 4 3" xfId="21971"/>
    <cellStyle name="입력 5 2 2 4 3 2" xfId="45010"/>
    <cellStyle name="입력 5 2 2 4 4" xfId="27453"/>
    <cellStyle name="입력 5 2 2 4 4 2" xfId="50492"/>
    <cellStyle name="입력 5 2 2 4 5" xfId="33342"/>
    <cellStyle name="입력 5 2 2 5" xfId="10250"/>
    <cellStyle name="입력 5 2 2 5 2" xfId="16216"/>
    <cellStyle name="입력 5 2 2 5 2 2" xfId="39270"/>
    <cellStyle name="입력 5 2 2 5 3" xfId="21972"/>
    <cellStyle name="입력 5 2 2 5 3 2" xfId="45011"/>
    <cellStyle name="입력 5 2 2 5 4" xfId="27454"/>
    <cellStyle name="입력 5 2 2 5 4 2" xfId="50493"/>
    <cellStyle name="입력 5 2 2 5 5" xfId="33343"/>
    <cellStyle name="입력 5 2 2 6" xfId="10251"/>
    <cellStyle name="입력 5 2 2 6 2" xfId="16217"/>
    <cellStyle name="입력 5 2 2 6 2 2" xfId="39271"/>
    <cellStyle name="입력 5 2 2 6 3" xfId="21973"/>
    <cellStyle name="입력 5 2 2 6 3 2" xfId="45012"/>
    <cellStyle name="입력 5 2 2 6 4" xfId="27455"/>
    <cellStyle name="입력 5 2 2 6 4 2" xfId="50494"/>
    <cellStyle name="입력 5 2 2 6 5" xfId="33344"/>
    <cellStyle name="입력 5 2 2 7" xfId="10252"/>
    <cellStyle name="입력 5 2 2 7 2" xfId="16218"/>
    <cellStyle name="입력 5 2 2 7 2 2" xfId="39272"/>
    <cellStyle name="입력 5 2 2 7 3" xfId="21974"/>
    <cellStyle name="입력 5 2 2 7 3 2" xfId="45013"/>
    <cellStyle name="입력 5 2 2 7 4" xfId="27456"/>
    <cellStyle name="입력 5 2 2 7 4 2" xfId="50495"/>
    <cellStyle name="입력 5 2 2 7 5" xfId="33345"/>
    <cellStyle name="입력 5 2 2 8" xfId="10253"/>
    <cellStyle name="입력 5 2 2 8 2" xfId="16219"/>
    <cellStyle name="입력 5 2 2 8 2 2" xfId="39273"/>
    <cellStyle name="입력 5 2 2 8 3" xfId="21975"/>
    <cellStyle name="입력 5 2 2 8 3 2" xfId="45014"/>
    <cellStyle name="입력 5 2 2 8 4" xfId="27457"/>
    <cellStyle name="입력 5 2 2 8 4 2" xfId="50496"/>
    <cellStyle name="입력 5 2 2 8 5" xfId="33346"/>
    <cellStyle name="입력 5 2 2 9" xfId="10254"/>
    <cellStyle name="입력 5 2 2 9 2" xfId="16220"/>
    <cellStyle name="입력 5 2 2 9 2 2" xfId="39274"/>
    <cellStyle name="입력 5 2 2 9 3" xfId="21976"/>
    <cellStyle name="입력 5 2 2 9 3 2" xfId="45015"/>
    <cellStyle name="입력 5 2 2 9 4" xfId="27458"/>
    <cellStyle name="입력 5 2 2 9 4 2" xfId="50497"/>
    <cellStyle name="입력 5 2 2 9 5" xfId="33347"/>
    <cellStyle name="입력 5 2 3" xfId="6025"/>
    <cellStyle name="입력 5 2 3 10" xfId="10255"/>
    <cellStyle name="입력 5 2 3 10 2" xfId="16221"/>
    <cellStyle name="입력 5 2 3 10 2 2" xfId="39275"/>
    <cellStyle name="입력 5 2 3 10 3" xfId="21977"/>
    <cellStyle name="입력 5 2 3 10 3 2" xfId="45016"/>
    <cellStyle name="입력 5 2 3 10 4" xfId="27459"/>
    <cellStyle name="입력 5 2 3 10 4 2" xfId="50498"/>
    <cellStyle name="입력 5 2 3 10 5" xfId="33348"/>
    <cellStyle name="입력 5 2 3 11" xfId="11998"/>
    <cellStyle name="입력 5 2 3 11 2" xfId="35067"/>
    <cellStyle name="입력 5 2 3 12" xfId="17755"/>
    <cellStyle name="입력 5 2 3 12 2" xfId="40809"/>
    <cellStyle name="입력 5 2 3 13" xfId="23252"/>
    <cellStyle name="입력 5 2 3 13 2" xfId="46291"/>
    <cellStyle name="입력 5 2 3 14" xfId="29139"/>
    <cellStyle name="입력 5 2 3 2" xfId="10256"/>
    <cellStyle name="입력 5 2 3 2 2" xfId="16222"/>
    <cellStyle name="입력 5 2 3 2 2 2" xfId="39276"/>
    <cellStyle name="입력 5 2 3 2 3" xfId="21978"/>
    <cellStyle name="입력 5 2 3 2 3 2" xfId="45017"/>
    <cellStyle name="입력 5 2 3 2 4" xfId="27460"/>
    <cellStyle name="입력 5 2 3 2 4 2" xfId="50499"/>
    <cellStyle name="입력 5 2 3 2 5" xfId="33349"/>
    <cellStyle name="입력 5 2 3 3" xfId="10257"/>
    <cellStyle name="입력 5 2 3 3 2" xfId="16223"/>
    <cellStyle name="입력 5 2 3 3 2 2" xfId="39277"/>
    <cellStyle name="입력 5 2 3 3 3" xfId="21979"/>
    <cellStyle name="입력 5 2 3 3 3 2" xfId="45018"/>
    <cellStyle name="입력 5 2 3 3 4" xfId="27461"/>
    <cellStyle name="입력 5 2 3 3 4 2" xfId="50500"/>
    <cellStyle name="입력 5 2 3 3 5" xfId="33350"/>
    <cellStyle name="입력 5 2 3 4" xfId="10258"/>
    <cellStyle name="입력 5 2 3 4 2" xfId="16224"/>
    <cellStyle name="입력 5 2 3 4 2 2" xfId="39278"/>
    <cellStyle name="입력 5 2 3 4 3" xfId="21980"/>
    <cellStyle name="입력 5 2 3 4 3 2" xfId="45019"/>
    <cellStyle name="입력 5 2 3 4 4" xfId="27462"/>
    <cellStyle name="입력 5 2 3 4 4 2" xfId="50501"/>
    <cellStyle name="입력 5 2 3 4 5" xfId="33351"/>
    <cellStyle name="입력 5 2 3 5" xfId="10259"/>
    <cellStyle name="입력 5 2 3 5 2" xfId="16225"/>
    <cellStyle name="입력 5 2 3 5 2 2" xfId="39279"/>
    <cellStyle name="입력 5 2 3 5 3" xfId="21981"/>
    <cellStyle name="입력 5 2 3 5 3 2" xfId="45020"/>
    <cellStyle name="입력 5 2 3 5 4" xfId="27463"/>
    <cellStyle name="입력 5 2 3 5 4 2" xfId="50502"/>
    <cellStyle name="입력 5 2 3 5 5" xfId="33352"/>
    <cellStyle name="입력 5 2 3 6" xfId="10260"/>
    <cellStyle name="입력 5 2 3 6 2" xfId="16226"/>
    <cellStyle name="입력 5 2 3 6 2 2" xfId="39280"/>
    <cellStyle name="입력 5 2 3 6 3" xfId="21982"/>
    <cellStyle name="입력 5 2 3 6 3 2" xfId="45021"/>
    <cellStyle name="입력 5 2 3 6 4" xfId="27464"/>
    <cellStyle name="입력 5 2 3 6 4 2" xfId="50503"/>
    <cellStyle name="입력 5 2 3 6 5" xfId="33353"/>
    <cellStyle name="입력 5 2 3 7" xfId="10261"/>
    <cellStyle name="입력 5 2 3 7 2" xfId="16227"/>
    <cellStyle name="입력 5 2 3 7 2 2" xfId="39281"/>
    <cellStyle name="입력 5 2 3 7 3" xfId="21983"/>
    <cellStyle name="입력 5 2 3 7 3 2" xfId="45022"/>
    <cellStyle name="입력 5 2 3 7 4" xfId="27465"/>
    <cellStyle name="입력 5 2 3 7 4 2" xfId="50504"/>
    <cellStyle name="입력 5 2 3 7 5" xfId="33354"/>
    <cellStyle name="입력 5 2 3 8" xfId="10262"/>
    <cellStyle name="입력 5 2 3 8 2" xfId="16228"/>
    <cellStyle name="입력 5 2 3 8 2 2" xfId="39282"/>
    <cellStyle name="입력 5 2 3 8 3" xfId="21984"/>
    <cellStyle name="입력 5 2 3 8 3 2" xfId="45023"/>
    <cellStyle name="입력 5 2 3 8 4" xfId="27466"/>
    <cellStyle name="입력 5 2 3 8 4 2" xfId="50505"/>
    <cellStyle name="입력 5 2 3 8 5" xfId="33355"/>
    <cellStyle name="입력 5 2 3 9" xfId="10263"/>
    <cellStyle name="입력 5 2 3 9 2" xfId="16229"/>
    <cellStyle name="입력 5 2 3 9 2 2" xfId="39283"/>
    <cellStyle name="입력 5 2 3 9 3" xfId="21985"/>
    <cellStyle name="입력 5 2 3 9 3 2" xfId="45024"/>
    <cellStyle name="입력 5 2 3 9 4" xfId="27467"/>
    <cellStyle name="입력 5 2 3 9 4 2" xfId="50506"/>
    <cellStyle name="입력 5 2 3 9 5" xfId="33356"/>
    <cellStyle name="입력 5 2 4" xfId="10264"/>
    <cellStyle name="입력 5 2 4 2" xfId="16230"/>
    <cellStyle name="입력 5 2 4 2 2" xfId="39284"/>
    <cellStyle name="입력 5 2 4 3" xfId="21986"/>
    <cellStyle name="입력 5 2 4 3 2" xfId="45025"/>
    <cellStyle name="입력 5 2 4 4" xfId="27468"/>
    <cellStyle name="입력 5 2 4 4 2" xfId="50507"/>
    <cellStyle name="입력 5 2 4 5" xfId="33357"/>
    <cellStyle name="입력 5 2 5" xfId="10265"/>
    <cellStyle name="입력 5 2 5 2" xfId="16231"/>
    <cellStyle name="입력 5 2 5 2 2" xfId="39285"/>
    <cellStyle name="입력 5 2 5 3" xfId="21987"/>
    <cellStyle name="입력 5 2 5 3 2" xfId="45026"/>
    <cellStyle name="입력 5 2 5 4" xfId="27469"/>
    <cellStyle name="입력 5 2 5 4 2" xfId="50508"/>
    <cellStyle name="입력 5 2 5 5" xfId="33358"/>
    <cellStyle name="입력 5 2 6" xfId="10266"/>
    <cellStyle name="입력 5 2 6 2" xfId="16232"/>
    <cellStyle name="입력 5 2 6 2 2" xfId="39286"/>
    <cellStyle name="입력 5 2 6 3" xfId="21988"/>
    <cellStyle name="입력 5 2 6 3 2" xfId="45027"/>
    <cellStyle name="입력 5 2 6 4" xfId="27470"/>
    <cellStyle name="입력 5 2 6 4 2" xfId="50509"/>
    <cellStyle name="입력 5 2 6 5" xfId="33359"/>
    <cellStyle name="입력 5 2 7" xfId="11508"/>
    <cellStyle name="입력 5 2 7 2" xfId="34577"/>
    <cellStyle name="입력 5 2 8" xfId="17297"/>
    <cellStyle name="입력 5 2 8 2" xfId="40351"/>
    <cellStyle name="입력 5 2 9" xfId="28639"/>
    <cellStyle name="입력 5 3" xfId="5563"/>
    <cellStyle name="입력 5 3 2" xfId="5851"/>
    <cellStyle name="입력 5 3 2 10" xfId="11824"/>
    <cellStyle name="입력 5 3 2 10 2" xfId="34893"/>
    <cellStyle name="입력 5 3 2 11" xfId="17585"/>
    <cellStyle name="입력 5 3 2 11 2" xfId="40639"/>
    <cellStyle name="입력 5 3 2 12" xfId="23093"/>
    <cellStyle name="입력 5 3 2 12 2" xfId="46132"/>
    <cellStyle name="입력 5 3 2 13" xfId="28965"/>
    <cellStyle name="입력 5 3 2 2" xfId="10267"/>
    <cellStyle name="입력 5 3 2 2 2" xfId="16233"/>
    <cellStyle name="입력 5 3 2 2 2 2" xfId="39287"/>
    <cellStyle name="입력 5 3 2 2 3" xfId="21989"/>
    <cellStyle name="입력 5 3 2 2 3 2" xfId="45028"/>
    <cellStyle name="입력 5 3 2 2 4" xfId="27471"/>
    <cellStyle name="입력 5 3 2 2 4 2" xfId="50510"/>
    <cellStyle name="입력 5 3 2 2 5" xfId="33360"/>
    <cellStyle name="입력 5 3 2 3" xfId="10268"/>
    <cellStyle name="입력 5 3 2 3 2" xfId="16234"/>
    <cellStyle name="입력 5 3 2 3 2 2" xfId="39288"/>
    <cellStyle name="입력 5 3 2 3 3" xfId="21990"/>
    <cellStyle name="입력 5 3 2 3 3 2" xfId="45029"/>
    <cellStyle name="입력 5 3 2 3 4" xfId="27472"/>
    <cellStyle name="입력 5 3 2 3 4 2" xfId="50511"/>
    <cellStyle name="입력 5 3 2 3 5" xfId="33361"/>
    <cellStyle name="입력 5 3 2 4" xfId="10269"/>
    <cellStyle name="입력 5 3 2 4 2" xfId="16235"/>
    <cellStyle name="입력 5 3 2 4 2 2" xfId="39289"/>
    <cellStyle name="입력 5 3 2 4 3" xfId="21991"/>
    <cellStyle name="입력 5 3 2 4 3 2" xfId="45030"/>
    <cellStyle name="입력 5 3 2 4 4" xfId="27473"/>
    <cellStyle name="입력 5 3 2 4 4 2" xfId="50512"/>
    <cellStyle name="입력 5 3 2 4 5" xfId="33362"/>
    <cellStyle name="입력 5 3 2 5" xfId="10270"/>
    <cellStyle name="입력 5 3 2 5 2" xfId="16236"/>
    <cellStyle name="입력 5 3 2 5 2 2" xfId="39290"/>
    <cellStyle name="입력 5 3 2 5 3" xfId="21992"/>
    <cellStyle name="입력 5 3 2 5 3 2" xfId="45031"/>
    <cellStyle name="입력 5 3 2 5 4" xfId="27474"/>
    <cellStyle name="입력 5 3 2 5 4 2" xfId="50513"/>
    <cellStyle name="입력 5 3 2 5 5" xfId="33363"/>
    <cellStyle name="입력 5 3 2 6" xfId="10271"/>
    <cellStyle name="입력 5 3 2 6 2" xfId="16237"/>
    <cellStyle name="입력 5 3 2 6 2 2" xfId="39291"/>
    <cellStyle name="입력 5 3 2 6 3" xfId="21993"/>
    <cellStyle name="입력 5 3 2 6 3 2" xfId="45032"/>
    <cellStyle name="입력 5 3 2 6 4" xfId="27475"/>
    <cellStyle name="입력 5 3 2 6 4 2" xfId="50514"/>
    <cellStyle name="입력 5 3 2 6 5" xfId="33364"/>
    <cellStyle name="입력 5 3 2 7" xfId="10272"/>
    <cellStyle name="입력 5 3 2 7 2" xfId="16238"/>
    <cellStyle name="입력 5 3 2 7 2 2" xfId="39292"/>
    <cellStyle name="입력 5 3 2 7 3" xfId="21994"/>
    <cellStyle name="입력 5 3 2 7 3 2" xfId="45033"/>
    <cellStyle name="입력 5 3 2 7 4" xfId="27476"/>
    <cellStyle name="입력 5 3 2 7 4 2" xfId="50515"/>
    <cellStyle name="입력 5 3 2 7 5" xfId="33365"/>
    <cellStyle name="입력 5 3 2 8" xfId="10273"/>
    <cellStyle name="입력 5 3 2 8 2" xfId="16239"/>
    <cellStyle name="입력 5 3 2 8 2 2" xfId="39293"/>
    <cellStyle name="입력 5 3 2 8 3" xfId="21995"/>
    <cellStyle name="입력 5 3 2 8 3 2" xfId="45034"/>
    <cellStyle name="입력 5 3 2 8 4" xfId="27477"/>
    <cellStyle name="입력 5 3 2 8 4 2" xfId="50516"/>
    <cellStyle name="입력 5 3 2 8 5" xfId="33366"/>
    <cellStyle name="입력 5 3 2 9" xfId="10274"/>
    <cellStyle name="입력 5 3 2 9 2" xfId="16240"/>
    <cellStyle name="입력 5 3 2 9 2 2" xfId="39294"/>
    <cellStyle name="입력 5 3 2 9 3" xfId="21996"/>
    <cellStyle name="입력 5 3 2 9 3 2" xfId="45035"/>
    <cellStyle name="입력 5 3 2 9 4" xfId="27478"/>
    <cellStyle name="입력 5 3 2 9 4 2" xfId="50517"/>
    <cellStyle name="입력 5 3 2 9 5" xfId="33367"/>
    <cellStyle name="입력 5 3 3" xfId="6070"/>
    <cellStyle name="입력 5 3 3 10" xfId="10275"/>
    <cellStyle name="입력 5 3 3 10 2" xfId="16241"/>
    <cellStyle name="입력 5 3 3 10 2 2" xfId="39295"/>
    <cellStyle name="입력 5 3 3 10 3" xfId="21997"/>
    <cellStyle name="입력 5 3 3 10 3 2" xfId="45036"/>
    <cellStyle name="입력 5 3 3 10 4" xfId="27479"/>
    <cellStyle name="입력 5 3 3 10 4 2" xfId="50518"/>
    <cellStyle name="입력 5 3 3 10 5" xfId="33368"/>
    <cellStyle name="입력 5 3 3 11" xfId="12042"/>
    <cellStyle name="입력 5 3 3 11 2" xfId="35111"/>
    <cellStyle name="입력 5 3 3 12" xfId="17798"/>
    <cellStyle name="입력 5 3 3 12 2" xfId="40852"/>
    <cellStyle name="입력 5 3 3 13" xfId="23295"/>
    <cellStyle name="입력 5 3 3 13 2" xfId="46334"/>
    <cellStyle name="입력 5 3 3 14" xfId="29184"/>
    <cellStyle name="입력 5 3 3 2" xfId="10276"/>
    <cellStyle name="입력 5 3 3 2 2" xfId="16242"/>
    <cellStyle name="입력 5 3 3 2 2 2" xfId="39296"/>
    <cellStyle name="입력 5 3 3 2 3" xfId="21998"/>
    <cellStyle name="입력 5 3 3 2 3 2" xfId="45037"/>
    <cellStyle name="입력 5 3 3 2 4" xfId="27480"/>
    <cellStyle name="입력 5 3 3 2 4 2" xfId="50519"/>
    <cellStyle name="입력 5 3 3 2 5" xfId="33369"/>
    <cellStyle name="입력 5 3 3 3" xfId="10277"/>
    <cellStyle name="입력 5 3 3 3 2" xfId="16243"/>
    <cellStyle name="입력 5 3 3 3 2 2" xfId="39297"/>
    <cellStyle name="입력 5 3 3 3 3" xfId="21999"/>
    <cellStyle name="입력 5 3 3 3 3 2" xfId="45038"/>
    <cellStyle name="입력 5 3 3 3 4" xfId="27481"/>
    <cellStyle name="입력 5 3 3 3 4 2" xfId="50520"/>
    <cellStyle name="입력 5 3 3 3 5" xfId="33370"/>
    <cellStyle name="입력 5 3 3 4" xfId="10278"/>
    <cellStyle name="입력 5 3 3 4 2" xfId="16244"/>
    <cellStyle name="입력 5 3 3 4 2 2" xfId="39298"/>
    <cellStyle name="입력 5 3 3 4 3" xfId="22000"/>
    <cellStyle name="입력 5 3 3 4 3 2" xfId="45039"/>
    <cellStyle name="입력 5 3 3 4 4" xfId="27482"/>
    <cellStyle name="입력 5 3 3 4 4 2" xfId="50521"/>
    <cellStyle name="입력 5 3 3 4 5" xfId="33371"/>
    <cellStyle name="입력 5 3 3 5" xfId="10279"/>
    <cellStyle name="입력 5 3 3 5 2" xfId="16245"/>
    <cellStyle name="입력 5 3 3 5 2 2" xfId="39299"/>
    <cellStyle name="입력 5 3 3 5 3" xfId="22001"/>
    <cellStyle name="입력 5 3 3 5 3 2" xfId="45040"/>
    <cellStyle name="입력 5 3 3 5 4" xfId="27483"/>
    <cellStyle name="입력 5 3 3 5 4 2" xfId="50522"/>
    <cellStyle name="입력 5 3 3 5 5" xfId="33372"/>
    <cellStyle name="입력 5 3 3 6" xfId="10280"/>
    <cellStyle name="입력 5 3 3 6 2" xfId="16246"/>
    <cellStyle name="입력 5 3 3 6 2 2" xfId="39300"/>
    <cellStyle name="입력 5 3 3 6 3" xfId="22002"/>
    <cellStyle name="입력 5 3 3 6 3 2" xfId="45041"/>
    <cellStyle name="입력 5 3 3 6 4" xfId="27484"/>
    <cellStyle name="입력 5 3 3 6 4 2" xfId="50523"/>
    <cellStyle name="입력 5 3 3 6 5" xfId="33373"/>
    <cellStyle name="입력 5 3 3 7" xfId="10281"/>
    <cellStyle name="입력 5 3 3 7 2" xfId="16247"/>
    <cellStyle name="입력 5 3 3 7 2 2" xfId="39301"/>
    <cellStyle name="입력 5 3 3 7 3" xfId="22003"/>
    <cellStyle name="입력 5 3 3 7 3 2" xfId="45042"/>
    <cellStyle name="입력 5 3 3 7 4" xfId="27485"/>
    <cellStyle name="입력 5 3 3 7 4 2" xfId="50524"/>
    <cellStyle name="입력 5 3 3 7 5" xfId="33374"/>
    <cellStyle name="입력 5 3 3 8" xfId="10282"/>
    <cellStyle name="입력 5 3 3 8 2" xfId="16248"/>
    <cellStyle name="입력 5 3 3 8 2 2" xfId="39302"/>
    <cellStyle name="입력 5 3 3 8 3" xfId="22004"/>
    <cellStyle name="입력 5 3 3 8 3 2" xfId="45043"/>
    <cellStyle name="입력 5 3 3 8 4" xfId="27486"/>
    <cellStyle name="입력 5 3 3 8 4 2" xfId="50525"/>
    <cellStyle name="입력 5 3 3 8 5" xfId="33375"/>
    <cellStyle name="입력 5 3 3 9" xfId="10283"/>
    <cellStyle name="입력 5 3 3 9 2" xfId="16249"/>
    <cellStyle name="입력 5 3 3 9 2 2" xfId="39303"/>
    <cellStyle name="입력 5 3 3 9 3" xfId="22005"/>
    <cellStyle name="입력 5 3 3 9 3 2" xfId="45044"/>
    <cellStyle name="입력 5 3 3 9 4" xfId="27487"/>
    <cellStyle name="입력 5 3 3 9 4 2" xfId="50526"/>
    <cellStyle name="입력 5 3 3 9 5" xfId="33376"/>
    <cellStyle name="입력 5 3 4" xfId="10284"/>
    <cellStyle name="입력 5 3 4 2" xfId="16250"/>
    <cellStyle name="입력 5 3 4 2 2" xfId="39304"/>
    <cellStyle name="입력 5 3 4 3" xfId="22006"/>
    <cellStyle name="입력 5 3 4 3 2" xfId="45045"/>
    <cellStyle name="입력 5 3 4 4" xfId="27488"/>
    <cellStyle name="입력 5 3 4 4 2" xfId="50527"/>
    <cellStyle name="입력 5 3 4 5" xfId="33377"/>
    <cellStyle name="입력 5 3 5" xfId="10285"/>
    <cellStyle name="입력 5 3 5 2" xfId="16251"/>
    <cellStyle name="입력 5 3 5 2 2" xfId="39305"/>
    <cellStyle name="입력 5 3 5 3" xfId="22007"/>
    <cellStyle name="입력 5 3 5 3 2" xfId="45046"/>
    <cellStyle name="입력 5 3 5 4" xfId="27489"/>
    <cellStyle name="입력 5 3 5 4 2" xfId="50528"/>
    <cellStyle name="입력 5 3 5 5" xfId="33378"/>
    <cellStyle name="입력 5 3 6" xfId="10286"/>
    <cellStyle name="입력 5 3 6 2" xfId="16252"/>
    <cellStyle name="입력 5 3 6 2 2" xfId="39306"/>
    <cellStyle name="입력 5 3 6 3" xfId="22008"/>
    <cellStyle name="입력 5 3 6 3 2" xfId="45047"/>
    <cellStyle name="입력 5 3 6 4" xfId="27490"/>
    <cellStyle name="입력 5 3 6 4 2" xfId="50529"/>
    <cellStyle name="입력 5 3 6 5" xfId="33379"/>
    <cellStyle name="입력 5 3 7" xfId="11555"/>
    <cellStyle name="입력 5 3 7 2" xfId="34624"/>
    <cellStyle name="입력 5 3 8" xfId="17335"/>
    <cellStyle name="입력 5 3 8 2" xfId="40389"/>
    <cellStyle name="입력 5 3 9" xfId="28688"/>
    <cellStyle name="입력 5 4" xfId="5488"/>
    <cellStyle name="입력 5 4 10" xfId="28613"/>
    <cellStyle name="입력 5 4 2" xfId="5776"/>
    <cellStyle name="입력 5 4 2 10" xfId="11749"/>
    <cellStyle name="입력 5 4 2 10 2" xfId="34818"/>
    <cellStyle name="입력 5 4 2 11" xfId="17514"/>
    <cellStyle name="입력 5 4 2 11 2" xfId="40568"/>
    <cellStyle name="입력 5 4 2 12" xfId="23029"/>
    <cellStyle name="입력 5 4 2 12 2" xfId="46068"/>
    <cellStyle name="입력 5 4 2 13" xfId="28890"/>
    <cellStyle name="입력 5 4 2 2" xfId="10287"/>
    <cellStyle name="입력 5 4 2 2 2" xfId="16253"/>
    <cellStyle name="입력 5 4 2 2 2 2" xfId="39307"/>
    <cellStyle name="입력 5 4 2 2 3" xfId="22009"/>
    <cellStyle name="입력 5 4 2 2 3 2" xfId="45048"/>
    <cellStyle name="입력 5 4 2 2 4" xfId="27491"/>
    <cellStyle name="입력 5 4 2 2 4 2" xfId="50530"/>
    <cellStyle name="입력 5 4 2 2 5" xfId="33380"/>
    <cellStyle name="입력 5 4 2 3" xfId="10288"/>
    <cellStyle name="입력 5 4 2 3 2" xfId="16254"/>
    <cellStyle name="입력 5 4 2 3 2 2" xfId="39308"/>
    <cellStyle name="입력 5 4 2 3 3" xfId="22010"/>
    <cellStyle name="입력 5 4 2 3 3 2" xfId="45049"/>
    <cellStyle name="입력 5 4 2 3 4" xfId="27492"/>
    <cellStyle name="입력 5 4 2 3 4 2" xfId="50531"/>
    <cellStyle name="입력 5 4 2 3 5" xfId="33381"/>
    <cellStyle name="입력 5 4 2 4" xfId="10289"/>
    <cellStyle name="입력 5 4 2 4 2" xfId="16255"/>
    <cellStyle name="입력 5 4 2 4 2 2" xfId="39309"/>
    <cellStyle name="입력 5 4 2 4 3" xfId="22011"/>
    <cellStyle name="입력 5 4 2 4 3 2" xfId="45050"/>
    <cellStyle name="입력 5 4 2 4 4" xfId="27493"/>
    <cellStyle name="입력 5 4 2 4 4 2" xfId="50532"/>
    <cellStyle name="입력 5 4 2 4 5" xfId="33382"/>
    <cellStyle name="입력 5 4 2 5" xfId="10290"/>
    <cellStyle name="입력 5 4 2 5 2" xfId="16256"/>
    <cellStyle name="입력 5 4 2 5 2 2" xfId="39310"/>
    <cellStyle name="입력 5 4 2 5 3" xfId="22012"/>
    <cellStyle name="입력 5 4 2 5 3 2" xfId="45051"/>
    <cellStyle name="입력 5 4 2 5 4" xfId="27494"/>
    <cellStyle name="입력 5 4 2 5 4 2" xfId="50533"/>
    <cellStyle name="입력 5 4 2 5 5" xfId="33383"/>
    <cellStyle name="입력 5 4 2 6" xfId="10291"/>
    <cellStyle name="입력 5 4 2 6 2" xfId="16257"/>
    <cellStyle name="입력 5 4 2 6 2 2" xfId="39311"/>
    <cellStyle name="입력 5 4 2 6 3" xfId="22013"/>
    <cellStyle name="입력 5 4 2 6 3 2" xfId="45052"/>
    <cellStyle name="입력 5 4 2 6 4" xfId="27495"/>
    <cellStyle name="입력 5 4 2 6 4 2" xfId="50534"/>
    <cellStyle name="입력 5 4 2 6 5" xfId="33384"/>
    <cellStyle name="입력 5 4 2 7" xfId="10292"/>
    <cellStyle name="입력 5 4 2 7 2" xfId="16258"/>
    <cellStyle name="입력 5 4 2 7 2 2" xfId="39312"/>
    <cellStyle name="입력 5 4 2 7 3" xfId="22014"/>
    <cellStyle name="입력 5 4 2 7 3 2" xfId="45053"/>
    <cellStyle name="입력 5 4 2 7 4" xfId="27496"/>
    <cellStyle name="입력 5 4 2 7 4 2" xfId="50535"/>
    <cellStyle name="입력 5 4 2 7 5" xfId="33385"/>
    <cellStyle name="입력 5 4 2 8" xfId="10293"/>
    <cellStyle name="입력 5 4 2 8 2" xfId="16259"/>
    <cellStyle name="입력 5 4 2 8 2 2" xfId="39313"/>
    <cellStyle name="입력 5 4 2 8 3" xfId="22015"/>
    <cellStyle name="입력 5 4 2 8 3 2" xfId="45054"/>
    <cellStyle name="입력 5 4 2 8 4" xfId="27497"/>
    <cellStyle name="입력 5 4 2 8 4 2" xfId="50536"/>
    <cellStyle name="입력 5 4 2 8 5" xfId="33386"/>
    <cellStyle name="입력 5 4 2 9" xfId="10294"/>
    <cellStyle name="입력 5 4 2 9 2" xfId="16260"/>
    <cellStyle name="입력 5 4 2 9 2 2" xfId="39314"/>
    <cellStyle name="입력 5 4 2 9 3" xfId="22016"/>
    <cellStyle name="입력 5 4 2 9 3 2" xfId="45055"/>
    <cellStyle name="입력 5 4 2 9 4" xfId="27498"/>
    <cellStyle name="입력 5 4 2 9 4 2" xfId="50537"/>
    <cellStyle name="입력 5 4 2 9 5" xfId="33387"/>
    <cellStyle name="입력 5 4 3" xfId="6001"/>
    <cellStyle name="입력 5 4 3 10" xfId="10295"/>
    <cellStyle name="입력 5 4 3 10 2" xfId="16261"/>
    <cellStyle name="입력 5 4 3 10 2 2" xfId="39315"/>
    <cellStyle name="입력 5 4 3 10 3" xfId="22017"/>
    <cellStyle name="입력 5 4 3 10 3 2" xfId="45056"/>
    <cellStyle name="입력 5 4 3 10 4" xfId="27499"/>
    <cellStyle name="입력 5 4 3 10 4 2" xfId="50538"/>
    <cellStyle name="입력 5 4 3 10 5" xfId="33388"/>
    <cellStyle name="입력 5 4 3 11" xfId="11974"/>
    <cellStyle name="입력 5 4 3 11 2" xfId="35043"/>
    <cellStyle name="입력 5 4 3 12" xfId="17731"/>
    <cellStyle name="입력 5 4 3 12 2" xfId="40785"/>
    <cellStyle name="입력 5 4 3 13" xfId="23228"/>
    <cellStyle name="입력 5 4 3 13 2" xfId="46267"/>
    <cellStyle name="입력 5 4 3 14" xfId="29115"/>
    <cellStyle name="입력 5 4 3 2" xfId="10296"/>
    <cellStyle name="입력 5 4 3 2 2" xfId="16262"/>
    <cellStyle name="입력 5 4 3 2 2 2" xfId="39316"/>
    <cellStyle name="입력 5 4 3 2 3" xfId="22018"/>
    <cellStyle name="입력 5 4 3 2 3 2" xfId="45057"/>
    <cellStyle name="입력 5 4 3 2 4" xfId="27500"/>
    <cellStyle name="입력 5 4 3 2 4 2" xfId="50539"/>
    <cellStyle name="입력 5 4 3 2 5" xfId="33389"/>
    <cellStyle name="입력 5 4 3 3" xfId="10297"/>
    <cellStyle name="입력 5 4 3 3 2" xfId="16263"/>
    <cellStyle name="입력 5 4 3 3 2 2" xfId="39317"/>
    <cellStyle name="입력 5 4 3 3 3" xfId="22019"/>
    <cellStyle name="입력 5 4 3 3 3 2" xfId="45058"/>
    <cellStyle name="입력 5 4 3 3 4" xfId="27501"/>
    <cellStyle name="입력 5 4 3 3 4 2" xfId="50540"/>
    <cellStyle name="입력 5 4 3 3 5" xfId="33390"/>
    <cellStyle name="입력 5 4 3 4" xfId="10298"/>
    <cellStyle name="입력 5 4 3 4 2" xfId="16264"/>
    <cellStyle name="입력 5 4 3 4 2 2" xfId="39318"/>
    <cellStyle name="입력 5 4 3 4 3" xfId="22020"/>
    <cellStyle name="입력 5 4 3 4 3 2" xfId="45059"/>
    <cellStyle name="입력 5 4 3 4 4" xfId="27502"/>
    <cellStyle name="입력 5 4 3 4 4 2" xfId="50541"/>
    <cellStyle name="입력 5 4 3 4 5" xfId="33391"/>
    <cellStyle name="입력 5 4 3 5" xfId="10299"/>
    <cellStyle name="입력 5 4 3 5 2" xfId="16265"/>
    <cellStyle name="입력 5 4 3 5 2 2" xfId="39319"/>
    <cellStyle name="입력 5 4 3 5 3" xfId="22021"/>
    <cellStyle name="입력 5 4 3 5 3 2" xfId="45060"/>
    <cellStyle name="입력 5 4 3 5 4" xfId="27503"/>
    <cellStyle name="입력 5 4 3 5 4 2" xfId="50542"/>
    <cellStyle name="입력 5 4 3 5 5" xfId="33392"/>
    <cellStyle name="입력 5 4 3 6" xfId="10300"/>
    <cellStyle name="입력 5 4 3 6 2" xfId="16266"/>
    <cellStyle name="입력 5 4 3 6 2 2" xfId="39320"/>
    <cellStyle name="입력 5 4 3 6 3" xfId="22022"/>
    <cellStyle name="입력 5 4 3 6 3 2" xfId="45061"/>
    <cellStyle name="입력 5 4 3 6 4" xfId="27504"/>
    <cellStyle name="입력 5 4 3 6 4 2" xfId="50543"/>
    <cellStyle name="입력 5 4 3 6 5" xfId="33393"/>
    <cellStyle name="입력 5 4 3 7" xfId="10301"/>
    <cellStyle name="입력 5 4 3 7 2" xfId="16267"/>
    <cellStyle name="입력 5 4 3 7 2 2" xfId="39321"/>
    <cellStyle name="입력 5 4 3 7 3" xfId="22023"/>
    <cellStyle name="입력 5 4 3 7 3 2" xfId="45062"/>
    <cellStyle name="입력 5 4 3 7 4" xfId="27505"/>
    <cellStyle name="입력 5 4 3 7 4 2" xfId="50544"/>
    <cellStyle name="입력 5 4 3 7 5" xfId="33394"/>
    <cellStyle name="입력 5 4 3 8" xfId="10302"/>
    <cellStyle name="입력 5 4 3 8 2" xfId="16268"/>
    <cellStyle name="입력 5 4 3 8 2 2" xfId="39322"/>
    <cellStyle name="입력 5 4 3 8 3" xfId="22024"/>
    <cellStyle name="입력 5 4 3 8 3 2" xfId="45063"/>
    <cellStyle name="입력 5 4 3 8 4" xfId="27506"/>
    <cellStyle name="입력 5 4 3 8 4 2" xfId="50545"/>
    <cellStyle name="입력 5 4 3 8 5" xfId="33395"/>
    <cellStyle name="입력 5 4 3 9" xfId="10303"/>
    <cellStyle name="입력 5 4 3 9 2" xfId="16269"/>
    <cellStyle name="입력 5 4 3 9 2 2" xfId="39323"/>
    <cellStyle name="입력 5 4 3 9 3" xfId="22025"/>
    <cellStyle name="입력 5 4 3 9 3 2" xfId="45064"/>
    <cellStyle name="입력 5 4 3 9 4" xfId="27507"/>
    <cellStyle name="입력 5 4 3 9 4 2" xfId="50546"/>
    <cellStyle name="입력 5 4 3 9 5" xfId="33396"/>
    <cellStyle name="입력 5 4 4" xfId="10304"/>
    <cellStyle name="입력 5 4 4 2" xfId="16270"/>
    <cellStyle name="입력 5 4 4 2 2" xfId="39324"/>
    <cellStyle name="입력 5 4 4 3" xfId="22026"/>
    <cellStyle name="입력 5 4 4 3 2" xfId="45065"/>
    <cellStyle name="입력 5 4 4 4" xfId="27508"/>
    <cellStyle name="입력 5 4 4 4 2" xfId="50547"/>
    <cellStyle name="입력 5 4 4 5" xfId="33397"/>
    <cellStyle name="입력 5 4 5" xfId="10305"/>
    <cellStyle name="입력 5 4 5 2" xfId="16271"/>
    <cellStyle name="입력 5 4 5 2 2" xfId="39325"/>
    <cellStyle name="입력 5 4 5 3" xfId="22027"/>
    <cellStyle name="입력 5 4 5 3 2" xfId="45066"/>
    <cellStyle name="입력 5 4 5 4" xfId="27509"/>
    <cellStyle name="입력 5 4 5 4 2" xfId="50548"/>
    <cellStyle name="입력 5 4 5 5" xfId="33398"/>
    <cellStyle name="입력 5 4 6" xfId="10306"/>
    <cellStyle name="입력 5 4 6 2" xfId="16272"/>
    <cellStyle name="입력 5 4 6 2 2" xfId="39326"/>
    <cellStyle name="입력 5 4 6 3" xfId="22028"/>
    <cellStyle name="입력 5 4 6 3 2" xfId="45067"/>
    <cellStyle name="입력 5 4 6 4" xfId="27510"/>
    <cellStyle name="입력 5 4 6 4 2" xfId="50549"/>
    <cellStyle name="입력 5 4 6 5" xfId="33399"/>
    <cellStyle name="입력 5 4 7" xfId="10307"/>
    <cellStyle name="입력 5 4 7 2" xfId="16273"/>
    <cellStyle name="입력 5 4 7 2 2" xfId="39327"/>
    <cellStyle name="입력 5 4 7 3" xfId="22029"/>
    <cellStyle name="입력 5 4 7 3 2" xfId="45068"/>
    <cellStyle name="입력 5 4 7 4" xfId="27511"/>
    <cellStyle name="입력 5 4 7 4 2" xfId="50550"/>
    <cellStyle name="입력 5 4 7 5" xfId="33400"/>
    <cellStyle name="입력 5 4 8" xfId="11482"/>
    <cellStyle name="입력 5 4 8 2" xfId="34551"/>
    <cellStyle name="입력 5 4 9" xfId="17273"/>
    <cellStyle name="입력 5 4 9 2" xfId="40327"/>
    <cellStyle name="입력 5 5" xfId="5538"/>
    <cellStyle name="입력 5 5 10" xfId="17319"/>
    <cellStyle name="입력 5 5 10 2" xfId="40373"/>
    <cellStyle name="입력 5 5 11" xfId="22903"/>
    <cellStyle name="입력 5 5 11 2" xfId="45942"/>
    <cellStyle name="입력 5 5 12" xfId="28663"/>
    <cellStyle name="입력 5 5 2" xfId="5826"/>
    <cellStyle name="입력 5 5 2 10" xfId="10308"/>
    <cellStyle name="입력 5 5 2 10 2" xfId="16274"/>
    <cellStyle name="입력 5 5 2 10 2 2" xfId="39328"/>
    <cellStyle name="입력 5 5 2 10 3" xfId="22030"/>
    <cellStyle name="입력 5 5 2 10 3 2" xfId="45069"/>
    <cellStyle name="입력 5 5 2 10 4" xfId="27512"/>
    <cellStyle name="입력 5 5 2 10 4 2" xfId="50551"/>
    <cellStyle name="입력 5 5 2 10 5" xfId="33401"/>
    <cellStyle name="입력 5 5 2 11" xfId="11799"/>
    <cellStyle name="입력 5 5 2 11 2" xfId="34868"/>
    <cellStyle name="입력 5 5 2 12" xfId="17562"/>
    <cellStyle name="입력 5 5 2 12 2" xfId="40616"/>
    <cellStyle name="입력 5 5 2 13" xfId="23078"/>
    <cellStyle name="입력 5 5 2 13 2" xfId="46117"/>
    <cellStyle name="입력 5 5 2 14" xfId="28940"/>
    <cellStyle name="입력 5 5 2 2" xfId="10309"/>
    <cellStyle name="입력 5 5 2 2 2" xfId="16275"/>
    <cellStyle name="입력 5 5 2 2 2 2" xfId="39329"/>
    <cellStyle name="입력 5 5 2 2 3" xfId="22031"/>
    <cellStyle name="입력 5 5 2 2 3 2" xfId="45070"/>
    <cellStyle name="입력 5 5 2 2 4" xfId="27513"/>
    <cellStyle name="입력 5 5 2 2 4 2" xfId="50552"/>
    <cellStyle name="입력 5 5 2 2 5" xfId="33402"/>
    <cellStyle name="입력 5 5 2 3" xfId="10310"/>
    <cellStyle name="입력 5 5 2 3 2" xfId="16276"/>
    <cellStyle name="입력 5 5 2 3 2 2" xfId="39330"/>
    <cellStyle name="입력 5 5 2 3 3" xfId="22032"/>
    <cellStyle name="입력 5 5 2 3 3 2" xfId="45071"/>
    <cellStyle name="입력 5 5 2 3 4" xfId="27514"/>
    <cellStyle name="입력 5 5 2 3 4 2" xfId="50553"/>
    <cellStyle name="입력 5 5 2 3 5" xfId="33403"/>
    <cellStyle name="입력 5 5 2 4" xfId="10311"/>
    <cellStyle name="입력 5 5 2 4 2" xfId="16277"/>
    <cellStyle name="입력 5 5 2 4 2 2" xfId="39331"/>
    <cellStyle name="입력 5 5 2 4 3" xfId="22033"/>
    <cellStyle name="입력 5 5 2 4 3 2" xfId="45072"/>
    <cellStyle name="입력 5 5 2 4 4" xfId="27515"/>
    <cellStyle name="입력 5 5 2 4 4 2" xfId="50554"/>
    <cellStyle name="입력 5 5 2 4 5" xfId="33404"/>
    <cellStyle name="입력 5 5 2 5" xfId="10312"/>
    <cellStyle name="입력 5 5 2 5 2" xfId="16278"/>
    <cellStyle name="입력 5 5 2 5 2 2" xfId="39332"/>
    <cellStyle name="입력 5 5 2 5 3" xfId="22034"/>
    <cellStyle name="입력 5 5 2 5 3 2" xfId="45073"/>
    <cellStyle name="입력 5 5 2 5 4" xfId="27516"/>
    <cellStyle name="입력 5 5 2 5 4 2" xfId="50555"/>
    <cellStyle name="입력 5 5 2 5 5" xfId="33405"/>
    <cellStyle name="입력 5 5 2 6" xfId="10313"/>
    <cellStyle name="입력 5 5 2 6 2" xfId="16279"/>
    <cellStyle name="입력 5 5 2 6 2 2" xfId="39333"/>
    <cellStyle name="입력 5 5 2 6 3" xfId="22035"/>
    <cellStyle name="입력 5 5 2 6 3 2" xfId="45074"/>
    <cellStyle name="입력 5 5 2 6 4" xfId="27517"/>
    <cellStyle name="입력 5 5 2 6 4 2" xfId="50556"/>
    <cellStyle name="입력 5 5 2 6 5" xfId="33406"/>
    <cellStyle name="입력 5 5 2 7" xfId="10314"/>
    <cellStyle name="입력 5 5 2 7 2" xfId="16280"/>
    <cellStyle name="입력 5 5 2 7 2 2" xfId="39334"/>
    <cellStyle name="입력 5 5 2 7 3" xfId="22036"/>
    <cellStyle name="입력 5 5 2 7 3 2" xfId="45075"/>
    <cellStyle name="입력 5 5 2 7 4" xfId="27518"/>
    <cellStyle name="입력 5 5 2 7 4 2" xfId="50557"/>
    <cellStyle name="입력 5 5 2 7 5" xfId="33407"/>
    <cellStyle name="입력 5 5 2 8" xfId="10315"/>
    <cellStyle name="입력 5 5 2 8 2" xfId="16281"/>
    <cellStyle name="입력 5 5 2 8 2 2" xfId="39335"/>
    <cellStyle name="입력 5 5 2 8 3" xfId="22037"/>
    <cellStyle name="입력 5 5 2 8 3 2" xfId="45076"/>
    <cellStyle name="입력 5 5 2 8 4" xfId="27519"/>
    <cellStyle name="입력 5 5 2 8 4 2" xfId="50558"/>
    <cellStyle name="입력 5 5 2 8 5" xfId="33408"/>
    <cellStyle name="입력 5 5 2 9" xfId="10316"/>
    <cellStyle name="입력 5 5 2 9 2" xfId="16282"/>
    <cellStyle name="입력 5 5 2 9 2 2" xfId="39336"/>
    <cellStyle name="입력 5 5 2 9 3" xfId="22038"/>
    <cellStyle name="입력 5 5 2 9 3 2" xfId="45077"/>
    <cellStyle name="입력 5 5 2 9 4" xfId="27520"/>
    <cellStyle name="입력 5 5 2 9 4 2" xfId="50559"/>
    <cellStyle name="입력 5 5 2 9 5" xfId="33409"/>
    <cellStyle name="입력 5 5 3" xfId="6048"/>
    <cellStyle name="입력 5 5 3 10" xfId="10317"/>
    <cellStyle name="입력 5 5 3 10 2" xfId="16283"/>
    <cellStyle name="입력 5 5 3 10 2 2" xfId="39337"/>
    <cellStyle name="입력 5 5 3 10 3" xfId="22039"/>
    <cellStyle name="입력 5 5 3 10 3 2" xfId="45078"/>
    <cellStyle name="입력 5 5 3 10 4" xfId="27521"/>
    <cellStyle name="입력 5 5 3 10 4 2" xfId="50560"/>
    <cellStyle name="입력 5 5 3 10 5" xfId="33410"/>
    <cellStyle name="입력 5 5 3 11" xfId="12020"/>
    <cellStyle name="입력 5 5 3 11 2" xfId="35089"/>
    <cellStyle name="입력 5 5 3 12" xfId="17777"/>
    <cellStyle name="입력 5 5 3 12 2" xfId="40831"/>
    <cellStyle name="입력 5 5 3 13" xfId="23274"/>
    <cellStyle name="입력 5 5 3 13 2" xfId="46313"/>
    <cellStyle name="입력 5 5 3 14" xfId="29162"/>
    <cellStyle name="입력 5 5 3 2" xfId="10318"/>
    <cellStyle name="입력 5 5 3 2 2" xfId="16284"/>
    <cellStyle name="입력 5 5 3 2 2 2" xfId="39338"/>
    <cellStyle name="입력 5 5 3 2 3" xfId="22040"/>
    <cellStyle name="입력 5 5 3 2 3 2" xfId="45079"/>
    <cellStyle name="입력 5 5 3 2 4" xfId="27522"/>
    <cellStyle name="입력 5 5 3 2 4 2" xfId="50561"/>
    <cellStyle name="입력 5 5 3 2 5" xfId="33411"/>
    <cellStyle name="입력 5 5 3 3" xfId="10319"/>
    <cellStyle name="입력 5 5 3 3 2" xfId="16285"/>
    <cellStyle name="입력 5 5 3 3 2 2" xfId="39339"/>
    <cellStyle name="입력 5 5 3 3 3" xfId="22041"/>
    <cellStyle name="입력 5 5 3 3 3 2" xfId="45080"/>
    <cellStyle name="입력 5 5 3 3 4" xfId="27523"/>
    <cellStyle name="입력 5 5 3 3 4 2" xfId="50562"/>
    <cellStyle name="입력 5 5 3 3 5" xfId="33412"/>
    <cellStyle name="입력 5 5 3 4" xfId="10320"/>
    <cellStyle name="입력 5 5 3 4 2" xfId="16286"/>
    <cellStyle name="입력 5 5 3 4 2 2" xfId="39340"/>
    <cellStyle name="입력 5 5 3 4 3" xfId="22042"/>
    <cellStyle name="입력 5 5 3 4 3 2" xfId="45081"/>
    <cellStyle name="입력 5 5 3 4 4" xfId="27524"/>
    <cellStyle name="입력 5 5 3 4 4 2" xfId="50563"/>
    <cellStyle name="입력 5 5 3 4 5" xfId="33413"/>
    <cellStyle name="입력 5 5 3 5" xfId="10321"/>
    <cellStyle name="입력 5 5 3 5 2" xfId="16287"/>
    <cellStyle name="입력 5 5 3 5 2 2" xfId="39341"/>
    <cellStyle name="입력 5 5 3 5 3" xfId="22043"/>
    <cellStyle name="입력 5 5 3 5 3 2" xfId="45082"/>
    <cellStyle name="입력 5 5 3 5 4" xfId="27525"/>
    <cellStyle name="입력 5 5 3 5 4 2" xfId="50564"/>
    <cellStyle name="입력 5 5 3 5 5" xfId="33414"/>
    <cellStyle name="입력 5 5 3 6" xfId="10322"/>
    <cellStyle name="입력 5 5 3 6 2" xfId="16288"/>
    <cellStyle name="입력 5 5 3 6 2 2" xfId="39342"/>
    <cellStyle name="입력 5 5 3 6 3" xfId="22044"/>
    <cellStyle name="입력 5 5 3 6 3 2" xfId="45083"/>
    <cellStyle name="입력 5 5 3 6 4" xfId="27526"/>
    <cellStyle name="입력 5 5 3 6 4 2" xfId="50565"/>
    <cellStyle name="입력 5 5 3 6 5" xfId="33415"/>
    <cellStyle name="입력 5 5 3 7" xfId="10323"/>
    <cellStyle name="입력 5 5 3 7 2" xfId="16289"/>
    <cellStyle name="입력 5 5 3 7 2 2" xfId="39343"/>
    <cellStyle name="입력 5 5 3 7 3" xfId="22045"/>
    <cellStyle name="입력 5 5 3 7 3 2" xfId="45084"/>
    <cellStyle name="입력 5 5 3 7 4" xfId="27527"/>
    <cellStyle name="입력 5 5 3 7 4 2" xfId="50566"/>
    <cellStyle name="입력 5 5 3 7 5" xfId="33416"/>
    <cellStyle name="입력 5 5 3 8" xfId="10324"/>
    <cellStyle name="입력 5 5 3 8 2" xfId="16290"/>
    <cellStyle name="입력 5 5 3 8 2 2" xfId="39344"/>
    <cellStyle name="입력 5 5 3 8 3" xfId="22046"/>
    <cellStyle name="입력 5 5 3 8 3 2" xfId="45085"/>
    <cellStyle name="입력 5 5 3 8 4" xfId="27528"/>
    <cellStyle name="입력 5 5 3 8 4 2" xfId="50567"/>
    <cellStyle name="입력 5 5 3 8 5" xfId="33417"/>
    <cellStyle name="입력 5 5 3 9" xfId="10325"/>
    <cellStyle name="입력 5 5 3 9 2" xfId="16291"/>
    <cellStyle name="입력 5 5 3 9 2 2" xfId="39345"/>
    <cellStyle name="입력 5 5 3 9 3" xfId="22047"/>
    <cellStyle name="입력 5 5 3 9 3 2" xfId="45086"/>
    <cellStyle name="입력 5 5 3 9 4" xfId="27529"/>
    <cellStyle name="입력 5 5 3 9 4 2" xfId="50568"/>
    <cellStyle name="입력 5 5 3 9 5" xfId="33418"/>
    <cellStyle name="입력 5 5 4" xfId="10326"/>
    <cellStyle name="입력 5 5 4 2" xfId="16292"/>
    <cellStyle name="입력 5 5 4 2 2" xfId="39346"/>
    <cellStyle name="입력 5 5 4 3" xfId="22048"/>
    <cellStyle name="입력 5 5 4 3 2" xfId="45087"/>
    <cellStyle name="입력 5 5 4 4" xfId="27530"/>
    <cellStyle name="입력 5 5 4 4 2" xfId="50569"/>
    <cellStyle name="입력 5 5 4 5" xfId="33419"/>
    <cellStyle name="입력 5 5 5" xfId="10327"/>
    <cellStyle name="입력 5 5 5 2" xfId="16293"/>
    <cellStyle name="입력 5 5 5 2 2" xfId="39347"/>
    <cellStyle name="입력 5 5 5 3" xfId="22049"/>
    <cellStyle name="입력 5 5 5 3 2" xfId="45088"/>
    <cellStyle name="입력 5 5 5 4" xfId="27531"/>
    <cellStyle name="입력 5 5 5 4 2" xfId="50570"/>
    <cellStyle name="입력 5 5 5 5" xfId="33420"/>
    <cellStyle name="입력 5 5 6" xfId="10328"/>
    <cellStyle name="입력 5 5 6 2" xfId="16294"/>
    <cellStyle name="입력 5 5 6 2 2" xfId="39348"/>
    <cellStyle name="입력 5 5 6 3" xfId="22050"/>
    <cellStyle name="입력 5 5 6 3 2" xfId="45089"/>
    <cellStyle name="입력 5 5 6 4" xfId="27532"/>
    <cellStyle name="입력 5 5 6 4 2" xfId="50571"/>
    <cellStyle name="입력 5 5 6 5" xfId="33421"/>
    <cellStyle name="입력 5 5 7" xfId="10329"/>
    <cellStyle name="입력 5 5 7 2" xfId="16295"/>
    <cellStyle name="입력 5 5 7 2 2" xfId="39349"/>
    <cellStyle name="입력 5 5 7 3" xfId="22051"/>
    <cellStyle name="입력 5 5 7 3 2" xfId="45090"/>
    <cellStyle name="입력 5 5 7 4" xfId="27533"/>
    <cellStyle name="입력 5 5 7 4 2" xfId="50572"/>
    <cellStyle name="입력 5 5 7 5" xfId="33422"/>
    <cellStyle name="입력 5 5 8" xfId="10330"/>
    <cellStyle name="입력 5 5 8 2" xfId="16296"/>
    <cellStyle name="입력 5 5 8 2 2" xfId="39350"/>
    <cellStyle name="입력 5 5 8 3" xfId="22052"/>
    <cellStyle name="입력 5 5 8 3 2" xfId="45091"/>
    <cellStyle name="입력 5 5 8 4" xfId="27534"/>
    <cellStyle name="입력 5 5 8 4 2" xfId="50573"/>
    <cellStyle name="입력 5 5 8 5" xfId="33423"/>
    <cellStyle name="입력 5 5 9" xfId="11531"/>
    <cellStyle name="입력 5 5 9 2" xfId="34600"/>
    <cellStyle name="입력 5 6" xfId="10331"/>
    <cellStyle name="입력 5 6 2" xfId="16297"/>
    <cellStyle name="입력 5 6 2 2" xfId="39351"/>
    <cellStyle name="입력 5 6 3" xfId="22053"/>
    <cellStyle name="입력 5 6 3 2" xfId="45092"/>
    <cellStyle name="입력 5 6 4" xfId="27535"/>
    <cellStyle name="입력 5 6 4 2" xfId="50574"/>
    <cellStyle name="입력 5 6 5" xfId="33424"/>
    <cellStyle name="입력 5 7" xfId="10332"/>
    <cellStyle name="입력 5 7 2" xfId="16298"/>
    <cellStyle name="입력 5 7 2 2" xfId="39352"/>
    <cellStyle name="입력 5 7 3" xfId="22054"/>
    <cellStyle name="입력 5 7 3 2" xfId="45093"/>
    <cellStyle name="입력 5 7 4" xfId="27536"/>
    <cellStyle name="입력 5 7 4 2" xfId="50575"/>
    <cellStyle name="입력 5 7 5" xfId="33425"/>
    <cellStyle name="입력 5 8" xfId="11329"/>
    <cellStyle name="입력 5 8 2" xfId="34398"/>
    <cellStyle name="입력 5 9" xfId="11280"/>
    <cellStyle name="입력 5 9 2" xfId="34349"/>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10" xfId="28694"/>
    <cellStyle name="제목[1 줄] 2 2 2" xfId="5857"/>
    <cellStyle name="제목[1 줄] 2 2 2 2" xfId="10357"/>
    <cellStyle name="제목[1 줄] 2 2 2 2 2" xfId="16299"/>
    <cellStyle name="제목[1 줄] 2 2 2 2 2 2" xfId="39353"/>
    <cellStyle name="제목[1 줄] 2 2 2 2 3" xfId="22055"/>
    <cellStyle name="제목[1 줄] 2 2 2 2 3 2" xfId="45094"/>
    <cellStyle name="제목[1 줄] 2 2 2 2 4" xfId="27537"/>
    <cellStyle name="제목[1 줄] 2 2 2 2 4 2" xfId="50576"/>
    <cellStyle name="제목[1 줄] 2 2 2 2 5" xfId="33426"/>
    <cellStyle name="제목[1 줄] 2 2 2 3" xfId="10358"/>
    <cellStyle name="제목[1 줄] 2 2 2 3 2" xfId="16300"/>
    <cellStyle name="제목[1 줄] 2 2 2 3 2 2" xfId="39354"/>
    <cellStyle name="제목[1 줄] 2 2 2 3 3" xfId="22056"/>
    <cellStyle name="제목[1 줄] 2 2 2 3 3 2" xfId="45095"/>
    <cellStyle name="제목[1 줄] 2 2 2 3 4" xfId="27538"/>
    <cellStyle name="제목[1 줄] 2 2 2 3 4 2" xfId="50577"/>
    <cellStyle name="제목[1 줄] 2 2 2 3 5" xfId="33427"/>
    <cellStyle name="제목[1 줄] 2 2 2 4" xfId="10359"/>
    <cellStyle name="제목[1 줄] 2 2 2 4 2" xfId="16301"/>
    <cellStyle name="제목[1 줄] 2 2 2 4 2 2" xfId="39355"/>
    <cellStyle name="제목[1 줄] 2 2 2 4 3" xfId="22057"/>
    <cellStyle name="제목[1 줄] 2 2 2 4 3 2" xfId="45096"/>
    <cellStyle name="제목[1 줄] 2 2 2 4 4" xfId="27539"/>
    <cellStyle name="제목[1 줄] 2 2 2 4 4 2" xfId="50578"/>
    <cellStyle name="제목[1 줄] 2 2 2 4 5" xfId="33428"/>
    <cellStyle name="제목[1 줄] 2 2 2 5" xfId="10360"/>
    <cellStyle name="제목[1 줄] 2 2 2 5 2" xfId="16302"/>
    <cellStyle name="제목[1 줄] 2 2 2 5 2 2" xfId="39356"/>
    <cellStyle name="제목[1 줄] 2 2 2 5 3" xfId="22058"/>
    <cellStyle name="제목[1 줄] 2 2 2 5 3 2" xfId="45097"/>
    <cellStyle name="제목[1 줄] 2 2 2 5 4" xfId="27540"/>
    <cellStyle name="제목[1 줄] 2 2 2 5 4 2" xfId="50579"/>
    <cellStyle name="제목[1 줄] 2 2 2 5 5" xfId="33429"/>
    <cellStyle name="제목[1 줄] 2 2 2 6" xfId="10361"/>
    <cellStyle name="제목[1 줄] 2 2 2 6 2" xfId="16303"/>
    <cellStyle name="제목[1 줄] 2 2 2 6 2 2" xfId="39357"/>
    <cellStyle name="제목[1 줄] 2 2 2 6 3" xfId="22059"/>
    <cellStyle name="제목[1 줄] 2 2 2 6 3 2" xfId="45098"/>
    <cellStyle name="제목[1 줄] 2 2 2 6 4" xfId="27541"/>
    <cellStyle name="제목[1 줄] 2 2 2 6 4 2" xfId="50580"/>
    <cellStyle name="제목[1 줄] 2 2 2 6 5" xfId="33430"/>
    <cellStyle name="제목[1 줄] 2 2 2 7" xfId="11830"/>
    <cellStyle name="제목[1 줄] 2 2 2 7 2" xfId="34899"/>
    <cellStyle name="제목[1 줄] 2 2 2 8" xfId="17591"/>
    <cellStyle name="제목[1 줄] 2 2 2 8 2" xfId="40645"/>
    <cellStyle name="제목[1 줄] 2 2 2 9" xfId="28971"/>
    <cellStyle name="제목[1 줄] 2 2 3" xfId="10362"/>
    <cellStyle name="제목[1 줄] 2 2 3 2" xfId="16304"/>
    <cellStyle name="제목[1 줄] 2 2 3 2 2" xfId="39358"/>
    <cellStyle name="제목[1 줄] 2 2 3 3" xfId="22060"/>
    <cellStyle name="제목[1 줄] 2 2 3 3 2" xfId="45099"/>
    <cellStyle name="제목[1 줄] 2 2 3 4" xfId="27542"/>
    <cellStyle name="제목[1 줄] 2 2 3 4 2" xfId="50581"/>
    <cellStyle name="제목[1 줄] 2 2 3 5" xfId="33431"/>
    <cellStyle name="제목[1 줄] 2 2 4" xfId="10363"/>
    <cellStyle name="제목[1 줄] 2 2 4 2" xfId="16305"/>
    <cellStyle name="제목[1 줄] 2 2 4 2 2" xfId="39359"/>
    <cellStyle name="제목[1 줄] 2 2 4 3" xfId="22061"/>
    <cellStyle name="제목[1 줄] 2 2 4 3 2" xfId="45100"/>
    <cellStyle name="제목[1 줄] 2 2 4 4" xfId="27543"/>
    <cellStyle name="제목[1 줄] 2 2 4 4 2" xfId="50582"/>
    <cellStyle name="제목[1 줄] 2 2 4 5" xfId="33432"/>
    <cellStyle name="제목[1 줄] 2 2 5" xfId="10364"/>
    <cellStyle name="제목[1 줄] 2 2 5 2" xfId="16306"/>
    <cellStyle name="제목[1 줄] 2 2 5 2 2" xfId="39360"/>
    <cellStyle name="제목[1 줄] 2 2 5 3" xfId="22062"/>
    <cellStyle name="제목[1 줄] 2 2 5 3 2" xfId="45101"/>
    <cellStyle name="제목[1 줄] 2 2 5 4" xfId="27544"/>
    <cellStyle name="제목[1 줄] 2 2 5 4 2" xfId="50583"/>
    <cellStyle name="제목[1 줄] 2 2 5 5" xfId="33433"/>
    <cellStyle name="제목[1 줄] 2 2 6" xfId="10365"/>
    <cellStyle name="제목[1 줄] 2 2 6 2" xfId="16307"/>
    <cellStyle name="제목[1 줄] 2 2 6 2 2" xfId="39361"/>
    <cellStyle name="제목[1 줄] 2 2 6 3" xfId="22063"/>
    <cellStyle name="제목[1 줄] 2 2 6 3 2" xfId="45102"/>
    <cellStyle name="제목[1 줄] 2 2 6 4" xfId="27545"/>
    <cellStyle name="제목[1 줄] 2 2 6 4 2" xfId="50584"/>
    <cellStyle name="제목[1 줄] 2 2 6 5" xfId="33434"/>
    <cellStyle name="제목[1 줄] 2 2 7" xfId="10366"/>
    <cellStyle name="제목[1 줄] 2 2 7 2" xfId="16308"/>
    <cellStyle name="제목[1 줄] 2 2 7 2 2" xfId="39362"/>
    <cellStyle name="제목[1 줄] 2 2 7 3" xfId="22064"/>
    <cellStyle name="제목[1 줄] 2 2 7 3 2" xfId="45103"/>
    <cellStyle name="제목[1 줄] 2 2 7 4" xfId="27546"/>
    <cellStyle name="제목[1 줄] 2 2 7 4 2" xfId="50585"/>
    <cellStyle name="제목[1 줄] 2 2 7 5" xfId="33435"/>
    <cellStyle name="제목[1 줄] 2 2 8" xfId="10367"/>
    <cellStyle name="제목[1 줄] 2 2 8 2" xfId="16309"/>
    <cellStyle name="제목[1 줄] 2 2 8 2 2" xfId="39363"/>
    <cellStyle name="제목[1 줄] 2 2 8 3" xfId="22065"/>
    <cellStyle name="제목[1 줄] 2 2 8 3 2" xfId="45104"/>
    <cellStyle name="제목[1 줄] 2 2 8 4" xfId="27547"/>
    <cellStyle name="제목[1 줄] 2 2 8 4 2" xfId="50586"/>
    <cellStyle name="제목[1 줄] 2 2 8 5" xfId="33436"/>
    <cellStyle name="제목[1 줄] 2 2 9" xfId="10368"/>
    <cellStyle name="제목[1 줄] 2 2 9 2" xfId="16310"/>
    <cellStyle name="제목[1 줄] 2 2 9 2 2" xfId="39364"/>
    <cellStyle name="제목[1 줄] 2 2 9 3" xfId="22066"/>
    <cellStyle name="제목[1 줄] 2 2 9 3 2" xfId="45105"/>
    <cellStyle name="제목[1 줄] 2 2 9 4" xfId="27548"/>
    <cellStyle name="제목[1 줄] 2 2 9 4 2" xfId="50587"/>
    <cellStyle name="제목[1 줄] 2 2 9 5" xfId="33437"/>
    <cellStyle name="제목[1 줄] 2 3" xfId="5432"/>
    <cellStyle name="제목[1 줄] 2 3 2" xfId="5720"/>
    <cellStyle name="제목[1 줄] 2 3 2 10" xfId="10369"/>
    <cellStyle name="제목[1 줄] 2 3 2 10 2" xfId="16311"/>
    <cellStyle name="제목[1 줄] 2 3 2 10 2 2" xfId="39365"/>
    <cellStyle name="제목[1 줄] 2 3 2 10 3" xfId="22067"/>
    <cellStyle name="제목[1 줄] 2 3 2 10 3 2" xfId="45106"/>
    <cellStyle name="제목[1 줄] 2 3 2 10 4" xfId="27549"/>
    <cellStyle name="제목[1 줄] 2 3 2 10 4 2" xfId="50588"/>
    <cellStyle name="제목[1 줄] 2 3 2 10 5" xfId="33438"/>
    <cellStyle name="제목[1 줄] 2 3 2 11" xfId="11693"/>
    <cellStyle name="제목[1 줄] 2 3 2 11 2" xfId="34762"/>
    <cellStyle name="제목[1 줄] 2 3 2 12" xfId="22982"/>
    <cellStyle name="제목[1 줄] 2 3 2 12 2" xfId="46021"/>
    <cellStyle name="제목[1 줄] 2 3 2 13" xfId="28834"/>
    <cellStyle name="제목[1 줄] 2 3 2 2" xfId="10370"/>
    <cellStyle name="제목[1 줄] 2 3 2 2 2" xfId="16312"/>
    <cellStyle name="제목[1 줄] 2 3 2 2 2 2" xfId="39366"/>
    <cellStyle name="제목[1 줄] 2 3 2 2 3" xfId="22068"/>
    <cellStyle name="제목[1 줄] 2 3 2 2 3 2" xfId="45107"/>
    <cellStyle name="제목[1 줄] 2 3 2 2 4" xfId="27550"/>
    <cellStyle name="제목[1 줄] 2 3 2 2 4 2" xfId="50589"/>
    <cellStyle name="제목[1 줄] 2 3 2 2 5" xfId="33439"/>
    <cellStyle name="제목[1 줄] 2 3 2 3" xfId="10371"/>
    <cellStyle name="제목[1 줄] 2 3 2 3 2" xfId="16313"/>
    <cellStyle name="제목[1 줄] 2 3 2 3 2 2" xfId="39367"/>
    <cellStyle name="제목[1 줄] 2 3 2 3 3" xfId="22069"/>
    <cellStyle name="제목[1 줄] 2 3 2 3 3 2" xfId="45108"/>
    <cellStyle name="제목[1 줄] 2 3 2 3 4" xfId="27551"/>
    <cellStyle name="제목[1 줄] 2 3 2 3 4 2" xfId="50590"/>
    <cellStyle name="제목[1 줄] 2 3 2 3 5" xfId="33440"/>
    <cellStyle name="제목[1 줄] 2 3 2 4" xfId="10372"/>
    <cellStyle name="제목[1 줄] 2 3 2 4 2" xfId="16314"/>
    <cellStyle name="제목[1 줄] 2 3 2 4 2 2" xfId="39368"/>
    <cellStyle name="제목[1 줄] 2 3 2 4 3" xfId="22070"/>
    <cellStyle name="제목[1 줄] 2 3 2 4 3 2" xfId="45109"/>
    <cellStyle name="제목[1 줄] 2 3 2 4 4" xfId="27552"/>
    <cellStyle name="제목[1 줄] 2 3 2 4 4 2" xfId="50591"/>
    <cellStyle name="제목[1 줄] 2 3 2 4 5" xfId="33441"/>
    <cellStyle name="제목[1 줄] 2 3 2 5" xfId="10373"/>
    <cellStyle name="제목[1 줄] 2 3 2 5 2" xfId="16315"/>
    <cellStyle name="제목[1 줄] 2 3 2 5 2 2" xfId="39369"/>
    <cellStyle name="제목[1 줄] 2 3 2 5 3" xfId="22071"/>
    <cellStyle name="제목[1 줄] 2 3 2 5 3 2" xfId="45110"/>
    <cellStyle name="제목[1 줄] 2 3 2 5 4" xfId="27553"/>
    <cellStyle name="제목[1 줄] 2 3 2 5 4 2" xfId="50592"/>
    <cellStyle name="제목[1 줄] 2 3 2 5 5" xfId="33442"/>
    <cellStyle name="제목[1 줄] 2 3 2 6" xfId="10374"/>
    <cellStyle name="제목[1 줄] 2 3 2 6 2" xfId="16316"/>
    <cellStyle name="제목[1 줄] 2 3 2 6 2 2" xfId="39370"/>
    <cellStyle name="제목[1 줄] 2 3 2 6 3" xfId="22072"/>
    <cellStyle name="제목[1 줄] 2 3 2 6 3 2" xfId="45111"/>
    <cellStyle name="제목[1 줄] 2 3 2 6 4" xfId="27554"/>
    <cellStyle name="제목[1 줄] 2 3 2 6 4 2" xfId="50593"/>
    <cellStyle name="제목[1 줄] 2 3 2 6 5" xfId="33443"/>
    <cellStyle name="제목[1 줄] 2 3 2 7" xfId="10375"/>
    <cellStyle name="제목[1 줄] 2 3 2 7 2" xfId="16317"/>
    <cellStyle name="제목[1 줄] 2 3 2 7 2 2" xfId="39371"/>
    <cellStyle name="제목[1 줄] 2 3 2 7 3" xfId="22073"/>
    <cellStyle name="제목[1 줄] 2 3 2 7 3 2" xfId="45112"/>
    <cellStyle name="제목[1 줄] 2 3 2 7 4" xfId="27555"/>
    <cellStyle name="제목[1 줄] 2 3 2 7 4 2" xfId="50594"/>
    <cellStyle name="제목[1 줄] 2 3 2 7 5" xfId="33444"/>
    <cellStyle name="제목[1 줄] 2 3 2 8" xfId="10376"/>
    <cellStyle name="제목[1 줄] 2 3 2 8 2" xfId="16318"/>
    <cellStyle name="제목[1 줄] 2 3 2 8 2 2" xfId="39372"/>
    <cellStyle name="제목[1 줄] 2 3 2 8 3" xfId="22074"/>
    <cellStyle name="제목[1 줄] 2 3 2 8 3 2" xfId="45113"/>
    <cellStyle name="제목[1 줄] 2 3 2 8 4" xfId="27556"/>
    <cellStyle name="제목[1 줄] 2 3 2 8 4 2" xfId="50595"/>
    <cellStyle name="제목[1 줄] 2 3 2 8 5" xfId="33445"/>
    <cellStyle name="제목[1 줄] 2 3 2 9" xfId="10377"/>
    <cellStyle name="제목[1 줄] 2 3 2 9 2" xfId="16319"/>
    <cellStyle name="제목[1 줄] 2 3 2 9 2 2" xfId="39373"/>
    <cellStyle name="제목[1 줄] 2 3 2 9 3" xfId="22075"/>
    <cellStyle name="제목[1 줄] 2 3 2 9 3 2" xfId="45114"/>
    <cellStyle name="제목[1 줄] 2 3 2 9 4" xfId="27557"/>
    <cellStyle name="제목[1 줄] 2 3 2 9 4 2" xfId="50596"/>
    <cellStyle name="제목[1 줄] 2 3 2 9 5" xfId="33446"/>
    <cellStyle name="제목[1 줄] 2 3 3" xfId="5953"/>
    <cellStyle name="제목[1 줄] 2 3 3 10" xfId="10378"/>
    <cellStyle name="제목[1 줄] 2 3 3 10 2" xfId="16320"/>
    <cellStyle name="제목[1 줄] 2 3 3 10 2 2" xfId="39374"/>
    <cellStyle name="제목[1 줄] 2 3 3 10 3" xfId="22076"/>
    <cellStyle name="제목[1 줄] 2 3 3 10 3 2" xfId="45115"/>
    <cellStyle name="제목[1 줄] 2 3 3 10 4" xfId="27558"/>
    <cellStyle name="제목[1 줄] 2 3 3 10 4 2" xfId="50597"/>
    <cellStyle name="제목[1 줄] 2 3 3 10 5" xfId="33447"/>
    <cellStyle name="제목[1 줄] 2 3 3 11" xfId="11926"/>
    <cellStyle name="제목[1 줄] 2 3 3 11 2" xfId="34995"/>
    <cellStyle name="제목[1 줄] 2 3 3 12" xfId="17683"/>
    <cellStyle name="제목[1 줄] 2 3 3 12 2" xfId="40737"/>
    <cellStyle name="제목[1 줄] 2 3 3 13" xfId="23180"/>
    <cellStyle name="제목[1 줄] 2 3 3 13 2" xfId="46219"/>
    <cellStyle name="제목[1 줄] 2 3 3 14" xfId="29067"/>
    <cellStyle name="제목[1 줄] 2 3 3 2" xfId="10379"/>
    <cellStyle name="제목[1 줄] 2 3 3 2 2" xfId="16321"/>
    <cellStyle name="제목[1 줄] 2 3 3 2 2 2" xfId="39375"/>
    <cellStyle name="제목[1 줄] 2 3 3 2 3" xfId="22077"/>
    <cellStyle name="제목[1 줄] 2 3 3 2 3 2" xfId="45116"/>
    <cellStyle name="제목[1 줄] 2 3 3 2 4" xfId="27559"/>
    <cellStyle name="제목[1 줄] 2 3 3 2 4 2" xfId="50598"/>
    <cellStyle name="제목[1 줄] 2 3 3 2 5" xfId="33448"/>
    <cellStyle name="제목[1 줄] 2 3 3 3" xfId="10380"/>
    <cellStyle name="제목[1 줄] 2 3 3 3 2" xfId="16322"/>
    <cellStyle name="제목[1 줄] 2 3 3 3 2 2" xfId="39376"/>
    <cellStyle name="제목[1 줄] 2 3 3 3 3" xfId="22078"/>
    <cellStyle name="제목[1 줄] 2 3 3 3 3 2" xfId="45117"/>
    <cellStyle name="제목[1 줄] 2 3 3 3 4" xfId="27560"/>
    <cellStyle name="제목[1 줄] 2 3 3 3 4 2" xfId="50599"/>
    <cellStyle name="제목[1 줄] 2 3 3 3 5" xfId="33449"/>
    <cellStyle name="제목[1 줄] 2 3 3 4" xfId="10381"/>
    <cellStyle name="제목[1 줄] 2 3 3 4 2" xfId="16323"/>
    <cellStyle name="제목[1 줄] 2 3 3 4 2 2" xfId="39377"/>
    <cellStyle name="제목[1 줄] 2 3 3 4 3" xfId="22079"/>
    <cellStyle name="제목[1 줄] 2 3 3 4 3 2" xfId="45118"/>
    <cellStyle name="제목[1 줄] 2 3 3 4 4" xfId="27561"/>
    <cellStyle name="제목[1 줄] 2 3 3 4 4 2" xfId="50600"/>
    <cellStyle name="제목[1 줄] 2 3 3 4 5" xfId="33450"/>
    <cellStyle name="제목[1 줄] 2 3 3 5" xfId="10382"/>
    <cellStyle name="제목[1 줄] 2 3 3 5 2" xfId="16324"/>
    <cellStyle name="제목[1 줄] 2 3 3 5 2 2" xfId="39378"/>
    <cellStyle name="제목[1 줄] 2 3 3 5 3" xfId="22080"/>
    <cellStyle name="제목[1 줄] 2 3 3 5 3 2" xfId="45119"/>
    <cellStyle name="제목[1 줄] 2 3 3 5 4" xfId="27562"/>
    <cellStyle name="제목[1 줄] 2 3 3 5 4 2" xfId="50601"/>
    <cellStyle name="제목[1 줄] 2 3 3 5 5" xfId="33451"/>
    <cellStyle name="제목[1 줄] 2 3 3 6" xfId="10383"/>
    <cellStyle name="제목[1 줄] 2 3 3 6 2" xfId="16325"/>
    <cellStyle name="제목[1 줄] 2 3 3 6 2 2" xfId="39379"/>
    <cellStyle name="제목[1 줄] 2 3 3 6 3" xfId="22081"/>
    <cellStyle name="제목[1 줄] 2 3 3 6 3 2" xfId="45120"/>
    <cellStyle name="제목[1 줄] 2 3 3 6 4" xfId="27563"/>
    <cellStyle name="제목[1 줄] 2 3 3 6 4 2" xfId="50602"/>
    <cellStyle name="제목[1 줄] 2 3 3 6 5" xfId="33452"/>
    <cellStyle name="제목[1 줄] 2 3 3 7" xfId="10384"/>
    <cellStyle name="제목[1 줄] 2 3 3 7 2" xfId="16326"/>
    <cellStyle name="제목[1 줄] 2 3 3 7 2 2" xfId="39380"/>
    <cellStyle name="제목[1 줄] 2 3 3 7 3" xfId="22082"/>
    <cellStyle name="제목[1 줄] 2 3 3 7 3 2" xfId="45121"/>
    <cellStyle name="제목[1 줄] 2 3 3 7 4" xfId="27564"/>
    <cellStyle name="제목[1 줄] 2 3 3 7 4 2" xfId="50603"/>
    <cellStyle name="제목[1 줄] 2 3 3 7 5" xfId="33453"/>
    <cellStyle name="제목[1 줄] 2 3 3 8" xfId="10385"/>
    <cellStyle name="제목[1 줄] 2 3 3 8 2" xfId="16327"/>
    <cellStyle name="제목[1 줄] 2 3 3 8 2 2" xfId="39381"/>
    <cellStyle name="제목[1 줄] 2 3 3 8 3" xfId="22083"/>
    <cellStyle name="제목[1 줄] 2 3 3 8 3 2" xfId="45122"/>
    <cellStyle name="제목[1 줄] 2 3 3 8 4" xfId="27565"/>
    <cellStyle name="제목[1 줄] 2 3 3 8 4 2" xfId="50604"/>
    <cellStyle name="제목[1 줄] 2 3 3 8 5" xfId="33454"/>
    <cellStyle name="제목[1 줄] 2 3 3 9" xfId="10386"/>
    <cellStyle name="제목[1 줄] 2 3 3 9 2" xfId="16328"/>
    <cellStyle name="제목[1 줄] 2 3 3 9 2 2" xfId="39382"/>
    <cellStyle name="제목[1 줄] 2 3 3 9 3" xfId="22084"/>
    <cellStyle name="제목[1 줄] 2 3 3 9 3 2" xfId="45123"/>
    <cellStyle name="제목[1 줄] 2 3 3 9 4" xfId="27566"/>
    <cellStyle name="제목[1 줄] 2 3 3 9 4 2" xfId="50605"/>
    <cellStyle name="제목[1 줄] 2 3 3 9 5" xfId="33455"/>
    <cellStyle name="제목[1 줄] 2 3 4" xfId="10387"/>
    <cellStyle name="제목[1 줄] 2 3 4 2" xfId="16329"/>
    <cellStyle name="제목[1 줄] 2 3 4 2 2" xfId="39383"/>
    <cellStyle name="제목[1 줄] 2 3 4 3" xfId="22085"/>
    <cellStyle name="제목[1 줄] 2 3 4 3 2" xfId="45124"/>
    <cellStyle name="제목[1 줄] 2 3 4 4" xfId="27567"/>
    <cellStyle name="제목[1 줄] 2 3 4 4 2" xfId="50606"/>
    <cellStyle name="제목[1 줄] 2 3 4 5" xfId="33456"/>
    <cellStyle name="제목[1 줄] 2 3 5" xfId="10388"/>
    <cellStyle name="제목[1 줄] 2 3 5 2" xfId="16330"/>
    <cellStyle name="제목[1 줄] 2 3 5 2 2" xfId="39384"/>
    <cellStyle name="제목[1 줄] 2 3 5 3" xfId="22086"/>
    <cellStyle name="제목[1 줄] 2 3 5 3 2" xfId="45125"/>
    <cellStyle name="제목[1 줄] 2 3 5 4" xfId="27568"/>
    <cellStyle name="제목[1 줄] 2 3 5 4 2" xfId="50607"/>
    <cellStyle name="제목[1 줄] 2 3 5 5" xfId="33457"/>
    <cellStyle name="제목[1 줄] 2 3 6" xfId="10389"/>
    <cellStyle name="제목[1 줄] 2 3 6 2" xfId="16331"/>
    <cellStyle name="제목[1 줄] 2 3 6 2 2" xfId="39385"/>
    <cellStyle name="제목[1 줄] 2 3 6 3" xfId="22087"/>
    <cellStyle name="제목[1 줄] 2 3 6 3 2" xfId="45126"/>
    <cellStyle name="제목[1 줄] 2 3 6 4" xfId="27569"/>
    <cellStyle name="제목[1 줄] 2 3 6 4 2" xfId="50608"/>
    <cellStyle name="제목[1 줄] 2 3 6 5" xfId="33458"/>
    <cellStyle name="제목[1 줄] 2 3 7" xfId="11426"/>
    <cellStyle name="제목[1 줄] 2 3 7 2" xfId="34495"/>
    <cellStyle name="제목[1 줄] 2 3 8" xfId="28557"/>
    <cellStyle name="제목[1 줄] 2 4" xfId="5634"/>
    <cellStyle name="제목[1 줄] 2 4 2" xfId="10390"/>
    <cellStyle name="제목[1 줄] 2 4 2 2" xfId="16332"/>
    <cellStyle name="제목[1 줄] 2 4 2 2 2" xfId="39386"/>
    <cellStyle name="제목[1 줄] 2 4 2 3" xfId="22088"/>
    <cellStyle name="제목[1 줄] 2 4 2 3 2" xfId="45127"/>
    <cellStyle name="제목[1 줄] 2 4 2 4" xfId="27570"/>
    <cellStyle name="제목[1 줄] 2 4 2 4 2" xfId="50609"/>
    <cellStyle name="제목[1 줄] 2 4 2 5" xfId="33459"/>
    <cellStyle name="제목[1 줄] 2 4 3" xfId="10391"/>
    <cellStyle name="제목[1 줄] 2 4 3 2" xfId="16333"/>
    <cellStyle name="제목[1 줄] 2 4 3 2 2" xfId="39387"/>
    <cellStyle name="제목[1 줄] 2 4 3 3" xfId="22089"/>
    <cellStyle name="제목[1 줄] 2 4 3 3 2" xfId="45128"/>
    <cellStyle name="제목[1 줄] 2 4 3 4" xfId="27571"/>
    <cellStyle name="제목[1 줄] 2 4 3 4 2" xfId="50610"/>
    <cellStyle name="제목[1 줄] 2 4 3 5" xfId="33460"/>
    <cellStyle name="제목[1 줄] 2 4 4" xfId="10392"/>
    <cellStyle name="제목[1 줄] 2 4 4 2" xfId="16334"/>
    <cellStyle name="제목[1 줄] 2 4 4 2 2" xfId="39388"/>
    <cellStyle name="제목[1 줄] 2 4 4 3" xfId="22090"/>
    <cellStyle name="제목[1 줄] 2 4 4 3 2" xfId="45129"/>
    <cellStyle name="제목[1 줄] 2 4 4 4" xfId="27572"/>
    <cellStyle name="제목[1 줄] 2 4 4 4 2" xfId="50611"/>
    <cellStyle name="제목[1 줄] 2 4 4 5" xfId="33461"/>
    <cellStyle name="제목[1 줄] 2 4 5" xfId="10393"/>
    <cellStyle name="제목[1 줄] 2 4 5 2" xfId="16335"/>
    <cellStyle name="제목[1 줄] 2 4 5 2 2" xfId="39389"/>
    <cellStyle name="제목[1 줄] 2 4 5 3" xfId="22091"/>
    <cellStyle name="제목[1 줄] 2 4 5 3 2" xfId="45130"/>
    <cellStyle name="제목[1 줄] 2 4 5 4" xfId="27573"/>
    <cellStyle name="제목[1 줄] 2 4 5 4 2" xfId="50612"/>
    <cellStyle name="제목[1 줄] 2 4 5 5" xfId="33462"/>
    <cellStyle name="제목[1 줄] 2 4 6" xfId="10394"/>
    <cellStyle name="제목[1 줄] 2 4 6 2" xfId="16336"/>
    <cellStyle name="제목[1 줄] 2 4 6 2 2" xfId="39390"/>
    <cellStyle name="제목[1 줄] 2 4 6 3" xfId="22092"/>
    <cellStyle name="제목[1 줄] 2 4 6 3 2" xfId="45131"/>
    <cellStyle name="제목[1 줄] 2 4 6 4" xfId="27574"/>
    <cellStyle name="제목[1 줄] 2 4 6 4 2" xfId="50613"/>
    <cellStyle name="제목[1 줄] 2 4 6 5" xfId="33463"/>
    <cellStyle name="제목[1 줄] 2 4 7" xfId="11608"/>
    <cellStyle name="제목[1 줄] 2 4 7 2" xfId="34677"/>
    <cellStyle name="제목[1 줄] 2 4 8" xfId="17379"/>
    <cellStyle name="제목[1 줄] 2 4 8 2" xfId="40433"/>
    <cellStyle name="제목[1 줄] 2 4 9" xfId="28749"/>
    <cellStyle name="제목[1 줄] 2 5" xfId="5609"/>
    <cellStyle name="제목[1 줄] 2 5 10" xfId="10395"/>
    <cellStyle name="제목[1 줄] 2 5 10 2" xfId="16337"/>
    <cellStyle name="제목[1 줄] 2 5 10 2 2" xfId="39391"/>
    <cellStyle name="제목[1 줄] 2 5 10 3" xfId="22093"/>
    <cellStyle name="제목[1 줄] 2 5 10 3 2" xfId="45132"/>
    <cellStyle name="제목[1 줄] 2 5 10 4" xfId="27575"/>
    <cellStyle name="제목[1 줄] 2 5 10 4 2" xfId="50614"/>
    <cellStyle name="제목[1 줄] 2 5 10 5" xfId="33464"/>
    <cellStyle name="제목[1 줄] 2 5 11" xfId="11591"/>
    <cellStyle name="제목[1 줄] 2 5 11 2" xfId="34660"/>
    <cellStyle name="제목[1 줄] 2 5 12" xfId="17363"/>
    <cellStyle name="제목[1 줄] 2 5 12 2" xfId="40417"/>
    <cellStyle name="제목[1 줄] 2 5 13" xfId="22915"/>
    <cellStyle name="제목[1 줄] 2 5 13 2" xfId="45954"/>
    <cellStyle name="제목[1 줄] 2 5 14" xfId="28731"/>
    <cellStyle name="제목[1 줄] 2 5 2" xfId="10396"/>
    <cellStyle name="제목[1 줄] 2 5 2 2" xfId="16338"/>
    <cellStyle name="제목[1 줄] 2 5 2 2 2" xfId="39392"/>
    <cellStyle name="제목[1 줄] 2 5 2 3" xfId="22094"/>
    <cellStyle name="제목[1 줄] 2 5 2 3 2" xfId="45133"/>
    <cellStyle name="제목[1 줄] 2 5 2 4" xfId="27576"/>
    <cellStyle name="제목[1 줄] 2 5 2 4 2" xfId="50615"/>
    <cellStyle name="제목[1 줄] 2 5 2 5" xfId="33465"/>
    <cellStyle name="제목[1 줄] 2 5 3" xfId="10397"/>
    <cellStyle name="제목[1 줄] 2 5 3 2" xfId="16339"/>
    <cellStyle name="제목[1 줄] 2 5 3 2 2" xfId="39393"/>
    <cellStyle name="제목[1 줄] 2 5 3 3" xfId="22095"/>
    <cellStyle name="제목[1 줄] 2 5 3 3 2" xfId="45134"/>
    <cellStyle name="제목[1 줄] 2 5 3 4" xfId="27577"/>
    <cellStyle name="제목[1 줄] 2 5 3 4 2" xfId="50616"/>
    <cellStyle name="제목[1 줄] 2 5 3 5" xfId="33466"/>
    <cellStyle name="제목[1 줄] 2 5 4" xfId="10398"/>
    <cellStyle name="제목[1 줄] 2 5 4 2" xfId="16340"/>
    <cellStyle name="제목[1 줄] 2 5 4 2 2" xfId="39394"/>
    <cellStyle name="제목[1 줄] 2 5 4 3" xfId="22096"/>
    <cellStyle name="제목[1 줄] 2 5 4 3 2" xfId="45135"/>
    <cellStyle name="제목[1 줄] 2 5 4 4" xfId="27578"/>
    <cellStyle name="제목[1 줄] 2 5 4 4 2" xfId="50617"/>
    <cellStyle name="제목[1 줄] 2 5 4 5" xfId="33467"/>
    <cellStyle name="제목[1 줄] 2 5 5" xfId="10399"/>
    <cellStyle name="제목[1 줄] 2 5 5 2" xfId="16341"/>
    <cellStyle name="제목[1 줄] 2 5 5 2 2" xfId="39395"/>
    <cellStyle name="제목[1 줄] 2 5 5 3" xfId="22097"/>
    <cellStyle name="제목[1 줄] 2 5 5 3 2" xfId="45136"/>
    <cellStyle name="제목[1 줄] 2 5 5 4" xfId="27579"/>
    <cellStyle name="제목[1 줄] 2 5 5 4 2" xfId="50618"/>
    <cellStyle name="제목[1 줄] 2 5 5 5" xfId="33468"/>
    <cellStyle name="제목[1 줄] 2 5 6" xfId="10400"/>
    <cellStyle name="제목[1 줄] 2 5 6 2" xfId="16342"/>
    <cellStyle name="제목[1 줄] 2 5 6 2 2" xfId="39396"/>
    <cellStyle name="제목[1 줄] 2 5 6 3" xfId="22098"/>
    <cellStyle name="제목[1 줄] 2 5 6 3 2" xfId="45137"/>
    <cellStyle name="제목[1 줄] 2 5 6 4" xfId="27580"/>
    <cellStyle name="제목[1 줄] 2 5 6 4 2" xfId="50619"/>
    <cellStyle name="제목[1 줄] 2 5 6 5" xfId="33469"/>
    <cellStyle name="제목[1 줄] 2 5 7" xfId="10401"/>
    <cellStyle name="제목[1 줄] 2 5 7 2" xfId="16343"/>
    <cellStyle name="제목[1 줄] 2 5 7 2 2" xfId="39397"/>
    <cellStyle name="제목[1 줄] 2 5 7 3" xfId="22099"/>
    <cellStyle name="제목[1 줄] 2 5 7 3 2" xfId="45138"/>
    <cellStyle name="제목[1 줄] 2 5 7 4" xfId="27581"/>
    <cellStyle name="제목[1 줄] 2 5 7 4 2" xfId="50620"/>
    <cellStyle name="제목[1 줄] 2 5 7 5" xfId="33470"/>
    <cellStyle name="제목[1 줄] 2 5 8" xfId="10402"/>
    <cellStyle name="제목[1 줄] 2 5 8 2" xfId="16344"/>
    <cellStyle name="제목[1 줄] 2 5 8 2 2" xfId="39398"/>
    <cellStyle name="제목[1 줄] 2 5 8 3" xfId="22100"/>
    <cellStyle name="제목[1 줄] 2 5 8 3 2" xfId="45139"/>
    <cellStyle name="제목[1 줄] 2 5 8 4" xfId="27582"/>
    <cellStyle name="제목[1 줄] 2 5 8 4 2" xfId="50621"/>
    <cellStyle name="제목[1 줄] 2 5 8 5" xfId="33471"/>
    <cellStyle name="제목[1 줄] 2 5 9" xfId="10403"/>
    <cellStyle name="제목[1 줄] 2 5 9 2" xfId="16345"/>
    <cellStyle name="제목[1 줄] 2 5 9 2 2" xfId="39399"/>
    <cellStyle name="제목[1 줄] 2 5 9 3" xfId="22101"/>
    <cellStyle name="제목[1 줄] 2 5 9 3 2" xfId="45140"/>
    <cellStyle name="제목[1 줄] 2 5 9 4" xfId="27583"/>
    <cellStyle name="제목[1 줄] 2 5 9 4 2" xfId="50622"/>
    <cellStyle name="제목[1 줄] 2 5 9 5" xfId="33472"/>
    <cellStyle name="제목[1 줄] 2 6" xfId="10404"/>
    <cellStyle name="제목[1 줄] 2 6 2" xfId="16346"/>
    <cellStyle name="제목[1 줄] 2 6 2 2" xfId="39400"/>
    <cellStyle name="제목[1 줄] 2 6 3" xfId="22102"/>
    <cellStyle name="제목[1 줄] 2 6 3 2" xfId="45141"/>
    <cellStyle name="제목[1 줄] 2 6 4" xfId="27584"/>
    <cellStyle name="제목[1 줄] 2 6 4 2" xfId="50623"/>
    <cellStyle name="제목[1 줄] 2 6 5" xfId="33473"/>
    <cellStyle name="제목[1 줄] 2 7" xfId="28470"/>
    <cellStyle name="제목[1 줄] 3" xfId="5542"/>
    <cellStyle name="제목[1 줄] 3 10" xfId="11535"/>
    <cellStyle name="제목[1 줄] 3 10 2" xfId="34604"/>
    <cellStyle name="제목[1 줄] 3 11" xfId="28667"/>
    <cellStyle name="제목[1 줄] 3 2" xfId="5830"/>
    <cellStyle name="제목[1 줄] 3 2 2" xfId="10405"/>
    <cellStyle name="제목[1 줄] 3 2 2 2" xfId="16347"/>
    <cellStyle name="제목[1 줄] 3 2 2 2 2" xfId="39401"/>
    <cellStyle name="제목[1 줄] 3 2 2 3" xfId="22103"/>
    <cellStyle name="제목[1 줄] 3 2 2 3 2" xfId="45142"/>
    <cellStyle name="제목[1 줄] 3 2 2 4" xfId="27585"/>
    <cellStyle name="제목[1 줄] 3 2 2 4 2" xfId="50624"/>
    <cellStyle name="제목[1 줄] 3 2 2 5" xfId="33474"/>
    <cellStyle name="제목[1 줄] 3 2 3" xfId="10406"/>
    <cellStyle name="제목[1 줄] 3 2 3 2" xfId="16348"/>
    <cellStyle name="제목[1 줄] 3 2 3 2 2" xfId="39402"/>
    <cellStyle name="제목[1 줄] 3 2 3 3" xfId="22104"/>
    <cellStyle name="제목[1 줄] 3 2 3 3 2" xfId="45143"/>
    <cellStyle name="제목[1 줄] 3 2 3 4" xfId="27586"/>
    <cellStyle name="제목[1 줄] 3 2 3 4 2" xfId="50625"/>
    <cellStyle name="제목[1 줄] 3 2 3 5" xfId="33475"/>
    <cellStyle name="제목[1 줄] 3 2 4" xfId="10407"/>
    <cellStyle name="제목[1 줄] 3 2 4 2" xfId="16349"/>
    <cellStyle name="제목[1 줄] 3 2 4 2 2" xfId="39403"/>
    <cellStyle name="제목[1 줄] 3 2 4 3" xfId="22105"/>
    <cellStyle name="제목[1 줄] 3 2 4 3 2" xfId="45144"/>
    <cellStyle name="제목[1 줄] 3 2 4 4" xfId="27587"/>
    <cellStyle name="제목[1 줄] 3 2 4 4 2" xfId="50626"/>
    <cellStyle name="제목[1 줄] 3 2 4 5" xfId="33476"/>
    <cellStyle name="제목[1 줄] 3 2 5" xfId="10408"/>
    <cellStyle name="제목[1 줄] 3 2 5 2" xfId="16350"/>
    <cellStyle name="제목[1 줄] 3 2 5 2 2" xfId="39404"/>
    <cellStyle name="제목[1 줄] 3 2 5 3" xfId="22106"/>
    <cellStyle name="제목[1 줄] 3 2 5 3 2" xfId="45145"/>
    <cellStyle name="제목[1 줄] 3 2 5 4" xfId="27588"/>
    <cellStyle name="제목[1 줄] 3 2 5 4 2" xfId="50627"/>
    <cellStyle name="제목[1 줄] 3 2 5 5" xfId="33477"/>
    <cellStyle name="제목[1 줄] 3 2 6" xfId="10409"/>
    <cellStyle name="제목[1 줄] 3 2 6 2" xfId="16351"/>
    <cellStyle name="제목[1 줄] 3 2 6 2 2" xfId="39405"/>
    <cellStyle name="제목[1 줄] 3 2 6 3" xfId="22107"/>
    <cellStyle name="제목[1 줄] 3 2 6 3 2" xfId="45146"/>
    <cellStyle name="제목[1 줄] 3 2 6 4" xfId="27589"/>
    <cellStyle name="제목[1 줄] 3 2 6 4 2" xfId="50628"/>
    <cellStyle name="제목[1 줄] 3 2 6 5" xfId="33478"/>
    <cellStyle name="제목[1 줄] 3 2 7" xfId="11803"/>
    <cellStyle name="제목[1 줄] 3 2 7 2" xfId="34872"/>
    <cellStyle name="제목[1 줄] 3 2 8" xfId="17565"/>
    <cellStyle name="제목[1 줄] 3 2 8 2" xfId="40619"/>
    <cellStyle name="제목[1 줄] 3 2 9" xfId="28944"/>
    <cellStyle name="제목[1 줄] 3 3" xfId="6052"/>
    <cellStyle name="제목[1 줄] 3 3 10" xfId="10410"/>
    <cellStyle name="제목[1 줄] 3 3 10 2" xfId="16352"/>
    <cellStyle name="제목[1 줄] 3 3 10 2 2" xfId="39406"/>
    <cellStyle name="제목[1 줄] 3 3 10 3" xfId="22108"/>
    <cellStyle name="제목[1 줄] 3 3 10 3 2" xfId="45147"/>
    <cellStyle name="제목[1 줄] 3 3 10 4" xfId="27590"/>
    <cellStyle name="제목[1 줄] 3 3 10 4 2" xfId="50629"/>
    <cellStyle name="제목[1 줄] 3 3 10 5" xfId="33479"/>
    <cellStyle name="제목[1 줄] 3 3 11" xfId="12024"/>
    <cellStyle name="제목[1 줄] 3 3 11 2" xfId="35093"/>
    <cellStyle name="제목[1 줄] 3 3 12" xfId="17781"/>
    <cellStyle name="제목[1 줄] 3 3 12 2" xfId="40835"/>
    <cellStyle name="제목[1 줄] 3 3 13" xfId="23278"/>
    <cellStyle name="제목[1 줄] 3 3 13 2" xfId="46317"/>
    <cellStyle name="제목[1 줄] 3 3 14" xfId="29166"/>
    <cellStyle name="제목[1 줄] 3 3 2" xfId="10411"/>
    <cellStyle name="제목[1 줄] 3 3 2 2" xfId="16353"/>
    <cellStyle name="제목[1 줄] 3 3 2 2 2" xfId="39407"/>
    <cellStyle name="제목[1 줄] 3 3 2 3" xfId="22109"/>
    <cellStyle name="제목[1 줄] 3 3 2 3 2" xfId="45148"/>
    <cellStyle name="제목[1 줄] 3 3 2 4" xfId="27591"/>
    <cellStyle name="제목[1 줄] 3 3 2 4 2" xfId="50630"/>
    <cellStyle name="제목[1 줄] 3 3 2 5" xfId="33480"/>
    <cellStyle name="제목[1 줄] 3 3 3" xfId="10412"/>
    <cellStyle name="제목[1 줄] 3 3 3 2" xfId="16354"/>
    <cellStyle name="제목[1 줄] 3 3 3 2 2" xfId="39408"/>
    <cellStyle name="제목[1 줄] 3 3 3 3" xfId="22110"/>
    <cellStyle name="제목[1 줄] 3 3 3 3 2" xfId="45149"/>
    <cellStyle name="제목[1 줄] 3 3 3 4" xfId="27592"/>
    <cellStyle name="제목[1 줄] 3 3 3 4 2" xfId="50631"/>
    <cellStyle name="제목[1 줄] 3 3 3 5" xfId="33481"/>
    <cellStyle name="제목[1 줄] 3 3 4" xfId="10413"/>
    <cellStyle name="제목[1 줄] 3 3 4 2" xfId="16355"/>
    <cellStyle name="제목[1 줄] 3 3 4 2 2" xfId="39409"/>
    <cellStyle name="제목[1 줄] 3 3 4 3" xfId="22111"/>
    <cellStyle name="제목[1 줄] 3 3 4 3 2" xfId="45150"/>
    <cellStyle name="제목[1 줄] 3 3 4 4" xfId="27593"/>
    <cellStyle name="제목[1 줄] 3 3 4 4 2" xfId="50632"/>
    <cellStyle name="제목[1 줄] 3 3 4 5" xfId="33482"/>
    <cellStyle name="제목[1 줄] 3 3 5" xfId="10414"/>
    <cellStyle name="제목[1 줄] 3 3 5 2" xfId="16356"/>
    <cellStyle name="제목[1 줄] 3 3 5 2 2" xfId="39410"/>
    <cellStyle name="제목[1 줄] 3 3 5 3" xfId="22112"/>
    <cellStyle name="제목[1 줄] 3 3 5 3 2" xfId="45151"/>
    <cellStyle name="제목[1 줄] 3 3 5 4" xfId="27594"/>
    <cellStyle name="제목[1 줄] 3 3 5 4 2" xfId="50633"/>
    <cellStyle name="제목[1 줄] 3 3 5 5" xfId="33483"/>
    <cellStyle name="제목[1 줄] 3 3 6" xfId="10415"/>
    <cellStyle name="제목[1 줄] 3 3 6 2" xfId="16357"/>
    <cellStyle name="제목[1 줄] 3 3 6 2 2" xfId="39411"/>
    <cellStyle name="제목[1 줄] 3 3 6 3" xfId="22113"/>
    <cellStyle name="제목[1 줄] 3 3 6 3 2" xfId="45152"/>
    <cellStyle name="제목[1 줄] 3 3 6 4" xfId="27595"/>
    <cellStyle name="제목[1 줄] 3 3 6 4 2" xfId="50634"/>
    <cellStyle name="제목[1 줄] 3 3 6 5" xfId="33484"/>
    <cellStyle name="제목[1 줄] 3 3 7" xfId="10416"/>
    <cellStyle name="제목[1 줄] 3 3 7 2" xfId="16358"/>
    <cellStyle name="제목[1 줄] 3 3 7 2 2" xfId="39412"/>
    <cellStyle name="제목[1 줄] 3 3 7 3" xfId="22114"/>
    <cellStyle name="제목[1 줄] 3 3 7 3 2" xfId="45153"/>
    <cellStyle name="제목[1 줄] 3 3 7 4" xfId="27596"/>
    <cellStyle name="제목[1 줄] 3 3 7 4 2" xfId="50635"/>
    <cellStyle name="제목[1 줄] 3 3 7 5" xfId="33485"/>
    <cellStyle name="제목[1 줄] 3 3 8" xfId="10417"/>
    <cellStyle name="제목[1 줄] 3 3 8 2" xfId="16359"/>
    <cellStyle name="제목[1 줄] 3 3 8 2 2" xfId="39413"/>
    <cellStyle name="제목[1 줄] 3 3 8 3" xfId="22115"/>
    <cellStyle name="제목[1 줄] 3 3 8 3 2" xfId="45154"/>
    <cellStyle name="제목[1 줄] 3 3 8 4" xfId="27597"/>
    <cellStyle name="제목[1 줄] 3 3 8 4 2" xfId="50636"/>
    <cellStyle name="제목[1 줄] 3 3 8 5" xfId="33486"/>
    <cellStyle name="제목[1 줄] 3 3 9" xfId="10418"/>
    <cellStyle name="제목[1 줄] 3 3 9 2" xfId="16360"/>
    <cellStyle name="제목[1 줄] 3 3 9 2 2" xfId="39414"/>
    <cellStyle name="제목[1 줄] 3 3 9 3" xfId="22116"/>
    <cellStyle name="제목[1 줄] 3 3 9 3 2" xfId="45155"/>
    <cellStyle name="제목[1 줄] 3 3 9 4" xfId="27598"/>
    <cellStyle name="제목[1 줄] 3 3 9 4 2" xfId="50637"/>
    <cellStyle name="제목[1 줄] 3 3 9 5" xfId="33487"/>
    <cellStyle name="제목[1 줄] 3 4" xfId="10419"/>
    <cellStyle name="제목[1 줄] 3 4 2" xfId="16361"/>
    <cellStyle name="제목[1 줄] 3 4 2 2" xfId="39415"/>
    <cellStyle name="제목[1 줄] 3 4 3" xfId="22117"/>
    <cellStyle name="제목[1 줄] 3 4 3 2" xfId="45156"/>
    <cellStyle name="제목[1 줄] 3 4 4" xfId="27599"/>
    <cellStyle name="제목[1 줄] 3 4 4 2" xfId="50638"/>
    <cellStyle name="제목[1 줄] 3 4 5" xfId="33488"/>
    <cellStyle name="제목[1 줄] 3 5" xfId="10420"/>
    <cellStyle name="제목[1 줄] 3 5 2" xfId="16362"/>
    <cellStyle name="제목[1 줄] 3 5 2 2" xfId="39416"/>
    <cellStyle name="제목[1 줄] 3 5 3" xfId="22118"/>
    <cellStyle name="제목[1 줄] 3 5 3 2" xfId="45157"/>
    <cellStyle name="제목[1 줄] 3 5 4" xfId="27600"/>
    <cellStyle name="제목[1 줄] 3 5 4 2" xfId="50639"/>
    <cellStyle name="제목[1 줄] 3 5 5" xfId="33489"/>
    <cellStyle name="제목[1 줄] 3 6" xfId="10421"/>
    <cellStyle name="제목[1 줄] 3 6 2" xfId="16363"/>
    <cellStyle name="제목[1 줄] 3 6 2 2" xfId="39417"/>
    <cellStyle name="제목[1 줄] 3 6 3" xfId="22119"/>
    <cellStyle name="제목[1 줄] 3 6 3 2" xfId="45158"/>
    <cellStyle name="제목[1 줄] 3 6 4" xfId="27601"/>
    <cellStyle name="제목[1 줄] 3 6 4 2" xfId="50640"/>
    <cellStyle name="제목[1 줄] 3 6 5" xfId="33490"/>
    <cellStyle name="제목[1 줄] 3 7" xfId="10422"/>
    <cellStyle name="제목[1 줄] 3 7 2" xfId="16364"/>
    <cellStyle name="제목[1 줄] 3 7 2 2" xfId="39418"/>
    <cellStyle name="제목[1 줄] 3 7 3" xfId="22120"/>
    <cellStyle name="제목[1 줄] 3 7 3 2" xfId="45159"/>
    <cellStyle name="제목[1 줄] 3 7 4" xfId="27602"/>
    <cellStyle name="제목[1 줄] 3 7 4 2" xfId="50641"/>
    <cellStyle name="제목[1 줄] 3 7 5" xfId="33491"/>
    <cellStyle name="제목[1 줄] 3 8" xfId="10423"/>
    <cellStyle name="제목[1 줄] 3 8 2" xfId="16365"/>
    <cellStyle name="제목[1 줄] 3 8 2 2" xfId="39419"/>
    <cellStyle name="제목[1 줄] 3 8 3" xfId="22121"/>
    <cellStyle name="제목[1 줄] 3 8 3 2" xfId="45160"/>
    <cellStyle name="제목[1 줄] 3 8 4" xfId="27603"/>
    <cellStyle name="제목[1 줄] 3 8 4 2" xfId="50642"/>
    <cellStyle name="제목[1 줄] 3 8 5" xfId="33492"/>
    <cellStyle name="제목[1 줄] 3 9" xfId="10424"/>
    <cellStyle name="제목[1 줄] 3 9 2" xfId="16366"/>
    <cellStyle name="제목[1 줄] 3 9 2 2" xfId="39420"/>
    <cellStyle name="제목[1 줄] 3 9 3" xfId="22122"/>
    <cellStyle name="제목[1 줄] 3 9 3 2" xfId="45161"/>
    <cellStyle name="제목[1 줄] 3 9 4" xfId="27604"/>
    <cellStyle name="제목[1 줄] 3 9 4 2" xfId="50643"/>
    <cellStyle name="제목[1 줄] 3 9 5" xfId="33493"/>
    <cellStyle name="제목[1 줄] 4" xfId="5453"/>
    <cellStyle name="제목[1 줄] 4 2" xfId="5741"/>
    <cellStyle name="제목[1 줄] 4 2 2" xfId="10425"/>
    <cellStyle name="제목[1 줄] 4 2 2 2" xfId="16367"/>
    <cellStyle name="제목[1 줄] 4 2 2 2 2" xfId="39421"/>
    <cellStyle name="제목[1 줄] 4 2 2 3" xfId="22123"/>
    <cellStyle name="제목[1 줄] 4 2 2 3 2" xfId="45162"/>
    <cellStyle name="제목[1 줄] 4 2 2 4" xfId="27605"/>
    <cellStyle name="제목[1 줄] 4 2 2 4 2" xfId="50644"/>
    <cellStyle name="제목[1 줄] 4 2 2 5" xfId="33494"/>
    <cellStyle name="제목[1 줄] 4 2 3" xfId="10426"/>
    <cellStyle name="제목[1 줄] 4 2 3 2" xfId="16368"/>
    <cellStyle name="제목[1 줄] 4 2 3 2 2" xfId="39422"/>
    <cellStyle name="제목[1 줄] 4 2 3 3" xfId="22124"/>
    <cellStyle name="제목[1 줄] 4 2 3 3 2" xfId="45163"/>
    <cellStyle name="제목[1 줄] 4 2 3 4" xfId="27606"/>
    <cellStyle name="제목[1 줄] 4 2 3 4 2" xfId="50645"/>
    <cellStyle name="제목[1 줄] 4 2 3 5" xfId="33495"/>
    <cellStyle name="제목[1 줄] 4 2 4" xfId="10427"/>
    <cellStyle name="제목[1 줄] 4 2 4 2" xfId="16369"/>
    <cellStyle name="제목[1 줄] 4 2 4 2 2" xfId="39423"/>
    <cellStyle name="제목[1 줄] 4 2 4 3" xfId="22125"/>
    <cellStyle name="제목[1 줄] 4 2 4 3 2" xfId="45164"/>
    <cellStyle name="제목[1 줄] 4 2 4 4" xfId="27607"/>
    <cellStyle name="제목[1 줄] 4 2 4 4 2" xfId="50646"/>
    <cellStyle name="제목[1 줄] 4 2 4 5" xfId="33496"/>
    <cellStyle name="제목[1 줄] 4 2 5" xfId="10428"/>
    <cellStyle name="제목[1 줄] 4 2 5 2" xfId="16370"/>
    <cellStyle name="제목[1 줄] 4 2 5 2 2" xfId="39424"/>
    <cellStyle name="제목[1 줄] 4 2 5 3" xfId="22126"/>
    <cellStyle name="제목[1 줄] 4 2 5 3 2" xfId="45165"/>
    <cellStyle name="제목[1 줄] 4 2 5 4" xfId="27608"/>
    <cellStyle name="제목[1 줄] 4 2 5 4 2" xfId="50647"/>
    <cellStyle name="제목[1 줄] 4 2 5 5" xfId="33497"/>
    <cellStyle name="제목[1 줄] 4 2 6" xfId="10429"/>
    <cellStyle name="제목[1 줄] 4 2 6 2" xfId="16371"/>
    <cellStyle name="제목[1 줄] 4 2 6 2 2" xfId="39425"/>
    <cellStyle name="제목[1 줄] 4 2 6 3" xfId="22127"/>
    <cellStyle name="제목[1 줄] 4 2 6 3 2" xfId="45166"/>
    <cellStyle name="제목[1 줄] 4 2 6 4" xfId="27609"/>
    <cellStyle name="제목[1 줄] 4 2 6 4 2" xfId="50648"/>
    <cellStyle name="제목[1 줄] 4 2 6 5" xfId="33498"/>
    <cellStyle name="제목[1 줄] 4 2 7" xfId="11714"/>
    <cellStyle name="제목[1 줄] 4 2 7 2" xfId="34783"/>
    <cellStyle name="제목[1 줄] 4 2 8" xfId="17481"/>
    <cellStyle name="제목[1 줄] 4 2 8 2" xfId="40535"/>
    <cellStyle name="제목[1 줄] 4 2 9" xfId="28855"/>
    <cellStyle name="제목[1 줄] 4 3" xfId="10430"/>
    <cellStyle name="제목[1 줄] 4 3 2" xfId="16372"/>
    <cellStyle name="제목[1 줄] 4 3 2 2" xfId="39426"/>
    <cellStyle name="제목[1 줄] 4 3 3" xfId="22128"/>
    <cellStyle name="제목[1 줄] 4 3 3 2" xfId="45167"/>
    <cellStyle name="제목[1 줄] 4 3 4" xfId="27610"/>
    <cellStyle name="제목[1 줄] 4 3 4 2" xfId="50649"/>
    <cellStyle name="제목[1 줄] 4 3 5" xfId="33499"/>
    <cellStyle name="제목[1 줄] 4 4" xfId="10431"/>
    <cellStyle name="제목[1 줄] 4 4 2" xfId="16373"/>
    <cellStyle name="제목[1 줄] 4 4 2 2" xfId="39427"/>
    <cellStyle name="제목[1 줄] 4 4 3" xfId="22129"/>
    <cellStyle name="제목[1 줄] 4 4 3 2" xfId="45168"/>
    <cellStyle name="제목[1 줄] 4 4 4" xfId="27611"/>
    <cellStyle name="제목[1 줄] 4 4 4 2" xfId="50650"/>
    <cellStyle name="제목[1 줄] 4 4 5" xfId="33500"/>
    <cellStyle name="제목[1 줄] 4 5" xfId="10432"/>
    <cellStyle name="제목[1 줄] 4 5 2" xfId="16374"/>
    <cellStyle name="제목[1 줄] 4 5 2 2" xfId="39428"/>
    <cellStyle name="제목[1 줄] 4 5 3" xfId="22130"/>
    <cellStyle name="제목[1 줄] 4 5 3 2" xfId="45169"/>
    <cellStyle name="제목[1 줄] 4 5 4" xfId="27612"/>
    <cellStyle name="제목[1 줄] 4 5 4 2" xfId="50651"/>
    <cellStyle name="제목[1 줄] 4 5 5" xfId="33501"/>
    <cellStyle name="제목[1 줄] 4 6" xfId="11447"/>
    <cellStyle name="제목[1 줄] 4 6 2" xfId="34516"/>
    <cellStyle name="제목[1 줄] 4 7" xfId="17241"/>
    <cellStyle name="제목[1 줄] 4 7 2" xfId="40295"/>
    <cellStyle name="제목[1 줄] 4 8" xfId="28578"/>
    <cellStyle name="제목[1 줄] 5" xfId="5605"/>
    <cellStyle name="제목[1 줄] 5 2" xfId="10433"/>
    <cellStyle name="제목[1 줄] 5 2 2" xfId="16375"/>
    <cellStyle name="제목[1 줄] 5 2 2 2" xfId="39429"/>
    <cellStyle name="제목[1 줄] 5 2 3" xfId="22131"/>
    <cellStyle name="제목[1 줄] 5 2 3 2" xfId="45170"/>
    <cellStyle name="제목[1 줄] 5 2 4" xfId="27613"/>
    <cellStyle name="제목[1 줄] 5 2 4 2" xfId="50652"/>
    <cellStyle name="제목[1 줄] 5 2 5" xfId="33502"/>
    <cellStyle name="제목[1 줄] 5 3" xfId="10434"/>
    <cellStyle name="제목[1 줄] 5 3 2" xfId="16376"/>
    <cellStyle name="제목[1 줄] 5 3 2 2" xfId="39430"/>
    <cellStyle name="제목[1 줄] 5 3 3" xfId="22132"/>
    <cellStyle name="제목[1 줄] 5 3 3 2" xfId="45171"/>
    <cellStyle name="제목[1 줄] 5 3 4" xfId="27614"/>
    <cellStyle name="제목[1 줄] 5 3 4 2" xfId="50653"/>
    <cellStyle name="제목[1 줄] 5 3 5" xfId="33503"/>
    <cellStyle name="제목[1 줄] 5 4" xfId="10435"/>
    <cellStyle name="제목[1 줄] 5 4 2" xfId="16377"/>
    <cellStyle name="제목[1 줄] 5 4 2 2" xfId="39431"/>
    <cellStyle name="제목[1 줄] 5 4 3" xfId="22133"/>
    <cellStyle name="제목[1 줄] 5 4 3 2" xfId="45172"/>
    <cellStyle name="제목[1 줄] 5 4 4" xfId="27615"/>
    <cellStyle name="제목[1 줄] 5 4 4 2" xfId="50654"/>
    <cellStyle name="제목[1 줄] 5 4 5" xfId="33504"/>
    <cellStyle name="제목[1 줄] 5 5" xfId="10436"/>
    <cellStyle name="제목[1 줄] 5 5 2" xfId="16378"/>
    <cellStyle name="제목[1 줄] 5 5 2 2" xfId="39432"/>
    <cellStyle name="제목[1 줄] 5 5 3" xfId="22134"/>
    <cellStyle name="제목[1 줄] 5 5 3 2" xfId="45173"/>
    <cellStyle name="제목[1 줄] 5 5 4" xfId="27616"/>
    <cellStyle name="제목[1 줄] 5 5 4 2" xfId="50655"/>
    <cellStyle name="제목[1 줄] 5 5 5" xfId="33505"/>
    <cellStyle name="제목[1 줄] 5 6" xfId="10437"/>
    <cellStyle name="제목[1 줄] 5 6 2" xfId="16379"/>
    <cellStyle name="제목[1 줄] 5 6 2 2" xfId="39433"/>
    <cellStyle name="제목[1 줄] 5 6 3" xfId="22135"/>
    <cellStyle name="제목[1 줄] 5 6 3 2" xfId="45174"/>
    <cellStyle name="제목[1 줄] 5 6 4" xfId="27617"/>
    <cellStyle name="제목[1 줄] 5 6 4 2" xfId="50656"/>
    <cellStyle name="제목[1 줄] 5 6 5" xfId="33506"/>
    <cellStyle name="제목[1 줄] 5 7" xfId="11587"/>
    <cellStyle name="제목[1 줄] 5 7 2" xfId="34656"/>
    <cellStyle name="제목[1 줄] 5 8" xfId="17359"/>
    <cellStyle name="제목[1 줄] 5 8 2" xfId="40413"/>
    <cellStyle name="제목[1 줄] 5 9" xfId="28727"/>
    <cellStyle name="제목[1 줄] 6" xfId="10438"/>
    <cellStyle name="제목[1 줄] 6 2" xfId="16380"/>
    <cellStyle name="제목[1 줄] 6 2 2" xfId="39434"/>
    <cellStyle name="제목[1 줄] 6 3" xfId="22136"/>
    <cellStyle name="제목[1 줄] 6 3 2" xfId="45175"/>
    <cellStyle name="제목[1 줄] 6 4" xfId="27618"/>
    <cellStyle name="제목[1 줄] 6 4 2" xfId="50657"/>
    <cellStyle name="제목[1 줄] 6 5" xfId="33507"/>
    <cellStyle name="제목[1 줄] 7" xfId="28423"/>
    <cellStyle name="제목[2줄 아래]" xfId="654"/>
    <cellStyle name="제목[2줄 위]" xfId="655"/>
    <cellStyle name="제목[2줄 위] 10" xfId="10439"/>
    <cellStyle name="제목[2줄 위] 10 2" xfId="16381"/>
    <cellStyle name="제목[2줄 위] 10 2 2" xfId="39435"/>
    <cellStyle name="제목[2줄 위] 10 3" xfId="22137"/>
    <cellStyle name="제목[2줄 위] 10 3 2" xfId="45176"/>
    <cellStyle name="제목[2줄 위] 10 4" xfId="27619"/>
    <cellStyle name="제목[2줄 위] 10 4 2" xfId="50658"/>
    <cellStyle name="제목[2줄 위] 10 5" xfId="33508"/>
    <cellStyle name="제목[2줄 위] 11" xfId="11250"/>
    <cellStyle name="제목[2줄 위] 11 2" xfId="34319"/>
    <cellStyle name="제목[2줄 위] 12" xfId="11226"/>
    <cellStyle name="제목[2줄 위] 12 2" xfId="34295"/>
    <cellStyle name="제목[2줄 위] 13" xfId="11234"/>
    <cellStyle name="제목[2줄 위] 13 2" xfId="34303"/>
    <cellStyle name="제목[2줄 위] 14" xfId="28424"/>
    <cellStyle name="제목[2줄 위] 2" xfId="5391"/>
    <cellStyle name="제목[2줄 위] 2 10" xfId="11385"/>
    <cellStyle name="제목[2줄 위] 2 10 2" xfId="34454"/>
    <cellStyle name="제목[2줄 위] 2 11" xfId="17188"/>
    <cellStyle name="제목[2줄 위] 2 11 2" xfId="40242"/>
    <cellStyle name="제목[2줄 위] 2 12" xfId="11310"/>
    <cellStyle name="제목[2줄 위] 2 12 2" xfId="34379"/>
    <cellStyle name="제목[2줄 위] 2 13" xfId="28516"/>
    <cellStyle name="제목[2줄 위] 2 2" xfId="5679"/>
    <cellStyle name="제목[2줄 위] 2 2 10" xfId="17422"/>
    <cellStyle name="제목[2줄 위] 2 2 10 2" xfId="40476"/>
    <cellStyle name="제목[2줄 위] 2 2 11" xfId="28793"/>
    <cellStyle name="제목[2줄 위] 2 2 2" xfId="10440"/>
    <cellStyle name="제목[2줄 위] 2 2 2 2" xfId="16382"/>
    <cellStyle name="제목[2줄 위] 2 2 2 2 2" xfId="39436"/>
    <cellStyle name="제목[2줄 위] 2 2 2 3" xfId="22138"/>
    <cellStyle name="제목[2줄 위] 2 2 2 3 2" xfId="45177"/>
    <cellStyle name="제목[2줄 위] 2 2 2 4" xfId="27620"/>
    <cellStyle name="제목[2줄 위] 2 2 2 4 2" xfId="50659"/>
    <cellStyle name="제목[2줄 위] 2 2 2 5" xfId="33509"/>
    <cellStyle name="제목[2줄 위] 2 2 3" xfId="10441"/>
    <cellStyle name="제목[2줄 위] 2 2 3 2" xfId="16383"/>
    <cellStyle name="제목[2줄 위] 2 2 3 2 2" xfId="39437"/>
    <cellStyle name="제목[2줄 위] 2 2 3 3" xfId="22139"/>
    <cellStyle name="제목[2줄 위] 2 2 3 3 2" xfId="45178"/>
    <cellStyle name="제목[2줄 위] 2 2 3 4" xfId="27621"/>
    <cellStyle name="제목[2줄 위] 2 2 3 4 2" xfId="50660"/>
    <cellStyle name="제목[2줄 위] 2 2 3 5" xfId="33510"/>
    <cellStyle name="제목[2줄 위] 2 2 4" xfId="10442"/>
    <cellStyle name="제목[2줄 위] 2 2 4 2" xfId="16384"/>
    <cellStyle name="제목[2줄 위] 2 2 4 2 2" xfId="39438"/>
    <cellStyle name="제목[2줄 위] 2 2 4 3" xfId="22140"/>
    <cellStyle name="제목[2줄 위] 2 2 4 3 2" xfId="45179"/>
    <cellStyle name="제목[2줄 위] 2 2 4 4" xfId="27622"/>
    <cellStyle name="제목[2줄 위] 2 2 4 4 2" xfId="50661"/>
    <cellStyle name="제목[2줄 위] 2 2 4 5" xfId="33511"/>
    <cellStyle name="제목[2줄 위] 2 2 5" xfId="10443"/>
    <cellStyle name="제목[2줄 위] 2 2 5 2" xfId="16385"/>
    <cellStyle name="제목[2줄 위] 2 2 5 2 2" xfId="39439"/>
    <cellStyle name="제목[2줄 위] 2 2 5 3" xfId="22141"/>
    <cellStyle name="제목[2줄 위] 2 2 5 3 2" xfId="45180"/>
    <cellStyle name="제목[2줄 위] 2 2 5 4" xfId="27623"/>
    <cellStyle name="제목[2줄 위] 2 2 5 4 2" xfId="50662"/>
    <cellStyle name="제목[2줄 위] 2 2 5 5" xfId="33512"/>
    <cellStyle name="제목[2줄 위] 2 2 6" xfId="10444"/>
    <cellStyle name="제목[2줄 위] 2 2 6 2" xfId="16386"/>
    <cellStyle name="제목[2줄 위] 2 2 6 2 2" xfId="39440"/>
    <cellStyle name="제목[2줄 위] 2 2 6 3" xfId="22142"/>
    <cellStyle name="제목[2줄 위] 2 2 6 3 2" xfId="45181"/>
    <cellStyle name="제목[2줄 위] 2 2 6 4" xfId="27624"/>
    <cellStyle name="제목[2줄 위] 2 2 6 4 2" xfId="50663"/>
    <cellStyle name="제목[2줄 위] 2 2 6 5" xfId="33513"/>
    <cellStyle name="제목[2줄 위] 2 2 7" xfId="10445"/>
    <cellStyle name="제목[2줄 위] 2 2 7 2" xfId="16387"/>
    <cellStyle name="제목[2줄 위] 2 2 7 2 2" xfId="39441"/>
    <cellStyle name="제목[2줄 위] 2 2 7 3" xfId="22143"/>
    <cellStyle name="제목[2줄 위] 2 2 7 3 2" xfId="45182"/>
    <cellStyle name="제목[2줄 위] 2 2 7 4" xfId="27625"/>
    <cellStyle name="제목[2줄 위] 2 2 7 4 2" xfId="50664"/>
    <cellStyle name="제목[2줄 위] 2 2 7 5" xfId="33514"/>
    <cellStyle name="제목[2줄 위] 2 2 8" xfId="10446"/>
    <cellStyle name="제목[2줄 위] 2 2 8 2" xfId="16388"/>
    <cellStyle name="제목[2줄 위] 2 2 8 2 2" xfId="39442"/>
    <cellStyle name="제목[2줄 위] 2 2 8 3" xfId="22144"/>
    <cellStyle name="제목[2줄 위] 2 2 8 3 2" xfId="45183"/>
    <cellStyle name="제목[2줄 위] 2 2 8 4" xfId="27626"/>
    <cellStyle name="제목[2줄 위] 2 2 8 4 2" xfId="50665"/>
    <cellStyle name="제목[2줄 위] 2 2 8 5" xfId="33515"/>
    <cellStyle name="제목[2줄 위] 2 2 9" xfId="11652"/>
    <cellStyle name="제목[2줄 위] 2 2 9 2" xfId="34721"/>
    <cellStyle name="제목[2줄 위] 2 3" xfId="5919"/>
    <cellStyle name="제목[2줄 위] 2 3 10" xfId="10447"/>
    <cellStyle name="제목[2줄 위] 2 3 10 2" xfId="16389"/>
    <cellStyle name="제목[2줄 위] 2 3 10 2 2" xfId="39443"/>
    <cellStyle name="제목[2줄 위] 2 3 10 3" xfId="22145"/>
    <cellStyle name="제목[2줄 위] 2 3 10 3 2" xfId="45184"/>
    <cellStyle name="제목[2줄 위] 2 3 10 4" xfId="27627"/>
    <cellStyle name="제목[2줄 위] 2 3 10 4 2" xfId="50666"/>
    <cellStyle name="제목[2줄 위] 2 3 10 5" xfId="33516"/>
    <cellStyle name="제목[2줄 위] 2 3 11" xfId="11892"/>
    <cellStyle name="제목[2줄 위] 2 3 11 2" xfId="34961"/>
    <cellStyle name="제목[2줄 위] 2 3 12" xfId="17649"/>
    <cellStyle name="제목[2줄 위] 2 3 12 2" xfId="40703"/>
    <cellStyle name="제목[2줄 위] 2 3 13" xfId="23146"/>
    <cellStyle name="제목[2줄 위] 2 3 13 2" xfId="46185"/>
    <cellStyle name="제목[2줄 위] 2 3 14" xfId="29033"/>
    <cellStyle name="제목[2줄 위] 2 3 2" xfId="10448"/>
    <cellStyle name="제목[2줄 위] 2 3 2 2" xfId="16390"/>
    <cellStyle name="제목[2줄 위] 2 3 2 2 2" xfId="39444"/>
    <cellStyle name="제목[2줄 위] 2 3 2 3" xfId="22146"/>
    <cellStyle name="제목[2줄 위] 2 3 2 3 2" xfId="45185"/>
    <cellStyle name="제목[2줄 위] 2 3 2 4" xfId="27628"/>
    <cellStyle name="제목[2줄 위] 2 3 2 4 2" xfId="50667"/>
    <cellStyle name="제목[2줄 위] 2 3 2 5" xfId="33517"/>
    <cellStyle name="제목[2줄 위] 2 3 3" xfId="10449"/>
    <cellStyle name="제목[2줄 위] 2 3 3 2" xfId="16391"/>
    <cellStyle name="제목[2줄 위] 2 3 3 2 2" xfId="39445"/>
    <cellStyle name="제목[2줄 위] 2 3 3 3" xfId="22147"/>
    <cellStyle name="제목[2줄 위] 2 3 3 3 2" xfId="45186"/>
    <cellStyle name="제목[2줄 위] 2 3 3 4" xfId="27629"/>
    <cellStyle name="제목[2줄 위] 2 3 3 4 2" xfId="50668"/>
    <cellStyle name="제목[2줄 위] 2 3 3 5" xfId="33518"/>
    <cellStyle name="제목[2줄 위] 2 3 4" xfId="10450"/>
    <cellStyle name="제목[2줄 위] 2 3 4 2" xfId="16392"/>
    <cellStyle name="제목[2줄 위] 2 3 4 2 2" xfId="39446"/>
    <cellStyle name="제목[2줄 위] 2 3 4 3" xfId="22148"/>
    <cellStyle name="제목[2줄 위] 2 3 4 3 2" xfId="45187"/>
    <cellStyle name="제목[2줄 위] 2 3 4 4" xfId="27630"/>
    <cellStyle name="제목[2줄 위] 2 3 4 4 2" xfId="50669"/>
    <cellStyle name="제목[2줄 위] 2 3 4 5" xfId="33519"/>
    <cellStyle name="제목[2줄 위] 2 3 5" xfId="10451"/>
    <cellStyle name="제목[2줄 위] 2 3 5 2" xfId="16393"/>
    <cellStyle name="제목[2줄 위] 2 3 5 2 2" xfId="39447"/>
    <cellStyle name="제목[2줄 위] 2 3 5 3" xfId="22149"/>
    <cellStyle name="제목[2줄 위] 2 3 5 3 2" xfId="45188"/>
    <cellStyle name="제목[2줄 위] 2 3 5 4" xfId="27631"/>
    <cellStyle name="제목[2줄 위] 2 3 5 4 2" xfId="50670"/>
    <cellStyle name="제목[2줄 위] 2 3 5 5" xfId="33520"/>
    <cellStyle name="제목[2줄 위] 2 3 6" xfId="10452"/>
    <cellStyle name="제목[2줄 위] 2 3 6 2" xfId="16394"/>
    <cellStyle name="제목[2줄 위] 2 3 6 2 2" xfId="39448"/>
    <cellStyle name="제목[2줄 위] 2 3 6 3" xfId="22150"/>
    <cellStyle name="제목[2줄 위] 2 3 6 3 2" xfId="45189"/>
    <cellStyle name="제목[2줄 위] 2 3 6 4" xfId="27632"/>
    <cellStyle name="제목[2줄 위] 2 3 6 4 2" xfId="50671"/>
    <cellStyle name="제목[2줄 위] 2 3 6 5" xfId="33521"/>
    <cellStyle name="제목[2줄 위] 2 3 7" xfId="10453"/>
    <cellStyle name="제목[2줄 위] 2 3 7 2" xfId="16395"/>
    <cellStyle name="제목[2줄 위] 2 3 7 2 2" xfId="39449"/>
    <cellStyle name="제목[2줄 위] 2 3 7 3" xfId="22151"/>
    <cellStyle name="제목[2줄 위] 2 3 7 3 2" xfId="45190"/>
    <cellStyle name="제목[2줄 위] 2 3 7 4" xfId="27633"/>
    <cellStyle name="제목[2줄 위] 2 3 7 4 2" xfId="50672"/>
    <cellStyle name="제목[2줄 위] 2 3 7 5" xfId="33522"/>
    <cellStyle name="제목[2줄 위] 2 3 8" xfId="10454"/>
    <cellStyle name="제목[2줄 위] 2 3 8 2" xfId="16396"/>
    <cellStyle name="제목[2줄 위] 2 3 8 2 2" xfId="39450"/>
    <cellStyle name="제목[2줄 위] 2 3 8 3" xfId="22152"/>
    <cellStyle name="제목[2줄 위] 2 3 8 3 2" xfId="45191"/>
    <cellStyle name="제목[2줄 위] 2 3 8 4" xfId="27634"/>
    <cellStyle name="제목[2줄 위] 2 3 8 4 2" xfId="50673"/>
    <cellStyle name="제목[2줄 위] 2 3 8 5" xfId="33523"/>
    <cellStyle name="제목[2줄 위] 2 3 9" xfId="10455"/>
    <cellStyle name="제목[2줄 위] 2 3 9 2" xfId="16397"/>
    <cellStyle name="제목[2줄 위] 2 3 9 2 2" xfId="39451"/>
    <cellStyle name="제목[2줄 위] 2 3 9 3" xfId="22153"/>
    <cellStyle name="제목[2줄 위] 2 3 9 3 2" xfId="45192"/>
    <cellStyle name="제목[2줄 위] 2 3 9 4" xfId="27635"/>
    <cellStyle name="제목[2줄 위] 2 3 9 4 2" xfId="50674"/>
    <cellStyle name="제목[2줄 위] 2 3 9 5" xfId="33524"/>
    <cellStyle name="제목[2줄 위] 2 4" xfId="10456"/>
    <cellStyle name="제목[2줄 위] 2 4 2" xfId="16398"/>
    <cellStyle name="제목[2줄 위] 2 4 2 2" xfId="39452"/>
    <cellStyle name="제목[2줄 위] 2 4 3" xfId="22154"/>
    <cellStyle name="제목[2줄 위] 2 4 3 2" xfId="45193"/>
    <cellStyle name="제목[2줄 위] 2 4 4" xfId="27636"/>
    <cellStyle name="제목[2줄 위] 2 4 4 2" xfId="50675"/>
    <cellStyle name="제목[2줄 위] 2 4 5" xfId="33525"/>
    <cellStyle name="제목[2줄 위] 2 5" xfId="10457"/>
    <cellStyle name="제목[2줄 위] 2 5 2" xfId="16399"/>
    <cellStyle name="제목[2줄 위] 2 5 2 2" xfId="39453"/>
    <cellStyle name="제목[2줄 위] 2 5 3" xfId="22155"/>
    <cellStyle name="제목[2줄 위] 2 5 3 2" xfId="45194"/>
    <cellStyle name="제목[2줄 위] 2 5 4" xfId="27637"/>
    <cellStyle name="제목[2줄 위] 2 5 4 2" xfId="50676"/>
    <cellStyle name="제목[2줄 위] 2 5 5" xfId="33526"/>
    <cellStyle name="제목[2줄 위] 2 6" xfId="10458"/>
    <cellStyle name="제목[2줄 위] 2 6 2" xfId="16400"/>
    <cellStyle name="제목[2줄 위] 2 6 2 2" xfId="39454"/>
    <cellStyle name="제목[2줄 위] 2 6 3" xfId="22156"/>
    <cellStyle name="제목[2줄 위] 2 6 3 2" xfId="45195"/>
    <cellStyle name="제목[2줄 위] 2 6 4" xfId="27638"/>
    <cellStyle name="제목[2줄 위] 2 6 4 2" xfId="50677"/>
    <cellStyle name="제목[2줄 위] 2 6 5" xfId="33527"/>
    <cellStyle name="제목[2줄 위] 2 7" xfId="10459"/>
    <cellStyle name="제목[2줄 위] 2 7 2" xfId="16401"/>
    <cellStyle name="제목[2줄 위] 2 7 2 2" xfId="39455"/>
    <cellStyle name="제목[2줄 위] 2 7 3" xfId="22157"/>
    <cellStyle name="제목[2줄 위] 2 7 3 2" xfId="45196"/>
    <cellStyle name="제목[2줄 위] 2 7 4" xfId="27639"/>
    <cellStyle name="제목[2줄 위] 2 7 4 2" xfId="50678"/>
    <cellStyle name="제목[2줄 위] 2 7 5" xfId="33528"/>
    <cellStyle name="제목[2줄 위] 2 8" xfId="10460"/>
    <cellStyle name="제목[2줄 위] 2 8 2" xfId="16402"/>
    <cellStyle name="제목[2줄 위] 2 8 2 2" xfId="39456"/>
    <cellStyle name="제목[2줄 위] 2 8 3" xfId="22158"/>
    <cellStyle name="제목[2줄 위] 2 8 3 2" xfId="45197"/>
    <cellStyle name="제목[2줄 위] 2 8 4" xfId="27640"/>
    <cellStyle name="제목[2줄 위] 2 8 4 2" xfId="50679"/>
    <cellStyle name="제목[2줄 위] 2 8 5" xfId="33529"/>
    <cellStyle name="제목[2줄 위] 2 9" xfId="10461"/>
    <cellStyle name="제목[2줄 위] 2 9 2" xfId="16403"/>
    <cellStyle name="제목[2줄 위] 2 9 2 2" xfId="39457"/>
    <cellStyle name="제목[2줄 위] 2 9 3" xfId="22159"/>
    <cellStyle name="제목[2줄 위] 2 9 3 2" xfId="45198"/>
    <cellStyle name="제목[2줄 위] 2 9 4" xfId="27641"/>
    <cellStyle name="제목[2줄 위] 2 9 4 2" xfId="50680"/>
    <cellStyle name="제목[2줄 위] 2 9 5" xfId="33530"/>
    <cellStyle name="제목[2줄 위] 3" xfId="5541"/>
    <cellStyle name="제목[2줄 위] 3 10" xfId="11534"/>
    <cellStyle name="제목[2줄 위] 3 10 2" xfId="34603"/>
    <cellStyle name="제목[2줄 위] 3 11" xfId="17320"/>
    <cellStyle name="제목[2줄 위] 3 11 2" xfId="40374"/>
    <cellStyle name="제목[2줄 위] 3 12" xfId="22904"/>
    <cellStyle name="제목[2줄 위] 3 12 2" xfId="45943"/>
    <cellStyle name="제목[2줄 위] 3 13" xfId="28666"/>
    <cellStyle name="제목[2줄 위] 3 2" xfId="5829"/>
    <cellStyle name="제목[2줄 위] 3 2 10" xfId="11802"/>
    <cellStyle name="제목[2줄 위] 3 2 10 2" xfId="34871"/>
    <cellStyle name="제목[2줄 위] 3 2 11" xfId="17564"/>
    <cellStyle name="제목[2줄 위] 3 2 11 2" xfId="40618"/>
    <cellStyle name="제목[2줄 위] 3 2 12" xfId="23079"/>
    <cellStyle name="제목[2줄 위] 3 2 12 2" xfId="46118"/>
    <cellStyle name="제목[2줄 위] 3 2 13" xfId="28943"/>
    <cellStyle name="제목[2줄 위] 3 2 2" xfId="10462"/>
    <cellStyle name="제목[2줄 위] 3 2 2 2" xfId="16404"/>
    <cellStyle name="제목[2줄 위] 3 2 2 2 2" xfId="39458"/>
    <cellStyle name="제목[2줄 위] 3 2 2 3" xfId="22160"/>
    <cellStyle name="제목[2줄 위] 3 2 2 3 2" xfId="45199"/>
    <cellStyle name="제목[2줄 위] 3 2 2 4" xfId="27642"/>
    <cellStyle name="제목[2줄 위] 3 2 2 4 2" xfId="50681"/>
    <cellStyle name="제목[2줄 위] 3 2 2 5" xfId="33531"/>
    <cellStyle name="제목[2줄 위] 3 2 3" xfId="10463"/>
    <cellStyle name="제목[2줄 위] 3 2 3 2" xfId="16405"/>
    <cellStyle name="제목[2줄 위] 3 2 3 2 2" xfId="39459"/>
    <cellStyle name="제목[2줄 위] 3 2 3 3" xfId="22161"/>
    <cellStyle name="제목[2줄 위] 3 2 3 3 2" xfId="45200"/>
    <cellStyle name="제목[2줄 위] 3 2 3 4" xfId="27643"/>
    <cellStyle name="제목[2줄 위] 3 2 3 4 2" xfId="50682"/>
    <cellStyle name="제목[2줄 위] 3 2 3 5" xfId="33532"/>
    <cellStyle name="제목[2줄 위] 3 2 4" xfId="10464"/>
    <cellStyle name="제목[2줄 위] 3 2 4 2" xfId="16406"/>
    <cellStyle name="제목[2줄 위] 3 2 4 2 2" xfId="39460"/>
    <cellStyle name="제목[2줄 위] 3 2 4 3" xfId="22162"/>
    <cellStyle name="제목[2줄 위] 3 2 4 3 2" xfId="45201"/>
    <cellStyle name="제목[2줄 위] 3 2 4 4" xfId="27644"/>
    <cellStyle name="제목[2줄 위] 3 2 4 4 2" xfId="50683"/>
    <cellStyle name="제목[2줄 위] 3 2 4 5" xfId="33533"/>
    <cellStyle name="제목[2줄 위] 3 2 5" xfId="10465"/>
    <cellStyle name="제목[2줄 위] 3 2 5 2" xfId="16407"/>
    <cellStyle name="제목[2줄 위] 3 2 5 2 2" xfId="39461"/>
    <cellStyle name="제목[2줄 위] 3 2 5 3" xfId="22163"/>
    <cellStyle name="제목[2줄 위] 3 2 5 3 2" xfId="45202"/>
    <cellStyle name="제목[2줄 위] 3 2 5 4" xfId="27645"/>
    <cellStyle name="제목[2줄 위] 3 2 5 4 2" xfId="50684"/>
    <cellStyle name="제목[2줄 위] 3 2 5 5" xfId="33534"/>
    <cellStyle name="제목[2줄 위] 3 2 6" xfId="10466"/>
    <cellStyle name="제목[2줄 위] 3 2 6 2" xfId="16408"/>
    <cellStyle name="제목[2줄 위] 3 2 6 2 2" xfId="39462"/>
    <cellStyle name="제목[2줄 위] 3 2 6 3" xfId="22164"/>
    <cellStyle name="제목[2줄 위] 3 2 6 3 2" xfId="45203"/>
    <cellStyle name="제목[2줄 위] 3 2 6 4" xfId="27646"/>
    <cellStyle name="제목[2줄 위] 3 2 6 4 2" xfId="50685"/>
    <cellStyle name="제목[2줄 위] 3 2 6 5" xfId="33535"/>
    <cellStyle name="제목[2줄 위] 3 2 7" xfId="10467"/>
    <cellStyle name="제목[2줄 위] 3 2 7 2" xfId="16409"/>
    <cellStyle name="제목[2줄 위] 3 2 7 2 2" xfId="39463"/>
    <cellStyle name="제목[2줄 위] 3 2 7 3" xfId="22165"/>
    <cellStyle name="제목[2줄 위] 3 2 7 3 2" xfId="45204"/>
    <cellStyle name="제목[2줄 위] 3 2 7 4" xfId="27647"/>
    <cellStyle name="제목[2줄 위] 3 2 7 4 2" xfId="50686"/>
    <cellStyle name="제목[2줄 위] 3 2 7 5" xfId="33536"/>
    <cellStyle name="제목[2줄 위] 3 2 8" xfId="10468"/>
    <cellStyle name="제목[2줄 위] 3 2 8 2" xfId="16410"/>
    <cellStyle name="제목[2줄 위] 3 2 8 2 2" xfId="39464"/>
    <cellStyle name="제목[2줄 위] 3 2 8 3" xfId="22166"/>
    <cellStyle name="제목[2줄 위] 3 2 8 3 2" xfId="45205"/>
    <cellStyle name="제목[2줄 위] 3 2 8 4" xfId="27648"/>
    <cellStyle name="제목[2줄 위] 3 2 8 4 2" xfId="50687"/>
    <cellStyle name="제목[2줄 위] 3 2 8 5" xfId="33537"/>
    <cellStyle name="제목[2줄 위] 3 2 9" xfId="10469"/>
    <cellStyle name="제목[2줄 위] 3 2 9 2" xfId="16411"/>
    <cellStyle name="제목[2줄 위] 3 2 9 2 2" xfId="39465"/>
    <cellStyle name="제목[2줄 위] 3 2 9 3" xfId="22167"/>
    <cellStyle name="제목[2줄 위] 3 2 9 3 2" xfId="45206"/>
    <cellStyle name="제목[2줄 위] 3 2 9 4" xfId="27649"/>
    <cellStyle name="제목[2줄 위] 3 2 9 4 2" xfId="50688"/>
    <cellStyle name="제목[2줄 위] 3 2 9 5" xfId="33538"/>
    <cellStyle name="제목[2줄 위] 3 3" xfId="6051"/>
    <cellStyle name="제목[2줄 위] 3 3 10" xfId="10470"/>
    <cellStyle name="제목[2줄 위] 3 3 10 2" xfId="16412"/>
    <cellStyle name="제목[2줄 위] 3 3 10 2 2" xfId="39466"/>
    <cellStyle name="제목[2줄 위] 3 3 10 3" xfId="22168"/>
    <cellStyle name="제목[2줄 위] 3 3 10 3 2" xfId="45207"/>
    <cellStyle name="제목[2줄 위] 3 3 10 4" xfId="27650"/>
    <cellStyle name="제목[2줄 위] 3 3 10 4 2" xfId="50689"/>
    <cellStyle name="제목[2줄 위] 3 3 10 5" xfId="33539"/>
    <cellStyle name="제목[2줄 위] 3 3 11" xfId="12023"/>
    <cellStyle name="제목[2줄 위] 3 3 11 2" xfId="35092"/>
    <cellStyle name="제목[2줄 위] 3 3 12" xfId="17780"/>
    <cellStyle name="제목[2줄 위] 3 3 12 2" xfId="40834"/>
    <cellStyle name="제목[2줄 위] 3 3 13" xfId="23277"/>
    <cellStyle name="제목[2줄 위] 3 3 13 2" xfId="46316"/>
    <cellStyle name="제목[2줄 위] 3 3 14" xfId="29165"/>
    <cellStyle name="제목[2줄 위] 3 3 2" xfId="10471"/>
    <cellStyle name="제목[2줄 위] 3 3 2 2" xfId="16413"/>
    <cellStyle name="제목[2줄 위] 3 3 2 2 2" xfId="39467"/>
    <cellStyle name="제목[2줄 위] 3 3 2 3" xfId="22169"/>
    <cellStyle name="제목[2줄 위] 3 3 2 3 2" xfId="45208"/>
    <cellStyle name="제목[2줄 위] 3 3 2 4" xfId="27651"/>
    <cellStyle name="제목[2줄 위] 3 3 2 4 2" xfId="50690"/>
    <cellStyle name="제목[2줄 위] 3 3 2 5" xfId="33540"/>
    <cellStyle name="제목[2줄 위] 3 3 3" xfId="10472"/>
    <cellStyle name="제목[2줄 위] 3 3 3 2" xfId="16414"/>
    <cellStyle name="제목[2줄 위] 3 3 3 2 2" xfId="39468"/>
    <cellStyle name="제목[2줄 위] 3 3 3 3" xfId="22170"/>
    <cellStyle name="제목[2줄 위] 3 3 3 3 2" xfId="45209"/>
    <cellStyle name="제목[2줄 위] 3 3 3 4" xfId="27652"/>
    <cellStyle name="제목[2줄 위] 3 3 3 4 2" xfId="50691"/>
    <cellStyle name="제목[2줄 위] 3 3 3 5" xfId="33541"/>
    <cellStyle name="제목[2줄 위] 3 3 4" xfId="10473"/>
    <cellStyle name="제목[2줄 위] 3 3 4 2" xfId="16415"/>
    <cellStyle name="제목[2줄 위] 3 3 4 2 2" xfId="39469"/>
    <cellStyle name="제목[2줄 위] 3 3 4 3" xfId="22171"/>
    <cellStyle name="제목[2줄 위] 3 3 4 3 2" xfId="45210"/>
    <cellStyle name="제목[2줄 위] 3 3 4 4" xfId="27653"/>
    <cellStyle name="제목[2줄 위] 3 3 4 4 2" xfId="50692"/>
    <cellStyle name="제목[2줄 위] 3 3 4 5" xfId="33542"/>
    <cellStyle name="제목[2줄 위] 3 3 5" xfId="10474"/>
    <cellStyle name="제목[2줄 위] 3 3 5 2" xfId="16416"/>
    <cellStyle name="제목[2줄 위] 3 3 5 2 2" xfId="39470"/>
    <cellStyle name="제목[2줄 위] 3 3 5 3" xfId="22172"/>
    <cellStyle name="제목[2줄 위] 3 3 5 3 2" xfId="45211"/>
    <cellStyle name="제목[2줄 위] 3 3 5 4" xfId="27654"/>
    <cellStyle name="제목[2줄 위] 3 3 5 4 2" xfId="50693"/>
    <cellStyle name="제목[2줄 위] 3 3 5 5" xfId="33543"/>
    <cellStyle name="제목[2줄 위] 3 3 6" xfId="10475"/>
    <cellStyle name="제목[2줄 위] 3 3 6 2" xfId="16417"/>
    <cellStyle name="제목[2줄 위] 3 3 6 2 2" xfId="39471"/>
    <cellStyle name="제목[2줄 위] 3 3 6 3" xfId="22173"/>
    <cellStyle name="제목[2줄 위] 3 3 6 3 2" xfId="45212"/>
    <cellStyle name="제목[2줄 위] 3 3 6 4" xfId="27655"/>
    <cellStyle name="제목[2줄 위] 3 3 6 4 2" xfId="50694"/>
    <cellStyle name="제목[2줄 위] 3 3 6 5" xfId="33544"/>
    <cellStyle name="제목[2줄 위] 3 3 7" xfId="10476"/>
    <cellStyle name="제목[2줄 위] 3 3 7 2" xfId="16418"/>
    <cellStyle name="제목[2줄 위] 3 3 7 2 2" xfId="39472"/>
    <cellStyle name="제목[2줄 위] 3 3 7 3" xfId="22174"/>
    <cellStyle name="제목[2줄 위] 3 3 7 3 2" xfId="45213"/>
    <cellStyle name="제목[2줄 위] 3 3 7 4" xfId="27656"/>
    <cellStyle name="제목[2줄 위] 3 3 7 4 2" xfId="50695"/>
    <cellStyle name="제목[2줄 위] 3 3 7 5" xfId="33545"/>
    <cellStyle name="제목[2줄 위] 3 3 8" xfId="10477"/>
    <cellStyle name="제목[2줄 위] 3 3 8 2" xfId="16419"/>
    <cellStyle name="제목[2줄 위] 3 3 8 2 2" xfId="39473"/>
    <cellStyle name="제목[2줄 위] 3 3 8 3" xfId="22175"/>
    <cellStyle name="제목[2줄 위] 3 3 8 3 2" xfId="45214"/>
    <cellStyle name="제목[2줄 위] 3 3 8 4" xfId="27657"/>
    <cellStyle name="제목[2줄 위] 3 3 8 4 2" xfId="50696"/>
    <cellStyle name="제목[2줄 위] 3 3 8 5" xfId="33546"/>
    <cellStyle name="제목[2줄 위] 3 3 9" xfId="10478"/>
    <cellStyle name="제목[2줄 위] 3 3 9 2" xfId="16420"/>
    <cellStyle name="제목[2줄 위] 3 3 9 2 2" xfId="39474"/>
    <cellStyle name="제목[2줄 위] 3 3 9 3" xfId="22176"/>
    <cellStyle name="제목[2줄 위] 3 3 9 3 2" xfId="45215"/>
    <cellStyle name="제목[2줄 위] 3 3 9 4" xfId="27658"/>
    <cellStyle name="제목[2줄 위] 3 3 9 4 2" xfId="50697"/>
    <cellStyle name="제목[2줄 위] 3 3 9 5" xfId="33547"/>
    <cellStyle name="제목[2줄 위] 3 4" xfId="10479"/>
    <cellStyle name="제목[2줄 위] 3 4 2" xfId="16421"/>
    <cellStyle name="제목[2줄 위] 3 4 2 2" xfId="39475"/>
    <cellStyle name="제목[2줄 위] 3 4 3" xfId="22177"/>
    <cellStyle name="제목[2줄 위] 3 4 3 2" xfId="45216"/>
    <cellStyle name="제목[2줄 위] 3 4 4" xfId="27659"/>
    <cellStyle name="제목[2줄 위] 3 4 4 2" xfId="50698"/>
    <cellStyle name="제목[2줄 위] 3 4 5" xfId="33548"/>
    <cellStyle name="제목[2줄 위] 3 5" xfId="10480"/>
    <cellStyle name="제목[2줄 위] 3 5 2" xfId="16422"/>
    <cellStyle name="제목[2줄 위] 3 5 2 2" xfId="39476"/>
    <cellStyle name="제목[2줄 위] 3 5 3" xfId="22178"/>
    <cellStyle name="제목[2줄 위] 3 5 3 2" xfId="45217"/>
    <cellStyle name="제목[2줄 위] 3 5 4" xfId="27660"/>
    <cellStyle name="제목[2줄 위] 3 5 4 2" xfId="50699"/>
    <cellStyle name="제목[2줄 위] 3 5 5" xfId="33549"/>
    <cellStyle name="제목[2줄 위] 3 6" xfId="10481"/>
    <cellStyle name="제목[2줄 위] 3 6 2" xfId="16423"/>
    <cellStyle name="제목[2줄 위] 3 6 2 2" xfId="39477"/>
    <cellStyle name="제목[2줄 위] 3 6 3" xfId="22179"/>
    <cellStyle name="제목[2줄 위] 3 6 3 2" xfId="45218"/>
    <cellStyle name="제목[2줄 위] 3 6 4" xfId="27661"/>
    <cellStyle name="제목[2줄 위] 3 6 4 2" xfId="50700"/>
    <cellStyle name="제목[2줄 위] 3 6 5" xfId="33550"/>
    <cellStyle name="제목[2줄 위] 3 7" xfId="10482"/>
    <cellStyle name="제목[2줄 위] 3 7 2" xfId="16424"/>
    <cellStyle name="제목[2줄 위] 3 7 2 2" xfId="39478"/>
    <cellStyle name="제목[2줄 위] 3 7 3" xfId="22180"/>
    <cellStyle name="제목[2줄 위] 3 7 3 2" xfId="45219"/>
    <cellStyle name="제목[2줄 위] 3 7 4" xfId="27662"/>
    <cellStyle name="제목[2줄 위] 3 7 4 2" xfId="50701"/>
    <cellStyle name="제목[2줄 위] 3 7 5" xfId="33551"/>
    <cellStyle name="제목[2줄 위] 3 8" xfId="10483"/>
    <cellStyle name="제목[2줄 위] 3 8 2" xfId="16425"/>
    <cellStyle name="제목[2줄 위] 3 8 2 2" xfId="39479"/>
    <cellStyle name="제목[2줄 위] 3 8 3" xfId="22181"/>
    <cellStyle name="제목[2줄 위] 3 8 3 2" xfId="45220"/>
    <cellStyle name="제목[2줄 위] 3 8 4" xfId="27663"/>
    <cellStyle name="제목[2줄 위] 3 8 4 2" xfId="50702"/>
    <cellStyle name="제목[2줄 위] 3 8 5" xfId="33552"/>
    <cellStyle name="제목[2줄 위] 3 9" xfId="10484"/>
    <cellStyle name="제목[2줄 위] 3 9 2" xfId="16426"/>
    <cellStyle name="제목[2줄 위] 3 9 2 2" xfId="39480"/>
    <cellStyle name="제목[2줄 위] 3 9 3" xfId="22182"/>
    <cellStyle name="제목[2줄 위] 3 9 3 2" xfId="45221"/>
    <cellStyle name="제목[2줄 위] 3 9 4" xfId="27664"/>
    <cellStyle name="제목[2줄 위] 3 9 4 2" xfId="50703"/>
    <cellStyle name="제목[2줄 위] 3 9 5" xfId="33553"/>
    <cellStyle name="제목[2줄 위] 4" xfId="5433"/>
    <cellStyle name="제목[2줄 위] 4 10" xfId="17222"/>
    <cellStyle name="제목[2줄 위] 4 10 2" xfId="40276"/>
    <cellStyle name="제목[2줄 위] 4 11" xfId="11320"/>
    <cellStyle name="제목[2줄 위] 4 11 2" xfId="34389"/>
    <cellStyle name="제목[2줄 위] 4 12" xfId="28558"/>
    <cellStyle name="제목[2줄 위] 4 2" xfId="5721"/>
    <cellStyle name="제목[2줄 위] 4 2 10" xfId="10485"/>
    <cellStyle name="제목[2줄 위] 4 2 10 2" xfId="16427"/>
    <cellStyle name="제목[2줄 위] 4 2 10 2 2" xfId="39481"/>
    <cellStyle name="제목[2줄 위] 4 2 10 3" xfId="22183"/>
    <cellStyle name="제목[2줄 위] 4 2 10 3 2" xfId="45222"/>
    <cellStyle name="제목[2줄 위] 4 2 10 4" xfId="27665"/>
    <cellStyle name="제목[2줄 위] 4 2 10 4 2" xfId="50704"/>
    <cellStyle name="제목[2줄 위] 4 2 10 5" xfId="33554"/>
    <cellStyle name="제목[2줄 위] 4 2 11" xfId="11694"/>
    <cellStyle name="제목[2줄 위] 4 2 11 2" xfId="34763"/>
    <cellStyle name="제목[2줄 위] 4 2 12" xfId="17461"/>
    <cellStyle name="제목[2줄 위] 4 2 12 2" xfId="40515"/>
    <cellStyle name="제목[2줄 위] 4 2 13" xfId="22983"/>
    <cellStyle name="제목[2줄 위] 4 2 13 2" xfId="46022"/>
    <cellStyle name="제목[2줄 위] 4 2 14" xfId="28835"/>
    <cellStyle name="제목[2줄 위] 4 2 2" xfId="10486"/>
    <cellStyle name="제목[2줄 위] 4 2 2 2" xfId="16428"/>
    <cellStyle name="제목[2줄 위] 4 2 2 2 2" xfId="39482"/>
    <cellStyle name="제목[2줄 위] 4 2 2 3" xfId="22184"/>
    <cellStyle name="제목[2줄 위] 4 2 2 3 2" xfId="45223"/>
    <cellStyle name="제목[2줄 위] 4 2 2 4" xfId="27666"/>
    <cellStyle name="제목[2줄 위] 4 2 2 4 2" xfId="50705"/>
    <cellStyle name="제목[2줄 위] 4 2 2 5" xfId="33555"/>
    <cellStyle name="제목[2줄 위] 4 2 3" xfId="10487"/>
    <cellStyle name="제목[2줄 위] 4 2 3 2" xfId="16429"/>
    <cellStyle name="제목[2줄 위] 4 2 3 2 2" xfId="39483"/>
    <cellStyle name="제목[2줄 위] 4 2 3 3" xfId="22185"/>
    <cellStyle name="제목[2줄 위] 4 2 3 3 2" xfId="45224"/>
    <cellStyle name="제목[2줄 위] 4 2 3 4" xfId="27667"/>
    <cellStyle name="제목[2줄 위] 4 2 3 4 2" xfId="50706"/>
    <cellStyle name="제목[2줄 위] 4 2 3 5" xfId="33556"/>
    <cellStyle name="제목[2줄 위] 4 2 4" xfId="10488"/>
    <cellStyle name="제목[2줄 위] 4 2 4 2" xfId="16430"/>
    <cellStyle name="제목[2줄 위] 4 2 4 2 2" xfId="39484"/>
    <cellStyle name="제목[2줄 위] 4 2 4 3" xfId="22186"/>
    <cellStyle name="제목[2줄 위] 4 2 4 3 2" xfId="45225"/>
    <cellStyle name="제목[2줄 위] 4 2 4 4" xfId="27668"/>
    <cellStyle name="제목[2줄 위] 4 2 4 4 2" xfId="50707"/>
    <cellStyle name="제목[2줄 위] 4 2 4 5" xfId="33557"/>
    <cellStyle name="제목[2줄 위] 4 2 5" xfId="10489"/>
    <cellStyle name="제목[2줄 위] 4 2 5 2" xfId="16431"/>
    <cellStyle name="제목[2줄 위] 4 2 5 2 2" xfId="39485"/>
    <cellStyle name="제목[2줄 위] 4 2 5 3" xfId="22187"/>
    <cellStyle name="제목[2줄 위] 4 2 5 3 2" xfId="45226"/>
    <cellStyle name="제목[2줄 위] 4 2 5 4" xfId="27669"/>
    <cellStyle name="제목[2줄 위] 4 2 5 4 2" xfId="50708"/>
    <cellStyle name="제목[2줄 위] 4 2 5 5" xfId="33558"/>
    <cellStyle name="제목[2줄 위] 4 2 6" xfId="10490"/>
    <cellStyle name="제목[2줄 위] 4 2 6 2" xfId="16432"/>
    <cellStyle name="제목[2줄 위] 4 2 6 2 2" xfId="39486"/>
    <cellStyle name="제목[2줄 위] 4 2 6 3" xfId="22188"/>
    <cellStyle name="제목[2줄 위] 4 2 6 3 2" xfId="45227"/>
    <cellStyle name="제목[2줄 위] 4 2 6 4" xfId="27670"/>
    <cellStyle name="제목[2줄 위] 4 2 6 4 2" xfId="50709"/>
    <cellStyle name="제목[2줄 위] 4 2 6 5" xfId="33559"/>
    <cellStyle name="제목[2줄 위] 4 2 7" xfId="10491"/>
    <cellStyle name="제목[2줄 위] 4 2 7 2" xfId="16433"/>
    <cellStyle name="제목[2줄 위] 4 2 7 2 2" xfId="39487"/>
    <cellStyle name="제목[2줄 위] 4 2 7 3" xfId="22189"/>
    <cellStyle name="제목[2줄 위] 4 2 7 3 2" xfId="45228"/>
    <cellStyle name="제목[2줄 위] 4 2 7 4" xfId="27671"/>
    <cellStyle name="제목[2줄 위] 4 2 7 4 2" xfId="50710"/>
    <cellStyle name="제목[2줄 위] 4 2 7 5" xfId="33560"/>
    <cellStyle name="제목[2줄 위] 4 2 8" xfId="10492"/>
    <cellStyle name="제목[2줄 위] 4 2 8 2" xfId="16434"/>
    <cellStyle name="제목[2줄 위] 4 2 8 2 2" xfId="39488"/>
    <cellStyle name="제목[2줄 위] 4 2 8 3" xfId="22190"/>
    <cellStyle name="제목[2줄 위] 4 2 8 3 2" xfId="45229"/>
    <cellStyle name="제목[2줄 위] 4 2 8 4" xfId="27672"/>
    <cellStyle name="제목[2줄 위] 4 2 8 4 2" xfId="50711"/>
    <cellStyle name="제목[2줄 위] 4 2 8 5" xfId="33561"/>
    <cellStyle name="제목[2줄 위] 4 2 9" xfId="10493"/>
    <cellStyle name="제목[2줄 위] 4 2 9 2" xfId="16435"/>
    <cellStyle name="제목[2줄 위] 4 2 9 2 2" xfId="39489"/>
    <cellStyle name="제목[2줄 위] 4 2 9 3" xfId="22191"/>
    <cellStyle name="제목[2줄 위] 4 2 9 3 2" xfId="45230"/>
    <cellStyle name="제목[2줄 위] 4 2 9 4" xfId="27673"/>
    <cellStyle name="제목[2줄 위] 4 2 9 4 2" xfId="50712"/>
    <cellStyle name="제목[2줄 위] 4 2 9 5" xfId="33562"/>
    <cellStyle name="제목[2줄 위] 4 3" xfId="5954"/>
    <cellStyle name="제목[2줄 위] 4 3 10" xfId="10494"/>
    <cellStyle name="제목[2줄 위] 4 3 10 2" xfId="16436"/>
    <cellStyle name="제목[2줄 위] 4 3 10 2 2" xfId="39490"/>
    <cellStyle name="제목[2줄 위] 4 3 10 3" xfId="22192"/>
    <cellStyle name="제목[2줄 위] 4 3 10 3 2" xfId="45231"/>
    <cellStyle name="제목[2줄 위] 4 3 10 4" xfId="27674"/>
    <cellStyle name="제목[2줄 위] 4 3 10 4 2" xfId="50713"/>
    <cellStyle name="제목[2줄 위] 4 3 10 5" xfId="33563"/>
    <cellStyle name="제목[2줄 위] 4 3 11" xfId="11927"/>
    <cellStyle name="제목[2줄 위] 4 3 11 2" xfId="34996"/>
    <cellStyle name="제목[2줄 위] 4 3 12" xfId="17684"/>
    <cellStyle name="제목[2줄 위] 4 3 12 2" xfId="40738"/>
    <cellStyle name="제목[2줄 위] 4 3 13" xfId="23181"/>
    <cellStyle name="제목[2줄 위] 4 3 13 2" xfId="46220"/>
    <cellStyle name="제목[2줄 위] 4 3 14" xfId="29068"/>
    <cellStyle name="제목[2줄 위] 4 3 2" xfId="10495"/>
    <cellStyle name="제목[2줄 위] 4 3 2 2" xfId="16437"/>
    <cellStyle name="제목[2줄 위] 4 3 2 2 2" xfId="39491"/>
    <cellStyle name="제목[2줄 위] 4 3 2 3" xfId="22193"/>
    <cellStyle name="제목[2줄 위] 4 3 2 3 2" xfId="45232"/>
    <cellStyle name="제목[2줄 위] 4 3 2 4" xfId="27675"/>
    <cellStyle name="제목[2줄 위] 4 3 2 4 2" xfId="50714"/>
    <cellStyle name="제목[2줄 위] 4 3 2 5" xfId="33564"/>
    <cellStyle name="제목[2줄 위] 4 3 3" xfId="10496"/>
    <cellStyle name="제목[2줄 위] 4 3 3 2" xfId="16438"/>
    <cellStyle name="제목[2줄 위] 4 3 3 2 2" xfId="39492"/>
    <cellStyle name="제목[2줄 위] 4 3 3 3" xfId="22194"/>
    <cellStyle name="제목[2줄 위] 4 3 3 3 2" xfId="45233"/>
    <cellStyle name="제목[2줄 위] 4 3 3 4" xfId="27676"/>
    <cellStyle name="제목[2줄 위] 4 3 3 4 2" xfId="50715"/>
    <cellStyle name="제목[2줄 위] 4 3 3 5" xfId="33565"/>
    <cellStyle name="제목[2줄 위] 4 3 4" xfId="10497"/>
    <cellStyle name="제목[2줄 위] 4 3 4 2" xfId="16439"/>
    <cellStyle name="제목[2줄 위] 4 3 4 2 2" xfId="39493"/>
    <cellStyle name="제목[2줄 위] 4 3 4 3" xfId="22195"/>
    <cellStyle name="제목[2줄 위] 4 3 4 3 2" xfId="45234"/>
    <cellStyle name="제목[2줄 위] 4 3 4 4" xfId="27677"/>
    <cellStyle name="제목[2줄 위] 4 3 4 4 2" xfId="50716"/>
    <cellStyle name="제목[2줄 위] 4 3 4 5" xfId="33566"/>
    <cellStyle name="제목[2줄 위] 4 3 5" xfId="10498"/>
    <cellStyle name="제목[2줄 위] 4 3 5 2" xfId="16440"/>
    <cellStyle name="제목[2줄 위] 4 3 5 2 2" xfId="39494"/>
    <cellStyle name="제목[2줄 위] 4 3 5 3" xfId="22196"/>
    <cellStyle name="제목[2줄 위] 4 3 5 3 2" xfId="45235"/>
    <cellStyle name="제목[2줄 위] 4 3 5 4" xfId="27678"/>
    <cellStyle name="제목[2줄 위] 4 3 5 4 2" xfId="50717"/>
    <cellStyle name="제목[2줄 위] 4 3 5 5" xfId="33567"/>
    <cellStyle name="제목[2줄 위] 4 3 6" xfId="10499"/>
    <cellStyle name="제목[2줄 위] 4 3 6 2" xfId="16441"/>
    <cellStyle name="제목[2줄 위] 4 3 6 2 2" xfId="39495"/>
    <cellStyle name="제목[2줄 위] 4 3 6 3" xfId="22197"/>
    <cellStyle name="제목[2줄 위] 4 3 6 3 2" xfId="45236"/>
    <cellStyle name="제목[2줄 위] 4 3 6 4" xfId="27679"/>
    <cellStyle name="제목[2줄 위] 4 3 6 4 2" xfId="50718"/>
    <cellStyle name="제목[2줄 위] 4 3 6 5" xfId="33568"/>
    <cellStyle name="제목[2줄 위] 4 3 7" xfId="10500"/>
    <cellStyle name="제목[2줄 위] 4 3 7 2" xfId="16442"/>
    <cellStyle name="제목[2줄 위] 4 3 7 2 2" xfId="39496"/>
    <cellStyle name="제목[2줄 위] 4 3 7 3" xfId="22198"/>
    <cellStyle name="제목[2줄 위] 4 3 7 3 2" xfId="45237"/>
    <cellStyle name="제목[2줄 위] 4 3 7 4" xfId="27680"/>
    <cellStyle name="제목[2줄 위] 4 3 7 4 2" xfId="50719"/>
    <cellStyle name="제목[2줄 위] 4 3 7 5" xfId="33569"/>
    <cellStyle name="제목[2줄 위] 4 3 8" xfId="10501"/>
    <cellStyle name="제목[2줄 위] 4 3 8 2" xfId="16443"/>
    <cellStyle name="제목[2줄 위] 4 3 8 2 2" xfId="39497"/>
    <cellStyle name="제목[2줄 위] 4 3 8 3" xfId="22199"/>
    <cellStyle name="제목[2줄 위] 4 3 8 3 2" xfId="45238"/>
    <cellStyle name="제목[2줄 위] 4 3 8 4" xfId="27681"/>
    <cellStyle name="제목[2줄 위] 4 3 8 4 2" xfId="50720"/>
    <cellStyle name="제목[2줄 위] 4 3 8 5" xfId="33570"/>
    <cellStyle name="제목[2줄 위] 4 3 9" xfId="10502"/>
    <cellStyle name="제목[2줄 위] 4 3 9 2" xfId="16444"/>
    <cellStyle name="제목[2줄 위] 4 3 9 2 2" xfId="39498"/>
    <cellStyle name="제목[2줄 위] 4 3 9 3" xfId="22200"/>
    <cellStyle name="제목[2줄 위] 4 3 9 3 2" xfId="45239"/>
    <cellStyle name="제목[2줄 위] 4 3 9 4" xfId="27682"/>
    <cellStyle name="제목[2줄 위] 4 3 9 4 2" xfId="50721"/>
    <cellStyle name="제목[2줄 위] 4 3 9 5" xfId="33571"/>
    <cellStyle name="제목[2줄 위] 4 4" xfId="10503"/>
    <cellStyle name="제목[2줄 위] 4 4 2" xfId="16445"/>
    <cellStyle name="제목[2줄 위] 4 4 2 2" xfId="39499"/>
    <cellStyle name="제목[2줄 위] 4 4 3" xfId="22201"/>
    <cellStyle name="제목[2줄 위] 4 4 3 2" xfId="45240"/>
    <cellStyle name="제목[2줄 위] 4 4 4" xfId="27683"/>
    <cellStyle name="제목[2줄 위] 4 4 4 2" xfId="50722"/>
    <cellStyle name="제목[2줄 위] 4 4 5" xfId="33572"/>
    <cellStyle name="제목[2줄 위] 4 5" xfId="10504"/>
    <cellStyle name="제목[2줄 위] 4 5 2" xfId="16446"/>
    <cellStyle name="제목[2줄 위] 4 5 2 2" xfId="39500"/>
    <cellStyle name="제목[2줄 위] 4 5 3" xfId="22202"/>
    <cellStyle name="제목[2줄 위] 4 5 3 2" xfId="45241"/>
    <cellStyle name="제목[2줄 위] 4 5 4" xfId="27684"/>
    <cellStyle name="제목[2줄 위] 4 5 4 2" xfId="50723"/>
    <cellStyle name="제목[2줄 위] 4 5 5" xfId="33573"/>
    <cellStyle name="제목[2줄 위] 4 6" xfId="10505"/>
    <cellStyle name="제목[2줄 위] 4 6 2" xfId="16447"/>
    <cellStyle name="제목[2줄 위] 4 6 2 2" xfId="39501"/>
    <cellStyle name="제목[2줄 위] 4 6 3" xfId="22203"/>
    <cellStyle name="제목[2줄 위] 4 6 3 2" xfId="45242"/>
    <cellStyle name="제목[2줄 위] 4 6 4" xfId="27685"/>
    <cellStyle name="제목[2줄 위] 4 6 4 2" xfId="50724"/>
    <cellStyle name="제목[2줄 위] 4 6 5" xfId="33574"/>
    <cellStyle name="제목[2줄 위] 4 7" xfId="10506"/>
    <cellStyle name="제목[2줄 위] 4 7 2" xfId="16448"/>
    <cellStyle name="제목[2줄 위] 4 7 2 2" xfId="39502"/>
    <cellStyle name="제목[2줄 위] 4 7 3" xfId="22204"/>
    <cellStyle name="제목[2줄 위] 4 7 3 2" xfId="45243"/>
    <cellStyle name="제목[2줄 위] 4 7 4" xfId="27686"/>
    <cellStyle name="제목[2줄 위] 4 7 4 2" xfId="50725"/>
    <cellStyle name="제목[2줄 위] 4 7 5" xfId="33575"/>
    <cellStyle name="제목[2줄 위] 4 8" xfId="10507"/>
    <cellStyle name="제목[2줄 위] 4 8 2" xfId="16449"/>
    <cellStyle name="제목[2줄 위] 4 8 2 2" xfId="39503"/>
    <cellStyle name="제목[2줄 위] 4 8 3" xfId="22205"/>
    <cellStyle name="제목[2줄 위] 4 8 3 2" xfId="45244"/>
    <cellStyle name="제목[2줄 위] 4 8 4" xfId="27687"/>
    <cellStyle name="제목[2줄 위] 4 8 4 2" xfId="50726"/>
    <cellStyle name="제목[2줄 위] 4 8 5" xfId="33576"/>
    <cellStyle name="제목[2줄 위] 4 9" xfId="11427"/>
    <cellStyle name="제목[2줄 위] 4 9 2" xfId="34496"/>
    <cellStyle name="제목[2줄 위] 5" xfId="10508"/>
    <cellStyle name="제목[2줄 위] 5 2" xfId="16450"/>
    <cellStyle name="제목[2줄 위] 5 2 2" xfId="39504"/>
    <cellStyle name="제목[2줄 위] 5 3" xfId="22206"/>
    <cellStyle name="제목[2줄 위] 5 3 2" xfId="45245"/>
    <cellStyle name="제목[2줄 위] 5 4" xfId="27688"/>
    <cellStyle name="제목[2줄 위] 5 4 2" xfId="50727"/>
    <cellStyle name="제목[2줄 위] 5 5" xfId="33577"/>
    <cellStyle name="제목[2줄 위] 6" xfId="10509"/>
    <cellStyle name="제목[2줄 위] 6 2" xfId="16451"/>
    <cellStyle name="제목[2줄 위] 6 2 2" xfId="39505"/>
    <cellStyle name="제목[2줄 위] 6 3" xfId="22207"/>
    <cellStyle name="제목[2줄 위] 6 3 2" xfId="45246"/>
    <cellStyle name="제목[2줄 위] 6 4" xfId="27689"/>
    <cellStyle name="제목[2줄 위] 6 4 2" xfId="50728"/>
    <cellStyle name="제목[2줄 위] 6 5" xfId="33578"/>
    <cellStyle name="제목[2줄 위] 7" xfId="10510"/>
    <cellStyle name="제목[2줄 위] 7 2" xfId="16452"/>
    <cellStyle name="제목[2줄 위] 7 2 2" xfId="39506"/>
    <cellStyle name="제목[2줄 위] 7 3" xfId="22208"/>
    <cellStyle name="제목[2줄 위] 7 3 2" xfId="45247"/>
    <cellStyle name="제목[2줄 위] 7 4" xfId="27690"/>
    <cellStyle name="제목[2줄 위] 7 4 2" xfId="50729"/>
    <cellStyle name="제목[2줄 위] 7 5" xfId="33579"/>
    <cellStyle name="제목[2줄 위] 8" xfId="10511"/>
    <cellStyle name="제목[2줄 위] 8 2" xfId="16453"/>
    <cellStyle name="제목[2줄 위] 8 2 2" xfId="39507"/>
    <cellStyle name="제목[2줄 위] 8 3" xfId="22209"/>
    <cellStyle name="제목[2줄 위] 8 3 2" xfId="45248"/>
    <cellStyle name="제목[2줄 위] 8 4" xfId="27691"/>
    <cellStyle name="제목[2줄 위] 8 4 2" xfId="50730"/>
    <cellStyle name="제목[2줄 위] 8 5" xfId="33580"/>
    <cellStyle name="제목[2줄 위] 9" xfId="10512"/>
    <cellStyle name="제목[2줄 위] 9 2" xfId="16454"/>
    <cellStyle name="제목[2줄 위] 9 2 2" xfId="39508"/>
    <cellStyle name="제목[2줄 위] 9 3" xfId="22210"/>
    <cellStyle name="제목[2줄 위] 9 3 2" xfId="45249"/>
    <cellStyle name="제목[2줄 위] 9 4" xfId="27692"/>
    <cellStyle name="제목[2줄 위] 9 4 2" xfId="50731"/>
    <cellStyle name="제목[2줄 위] 9 5" xfId="33581"/>
    <cellStyle name="제목1" xfId="656"/>
    <cellStyle name="제목1 2" xfId="4850"/>
    <cellStyle name="제목2" xfId="4851"/>
    <cellStyle name="제목2 2" xfId="4852"/>
    <cellStyle name="제조번호" xfId="4853"/>
    <cellStyle name="제조번호 2" xfId="5340"/>
    <cellStyle name="제조번호 2 2" xfId="5578"/>
    <cellStyle name="제조번호 2 2 10" xfId="28703"/>
    <cellStyle name="제조번호 2 2 2" xfId="5866"/>
    <cellStyle name="제조번호 2 2 2 2" xfId="10513"/>
    <cellStyle name="제조번호 2 2 2 2 2" xfId="16455"/>
    <cellStyle name="제조번호 2 2 2 2 2 2" xfId="39509"/>
    <cellStyle name="제조번호 2 2 2 2 3" xfId="22211"/>
    <cellStyle name="제조번호 2 2 2 2 3 2" xfId="45250"/>
    <cellStyle name="제조번호 2 2 2 2 4" xfId="27693"/>
    <cellStyle name="제조번호 2 2 2 2 4 2" xfId="50732"/>
    <cellStyle name="제조번호 2 2 2 2 5" xfId="33582"/>
    <cellStyle name="제조번호 2 2 2 3" xfId="10514"/>
    <cellStyle name="제조번호 2 2 2 3 2" xfId="16456"/>
    <cellStyle name="제조번호 2 2 2 3 2 2" xfId="39510"/>
    <cellStyle name="제조번호 2 2 2 3 3" xfId="22212"/>
    <cellStyle name="제조번호 2 2 2 3 3 2" xfId="45251"/>
    <cellStyle name="제조번호 2 2 2 3 4" xfId="27694"/>
    <cellStyle name="제조번호 2 2 2 3 4 2" xfId="50733"/>
    <cellStyle name="제조번호 2 2 2 3 5" xfId="33583"/>
    <cellStyle name="제조번호 2 2 2 4" xfId="10515"/>
    <cellStyle name="제조번호 2 2 2 4 2" xfId="16457"/>
    <cellStyle name="제조번호 2 2 2 4 2 2" xfId="39511"/>
    <cellStyle name="제조번호 2 2 2 4 3" xfId="22213"/>
    <cellStyle name="제조번호 2 2 2 4 3 2" xfId="45252"/>
    <cellStyle name="제조번호 2 2 2 4 4" xfId="27695"/>
    <cellStyle name="제조번호 2 2 2 4 4 2" xfId="50734"/>
    <cellStyle name="제조번호 2 2 2 4 5" xfId="33584"/>
    <cellStyle name="제조번호 2 2 2 5" xfId="10516"/>
    <cellStyle name="제조번호 2 2 2 5 2" xfId="16458"/>
    <cellStyle name="제조번호 2 2 2 5 2 2" xfId="39512"/>
    <cellStyle name="제조번호 2 2 2 5 3" xfId="22214"/>
    <cellStyle name="제조번호 2 2 2 5 3 2" xfId="45253"/>
    <cellStyle name="제조번호 2 2 2 5 4" xfId="27696"/>
    <cellStyle name="제조번호 2 2 2 5 4 2" xfId="50735"/>
    <cellStyle name="제조번호 2 2 2 5 5" xfId="33585"/>
    <cellStyle name="제조번호 2 2 2 6" xfId="10517"/>
    <cellStyle name="제조번호 2 2 2 6 2" xfId="16459"/>
    <cellStyle name="제조번호 2 2 2 6 2 2" xfId="39513"/>
    <cellStyle name="제조번호 2 2 2 6 3" xfId="22215"/>
    <cellStyle name="제조번호 2 2 2 6 3 2" xfId="45254"/>
    <cellStyle name="제조번호 2 2 2 6 4" xfId="27697"/>
    <cellStyle name="제조번호 2 2 2 6 4 2" xfId="50736"/>
    <cellStyle name="제조번호 2 2 2 6 5" xfId="33586"/>
    <cellStyle name="제조번호 2 2 2 7" xfId="11839"/>
    <cellStyle name="제조번호 2 2 2 7 2" xfId="34908"/>
    <cellStyle name="제조번호 2 2 2 8" xfId="17600"/>
    <cellStyle name="제조번호 2 2 2 8 2" xfId="40654"/>
    <cellStyle name="제조번호 2 2 2 9" xfId="28980"/>
    <cellStyle name="제조번호 2 2 3" xfId="10518"/>
    <cellStyle name="제조번호 2 2 3 2" xfId="16460"/>
    <cellStyle name="제조번호 2 2 3 2 2" xfId="39514"/>
    <cellStyle name="제조번호 2 2 3 3" xfId="22216"/>
    <cellStyle name="제조번호 2 2 3 3 2" xfId="45255"/>
    <cellStyle name="제조번호 2 2 3 4" xfId="27698"/>
    <cellStyle name="제조번호 2 2 3 4 2" xfId="50737"/>
    <cellStyle name="제조번호 2 2 3 5" xfId="33587"/>
    <cellStyle name="제조번호 2 2 4" xfId="10519"/>
    <cellStyle name="제조번호 2 2 4 2" xfId="16461"/>
    <cellStyle name="제조번호 2 2 4 2 2" xfId="39515"/>
    <cellStyle name="제조번호 2 2 4 3" xfId="22217"/>
    <cellStyle name="제조번호 2 2 4 3 2" xfId="45256"/>
    <cellStyle name="제조번호 2 2 4 4" xfId="27699"/>
    <cellStyle name="제조번호 2 2 4 4 2" xfId="50738"/>
    <cellStyle name="제조번호 2 2 4 5" xfId="33588"/>
    <cellStyle name="제조번호 2 2 5" xfId="10520"/>
    <cellStyle name="제조번호 2 2 5 2" xfId="16462"/>
    <cellStyle name="제조번호 2 2 5 2 2" xfId="39516"/>
    <cellStyle name="제조번호 2 2 5 3" xfId="22218"/>
    <cellStyle name="제조번호 2 2 5 3 2" xfId="45257"/>
    <cellStyle name="제조번호 2 2 5 4" xfId="27700"/>
    <cellStyle name="제조번호 2 2 5 4 2" xfId="50739"/>
    <cellStyle name="제조번호 2 2 5 5" xfId="33589"/>
    <cellStyle name="제조번호 2 2 6" xfId="10521"/>
    <cellStyle name="제조번호 2 2 6 2" xfId="16463"/>
    <cellStyle name="제조번호 2 2 6 2 2" xfId="39517"/>
    <cellStyle name="제조번호 2 2 6 3" xfId="22219"/>
    <cellStyle name="제조번호 2 2 6 3 2" xfId="45258"/>
    <cellStyle name="제조번호 2 2 6 4" xfId="27701"/>
    <cellStyle name="제조번호 2 2 6 4 2" xfId="50740"/>
    <cellStyle name="제조번호 2 2 6 5" xfId="33590"/>
    <cellStyle name="제조번호 2 2 7" xfId="10522"/>
    <cellStyle name="제조번호 2 2 7 2" xfId="16464"/>
    <cellStyle name="제조번호 2 2 7 2 2" xfId="39518"/>
    <cellStyle name="제조번호 2 2 7 3" xfId="22220"/>
    <cellStyle name="제조번호 2 2 7 3 2" xfId="45259"/>
    <cellStyle name="제조번호 2 2 7 4" xfId="27702"/>
    <cellStyle name="제조번호 2 2 7 4 2" xfId="50741"/>
    <cellStyle name="제조번호 2 2 7 5" xfId="33591"/>
    <cellStyle name="제조번호 2 2 8" xfId="10523"/>
    <cellStyle name="제조번호 2 2 8 2" xfId="16465"/>
    <cellStyle name="제조번호 2 2 8 2 2" xfId="39519"/>
    <cellStyle name="제조번호 2 2 8 3" xfId="22221"/>
    <cellStyle name="제조번호 2 2 8 3 2" xfId="45260"/>
    <cellStyle name="제조번호 2 2 8 4" xfId="27703"/>
    <cellStyle name="제조번호 2 2 8 4 2" xfId="50742"/>
    <cellStyle name="제조번호 2 2 8 5" xfId="33592"/>
    <cellStyle name="제조번호 2 2 9" xfId="10524"/>
    <cellStyle name="제조번호 2 2 9 2" xfId="16466"/>
    <cellStyle name="제조번호 2 2 9 2 2" xfId="39520"/>
    <cellStyle name="제조번호 2 2 9 3" xfId="22222"/>
    <cellStyle name="제조번호 2 2 9 3 2" xfId="45261"/>
    <cellStyle name="제조번호 2 2 9 4" xfId="27704"/>
    <cellStyle name="제조번호 2 2 9 4 2" xfId="50743"/>
    <cellStyle name="제조번호 2 2 9 5" xfId="33593"/>
    <cellStyle name="제조번호 2 3" xfId="5589"/>
    <cellStyle name="제조번호 2 3 2" xfId="5877"/>
    <cellStyle name="제조번호 2 3 2 10" xfId="10525"/>
    <cellStyle name="제조번호 2 3 2 10 2" xfId="16467"/>
    <cellStyle name="제조번호 2 3 2 10 2 2" xfId="39521"/>
    <cellStyle name="제조번호 2 3 2 10 3" xfId="22223"/>
    <cellStyle name="제조번호 2 3 2 10 3 2" xfId="45262"/>
    <cellStyle name="제조번호 2 3 2 10 4" xfId="27705"/>
    <cellStyle name="제조번호 2 3 2 10 4 2" xfId="50744"/>
    <cellStyle name="제조번호 2 3 2 10 5" xfId="33594"/>
    <cellStyle name="제조번호 2 3 2 11" xfId="11850"/>
    <cellStyle name="제조번호 2 3 2 11 2" xfId="34919"/>
    <cellStyle name="제조번호 2 3 2 12" xfId="23104"/>
    <cellStyle name="제조번호 2 3 2 12 2" xfId="46143"/>
    <cellStyle name="제조번호 2 3 2 13" xfId="28991"/>
    <cellStyle name="제조번호 2 3 2 2" xfId="10526"/>
    <cellStyle name="제조번호 2 3 2 2 2" xfId="16468"/>
    <cellStyle name="제조번호 2 3 2 2 2 2" xfId="39522"/>
    <cellStyle name="제조번호 2 3 2 2 3" xfId="22224"/>
    <cellStyle name="제조번호 2 3 2 2 3 2" xfId="45263"/>
    <cellStyle name="제조번호 2 3 2 2 4" xfId="27706"/>
    <cellStyle name="제조번호 2 3 2 2 4 2" xfId="50745"/>
    <cellStyle name="제조번호 2 3 2 2 5" xfId="33595"/>
    <cellStyle name="제조번호 2 3 2 3" xfId="10527"/>
    <cellStyle name="제조번호 2 3 2 3 2" xfId="16469"/>
    <cellStyle name="제조번호 2 3 2 3 2 2" xfId="39523"/>
    <cellStyle name="제조번호 2 3 2 3 3" xfId="22225"/>
    <cellStyle name="제조번호 2 3 2 3 3 2" xfId="45264"/>
    <cellStyle name="제조번호 2 3 2 3 4" xfId="27707"/>
    <cellStyle name="제조번호 2 3 2 3 4 2" xfId="50746"/>
    <cellStyle name="제조번호 2 3 2 3 5" xfId="33596"/>
    <cellStyle name="제조번호 2 3 2 4" xfId="10528"/>
    <cellStyle name="제조번호 2 3 2 4 2" xfId="16470"/>
    <cellStyle name="제조번호 2 3 2 4 2 2" xfId="39524"/>
    <cellStyle name="제조번호 2 3 2 4 3" xfId="22226"/>
    <cellStyle name="제조번호 2 3 2 4 3 2" xfId="45265"/>
    <cellStyle name="제조번호 2 3 2 4 4" xfId="27708"/>
    <cellStyle name="제조번호 2 3 2 4 4 2" xfId="50747"/>
    <cellStyle name="제조번호 2 3 2 4 5" xfId="33597"/>
    <cellStyle name="제조번호 2 3 2 5" xfId="10529"/>
    <cellStyle name="제조번호 2 3 2 5 2" xfId="16471"/>
    <cellStyle name="제조번호 2 3 2 5 2 2" xfId="39525"/>
    <cellStyle name="제조번호 2 3 2 5 3" xfId="22227"/>
    <cellStyle name="제조번호 2 3 2 5 3 2" xfId="45266"/>
    <cellStyle name="제조번호 2 3 2 5 4" xfId="27709"/>
    <cellStyle name="제조번호 2 3 2 5 4 2" xfId="50748"/>
    <cellStyle name="제조번호 2 3 2 5 5" xfId="33598"/>
    <cellStyle name="제조번호 2 3 2 6" xfId="10530"/>
    <cellStyle name="제조번호 2 3 2 6 2" xfId="16472"/>
    <cellStyle name="제조번호 2 3 2 6 2 2" xfId="39526"/>
    <cellStyle name="제조번호 2 3 2 6 3" xfId="22228"/>
    <cellStyle name="제조번호 2 3 2 6 3 2" xfId="45267"/>
    <cellStyle name="제조번호 2 3 2 6 4" xfId="27710"/>
    <cellStyle name="제조번호 2 3 2 6 4 2" xfId="50749"/>
    <cellStyle name="제조번호 2 3 2 6 5" xfId="33599"/>
    <cellStyle name="제조번호 2 3 2 7" xfId="10531"/>
    <cellStyle name="제조번호 2 3 2 7 2" xfId="16473"/>
    <cellStyle name="제조번호 2 3 2 7 2 2" xfId="39527"/>
    <cellStyle name="제조번호 2 3 2 7 3" xfId="22229"/>
    <cellStyle name="제조번호 2 3 2 7 3 2" xfId="45268"/>
    <cellStyle name="제조번호 2 3 2 7 4" xfId="27711"/>
    <cellStyle name="제조번호 2 3 2 7 4 2" xfId="50750"/>
    <cellStyle name="제조번호 2 3 2 7 5" xfId="33600"/>
    <cellStyle name="제조번호 2 3 2 8" xfId="10532"/>
    <cellStyle name="제조번호 2 3 2 8 2" xfId="16474"/>
    <cellStyle name="제조번호 2 3 2 8 2 2" xfId="39528"/>
    <cellStyle name="제조번호 2 3 2 8 3" xfId="22230"/>
    <cellStyle name="제조번호 2 3 2 8 3 2" xfId="45269"/>
    <cellStyle name="제조번호 2 3 2 8 4" xfId="27712"/>
    <cellStyle name="제조번호 2 3 2 8 4 2" xfId="50751"/>
    <cellStyle name="제조번호 2 3 2 8 5" xfId="33601"/>
    <cellStyle name="제조번호 2 3 2 9" xfId="10533"/>
    <cellStyle name="제조번호 2 3 2 9 2" xfId="16475"/>
    <cellStyle name="제조번호 2 3 2 9 2 2" xfId="39529"/>
    <cellStyle name="제조번호 2 3 2 9 3" xfId="22231"/>
    <cellStyle name="제조번호 2 3 2 9 3 2" xfId="45270"/>
    <cellStyle name="제조번호 2 3 2 9 4" xfId="27713"/>
    <cellStyle name="제조번호 2 3 2 9 4 2" xfId="50752"/>
    <cellStyle name="제조번호 2 3 2 9 5" xfId="33602"/>
    <cellStyle name="제조번호 2 3 3" xfId="6082"/>
    <cellStyle name="제조번호 2 3 3 10" xfId="10534"/>
    <cellStyle name="제조번호 2 3 3 10 2" xfId="16476"/>
    <cellStyle name="제조번호 2 3 3 10 2 2" xfId="39530"/>
    <cellStyle name="제조번호 2 3 3 10 3" xfId="22232"/>
    <cellStyle name="제조번호 2 3 3 10 3 2" xfId="45271"/>
    <cellStyle name="제조번호 2 3 3 10 4" xfId="27714"/>
    <cellStyle name="제조번호 2 3 3 10 4 2" xfId="50753"/>
    <cellStyle name="제조번호 2 3 3 10 5" xfId="33603"/>
    <cellStyle name="제조번호 2 3 3 11" xfId="12054"/>
    <cellStyle name="제조번호 2 3 3 11 2" xfId="35123"/>
    <cellStyle name="제조번호 2 3 3 12" xfId="17810"/>
    <cellStyle name="제조번호 2 3 3 12 2" xfId="40864"/>
    <cellStyle name="제조번호 2 3 3 13" xfId="23307"/>
    <cellStyle name="제조번호 2 3 3 13 2" xfId="46346"/>
    <cellStyle name="제조번호 2 3 3 14" xfId="29196"/>
    <cellStyle name="제조번호 2 3 3 2" xfId="10535"/>
    <cellStyle name="제조번호 2 3 3 2 2" xfId="16477"/>
    <cellStyle name="제조번호 2 3 3 2 2 2" xfId="39531"/>
    <cellStyle name="제조번호 2 3 3 2 3" xfId="22233"/>
    <cellStyle name="제조번호 2 3 3 2 3 2" xfId="45272"/>
    <cellStyle name="제조번호 2 3 3 2 4" xfId="27715"/>
    <cellStyle name="제조번호 2 3 3 2 4 2" xfId="50754"/>
    <cellStyle name="제조번호 2 3 3 2 5" xfId="33604"/>
    <cellStyle name="제조번호 2 3 3 3" xfId="10536"/>
    <cellStyle name="제조번호 2 3 3 3 2" xfId="16478"/>
    <cellStyle name="제조번호 2 3 3 3 2 2" xfId="39532"/>
    <cellStyle name="제조번호 2 3 3 3 3" xfId="22234"/>
    <cellStyle name="제조번호 2 3 3 3 3 2" xfId="45273"/>
    <cellStyle name="제조번호 2 3 3 3 4" xfId="27716"/>
    <cellStyle name="제조번호 2 3 3 3 4 2" xfId="50755"/>
    <cellStyle name="제조번호 2 3 3 3 5" xfId="33605"/>
    <cellStyle name="제조번호 2 3 3 4" xfId="10537"/>
    <cellStyle name="제조번호 2 3 3 4 2" xfId="16479"/>
    <cellStyle name="제조번호 2 3 3 4 2 2" xfId="39533"/>
    <cellStyle name="제조번호 2 3 3 4 3" xfId="22235"/>
    <cellStyle name="제조번호 2 3 3 4 3 2" xfId="45274"/>
    <cellStyle name="제조번호 2 3 3 4 4" xfId="27717"/>
    <cellStyle name="제조번호 2 3 3 4 4 2" xfId="50756"/>
    <cellStyle name="제조번호 2 3 3 4 5" xfId="33606"/>
    <cellStyle name="제조번호 2 3 3 5" xfId="10538"/>
    <cellStyle name="제조번호 2 3 3 5 2" xfId="16480"/>
    <cellStyle name="제조번호 2 3 3 5 2 2" xfId="39534"/>
    <cellStyle name="제조번호 2 3 3 5 3" xfId="22236"/>
    <cellStyle name="제조번호 2 3 3 5 3 2" xfId="45275"/>
    <cellStyle name="제조번호 2 3 3 5 4" xfId="27718"/>
    <cellStyle name="제조번호 2 3 3 5 4 2" xfId="50757"/>
    <cellStyle name="제조번호 2 3 3 5 5" xfId="33607"/>
    <cellStyle name="제조번호 2 3 3 6" xfId="10539"/>
    <cellStyle name="제조번호 2 3 3 6 2" xfId="16481"/>
    <cellStyle name="제조번호 2 3 3 6 2 2" xfId="39535"/>
    <cellStyle name="제조번호 2 3 3 6 3" xfId="22237"/>
    <cellStyle name="제조번호 2 3 3 6 3 2" xfId="45276"/>
    <cellStyle name="제조번호 2 3 3 6 4" xfId="27719"/>
    <cellStyle name="제조번호 2 3 3 6 4 2" xfId="50758"/>
    <cellStyle name="제조번호 2 3 3 6 5" xfId="33608"/>
    <cellStyle name="제조번호 2 3 3 7" xfId="10540"/>
    <cellStyle name="제조번호 2 3 3 7 2" xfId="16482"/>
    <cellStyle name="제조번호 2 3 3 7 2 2" xfId="39536"/>
    <cellStyle name="제조번호 2 3 3 7 3" xfId="22238"/>
    <cellStyle name="제조번호 2 3 3 7 3 2" xfId="45277"/>
    <cellStyle name="제조번호 2 3 3 7 4" xfId="27720"/>
    <cellStyle name="제조번호 2 3 3 7 4 2" xfId="50759"/>
    <cellStyle name="제조번호 2 3 3 7 5" xfId="33609"/>
    <cellStyle name="제조번호 2 3 3 8" xfId="10541"/>
    <cellStyle name="제조번호 2 3 3 8 2" xfId="16483"/>
    <cellStyle name="제조번호 2 3 3 8 2 2" xfId="39537"/>
    <cellStyle name="제조번호 2 3 3 8 3" xfId="22239"/>
    <cellStyle name="제조번호 2 3 3 8 3 2" xfId="45278"/>
    <cellStyle name="제조번호 2 3 3 8 4" xfId="27721"/>
    <cellStyle name="제조번호 2 3 3 8 4 2" xfId="50760"/>
    <cellStyle name="제조번호 2 3 3 8 5" xfId="33610"/>
    <cellStyle name="제조번호 2 3 3 9" xfId="10542"/>
    <cellStyle name="제조번호 2 3 3 9 2" xfId="16484"/>
    <cellStyle name="제조번호 2 3 3 9 2 2" xfId="39538"/>
    <cellStyle name="제조번호 2 3 3 9 3" xfId="22240"/>
    <cellStyle name="제조번호 2 3 3 9 3 2" xfId="45279"/>
    <cellStyle name="제조번호 2 3 3 9 4" xfId="27722"/>
    <cellStyle name="제조번호 2 3 3 9 4 2" xfId="50761"/>
    <cellStyle name="제조번호 2 3 3 9 5" xfId="33611"/>
    <cellStyle name="제조번호 2 3 4" xfId="10543"/>
    <cellStyle name="제조번호 2 3 4 2" xfId="16485"/>
    <cellStyle name="제조번호 2 3 4 2 2" xfId="39539"/>
    <cellStyle name="제조번호 2 3 4 3" xfId="22241"/>
    <cellStyle name="제조번호 2 3 4 3 2" xfId="45280"/>
    <cellStyle name="제조번호 2 3 4 4" xfId="27723"/>
    <cellStyle name="제조번호 2 3 4 4 2" xfId="50762"/>
    <cellStyle name="제조번호 2 3 4 5" xfId="33612"/>
    <cellStyle name="제조번호 2 3 5" xfId="10544"/>
    <cellStyle name="제조번호 2 3 5 2" xfId="16486"/>
    <cellStyle name="제조번호 2 3 5 2 2" xfId="39540"/>
    <cellStyle name="제조번호 2 3 5 3" xfId="22242"/>
    <cellStyle name="제조번호 2 3 5 3 2" xfId="45281"/>
    <cellStyle name="제조번호 2 3 5 4" xfId="27724"/>
    <cellStyle name="제조번호 2 3 5 4 2" xfId="50763"/>
    <cellStyle name="제조번호 2 3 5 5" xfId="33613"/>
    <cellStyle name="제조번호 2 3 6" xfId="10545"/>
    <cellStyle name="제조번호 2 3 6 2" xfId="16487"/>
    <cellStyle name="제조번호 2 3 6 2 2" xfId="39541"/>
    <cellStyle name="제조번호 2 3 6 3" xfId="22243"/>
    <cellStyle name="제조번호 2 3 6 3 2" xfId="45282"/>
    <cellStyle name="제조번호 2 3 6 4" xfId="27725"/>
    <cellStyle name="제조번호 2 3 6 4 2" xfId="50764"/>
    <cellStyle name="제조번호 2 3 6 5" xfId="33614"/>
    <cellStyle name="제조번호 2 3 7" xfId="11574"/>
    <cellStyle name="제조번호 2 3 7 2" xfId="34643"/>
    <cellStyle name="제조번호 2 3 8" xfId="28714"/>
    <cellStyle name="제조번호 2 4" xfId="5638"/>
    <cellStyle name="제조번호 2 4 2" xfId="10546"/>
    <cellStyle name="제조번호 2 4 2 2" xfId="16488"/>
    <cellStyle name="제조번호 2 4 2 2 2" xfId="39542"/>
    <cellStyle name="제조번호 2 4 2 3" xfId="22244"/>
    <cellStyle name="제조번호 2 4 2 3 2" xfId="45283"/>
    <cellStyle name="제조번호 2 4 2 4" xfId="27726"/>
    <cellStyle name="제조번호 2 4 2 4 2" xfId="50765"/>
    <cellStyle name="제조번호 2 4 2 5" xfId="33615"/>
    <cellStyle name="제조번호 2 4 3" xfId="10547"/>
    <cellStyle name="제조번호 2 4 3 2" xfId="16489"/>
    <cellStyle name="제조번호 2 4 3 2 2" xfId="39543"/>
    <cellStyle name="제조번호 2 4 3 3" xfId="22245"/>
    <cellStyle name="제조번호 2 4 3 3 2" xfId="45284"/>
    <cellStyle name="제조번호 2 4 3 4" xfId="27727"/>
    <cellStyle name="제조번호 2 4 3 4 2" xfId="50766"/>
    <cellStyle name="제조번호 2 4 3 5" xfId="33616"/>
    <cellStyle name="제조번호 2 4 4" xfId="10548"/>
    <cellStyle name="제조번호 2 4 4 2" xfId="16490"/>
    <cellStyle name="제조번호 2 4 4 2 2" xfId="39544"/>
    <cellStyle name="제조번호 2 4 4 3" xfId="22246"/>
    <cellStyle name="제조번호 2 4 4 3 2" xfId="45285"/>
    <cellStyle name="제조번호 2 4 4 4" xfId="27728"/>
    <cellStyle name="제조번호 2 4 4 4 2" xfId="50767"/>
    <cellStyle name="제조번호 2 4 4 5" xfId="33617"/>
    <cellStyle name="제조번호 2 4 5" xfId="10549"/>
    <cellStyle name="제조번호 2 4 5 2" xfId="16491"/>
    <cellStyle name="제조번호 2 4 5 2 2" xfId="39545"/>
    <cellStyle name="제조번호 2 4 5 3" xfId="22247"/>
    <cellStyle name="제조번호 2 4 5 3 2" xfId="45286"/>
    <cellStyle name="제조번호 2 4 5 4" xfId="27729"/>
    <cellStyle name="제조번호 2 4 5 4 2" xfId="50768"/>
    <cellStyle name="제조번호 2 4 5 5" xfId="33618"/>
    <cellStyle name="제조번호 2 4 6" xfId="10550"/>
    <cellStyle name="제조번호 2 4 6 2" xfId="16492"/>
    <cellStyle name="제조번호 2 4 6 2 2" xfId="39546"/>
    <cellStyle name="제조번호 2 4 6 3" xfId="22248"/>
    <cellStyle name="제조번호 2 4 6 3 2" xfId="45287"/>
    <cellStyle name="제조번호 2 4 6 4" xfId="27730"/>
    <cellStyle name="제조번호 2 4 6 4 2" xfId="50769"/>
    <cellStyle name="제조번호 2 4 6 5" xfId="33619"/>
    <cellStyle name="제조번호 2 4 7" xfId="11611"/>
    <cellStyle name="제조번호 2 4 7 2" xfId="34680"/>
    <cellStyle name="제조번호 2 4 8" xfId="17382"/>
    <cellStyle name="제조번호 2 4 8 2" xfId="40436"/>
    <cellStyle name="제조번호 2 4 9" xfId="28752"/>
    <cellStyle name="제조번호 2 5" xfId="5884"/>
    <cellStyle name="제조번호 2 5 10" xfId="10551"/>
    <cellStyle name="제조번호 2 5 10 2" xfId="16493"/>
    <cellStyle name="제조번호 2 5 10 2 2" xfId="39547"/>
    <cellStyle name="제조번호 2 5 10 3" xfId="22249"/>
    <cellStyle name="제조번호 2 5 10 3 2" xfId="45288"/>
    <cellStyle name="제조번호 2 5 10 4" xfId="27731"/>
    <cellStyle name="제조번호 2 5 10 4 2" xfId="50770"/>
    <cellStyle name="제조번호 2 5 10 5" xfId="33620"/>
    <cellStyle name="제조번호 2 5 11" xfId="11857"/>
    <cellStyle name="제조번호 2 5 11 2" xfId="34926"/>
    <cellStyle name="제조번호 2 5 12" xfId="17614"/>
    <cellStyle name="제조번호 2 5 12 2" xfId="40668"/>
    <cellStyle name="제조번호 2 5 13" xfId="23111"/>
    <cellStyle name="제조번호 2 5 13 2" xfId="46150"/>
    <cellStyle name="제조번호 2 5 14" xfId="28998"/>
    <cellStyle name="제조번호 2 5 2" xfId="10552"/>
    <cellStyle name="제조번호 2 5 2 2" xfId="16494"/>
    <cellStyle name="제조번호 2 5 2 2 2" xfId="39548"/>
    <cellStyle name="제조번호 2 5 2 3" xfId="22250"/>
    <cellStyle name="제조번호 2 5 2 3 2" xfId="45289"/>
    <cellStyle name="제조번호 2 5 2 4" xfId="27732"/>
    <cellStyle name="제조번호 2 5 2 4 2" xfId="50771"/>
    <cellStyle name="제조번호 2 5 2 5" xfId="33621"/>
    <cellStyle name="제조번호 2 5 3" xfId="10553"/>
    <cellStyle name="제조번호 2 5 3 2" xfId="16495"/>
    <cellStyle name="제조번호 2 5 3 2 2" xfId="39549"/>
    <cellStyle name="제조번호 2 5 3 3" xfId="22251"/>
    <cellStyle name="제조번호 2 5 3 3 2" xfId="45290"/>
    <cellStyle name="제조번호 2 5 3 4" xfId="27733"/>
    <cellStyle name="제조번호 2 5 3 4 2" xfId="50772"/>
    <cellStyle name="제조번호 2 5 3 5" xfId="33622"/>
    <cellStyle name="제조번호 2 5 4" xfId="10554"/>
    <cellStyle name="제조번호 2 5 4 2" xfId="16496"/>
    <cellStyle name="제조번호 2 5 4 2 2" xfId="39550"/>
    <cellStyle name="제조번호 2 5 4 3" xfId="22252"/>
    <cellStyle name="제조번호 2 5 4 3 2" xfId="45291"/>
    <cellStyle name="제조번호 2 5 4 4" xfId="27734"/>
    <cellStyle name="제조번호 2 5 4 4 2" xfId="50773"/>
    <cellStyle name="제조번호 2 5 4 5" xfId="33623"/>
    <cellStyle name="제조번호 2 5 5" xfId="10555"/>
    <cellStyle name="제조번호 2 5 5 2" xfId="16497"/>
    <cellStyle name="제조번호 2 5 5 2 2" xfId="39551"/>
    <cellStyle name="제조번호 2 5 5 3" xfId="22253"/>
    <cellStyle name="제조번호 2 5 5 3 2" xfId="45292"/>
    <cellStyle name="제조번호 2 5 5 4" xfId="27735"/>
    <cellStyle name="제조번호 2 5 5 4 2" xfId="50774"/>
    <cellStyle name="제조번호 2 5 5 5" xfId="33624"/>
    <cellStyle name="제조번호 2 5 6" xfId="10556"/>
    <cellStyle name="제조번호 2 5 6 2" xfId="16498"/>
    <cellStyle name="제조번호 2 5 6 2 2" xfId="39552"/>
    <cellStyle name="제조번호 2 5 6 3" xfId="22254"/>
    <cellStyle name="제조번호 2 5 6 3 2" xfId="45293"/>
    <cellStyle name="제조번호 2 5 6 4" xfId="27736"/>
    <cellStyle name="제조번호 2 5 6 4 2" xfId="50775"/>
    <cellStyle name="제조번호 2 5 6 5" xfId="33625"/>
    <cellStyle name="제조번호 2 5 7" xfId="10557"/>
    <cellStyle name="제조번호 2 5 7 2" xfId="16499"/>
    <cellStyle name="제조번호 2 5 7 2 2" xfId="39553"/>
    <cellStyle name="제조번호 2 5 7 3" xfId="22255"/>
    <cellStyle name="제조번호 2 5 7 3 2" xfId="45294"/>
    <cellStyle name="제조번호 2 5 7 4" xfId="27737"/>
    <cellStyle name="제조번호 2 5 7 4 2" xfId="50776"/>
    <cellStyle name="제조번호 2 5 7 5" xfId="33626"/>
    <cellStyle name="제조번호 2 5 8" xfId="10558"/>
    <cellStyle name="제조번호 2 5 8 2" xfId="16500"/>
    <cellStyle name="제조번호 2 5 8 2 2" xfId="39554"/>
    <cellStyle name="제조번호 2 5 8 3" xfId="22256"/>
    <cellStyle name="제조번호 2 5 8 3 2" xfId="45295"/>
    <cellStyle name="제조번호 2 5 8 4" xfId="27738"/>
    <cellStyle name="제조번호 2 5 8 4 2" xfId="50777"/>
    <cellStyle name="제조번호 2 5 8 5" xfId="33627"/>
    <cellStyle name="제조번호 2 5 9" xfId="10559"/>
    <cellStyle name="제조번호 2 5 9 2" xfId="16501"/>
    <cellStyle name="제조번호 2 5 9 2 2" xfId="39555"/>
    <cellStyle name="제조번호 2 5 9 3" xfId="22257"/>
    <cellStyle name="제조번호 2 5 9 3 2" xfId="45296"/>
    <cellStyle name="제조번호 2 5 9 4" xfId="27739"/>
    <cellStyle name="제조번호 2 5 9 4 2" xfId="50778"/>
    <cellStyle name="제조번호 2 5 9 5" xfId="33628"/>
    <cellStyle name="제조번호 2 6" xfId="10560"/>
    <cellStyle name="제조번호 2 6 2" xfId="16502"/>
    <cellStyle name="제조번호 2 6 2 2" xfId="39556"/>
    <cellStyle name="제조번호 2 6 3" xfId="22258"/>
    <cellStyle name="제조번호 2 6 3 2" xfId="45297"/>
    <cellStyle name="제조번호 2 6 4" xfId="27740"/>
    <cellStyle name="제조번호 2 6 4 2" xfId="50779"/>
    <cellStyle name="제조번호 2 6 5" xfId="33629"/>
    <cellStyle name="제조번호 2 7" xfId="28473"/>
    <cellStyle name="제조번호 3" xfId="5361"/>
    <cellStyle name="제조번호 3 10" xfId="11355"/>
    <cellStyle name="제조번호 3 10 2" xfId="34424"/>
    <cellStyle name="제조번호 3 11" xfId="28486"/>
    <cellStyle name="제조번호 3 2" xfId="5649"/>
    <cellStyle name="제조번호 3 2 2" xfId="10561"/>
    <cellStyle name="제조번호 3 2 2 2" xfId="16503"/>
    <cellStyle name="제조번호 3 2 2 2 2" xfId="39557"/>
    <cellStyle name="제조번호 3 2 2 3" xfId="22259"/>
    <cellStyle name="제조번호 3 2 2 3 2" xfId="45298"/>
    <cellStyle name="제조번호 3 2 2 4" xfId="27741"/>
    <cellStyle name="제조번호 3 2 2 4 2" xfId="50780"/>
    <cellStyle name="제조번호 3 2 2 5" xfId="33630"/>
    <cellStyle name="제조번호 3 2 3" xfId="10562"/>
    <cellStyle name="제조번호 3 2 3 2" xfId="16504"/>
    <cellStyle name="제조번호 3 2 3 2 2" xfId="39558"/>
    <cellStyle name="제조번호 3 2 3 3" xfId="22260"/>
    <cellStyle name="제조번호 3 2 3 3 2" xfId="45299"/>
    <cellStyle name="제조번호 3 2 3 4" xfId="27742"/>
    <cellStyle name="제조번호 3 2 3 4 2" xfId="50781"/>
    <cellStyle name="제조번호 3 2 3 5" xfId="33631"/>
    <cellStyle name="제조번호 3 2 4" xfId="10563"/>
    <cellStyle name="제조번호 3 2 4 2" xfId="16505"/>
    <cellStyle name="제조번호 3 2 4 2 2" xfId="39559"/>
    <cellStyle name="제조번호 3 2 4 3" xfId="22261"/>
    <cellStyle name="제조번호 3 2 4 3 2" xfId="45300"/>
    <cellStyle name="제조번호 3 2 4 4" xfId="27743"/>
    <cellStyle name="제조번호 3 2 4 4 2" xfId="50782"/>
    <cellStyle name="제조번호 3 2 4 5" xfId="33632"/>
    <cellStyle name="제조번호 3 2 5" xfId="10564"/>
    <cellStyle name="제조번호 3 2 5 2" xfId="16506"/>
    <cellStyle name="제조번호 3 2 5 2 2" xfId="39560"/>
    <cellStyle name="제조번호 3 2 5 3" xfId="22262"/>
    <cellStyle name="제조번호 3 2 5 3 2" xfId="45301"/>
    <cellStyle name="제조번호 3 2 5 4" xfId="27744"/>
    <cellStyle name="제조번호 3 2 5 4 2" xfId="50783"/>
    <cellStyle name="제조번호 3 2 5 5" xfId="33633"/>
    <cellStyle name="제조번호 3 2 6" xfId="10565"/>
    <cellStyle name="제조번호 3 2 6 2" xfId="16507"/>
    <cellStyle name="제조번호 3 2 6 2 2" xfId="39561"/>
    <cellStyle name="제조번호 3 2 6 3" xfId="22263"/>
    <cellStyle name="제조번호 3 2 6 3 2" xfId="45302"/>
    <cellStyle name="제조번호 3 2 6 4" xfId="27745"/>
    <cellStyle name="제조번호 3 2 6 4 2" xfId="50784"/>
    <cellStyle name="제조번호 3 2 6 5" xfId="33634"/>
    <cellStyle name="제조번호 3 2 7" xfId="11622"/>
    <cellStyle name="제조번호 3 2 7 2" xfId="34691"/>
    <cellStyle name="제조번호 3 2 8" xfId="17393"/>
    <cellStyle name="제조번호 3 2 8 2" xfId="40447"/>
    <cellStyle name="제조번호 3 2 9" xfId="28763"/>
    <cellStyle name="제조번호 3 3" xfId="5893"/>
    <cellStyle name="제조번호 3 3 10" xfId="10566"/>
    <cellStyle name="제조번호 3 3 10 2" xfId="16508"/>
    <cellStyle name="제조번호 3 3 10 2 2" xfId="39562"/>
    <cellStyle name="제조번호 3 3 10 3" xfId="22264"/>
    <cellStyle name="제조번호 3 3 10 3 2" xfId="45303"/>
    <cellStyle name="제조번호 3 3 10 4" xfId="27746"/>
    <cellStyle name="제조번호 3 3 10 4 2" xfId="50785"/>
    <cellStyle name="제조번호 3 3 10 5" xfId="33635"/>
    <cellStyle name="제조번호 3 3 11" xfId="11866"/>
    <cellStyle name="제조번호 3 3 11 2" xfId="34935"/>
    <cellStyle name="제조번호 3 3 12" xfId="17623"/>
    <cellStyle name="제조번호 3 3 12 2" xfId="40677"/>
    <cellStyle name="제조번호 3 3 13" xfId="23120"/>
    <cellStyle name="제조번호 3 3 13 2" xfId="46159"/>
    <cellStyle name="제조번호 3 3 14" xfId="29007"/>
    <cellStyle name="제조번호 3 3 2" xfId="10567"/>
    <cellStyle name="제조번호 3 3 2 2" xfId="16509"/>
    <cellStyle name="제조번호 3 3 2 2 2" xfId="39563"/>
    <cellStyle name="제조번호 3 3 2 3" xfId="22265"/>
    <cellStyle name="제조번호 3 3 2 3 2" xfId="45304"/>
    <cellStyle name="제조번호 3 3 2 4" xfId="27747"/>
    <cellStyle name="제조번호 3 3 2 4 2" xfId="50786"/>
    <cellStyle name="제조번호 3 3 2 5" xfId="33636"/>
    <cellStyle name="제조번호 3 3 3" xfId="10568"/>
    <cellStyle name="제조번호 3 3 3 2" xfId="16510"/>
    <cellStyle name="제조번호 3 3 3 2 2" xfId="39564"/>
    <cellStyle name="제조번호 3 3 3 3" xfId="22266"/>
    <cellStyle name="제조번호 3 3 3 3 2" xfId="45305"/>
    <cellStyle name="제조번호 3 3 3 4" xfId="27748"/>
    <cellStyle name="제조번호 3 3 3 4 2" xfId="50787"/>
    <cellStyle name="제조번호 3 3 3 5" xfId="33637"/>
    <cellStyle name="제조번호 3 3 4" xfId="10569"/>
    <cellStyle name="제조번호 3 3 4 2" xfId="16511"/>
    <cellStyle name="제조번호 3 3 4 2 2" xfId="39565"/>
    <cellStyle name="제조번호 3 3 4 3" xfId="22267"/>
    <cellStyle name="제조번호 3 3 4 3 2" xfId="45306"/>
    <cellStyle name="제조번호 3 3 4 4" xfId="27749"/>
    <cellStyle name="제조번호 3 3 4 4 2" xfId="50788"/>
    <cellStyle name="제조번호 3 3 4 5" xfId="33638"/>
    <cellStyle name="제조번호 3 3 5" xfId="10570"/>
    <cellStyle name="제조번호 3 3 5 2" xfId="16512"/>
    <cellStyle name="제조번호 3 3 5 2 2" xfId="39566"/>
    <cellStyle name="제조번호 3 3 5 3" xfId="22268"/>
    <cellStyle name="제조번호 3 3 5 3 2" xfId="45307"/>
    <cellStyle name="제조번호 3 3 5 4" xfId="27750"/>
    <cellStyle name="제조번호 3 3 5 4 2" xfId="50789"/>
    <cellStyle name="제조번호 3 3 5 5" xfId="33639"/>
    <cellStyle name="제조번호 3 3 6" xfId="10571"/>
    <cellStyle name="제조번호 3 3 6 2" xfId="16513"/>
    <cellStyle name="제조번호 3 3 6 2 2" xfId="39567"/>
    <cellStyle name="제조번호 3 3 6 3" xfId="22269"/>
    <cellStyle name="제조번호 3 3 6 3 2" xfId="45308"/>
    <cellStyle name="제조번호 3 3 6 4" xfId="27751"/>
    <cellStyle name="제조번호 3 3 6 4 2" xfId="50790"/>
    <cellStyle name="제조번호 3 3 6 5" xfId="33640"/>
    <cellStyle name="제조번호 3 3 7" xfId="10572"/>
    <cellStyle name="제조번호 3 3 7 2" xfId="16514"/>
    <cellStyle name="제조번호 3 3 7 2 2" xfId="39568"/>
    <cellStyle name="제조번호 3 3 7 3" xfId="22270"/>
    <cellStyle name="제조번호 3 3 7 3 2" xfId="45309"/>
    <cellStyle name="제조번호 3 3 7 4" xfId="27752"/>
    <cellStyle name="제조번호 3 3 7 4 2" xfId="50791"/>
    <cellStyle name="제조번호 3 3 7 5" xfId="33641"/>
    <cellStyle name="제조번호 3 3 8" xfId="10573"/>
    <cellStyle name="제조번호 3 3 8 2" xfId="16515"/>
    <cellStyle name="제조번호 3 3 8 2 2" xfId="39569"/>
    <cellStyle name="제조번호 3 3 8 3" xfId="22271"/>
    <cellStyle name="제조번호 3 3 8 3 2" xfId="45310"/>
    <cellStyle name="제조번호 3 3 8 4" xfId="27753"/>
    <cellStyle name="제조번호 3 3 8 4 2" xfId="50792"/>
    <cellStyle name="제조번호 3 3 8 5" xfId="33642"/>
    <cellStyle name="제조번호 3 3 9" xfId="10574"/>
    <cellStyle name="제조번호 3 3 9 2" xfId="16516"/>
    <cellStyle name="제조번호 3 3 9 2 2" xfId="39570"/>
    <cellStyle name="제조번호 3 3 9 3" xfId="22272"/>
    <cellStyle name="제조번호 3 3 9 3 2" xfId="45311"/>
    <cellStyle name="제조번호 3 3 9 4" xfId="27754"/>
    <cellStyle name="제조번호 3 3 9 4 2" xfId="50793"/>
    <cellStyle name="제조번호 3 3 9 5" xfId="33643"/>
    <cellStyle name="제조번호 3 4" xfId="10575"/>
    <cellStyle name="제조번호 3 4 2" xfId="16517"/>
    <cellStyle name="제조번호 3 4 2 2" xfId="39571"/>
    <cellStyle name="제조번호 3 4 3" xfId="22273"/>
    <cellStyle name="제조번호 3 4 3 2" xfId="45312"/>
    <cellStyle name="제조번호 3 4 4" xfId="27755"/>
    <cellStyle name="제조번호 3 4 4 2" xfId="50794"/>
    <cellStyle name="제조번호 3 4 5" xfId="33644"/>
    <cellStyle name="제조번호 3 5" xfId="10576"/>
    <cellStyle name="제조번호 3 5 2" xfId="16518"/>
    <cellStyle name="제조번호 3 5 2 2" xfId="39572"/>
    <cellStyle name="제조번호 3 5 3" xfId="22274"/>
    <cellStyle name="제조번호 3 5 3 2" xfId="45313"/>
    <cellStyle name="제조번호 3 5 4" xfId="27756"/>
    <cellStyle name="제조번호 3 5 4 2" xfId="50795"/>
    <cellStyle name="제조번호 3 5 5" xfId="33645"/>
    <cellStyle name="제조번호 3 6" xfId="10577"/>
    <cellStyle name="제조번호 3 6 2" xfId="16519"/>
    <cellStyle name="제조번호 3 6 2 2" xfId="39573"/>
    <cellStyle name="제조번호 3 6 3" xfId="22275"/>
    <cellStyle name="제조번호 3 6 3 2" xfId="45314"/>
    <cellStyle name="제조번호 3 6 4" xfId="27757"/>
    <cellStyle name="제조번호 3 6 4 2" xfId="50796"/>
    <cellStyle name="제조번호 3 6 5" xfId="33646"/>
    <cellStyle name="제조번호 3 7" xfId="10578"/>
    <cellStyle name="제조번호 3 7 2" xfId="16520"/>
    <cellStyle name="제조번호 3 7 2 2" xfId="39574"/>
    <cellStyle name="제조번호 3 7 3" xfId="22276"/>
    <cellStyle name="제조번호 3 7 3 2" xfId="45315"/>
    <cellStyle name="제조번호 3 7 4" xfId="27758"/>
    <cellStyle name="제조번호 3 7 4 2" xfId="50797"/>
    <cellStyle name="제조번호 3 7 5" xfId="33647"/>
    <cellStyle name="제조번호 3 8" xfId="10579"/>
    <cellStyle name="제조번호 3 8 2" xfId="16521"/>
    <cellStyle name="제조번호 3 8 2 2" xfId="39575"/>
    <cellStyle name="제조번호 3 8 3" xfId="22277"/>
    <cellStyle name="제조번호 3 8 3 2" xfId="45316"/>
    <cellStyle name="제조번호 3 8 4" xfId="27759"/>
    <cellStyle name="제조번호 3 8 4 2" xfId="50798"/>
    <cellStyle name="제조번호 3 8 5" xfId="33648"/>
    <cellStyle name="제조번호 3 9" xfId="10580"/>
    <cellStyle name="제조번호 3 9 2" xfId="16522"/>
    <cellStyle name="제조번호 3 9 2 2" xfId="39576"/>
    <cellStyle name="제조번호 3 9 3" xfId="22278"/>
    <cellStyle name="제조번호 3 9 3 2" xfId="45317"/>
    <cellStyle name="제조번호 3 9 4" xfId="27760"/>
    <cellStyle name="제조번호 3 9 4 2" xfId="50799"/>
    <cellStyle name="제조번호 3 9 5" xfId="33649"/>
    <cellStyle name="제조번호 4" xfId="5572"/>
    <cellStyle name="제조번호 4 2" xfId="5860"/>
    <cellStyle name="제조번호 4 2 2" xfId="10581"/>
    <cellStyle name="제조번호 4 2 2 2" xfId="16523"/>
    <cellStyle name="제조번호 4 2 2 2 2" xfId="39577"/>
    <cellStyle name="제조번호 4 2 2 3" xfId="22279"/>
    <cellStyle name="제조번호 4 2 2 3 2" xfId="45318"/>
    <cellStyle name="제조번호 4 2 2 4" xfId="27761"/>
    <cellStyle name="제조번호 4 2 2 4 2" xfId="50800"/>
    <cellStyle name="제조번호 4 2 2 5" xfId="33650"/>
    <cellStyle name="제조번호 4 2 3" xfId="10582"/>
    <cellStyle name="제조번호 4 2 3 2" xfId="16524"/>
    <cellStyle name="제조번호 4 2 3 2 2" xfId="39578"/>
    <cellStyle name="제조번호 4 2 3 3" xfId="22280"/>
    <cellStyle name="제조번호 4 2 3 3 2" xfId="45319"/>
    <cellStyle name="제조번호 4 2 3 4" xfId="27762"/>
    <cellStyle name="제조번호 4 2 3 4 2" xfId="50801"/>
    <cellStyle name="제조번호 4 2 3 5" xfId="33651"/>
    <cellStyle name="제조번호 4 2 4" xfId="10583"/>
    <cellStyle name="제조번호 4 2 4 2" xfId="16525"/>
    <cellStyle name="제조번호 4 2 4 2 2" xfId="39579"/>
    <cellStyle name="제조번호 4 2 4 3" xfId="22281"/>
    <cellStyle name="제조번호 4 2 4 3 2" xfId="45320"/>
    <cellStyle name="제조번호 4 2 4 4" xfId="27763"/>
    <cellStyle name="제조번호 4 2 4 4 2" xfId="50802"/>
    <cellStyle name="제조번호 4 2 4 5" xfId="33652"/>
    <cellStyle name="제조번호 4 2 5" xfId="10584"/>
    <cellStyle name="제조번호 4 2 5 2" xfId="16526"/>
    <cellStyle name="제조번호 4 2 5 2 2" xfId="39580"/>
    <cellStyle name="제조번호 4 2 5 3" xfId="22282"/>
    <cellStyle name="제조번호 4 2 5 3 2" xfId="45321"/>
    <cellStyle name="제조번호 4 2 5 4" xfId="27764"/>
    <cellStyle name="제조번호 4 2 5 4 2" xfId="50803"/>
    <cellStyle name="제조번호 4 2 5 5" xfId="33653"/>
    <cellStyle name="제조번호 4 2 6" xfId="10585"/>
    <cellStyle name="제조번호 4 2 6 2" xfId="16527"/>
    <cellStyle name="제조번호 4 2 6 2 2" xfId="39581"/>
    <cellStyle name="제조번호 4 2 6 3" xfId="22283"/>
    <cellStyle name="제조번호 4 2 6 3 2" xfId="45322"/>
    <cellStyle name="제조번호 4 2 6 4" xfId="27765"/>
    <cellStyle name="제조번호 4 2 6 4 2" xfId="50804"/>
    <cellStyle name="제조번호 4 2 6 5" xfId="33654"/>
    <cellStyle name="제조번호 4 2 7" xfId="11833"/>
    <cellStyle name="제조번호 4 2 7 2" xfId="34902"/>
    <cellStyle name="제조번호 4 2 8" xfId="17594"/>
    <cellStyle name="제조번호 4 2 8 2" xfId="40648"/>
    <cellStyle name="제조번호 4 2 9" xfId="28974"/>
    <cellStyle name="제조번호 4 3" xfId="10586"/>
    <cellStyle name="제조번호 4 3 2" xfId="16528"/>
    <cellStyle name="제조번호 4 3 2 2" xfId="39582"/>
    <cellStyle name="제조번호 4 3 3" xfId="22284"/>
    <cellStyle name="제조번호 4 3 3 2" xfId="45323"/>
    <cellStyle name="제조번호 4 3 4" xfId="27766"/>
    <cellStyle name="제조번호 4 3 4 2" xfId="50805"/>
    <cellStyle name="제조번호 4 3 5" xfId="33655"/>
    <cellStyle name="제조번호 4 4" xfId="10587"/>
    <cellStyle name="제조번호 4 4 2" xfId="16529"/>
    <cellStyle name="제조번호 4 4 2 2" xfId="39583"/>
    <cellStyle name="제조번호 4 4 3" xfId="22285"/>
    <cellStyle name="제조번호 4 4 3 2" xfId="45324"/>
    <cellStyle name="제조번호 4 4 4" xfId="27767"/>
    <cellStyle name="제조번호 4 4 4 2" xfId="50806"/>
    <cellStyle name="제조번호 4 4 5" xfId="33656"/>
    <cellStyle name="제조번호 4 5" xfId="10588"/>
    <cellStyle name="제조번호 4 5 2" xfId="16530"/>
    <cellStyle name="제조번호 4 5 2 2" xfId="39584"/>
    <cellStyle name="제조번호 4 5 3" xfId="22286"/>
    <cellStyle name="제조번호 4 5 3 2" xfId="45325"/>
    <cellStyle name="제조번호 4 5 4" xfId="27768"/>
    <cellStyle name="제조번호 4 5 4 2" xfId="50807"/>
    <cellStyle name="제조번호 4 5 5" xfId="33657"/>
    <cellStyle name="제조번호 4 6" xfId="11560"/>
    <cellStyle name="제조번호 4 6 2" xfId="34629"/>
    <cellStyle name="제조번호 4 7" xfId="17337"/>
    <cellStyle name="제조번호 4 7 2" xfId="40391"/>
    <cellStyle name="제조번호 4 8" xfId="28697"/>
    <cellStyle name="제조번호 5" xfId="5626"/>
    <cellStyle name="제조번호 5 2" xfId="10589"/>
    <cellStyle name="제조번호 5 2 2" xfId="16531"/>
    <cellStyle name="제조번호 5 2 2 2" xfId="39585"/>
    <cellStyle name="제조번호 5 2 3" xfId="22287"/>
    <cellStyle name="제조번호 5 2 3 2" xfId="45326"/>
    <cellStyle name="제조번호 5 2 4" xfId="27769"/>
    <cellStyle name="제조번호 5 2 4 2" xfId="50808"/>
    <cellStyle name="제조번호 5 2 5" xfId="33658"/>
    <cellStyle name="제조번호 5 3" xfId="10590"/>
    <cellStyle name="제조번호 5 3 2" xfId="16532"/>
    <cellStyle name="제조번호 5 3 2 2" xfId="39586"/>
    <cellStyle name="제조번호 5 3 3" xfId="22288"/>
    <cellStyle name="제조번호 5 3 3 2" xfId="45327"/>
    <cellStyle name="제조번호 5 3 4" xfId="27770"/>
    <cellStyle name="제조번호 5 3 4 2" xfId="50809"/>
    <cellStyle name="제조번호 5 3 5" xfId="33659"/>
    <cellStyle name="제조번호 5 4" xfId="10591"/>
    <cellStyle name="제조번호 5 4 2" xfId="16533"/>
    <cellStyle name="제조번호 5 4 2 2" xfId="39587"/>
    <cellStyle name="제조번호 5 4 3" xfId="22289"/>
    <cellStyle name="제조번호 5 4 3 2" xfId="45328"/>
    <cellStyle name="제조번호 5 4 4" xfId="27771"/>
    <cellStyle name="제조번호 5 4 4 2" xfId="50810"/>
    <cellStyle name="제조번호 5 4 5" xfId="33660"/>
    <cellStyle name="제조번호 5 5" xfId="10592"/>
    <cellStyle name="제조번호 5 5 2" xfId="16534"/>
    <cellStyle name="제조번호 5 5 2 2" xfId="39588"/>
    <cellStyle name="제조번호 5 5 3" xfId="22290"/>
    <cellStyle name="제조번호 5 5 3 2" xfId="45329"/>
    <cellStyle name="제조번호 5 5 4" xfId="27772"/>
    <cellStyle name="제조번호 5 5 4 2" xfId="50811"/>
    <cellStyle name="제조번호 5 5 5" xfId="33661"/>
    <cellStyle name="제조번호 5 6" xfId="10593"/>
    <cellStyle name="제조번호 5 6 2" xfId="16535"/>
    <cellStyle name="제조번호 5 6 2 2" xfId="39589"/>
    <cellStyle name="제조번호 5 6 3" xfId="22291"/>
    <cellStyle name="제조번호 5 6 3 2" xfId="45330"/>
    <cellStyle name="제조번호 5 6 4" xfId="27773"/>
    <cellStyle name="제조번호 5 6 4 2" xfId="50812"/>
    <cellStyle name="제조번호 5 6 5" xfId="33662"/>
    <cellStyle name="제조번호 5 7" xfId="11601"/>
    <cellStyle name="제조번호 5 7 2" xfId="34670"/>
    <cellStyle name="제조번호 5 8" xfId="17372"/>
    <cellStyle name="제조번호 5 8 2" xfId="40426"/>
    <cellStyle name="제조번호 5 9" xfId="28742"/>
    <cellStyle name="제조번호 6" xfId="10594"/>
    <cellStyle name="제조번호 6 2" xfId="16536"/>
    <cellStyle name="제조번호 6 2 2" xfId="39590"/>
    <cellStyle name="제조번호 6 3" xfId="22292"/>
    <cellStyle name="제조번호 6 3 2" xfId="45331"/>
    <cellStyle name="제조번호 6 4" xfId="27774"/>
    <cellStyle name="제조번호 6 4 2" xfId="50813"/>
    <cellStyle name="제조번호 6 5" xfId="33663"/>
    <cellStyle name="제조번호 7" xfId="2844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10 2" xfId="34294"/>
    <cellStyle name="출력 2 11" xfId="28425"/>
    <cellStyle name="출력 2 2" xfId="5392"/>
    <cellStyle name="출력 2 2 10" xfId="11386"/>
    <cellStyle name="출력 2 2 10 2" xfId="34455"/>
    <cellStyle name="출력 2 2 11" xfId="17189"/>
    <cellStyle name="출력 2 2 11 2" xfId="40243"/>
    <cellStyle name="출력 2 2 12" xfId="11311"/>
    <cellStyle name="출력 2 2 12 2" xfId="34380"/>
    <cellStyle name="출력 2 2 13" xfId="28517"/>
    <cellStyle name="출력 2 2 2" xfId="5680"/>
    <cellStyle name="출력 2 2 2 10" xfId="17423"/>
    <cellStyle name="출력 2 2 2 10 2" xfId="40477"/>
    <cellStyle name="출력 2 2 2 11" xfId="28794"/>
    <cellStyle name="출력 2 2 2 2" xfId="10595"/>
    <cellStyle name="출력 2 2 2 2 2" xfId="16537"/>
    <cellStyle name="출력 2 2 2 2 2 2" xfId="39591"/>
    <cellStyle name="출력 2 2 2 2 3" xfId="22293"/>
    <cellStyle name="출력 2 2 2 2 3 2" xfId="45332"/>
    <cellStyle name="출력 2 2 2 2 4" xfId="27775"/>
    <cellStyle name="출력 2 2 2 2 4 2" xfId="50814"/>
    <cellStyle name="출력 2 2 2 2 5" xfId="33664"/>
    <cellStyle name="출력 2 2 2 3" xfId="10596"/>
    <cellStyle name="출력 2 2 2 3 2" xfId="16538"/>
    <cellStyle name="출력 2 2 2 3 2 2" xfId="39592"/>
    <cellStyle name="출력 2 2 2 3 3" xfId="22294"/>
    <cellStyle name="출력 2 2 2 3 3 2" xfId="45333"/>
    <cellStyle name="출력 2 2 2 3 4" xfId="27776"/>
    <cellStyle name="출력 2 2 2 3 4 2" xfId="50815"/>
    <cellStyle name="출력 2 2 2 3 5" xfId="33665"/>
    <cellStyle name="출력 2 2 2 4" xfId="10597"/>
    <cellStyle name="출력 2 2 2 4 2" xfId="16539"/>
    <cellStyle name="출력 2 2 2 4 2 2" xfId="39593"/>
    <cellStyle name="출력 2 2 2 4 3" xfId="22295"/>
    <cellStyle name="출력 2 2 2 4 3 2" xfId="45334"/>
    <cellStyle name="출력 2 2 2 4 4" xfId="27777"/>
    <cellStyle name="출력 2 2 2 4 4 2" xfId="50816"/>
    <cellStyle name="출력 2 2 2 4 5" xfId="33666"/>
    <cellStyle name="출력 2 2 2 5" xfId="10598"/>
    <cellStyle name="출력 2 2 2 5 2" xfId="16540"/>
    <cellStyle name="출력 2 2 2 5 2 2" xfId="39594"/>
    <cellStyle name="출력 2 2 2 5 3" xfId="22296"/>
    <cellStyle name="출력 2 2 2 5 3 2" xfId="45335"/>
    <cellStyle name="출력 2 2 2 5 4" xfId="27778"/>
    <cellStyle name="출력 2 2 2 5 4 2" xfId="50817"/>
    <cellStyle name="출력 2 2 2 5 5" xfId="33667"/>
    <cellStyle name="출력 2 2 2 6" xfId="10599"/>
    <cellStyle name="출력 2 2 2 6 2" xfId="16541"/>
    <cellStyle name="출력 2 2 2 6 2 2" xfId="39595"/>
    <cellStyle name="출력 2 2 2 6 3" xfId="22297"/>
    <cellStyle name="출력 2 2 2 6 3 2" xfId="45336"/>
    <cellStyle name="출력 2 2 2 6 4" xfId="27779"/>
    <cellStyle name="출력 2 2 2 6 4 2" xfId="50818"/>
    <cellStyle name="출력 2 2 2 6 5" xfId="33668"/>
    <cellStyle name="출력 2 2 2 7" xfId="10600"/>
    <cellStyle name="출력 2 2 2 7 2" xfId="16542"/>
    <cellStyle name="출력 2 2 2 7 2 2" xfId="39596"/>
    <cellStyle name="출력 2 2 2 7 3" xfId="22298"/>
    <cellStyle name="출력 2 2 2 7 3 2" xfId="45337"/>
    <cellStyle name="출력 2 2 2 7 4" xfId="27780"/>
    <cellStyle name="출력 2 2 2 7 4 2" xfId="50819"/>
    <cellStyle name="출력 2 2 2 7 5" xfId="33669"/>
    <cellStyle name="출력 2 2 2 8" xfId="10601"/>
    <cellStyle name="출력 2 2 2 8 2" xfId="16543"/>
    <cellStyle name="출력 2 2 2 8 2 2" xfId="39597"/>
    <cellStyle name="출력 2 2 2 8 3" xfId="22299"/>
    <cellStyle name="출력 2 2 2 8 3 2" xfId="45338"/>
    <cellStyle name="출력 2 2 2 8 4" xfId="27781"/>
    <cellStyle name="출력 2 2 2 8 4 2" xfId="50820"/>
    <cellStyle name="출력 2 2 2 8 5" xfId="33670"/>
    <cellStyle name="출력 2 2 2 9" xfId="11653"/>
    <cellStyle name="출력 2 2 2 9 2" xfId="34722"/>
    <cellStyle name="출력 2 2 3" xfId="5920"/>
    <cellStyle name="출력 2 2 3 10" xfId="10602"/>
    <cellStyle name="출력 2 2 3 10 2" xfId="16544"/>
    <cellStyle name="출력 2 2 3 10 2 2" xfId="39598"/>
    <cellStyle name="출력 2 2 3 10 3" xfId="22300"/>
    <cellStyle name="출력 2 2 3 10 3 2" xfId="45339"/>
    <cellStyle name="출력 2 2 3 10 4" xfId="27782"/>
    <cellStyle name="출력 2 2 3 10 4 2" xfId="50821"/>
    <cellStyle name="출력 2 2 3 10 5" xfId="33671"/>
    <cellStyle name="출력 2 2 3 11" xfId="11893"/>
    <cellStyle name="출력 2 2 3 11 2" xfId="34962"/>
    <cellStyle name="출력 2 2 3 12" xfId="17650"/>
    <cellStyle name="출력 2 2 3 12 2" xfId="40704"/>
    <cellStyle name="출력 2 2 3 13" xfId="23147"/>
    <cellStyle name="출력 2 2 3 13 2" xfId="46186"/>
    <cellStyle name="출력 2 2 3 14" xfId="29034"/>
    <cellStyle name="출력 2 2 3 2" xfId="10603"/>
    <cellStyle name="출력 2 2 3 2 2" xfId="16545"/>
    <cellStyle name="출력 2 2 3 2 2 2" xfId="39599"/>
    <cellStyle name="출력 2 2 3 2 3" xfId="22301"/>
    <cellStyle name="출력 2 2 3 2 3 2" xfId="45340"/>
    <cellStyle name="출력 2 2 3 2 4" xfId="27783"/>
    <cellStyle name="출력 2 2 3 2 4 2" xfId="50822"/>
    <cellStyle name="출력 2 2 3 2 5" xfId="33672"/>
    <cellStyle name="출력 2 2 3 3" xfId="10604"/>
    <cellStyle name="출력 2 2 3 3 2" xfId="16546"/>
    <cellStyle name="출력 2 2 3 3 2 2" xfId="39600"/>
    <cellStyle name="출력 2 2 3 3 3" xfId="22302"/>
    <cellStyle name="출력 2 2 3 3 3 2" xfId="45341"/>
    <cellStyle name="출력 2 2 3 3 4" xfId="27784"/>
    <cellStyle name="출력 2 2 3 3 4 2" xfId="50823"/>
    <cellStyle name="출력 2 2 3 3 5" xfId="33673"/>
    <cellStyle name="출력 2 2 3 4" xfId="10605"/>
    <cellStyle name="출력 2 2 3 4 2" xfId="16547"/>
    <cellStyle name="출력 2 2 3 4 2 2" xfId="39601"/>
    <cellStyle name="출력 2 2 3 4 3" xfId="22303"/>
    <cellStyle name="출력 2 2 3 4 3 2" xfId="45342"/>
    <cellStyle name="출력 2 2 3 4 4" xfId="27785"/>
    <cellStyle name="출력 2 2 3 4 4 2" xfId="50824"/>
    <cellStyle name="출력 2 2 3 4 5" xfId="33674"/>
    <cellStyle name="출력 2 2 3 5" xfId="10606"/>
    <cellStyle name="출력 2 2 3 5 2" xfId="16548"/>
    <cellStyle name="출력 2 2 3 5 2 2" xfId="39602"/>
    <cellStyle name="출력 2 2 3 5 3" xfId="22304"/>
    <cellStyle name="출력 2 2 3 5 3 2" xfId="45343"/>
    <cellStyle name="출력 2 2 3 5 4" xfId="27786"/>
    <cellStyle name="출력 2 2 3 5 4 2" xfId="50825"/>
    <cellStyle name="출력 2 2 3 5 5" xfId="33675"/>
    <cellStyle name="출력 2 2 3 6" xfId="10607"/>
    <cellStyle name="출력 2 2 3 6 2" xfId="16549"/>
    <cellStyle name="출력 2 2 3 6 2 2" xfId="39603"/>
    <cellStyle name="출력 2 2 3 6 3" xfId="22305"/>
    <cellStyle name="출력 2 2 3 6 3 2" xfId="45344"/>
    <cellStyle name="출력 2 2 3 6 4" xfId="27787"/>
    <cellStyle name="출력 2 2 3 6 4 2" xfId="50826"/>
    <cellStyle name="출력 2 2 3 6 5" xfId="33676"/>
    <cellStyle name="출력 2 2 3 7" xfId="10608"/>
    <cellStyle name="출력 2 2 3 7 2" xfId="16550"/>
    <cellStyle name="출력 2 2 3 7 2 2" xfId="39604"/>
    <cellStyle name="출력 2 2 3 7 3" xfId="22306"/>
    <cellStyle name="출력 2 2 3 7 3 2" xfId="45345"/>
    <cellStyle name="출력 2 2 3 7 4" xfId="27788"/>
    <cellStyle name="출력 2 2 3 7 4 2" xfId="50827"/>
    <cellStyle name="출력 2 2 3 7 5" xfId="33677"/>
    <cellStyle name="출력 2 2 3 8" xfId="10609"/>
    <cellStyle name="출력 2 2 3 8 2" xfId="16551"/>
    <cellStyle name="출력 2 2 3 8 2 2" xfId="39605"/>
    <cellStyle name="출력 2 2 3 8 3" xfId="22307"/>
    <cellStyle name="출력 2 2 3 8 3 2" xfId="45346"/>
    <cellStyle name="출력 2 2 3 8 4" xfId="27789"/>
    <cellStyle name="출력 2 2 3 8 4 2" xfId="50828"/>
    <cellStyle name="출력 2 2 3 8 5" xfId="33678"/>
    <cellStyle name="출력 2 2 3 9" xfId="10610"/>
    <cellStyle name="출력 2 2 3 9 2" xfId="16552"/>
    <cellStyle name="출력 2 2 3 9 2 2" xfId="39606"/>
    <cellStyle name="출력 2 2 3 9 3" xfId="22308"/>
    <cellStyle name="출력 2 2 3 9 3 2" xfId="45347"/>
    <cellStyle name="출력 2 2 3 9 4" xfId="27790"/>
    <cellStyle name="출력 2 2 3 9 4 2" xfId="50829"/>
    <cellStyle name="출력 2 2 3 9 5" xfId="33679"/>
    <cellStyle name="출력 2 2 4" xfId="10611"/>
    <cellStyle name="출력 2 2 4 2" xfId="16553"/>
    <cellStyle name="출력 2 2 4 2 2" xfId="39607"/>
    <cellStyle name="출력 2 2 4 3" xfId="22309"/>
    <cellStyle name="출력 2 2 4 3 2" xfId="45348"/>
    <cellStyle name="출력 2 2 4 4" xfId="27791"/>
    <cellStyle name="출력 2 2 4 4 2" xfId="50830"/>
    <cellStyle name="출력 2 2 4 5" xfId="33680"/>
    <cellStyle name="출력 2 2 5" xfId="10612"/>
    <cellStyle name="출력 2 2 5 2" xfId="16554"/>
    <cellStyle name="출력 2 2 5 2 2" xfId="39608"/>
    <cellStyle name="출력 2 2 5 3" xfId="22310"/>
    <cellStyle name="출력 2 2 5 3 2" xfId="45349"/>
    <cellStyle name="출력 2 2 5 4" xfId="27792"/>
    <cellStyle name="출력 2 2 5 4 2" xfId="50831"/>
    <cellStyle name="출력 2 2 5 5" xfId="33681"/>
    <cellStyle name="출력 2 2 6" xfId="10613"/>
    <cellStyle name="출력 2 2 6 2" xfId="16555"/>
    <cellStyle name="출력 2 2 6 2 2" xfId="39609"/>
    <cellStyle name="출력 2 2 6 3" xfId="22311"/>
    <cellStyle name="출력 2 2 6 3 2" xfId="45350"/>
    <cellStyle name="출력 2 2 6 4" xfId="27793"/>
    <cellStyle name="출력 2 2 6 4 2" xfId="50832"/>
    <cellStyle name="출력 2 2 6 5" xfId="33682"/>
    <cellStyle name="출력 2 2 7" xfId="10614"/>
    <cellStyle name="출력 2 2 7 2" xfId="16556"/>
    <cellStyle name="출력 2 2 7 2 2" xfId="39610"/>
    <cellStyle name="출력 2 2 7 3" xfId="22312"/>
    <cellStyle name="출력 2 2 7 3 2" xfId="45351"/>
    <cellStyle name="출력 2 2 7 4" xfId="27794"/>
    <cellStyle name="출력 2 2 7 4 2" xfId="50833"/>
    <cellStyle name="출력 2 2 7 5" xfId="33683"/>
    <cellStyle name="출력 2 2 8" xfId="10615"/>
    <cellStyle name="출력 2 2 8 2" xfId="16557"/>
    <cellStyle name="출력 2 2 8 2 2" xfId="39611"/>
    <cellStyle name="출력 2 2 8 3" xfId="22313"/>
    <cellStyle name="출력 2 2 8 3 2" xfId="45352"/>
    <cellStyle name="출력 2 2 8 4" xfId="27795"/>
    <cellStyle name="출력 2 2 8 4 2" xfId="50834"/>
    <cellStyle name="출력 2 2 8 5" xfId="33684"/>
    <cellStyle name="출력 2 2 9" xfId="10616"/>
    <cellStyle name="출력 2 2 9 2" xfId="16558"/>
    <cellStyle name="출력 2 2 9 2 2" xfId="39612"/>
    <cellStyle name="출력 2 2 9 3" xfId="22314"/>
    <cellStyle name="출력 2 2 9 3 2" xfId="45353"/>
    <cellStyle name="출력 2 2 9 4" xfId="27796"/>
    <cellStyle name="출력 2 2 9 4 2" xfId="50835"/>
    <cellStyle name="출력 2 2 9 5" xfId="33685"/>
    <cellStyle name="출력 2 3" xfId="5427"/>
    <cellStyle name="출력 2 3 10" xfId="28552"/>
    <cellStyle name="출력 2 3 2" xfId="5715"/>
    <cellStyle name="출력 2 3 2 10" xfId="11688"/>
    <cellStyle name="출력 2 3 2 10 2" xfId="34757"/>
    <cellStyle name="출력 2 3 2 11" xfId="17457"/>
    <cellStyle name="출력 2 3 2 11 2" xfId="40511"/>
    <cellStyle name="출력 2 3 2 12" xfId="22977"/>
    <cellStyle name="출력 2 3 2 12 2" xfId="46016"/>
    <cellStyle name="출력 2 3 2 13" xfId="28829"/>
    <cellStyle name="출력 2 3 2 2" xfId="10617"/>
    <cellStyle name="출력 2 3 2 2 2" xfId="16559"/>
    <cellStyle name="출력 2 3 2 2 2 2" xfId="39613"/>
    <cellStyle name="출력 2 3 2 2 3" xfId="22315"/>
    <cellStyle name="출력 2 3 2 2 3 2" xfId="45354"/>
    <cellStyle name="출력 2 3 2 2 4" xfId="27797"/>
    <cellStyle name="출력 2 3 2 2 4 2" xfId="50836"/>
    <cellStyle name="출력 2 3 2 2 5" xfId="33686"/>
    <cellStyle name="출력 2 3 2 3" xfId="10618"/>
    <cellStyle name="출력 2 3 2 3 2" xfId="16560"/>
    <cellStyle name="출력 2 3 2 3 2 2" xfId="39614"/>
    <cellStyle name="출력 2 3 2 3 3" xfId="22316"/>
    <cellStyle name="출력 2 3 2 3 3 2" xfId="45355"/>
    <cellStyle name="출력 2 3 2 3 4" xfId="27798"/>
    <cellStyle name="출력 2 3 2 3 4 2" xfId="50837"/>
    <cellStyle name="출력 2 3 2 3 5" xfId="33687"/>
    <cellStyle name="출력 2 3 2 4" xfId="10619"/>
    <cellStyle name="출력 2 3 2 4 2" xfId="16561"/>
    <cellStyle name="출력 2 3 2 4 2 2" xfId="39615"/>
    <cellStyle name="출력 2 3 2 4 3" xfId="22317"/>
    <cellStyle name="출력 2 3 2 4 3 2" xfId="45356"/>
    <cellStyle name="출력 2 3 2 4 4" xfId="27799"/>
    <cellStyle name="출력 2 3 2 4 4 2" xfId="50838"/>
    <cellStyle name="출력 2 3 2 4 5" xfId="33688"/>
    <cellStyle name="출력 2 3 2 5" xfId="10620"/>
    <cellStyle name="출력 2 3 2 5 2" xfId="16562"/>
    <cellStyle name="출력 2 3 2 5 2 2" xfId="39616"/>
    <cellStyle name="출력 2 3 2 5 3" xfId="22318"/>
    <cellStyle name="출력 2 3 2 5 3 2" xfId="45357"/>
    <cellStyle name="출력 2 3 2 5 4" xfId="27800"/>
    <cellStyle name="출력 2 3 2 5 4 2" xfId="50839"/>
    <cellStyle name="출력 2 3 2 5 5" xfId="33689"/>
    <cellStyle name="출력 2 3 2 6" xfId="10621"/>
    <cellStyle name="출력 2 3 2 6 2" xfId="16563"/>
    <cellStyle name="출력 2 3 2 6 2 2" xfId="39617"/>
    <cellStyle name="출력 2 3 2 6 3" xfId="22319"/>
    <cellStyle name="출력 2 3 2 6 3 2" xfId="45358"/>
    <cellStyle name="출력 2 3 2 6 4" xfId="27801"/>
    <cellStyle name="출력 2 3 2 6 4 2" xfId="50840"/>
    <cellStyle name="출력 2 3 2 6 5" xfId="33690"/>
    <cellStyle name="출력 2 3 2 7" xfId="10622"/>
    <cellStyle name="출력 2 3 2 7 2" xfId="16564"/>
    <cellStyle name="출력 2 3 2 7 2 2" xfId="39618"/>
    <cellStyle name="출력 2 3 2 7 3" xfId="22320"/>
    <cellStyle name="출력 2 3 2 7 3 2" xfId="45359"/>
    <cellStyle name="출력 2 3 2 7 4" xfId="27802"/>
    <cellStyle name="출력 2 3 2 7 4 2" xfId="50841"/>
    <cellStyle name="출력 2 3 2 7 5" xfId="33691"/>
    <cellStyle name="출력 2 3 2 8" xfId="10623"/>
    <cellStyle name="출력 2 3 2 8 2" xfId="16565"/>
    <cellStyle name="출력 2 3 2 8 2 2" xfId="39619"/>
    <cellStyle name="출력 2 3 2 8 3" xfId="22321"/>
    <cellStyle name="출력 2 3 2 8 3 2" xfId="45360"/>
    <cellStyle name="출력 2 3 2 8 4" xfId="27803"/>
    <cellStyle name="출력 2 3 2 8 4 2" xfId="50842"/>
    <cellStyle name="출력 2 3 2 8 5" xfId="33692"/>
    <cellStyle name="출력 2 3 2 9" xfId="10624"/>
    <cellStyle name="출력 2 3 2 9 2" xfId="16566"/>
    <cellStyle name="출력 2 3 2 9 2 2" xfId="39620"/>
    <cellStyle name="출력 2 3 2 9 3" xfId="22322"/>
    <cellStyle name="출력 2 3 2 9 3 2" xfId="45361"/>
    <cellStyle name="출력 2 3 2 9 4" xfId="27804"/>
    <cellStyle name="출력 2 3 2 9 4 2" xfId="50843"/>
    <cellStyle name="출력 2 3 2 9 5" xfId="33693"/>
    <cellStyle name="출력 2 3 3" xfId="10625"/>
    <cellStyle name="출력 2 3 3 2" xfId="16567"/>
    <cellStyle name="출력 2 3 3 2 2" xfId="39621"/>
    <cellStyle name="출력 2 3 3 3" xfId="22323"/>
    <cellStyle name="출력 2 3 3 3 2" xfId="45362"/>
    <cellStyle name="출력 2 3 3 4" xfId="27805"/>
    <cellStyle name="출력 2 3 3 4 2" xfId="50844"/>
    <cellStyle name="출력 2 3 3 5" xfId="33694"/>
    <cellStyle name="출력 2 3 4" xfId="10626"/>
    <cellStyle name="출력 2 3 4 2" xfId="16568"/>
    <cellStyle name="출력 2 3 4 2 2" xfId="39622"/>
    <cellStyle name="출력 2 3 4 3" xfId="22324"/>
    <cellStyle name="출력 2 3 4 3 2" xfId="45363"/>
    <cellStyle name="출력 2 3 4 4" xfId="27806"/>
    <cellStyle name="출력 2 3 4 4 2" xfId="50845"/>
    <cellStyle name="출력 2 3 4 5" xfId="33695"/>
    <cellStyle name="출력 2 3 5" xfId="10627"/>
    <cellStyle name="출력 2 3 5 2" xfId="16569"/>
    <cellStyle name="출력 2 3 5 2 2" xfId="39623"/>
    <cellStyle name="출력 2 3 5 3" xfId="22325"/>
    <cellStyle name="출력 2 3 5 3 2" xfId="45364"/>
    <cellStyle name="출력 2 3 5 4" xfId="27807"/>
    <cellStyle name="출력 2 3 5 4 2" xfId="50846"/>
    <cellStyle name="출력 2 3 5 5" xfId="33696"/>
    <cellStyle name="출력 2 3 6" xfId="10628"/>
    <cellStyle name="출력 2 3 6 2" xfId="16570"/>
    <cellStyle name="출력 2 3 6 2 2" xfId="39624"/>
    <cellStyle name="출력 2 3 6 3" xfId="22326"/>
    <cellStyle name="출력 2 3 6 3 2" xfId="45365"/>
    <cellStyle name="출력 2 3 6 4" xfId="27808"/>
    <cellStyle name="출력 2 3 6 4 2" xfId="50847"/>
    <cellStyle name="출력 2 3 6 5" xfId="33697"/>
    <cellStyle name="출력 2 3 7" xfId="10629"/>
    <cellStyle name="출력 2 3 7 2" xfId="16571"/>
    <cellStyle name="출력 2 3 7 2 2" xfId="39625"/>
    <cellStyle name="출력 2 3 7 3" xfId="22327"/>
    <cellStyle name="출력 2 3 7 3 2" xfId="45366"/>
    <cellStyle name="출력 2 3 7 4" xfId="27809"/>
    <cellStyle name="출력 2 3 7 4 2" xfId="50848"/>
    <cellStyle name="출력 2 3 7 5" xfId="33698"/>
    <cellStyle name="출력 2 3 8" xfId="11421"/>
    <cellStyle name="출력 2 3 8 2" xfId="34490"/>
    <cellStyle name="출력 2 3 9" xfId="17218"/>
    <cellStyle name="출력 2 3 9 2" xfId="40272"/>
    <cellStyle name="출력 2 4" xfId="5500"/>
    <cellStyle name="출력 2 4 10" xfId="28625"/>
    <cellStyle name="출력 2 4 2" xfId="5788"/>
    <cellStyle name="출력 2 4 2 10" xfId="11761"/>
    <cellStyle name="출력 2 4 2 10 2" xfId="34830"/>
    <cellStyle name="출력 2 4 2 11" xfId="17525"/>
    <cellStyle name="출력 2 4 2 11 2" xfId="40579"/>
    <cellStyle name="출력 2 4 2 12" xfId="23041"/>
    <cellStyle name="출력 2 4 2 12 2" xfId="46080"/>
    <cellStyle name="출력 2 4 2 13" xfId="28902"/>
    <cellStyle name="출력 2 4 2 2" xfId="10630"/>
    <cellStyle name="출력 2 4 2 2 2" xfId="16572"/>
    <cellStyle name="출력 2 4 2 2 2 2" xfId="39626"/>
    <cellStyle name="출력 2 4 2 2 3" xfId="22328"/>
    <cellStyle name="출력 2 4 2 2 3 2" xfId="45367"/>
    <cellStyle name="출력 2 4 2 2 4" xfId="27810"/>
    <cellStyle name="출력 2 4 2 2 4 2" xfId="50849"/>
    <cellStyle name="출력 2 4 2 2 5" xfId="33699"/>
    <cellStyle name="출력 2 4 2 3" xfId="10631"/>
    <cellStyle name="출력 2 4 2 3 2" xfId="16573"/>
    <cellStyle name="출력 2 4 2 3 2 2" xfId="39627"/>
    <cellStyle name="출력 2 4 2 3 3" xfId="22329"/>
    <cellStyle name="출력 2 4 2 3 3 2" xfId="45368"/>
    <cellStyle name="출력 2 4 2 3 4" xfId="27811"/>
    <cellStyle name="출력 2 4 2 3 4 2" xfId="50850"/>
    <cellStyle name="출력 2 4 2 3 5" xfId="33700"/>
    <cellStyle name="출력 2 4 2 4" xfId="10632"/>
    <cellStyle name="출력 2 4 2 4 2" xfId="16574"/>
    <cellStyle name="출력 2 4 2 4 2 2" xfId="39628"/>
    <cellStyle name="출력 2 4 2 4 3" xfId="22330"/>
    <cellStyle name="출력 2 4 2 4 3 2" xfId="45369"/>
    <cellStyle name="출력 2 4 2 4 4" xfId="27812"/>
    <cellStyle name="출력 2 4 2 4 4 2" xfId="50851"/>
    <cellStyle name="출력 2 4 2 4 5" xfId="33701"/>
    <cellStyle name="출력 2 4 2 5" xfId="10633"/>
    <cellStyle name="출력 2 4 2 5 2" xfId="16575"/>
    <cellStyle name="출력 2 4 2 5 2 2" xfId="39629"/>
    <cellStyle name="출력 2 4 2 5 3" xfId="22331"/>
    <cellStyle name="출력 2 4 2 5 3 2" xfId="45370"/>
    <cellStyle name="출력 2 4 2 5 4" xfId="27813"/>
    <cellStyle name="출력 2 4 2 5 4 2" xfId="50852"/>
    <cellStyle name="출력 2 4 2 5 5" xfId="33702"/>
    <cellStyle name="출력 2 4 2 6" xfId="10634"/>
    <cellStyle name="출력 2 4 2 6 2" xfId="16576"/>
    <cellStyle name="출력 2 4 2 6 2 2" xfId="39630"/>
    <cellStyle name="출력 2 4 2 6 3" xfId="22332"/>
    <cellStyle name="출력 2 4 2 6 3 2" xfId="45371"/>
    <cellStyle name="출력 2 4 2 6 4" xfId="27814"/>
    <cellStyle name="출력 2 4 2 6 4 2" xfId="50853"/>
    <cellStyle name="출력 2 4 2 6 5" xfId="33703"/>
    <cellStyle name="출력 2 4 2 7" xfId="10635"/>
    <cellStyle name="출력 2 4 2 7 2" xfId="16577"/>
    <cellStyle name="출력 2 4 2 7 2 2" xfId="39631"/>
    <cellStyle name="출력 2 4 2 7 3" xfId="22333"/>
    <cellStyle name="출력 2 4 2 7 3 2" xfId="45372"/>
    <cellStyle name="출력 2 4 2 7 4" xfId="27815"/>
    <cellStyle name="출력 2 4 2 7 4 2" xfId="50854"/>
    <cellStyle name="출력 2 4 2 7 5" xfId="33704"/>
    <cellStyle name="출력 2 4 2 8" xfId="10636"/>
    <cellStyle name="출력 2 4 2 8 2" xfId="16578"/>
    <cellStyle name="출력 2 4 2 8 2 2" xfId="39632"/>
    <cellStyle name="출력 2 4 2 8 3" xfId="22334"/>
    <cellStyle name="출력 2 4 2 8 3 2" xfId="45373"/>
    <cellStyle name="출력 2 4 2 8 4" xfId="27816"/>
    <cellStyle name="출력 2 4 2 8 4 2" xfId="50855"/>
    <cellStyle name="출력 2 4 2 8 5" xfId="33705"/>
    <cellStyle name="출력 2 4 2 9" xfId="10637"/>
    <cellStyle name="출력 2 4 2 9 2" xfId="16579"/>
    <cellStyle name="출력 2 4 2 9 2 2" xfId="39633"/>
    <cellStyle name="출력 2 4 2 9 3" xfId="22335"/>
    <cellStyle name="출력 2 4 2 9 3 2" xfId="45374"/>
    <cellStyle name="출력 2 4 2 9 4" xfId="27817"/>
    <cellStyle name="출력 2 4 2 9 4 2" xfId="50856"/>
    <cellStyle name="출력 2 4 2 9 5" xfId="33706"/>
    <cellStyle name="출력 2 4 3" xfId="10638"/>
    <cellStyle name="출력 2 4 3 2" xfId="16580"/>
    <cellStyle name="출력 2 4 3 2 2" xfId="39634"/>
    <cellStyle name="출력 2 4 3 3" xfId="22336"/>
    <cellStyle name="출력 2 4 3 3 2" xfId="45375"/>
    <cellStyle name="출력 2 4 3 4" xfId="27818"/>
    <cellStyle name="출력 2 4 3 4 2" xfId="50857"/>
    <cellStyle name="출력 2 4 3 5" xfId="33707"/>
    <cellStyle name="출력 2 4 4" xfId="10639"/>
    <cellStyle name="출력 2 4 4 2" xfId="16581"/>
    <cellStyle name="출력 2 4 4 2 2" xfId="39635"/>
    <cellStyle name="출력 2 4 4 3" xfId="22337"/>
    <cellStyle name="출력 2 4 4 3 2" xfId="45376"/>
    <cellStyle name="출력 2 4 4 4" xfId="27819"/>
    <cellStyle name="출력 2 4 4 4 2" xfId="50858"/>
    <cellStyle name="출력 2 4 4 5" xfId="33708"/>
    <cellStyle name="출력 2 4 5" xfId="10640"/>
    <cellStyle name="출력 2 4 5 2" xfId="16582"/>
    <cellStyle name="출력 2 4 5 2 2" xfId="39636"/>
    <cellStyle name="출력 2 4 5 3" xfId="22338"/>
    <cellStyle name="출력 2 4 5 3 2" xfId="45377"/>
    <cellStyle name="출력 2 4 5 4" xfId="27820"/>
    <cellStyle name="출력 2 4 5 4 2" xfId="50859"/>
    <cellStyle name="출력 2 4 5 5" xfId="33709"/>
    <cellStyle name="출력 2 4 6" xfId="10641"/>
    <cellStyle name="출력 2 4 6 2" xfId="16583"/>
    <cellStyle name="출력 2 4 6 2 2" xfId="39637"/>
    <cellStyle name="출력 2 4 6 3" xfId="22339"/>
    <cellStyle name="출력 2 4 6 3 2" xfId="45378"/>
    <cellStyle name="출력 2 4 6 4" xfId="27821"/>
    <cellStyle name="출력 2 4 6 4 2" xfId="50860"/>
    <cellStyle name="출력 2 4 6 5" xfId="33710"/>
    <cellStyle name="출력 2 4 7" xfId="10642"/>
    <cellStyle name="출력 2 4 7 2" xfId="16584"/>
    <cellStyle name="출력 2 4 7 2 2" xfId="39638"/>
    <cellStyle name="출력 2 4 7 3" xfId="22340"/>
    <cellStyle name="출력 2 4 7 3 2" xfId="45379"/>
    <cellStyle name="출력 2 4 7 4" xfId="27822"/>
    <cellStyle name="출력 2 4 7 4 2" xfId="50861"/>
    <cellStyle name="출력 2 4 7 5" xfId="33711"/>
    <cellStyle name="출력 2 4 8" xfId="11494"/>
    <cellStyle name="출력 2 4 8 2" xfId="34563"/>
    <cellStyle name="출력 2 4 9" xfId="17283"/>
    <cellStyle name="출력 2 4 9 2" xfId="40337"/>
    <cellStyle name="출력 2 5" xfId="5416"/>
    <cellStyle name="출력 2 5 2" xfId="5704"/>
    <cellStyle name="출력 2 5 2 10" xfId="11677"/>
    <cellStyle name="출력 2 5 2 10 2" xfId="34746"/>
    <cellStyle name="출력 2 5 2 11" xfId="17446"/>
    <cellStyle name="출력 2 5 2 11 2" xfId="40500"/>
    <cellStyle name="출력 2 5 2 12" xfId="22967"/>
    <cellStyle name="출력 2 5 2 12 2" xfId="46006"/>
    <cellStyle name="출력 2 5 2 13" xfId="28818"/>
    <cellStyle name="출력 2 5 2 2" xfId="10643"/>
    <cellStyle name="출력 2 5 2 2 2" xfId="16585"/>
    <cellStyle name="출력 2 5 2 2 2 2" xfId="39639"/>
    <cellStyle name="출력 2 5 2 2 3" xfId="22341"/>
    <cellStyle name="출력 2 5 2 2 3 2" xfId="45380"/>
    <cellStyle name="출력 2 5 2 2 4" xfId="27823"/>
    <cellStyle name="출력 2 5 2 2 4 2" xfId="50862"/>
    <cellStyle name="출력 2 5 2 2 5" xfId="33712"/>
    <cellStyle name="출력 2 5 2 3" xfId="10644"/>
    <cellStyle name="출력 2 5 2 3 2" xfId="16586"/>
    <cellStyle name="출력 2 5 2 3 2 2" xfId="39640"/>
    <cellStyle name="출력 2 5 2 3 3" xfId="22342"/>
    <cellStyle name="출력 2 5 2 3 3 2" xfId="45381"/>
    <cellStyle name="출력 2 5 2 3 4" xfId="27824"/>
    <cellStyle name="출력 2 5 2 3 4 2" xfId="50863"/>
    <cellStyle name="출력 2 5 2 3 5" xfId="33713"/>
    <cellStyle name="출력 2 5 2 4" xfId="10645"/>
    <cellStyle name="출력 2 5 2 4 2" xfId="16587"/>
    <cellStyle name="출력 2 5 2 4 2 2" xfId="39641"/>
    <cellStyle name="출력 2 5 2 4 3" xfId="22343"/>
    <cellStyle name="출력 2 5 2 4 3 2" xfId="45382"/>
    <cellStyle name="출력 2 5 2 4 4" xfId="27825"/>
    <cellStyle name="출력 2 5 2 4 4 2" xfId="50864"/>
    <cellStyle name="출력 2 5 2 4 5" xfId="33714"/>
    <cellStyle name="출력 2 5 2 5" xfId="10646"/>
    <cellStyle name="출력 2 5 2 5 2" xfId="16588"/>
    <cellStyle name="출력 2 5 2 5 2 2" xfId="39642"/>
    <cellStyle name="출력 2 5 2 5 3" xfId="22344"/>
    <cellStyle name="출력 2 5 2 5 3 2" xfId="45383"/>
    <cellStyle name="출력 2 5 2 5 4" xfId="27826"/>
    <cellStyle name="출력 2 5 2 5 4 2" xfId="50865"/>
    <cellStyle name="출력 2 5 2 5 5" xfId="33715"/>
    <cellStyle name="출력 2 5 2 6" xfId="10647"/>
    <cellStyle name="출력 2 5 2 6 2" xfId="16589"/>
    <cellStyle name="출력 2 5 2 6 2 2" xfId="39643"/>
    <cellStyle name="출력 2 5 2 6 3" xfId="22345"/>
    <cellStyle name="출력 2 5 2 6 3 2" xfId="45384"/>
    <cellStyle name="출력 2 5 2 6 4" xfId="27827"/>
    <cellStyle name="출력 2 5 2 6 4 2" xfId="50866"/>
    <cellStyle name="출력 2 5 2 6 5" xfId="33716"/>
    <cellStyle name="출력 2 5 2 7" xfId="10648"/>
    <cellStyle name="출력 2 5 2 7 2" xfId="16590"/>
    <cellStyle name="출력 2 5 2 7 2 2" xfId="39644"/>
    <cellStyle name="출력 2 5 2 7 3" xfId="22346"/>
    <cellStyle name="출력 2 5 2 7 3 2" xfId="45385"/>
    <cellStyle name="출력 2 5 2 7 4" xfId="27828"/>
    <cellStyle name="출력 2 5 2 7 4 2" xfId="50867"/>
    <cellStyle name="출력 2 5 2 7 5" xfId="33717"/>
    <cellStyle name="출력 2 5 2 8" xfId="10649"/>
    <cellStyle name="출력 2 5 2 8 2" xfId="16591"/>
    <cellStyle name="출력 2 5 2 8 2 2" xfId="39645"/>
    <cellStyle name="출력 2 5 2 8 3" xfId="22347"/>
    <cellStyle name="출력 2 5 2 8 3 2" xfId="45386"/>
    <cellStyle name="출력 2 5 2 8 4" xfId="27829"/>
    <cellStyle name="출력 2 5 2 8 4 2" xfId="50868"/>
    <cellStyle name="출력 2 5 2 8 5" xfId="33718"/>
    <cellStyle name="출력 2 5 2 9" xfId="10650"/>
    <cellStyle name="출력 2 5 2 9 2" xfId="16592"/>
    <cellStyle name="출력 2 5 2 9 2 2" xfId="39646"/>
    <cellStyle name="출력 2 5 2 9 3" xfId="22348"/>
    <cellStyle name="출력 2 5 2 9 3 2" xfId="45387"/>
    <cellStyle name="출력 2 5 2 9 4" xfId="27830"/>
    <cellStyle name="출력 2 5 2 9 4 2" xfId="50869"/>
    <cellStyle name="출력 2 5 2 9 5" xfId="33719"/>
    <cellStyle name="출력 2 5 3" xfId="10651"/>
    <cellStyle name="출력 2 5 3 2" xfId="16593"/>
    <cellStyle name="출력 2 5 3 2 2" xfId="39647"/>
    <cellStyle name="출력 2 5 3 3" xfId="22349"/>
    <cellStyle name="출력 2 5 3 3 2" xfId="45388"/>
    <cellStyle name="출력 2 5 3 4" xfId="27831"/>
    <cellStyle name="출력 2 5 3 4 2" xfId="50870"/>
    <cellStyle name="출력 2 5 3 5" xfId="33720"/>
    <cellStyle name="출력 2 5 4" xfId="10652"/>
    <cellStyle name="출력 2 5 4 2" xfId="16594"/>
    <cellStyle name="출력 2 5 4 2 2" xfId="39648"/>
    <cellStyle name="출력 2 5 4 3" xfId="22350"/>
    <cellStyle name="출력 2 5 4 3 2" xfId="45389"/>
    <cellStyle name="출력 2 5 4 4" xfId="27832"/>
    <cellStyle name="출력 2 5 4 4 2" xfId="50871"/>
    <cellStyle name="출력 2 5 4 5" xfId="33721"/>
    <cellStyle name="출력 2 5 5" xfId="10653"/>
    <cellStyle name="출력 2 5 5 2" xfId="16595"/>
    <cellStyle name="출력 2 5 5 2 2" xfId="39649"/>
    <cellStyle name="출력 2 5 5 3" xfId="22351"/>
    <cellStyle name="출력 2 5 5 3 2" xfId="45390"/>
    <cellStyle name="출력 2 5 5 4" xfId="27833"/>
    <cellStyle name="출력 2 5 5 4 2" xfId="50872"/>
    <cellStyle name="출력 2 5 5 5" xfId="33722"/>
    <cellStyle name="출력 2 5 6" xfId="10654"/>
    <cellStyle name="출력 2 5 6 2" xfId="16596"/>
    <cellStyle name="출력 2 5 6 2 2" xfId="39650"/>
    <cellStyle name="출력 2 5 6 3" xfId="22352"/>
    <cellStyle name="출력 2 5 6 3 2" xfId="45391"/>
    <cellStyle name="출력 2 5 6 4" xfId="27834"/>
    <cellStyle name="출력 2 5 6 4 2" xfId="50873"/>
    <cellStyle name="출력 2 5 6 5" xfId="33723"/>
    <cellStyle name="출력 2 5 7" xfId="11410"/>
    <cellStyle name="출력 2 5 7 2" xfId="34479"/>
    <cellStyle name="출력 2 5 8" xfId="17208"/>
    <cellStyle name="출력 2 5 8 2" xfId="40262"/>
    <cellStyle name="출력 2 5 9" xfId="28541"/>
    <cellStyle name="출력 2 6" xfId="5483"/>
    <cellStyle name="출력 2 6 10" xfId="17269"/>
    <cellStyle name="출력 2 6 10 2" xfId="40323"/>
    <cellStyle name="출력 2 6 11" xfId="22883"/>
    <cellStyle name="출력 2 6 11 2" xfId="45922"/>
    <cellStyle name="출력 2 6 12" xfId="28608"/>
    <cellStyle name="출력 2 6 2" xfId="5771"/>
    <cellStyle name="출력 2 6 2 10" xfId="10655"/>
    <cellStyle name="출력 2 6 2 10 2" xfId="16597"/>
    <cellStyle name="출력 2 6 2 10 2 2" xfId="39651"/>
    <cellStyle name="출력 2 6 2 10 3" xfId="22353"/>
    <cellStyle name="출력 2 6 2 10 3 2" xfId="45392"/>
    <cellStyle name="출력 2 6 2 10 4" xfId="27835"/>
    <cellStyle name="출력 2 6 2 10 4 2" xfId="50874"/>
    <cellStyle name="출력 2 6 2 10 5" xfId="33724"/>
    <cellStyle name="출력 2 6 2 11" xfId="11744"/>
    <cellStyle name="출력 2 6 2 11 2" xfId="34813"/>
    <cellStyle name="출력 2 6 2 12" xfId="17510"/>
    <cellStyle name="출력 2 6 2 12 2" xfId="40564"/>
    <cellStyle name="출력 2 6 2 13" xfId="23024"/>
    <cellStyle name="출력 2 6 2 13 2" xfId="46063"/>
    <cellStyle name="출력 2 6 2 14" xfId="28885"/>
    <cellStyle name="출력 2 6 2 2" xfId="10656"/>
    <cellStyle name="출력 2 6 2 2 2" xfId="16598"/>
    <cellStyle name="출력 2 6 2 2 2 2" xfId="39652"/>
    <cellStyle name="출력 2 6 2 2 3" xfId="22354"/>
    <cellStyle name="출력 2 6 2 2 3 2" xfId="45393"/>
    <cellStyle name="출력 2 6 2 2 4" xfId="27836"/>
    <cellStyle name="출력 2 6 2 2 4 2" xfId="50875"/>
    <cellStyle name="출력 2 6 2 2 5" xfId="33725"/>
    <cellStyle name="출력 2 6 2 3" xfId="10657"/>
    <cellStyle name="출력 2 6 2 3 2" xfId="16599"/>
    <cellStyle name="출력 2 6 2 3 2 2" xfId="39653"/>
    <cellStyle name="출력 2 6 2 3 3" xfId="22355"/>
    <cellStyle name="출력 2 6 2 3 3 2" xfId="45394"/>
    <cellStyle name="출력 2 6 2 3 4" xfId="27837"/>
    <cellStyle name="출력 2 6 2 3 4 2" xfId="50876"/>
    <cellStyle name="출력 2 6 2 3 5" xfId="33726"/>
    <cellStyle name="출력 2 6 2 4" xfId="10658"/>
    <cellStyle name="출력 2 6 2 4 2" xfId="16600"/>
    <cellStyle name="출력 2 6 2 4 2 2" xfId="39654"/>
    <cellStyle name="출력 2 6 2 4 3" xfId="22356"/>
    <cellStyle name="출력 2 6 2 4 3 2" xfId="45395"/>
    <cellStyle name="출력 2 6 2 4 4" xfId="27838"/>
    <cellStyle name="출력 2 6 2 4 4 2" xfId="50877"/>
    <cellStyle name="출력 2 6 2 4 5" xfId="33727"/>
    <cellStyle name="출력 2 6 2 5" xfId="10659"/>
    <cellStyle name="출력 2 6 2 5 2" xfId="16601"/>
    <cellStyle name="출력 2 6 2 5 2 2" xfId="39655"/>
    <cellStyle name="출력 2 6 2 5 3" xfId="22357"/>
    <cellStyle name="출력 2 6 2 5 3 2" xfId="45396"/>
    <cellStyle name="출력 2 6 2 5 4" xfId="27839"/>
    <cellStyle name="출력 2 6 2 5 4 2" xfId="50878"/>
    <cellStyle name="출력 2 6 2 5 5" xfId="33728"/>
    <cellStyle name="출력 2 6 2 6" xfId="10660"/>
    <cellStyle name="출력 2 6 2 6 2" xfId="16602"/>
    <cellStyle name="출력 2 6 2 6 2 2" xfId="39656"/>
    <cellStyle name="출력 2 6 2 6 3" xfId="22358"/>
    <cellStyle name="출력 2 6 2 6 3 2" xfId="45397"/>
    <cellStyle name="출력 2 6 2 6 4" xfId="27840"/>
    <cellStyle name="출력 2 6 2 6 4 2" xfId="50879"/>
    <cellStyle name="출력 2 6 2 6 5" xfId="33729"/>
    <cellStyle name="출력 2 6 2 7" xfId="10661"/>
    <cellStyle name="출력 2 6 2 7 2" xfId="16603"/>
    <cellStyle name="출력 2 6 2 7 2 2" xfId="39657"/>
    <cellStyle name="출력 2 6 2 7 3" xfId="22359"/>
    <cellStyle name="출력 2 6 2 7 3 2" xfId="45398"/>
    <cellStyle name="출력 2 6 2 7 4" xfId="27841"/>
    <cellStyle name="출력 2 6 2 7 4 2" xfId="50880"/>
    <cellStyle name="출력 2 6 2 7 5" xfId="33730"/>
    <cellStyle name="출력 2 6 2 8" xfId="10662"/>
    <cellStyle name="출력 2 6 2 8 2" xfId="16604"/>
    <cellStyle name="출력 2 6 2 8 2 2" xfId="39658"/>
    <cellStyle name="출력 2 6 2 8 3" xfId="22360"/>
    <cellStyle name="출력 2 6 2 8 3 2" xfId="45399"/>
    <cellStyle name="출력 2 6 2 8 4" xfId="27842"/>
    <cellStyle name="출력 2 6 2 8 4 2" xfId="50881"/>
    <cellStyle name="출력 2 6 2 8 5" xfId="33731"/>
    <cellStyle name="출력 2 6 2 9" xfId="10663"/>
    <cellStyle name="출력 2 6 2 9 2" xfId="16605"/>
    <cellStyle name="출력 2 6 2 9 2 2" xfId="39659"/>
    <cellStyle name="출력 2 6 2 9 3" xfId="22361"/>
    <cellStyle name="출력 2 6 2 9 3 2" xfId="45400"/>
    <cellStyle name="출력 2 6 2 9 4" xfId="27843"/>
    <cellStyle name="출력 2 6 2 9 4 2" xfId="50882"/>
    <cellStyle name="출력 2 6 2 9 5" xfId="33732"/>
    <cellStyle name="출력 2 6 3" xfId="5996"/>
    <cellStyle name="출력 2 6 3 10" xfId="10664"/>
    <cellStyle name="출력 2 6 3 10 2" xfId="16606"/>
    <cellStyle name="출력 2 6 3 10 2 2" xfId="39660"/>
    <cellStyle name="출력 2 6 3 10 3" xfId="22362"/>
    <cellStyle name="출력 2 6 3 10 3 2" xfId="45401"/>
    <cellStyle name="출력 2 6 3 10 4" xfId="27844"/>
    <cellStyle name="출력 2 6 3 10 4 2" xfId="50883"/>
    <cellStyle name="출력 2 6 3 10 5" xfId="33733"/>
    <cellStyle name="출력 2 6 3 11" xfId="11969"/>
    <cellStyle name="출력 2 6 3 11 2" xfId="35038"/>
    <cellStyle name="출력 2 6 3 12" xfId="17726"/>
    <cellStyle name="출력 2 6 3 12 2" xfId="40780"/>
    <cellStyle name="출력 2 6 3 13" xfId="23223"/>
    <cellStyle name="출력 2 6 3 13 2" xfId="46262"/>
    <cellStyle name="출력 2 6 3 14" xfId="29110"/>
    <cellStyle name="출력 2 6 3 2" xfId="10665"/>
    <cellStyle name="출력 2 6 3 2 2" xfId="16607"/>
    <cellStyle name="출력 2 6 3 2 2 2" xfId="39661"/>
    <cellStyle name="출력 2 6 3 2 3" xfId="22363"/>
    <cellStyle name="출력 2 6 3 2 3 2" xfId="45402"/>
    <cellStyle name="출력 2 6 3 2 4" xfId="27845"/>
    <cellStyle name="출력 2 6 3 2 4 2" xfId="50884"/>
    <cellStyle name="출력 2 6 3 2 5" xfId="33734"/>
    <cellStyle name="출력 2 6 3 3" xfId="10666"/>
    <cellStyle name="출력 2 6 3 3 2" xfId="16608"/>
    <cellStyle name="출력 2 6 3 3 2 2" xfId="39662"/>
    <cellStyle name="출력 2 6 3 3 3" xfId="22364"/>
    <cellStyle name="출력 2 6 3 3 3 2" xfId="45403"/>
    <cellStyle name="출력 2 6 3 3 4" xfId="27846"/>
    <cellStyle name="출력 2 6 3 3 4 2" xfId="50885"/>
    <cellStyle name="출력 2 6 3 3 5" xfId="33735"/>
    <cellStyle name="출력 2 6 3 4" xfId="10667"/>
    <cellStyle name="출력 2 6 3 4 2" xfId="16609"/>
    <cellStyle name="출력 2 6 3 4 2 2" xfId="39663"/>
    <cellStyle name="출력 2 6 3 4 3" xfId="22365"/>
    <cellStyle name="출력 2 6 3 4 3 2" xfId="45404"/>
    <cellStyle name="출력 2 6 3 4 4" xfId="27847"/>
    <cellStyle name="출력 2 6 3 4 4 2" xfId="50886"/>
    <cellStyle name="출력 2 6 3 4 5" xfId="33736"/>
    <cellStyle name="출력 2 6 3 5" xfId="10668"/>
    <cellStyle name="출력 2 6 3 5 2" xfId="16610"/>
    <cellStyle name="출력 2 6 3 5 2 2" xfId="39664"/>
    <cellStyle name="출력 2 6 3 5 3" xfId="22366"/>
    <cellStyle name="출력 2 6 3 5 3 2" xfId="45405"/>
    <cellStyle name="출력 2 6 3 5 4" xfId="27848"/>
    <cellStyle name="출력 2 6 3 5 4 2" xfId="50887"/>
    <cellStyle name="출력 2 6 3 5 5" xfId="33737"/>
    <cellStyle name="출력 2 6 3 6" xfId="10669"/>
    <cellStyle name="출력 2 6 3 6 2" xfId="16611"/>
    <cellStyle name="출력 2 6 3 6 2 2" xfId="39665"/>
    <cellStyle name="출력 2 6 3 6 3" xfId="22367"/>
    <cellStyle name="출력 2 6 3 6 3 2" xfId="45406"/>
    <cellStyle name="출력 2 6 3 6 4" xfId="27849"/>
    <cellStyle name="출력 2 6 3 6 4 2" xfId="50888"/>
    <cellStyle name="출력 2 6 3 6 5" xfId="33738"/>
    <cellStyle name="출력 2 6 3 7" xfId="10670"/>
    <cellStyle name="출력 2 6 3 7 2" xfId="16612"/>
    <cellStyle name="출력 2 6 3 7 2 2" xfId="39666"/>
    <cellStyle name="출력 2 6 3 7 3" xfId="22368"/>
    <cellStyle name="출력 2 6 3 7 3 2" xfId="45407"/>
    <cellStyle name="출력 2 6 3 7 4" xfId="27850"/>
    <cellStyle name="출력 2 6 3 7 4 2" xfId="50889"/>
    <cellStyle name="출력 2 6 3 7 5" xfId="33739"/>
    <cellStyle name="출력 2 6 3 8" xfId="10671"/>
    <cellStyle name="출력 2 6 3 8 2" xfId="16613"/>
    <cellStyle name="출력 2 6 3 8 2 2" xfId="39667"/>
    <cellStyle name="출력 2 6 3 8 3" xfId="22369"/>
    <cellStyle name="출력 2 6 3 8 3 2" xfId="45408"/>
    <cellStyle name="출력 2 6 3 8 4" xfId="27851"/>
    <cellStyle name="출력 2 6 3 8 4 2" xfId="50890"/>
    <cellStyle name="출력 2 6 3 8 5" xfId="33740"/>
    <cellStyle name="출력 2 6 3 9" xfId="10672"/>
    <cellStyle name="출력 2 6 3 9 2" xfId="16614"/>
    <cellStyle name="출력 2 6 3 9 2 2" xfId="39668"/>
    <cellStyle name="출력 2 6 3 9 3" xfId="22370"/>
    <cellStyle name="출력 2 6 3 9 3 2" xfId="45409"/>
    <cellStyle name="출력 2 6 3 9 4" xfId="27852"/>
    <cellStyle name="출력 2 6 3 9 4 2" xfId="50891"/>
    <cellStyle name="출력 2 6 3 9 5" xfId="33741"/>
    <cellStyle name="출력 2 6 4" xfId="10673"/>
    <cellStyle name="출력 2 6 4 2" xfId="16615"/>
    <cellStyle name="출력 2 6 4 2 2" xfId="39669"/>
    <cellStyle name="출력 2 6 4 3" xfId="22371"/>
    <cellStyle name="출력 2 6 4 3 2" xfId="45410"/>
    <cellStyle name="출력 2 6 4 4" xfId="27853"/>
    <cellStyle name="출력 2 6 4 4 2" xfId="50892"/>
    <cellStyle name="출력 2 6 4 5" xfId="33742"/>
    <cellStyle name="출력 2 6 5" xfId="10674"/>
    <cellStyle name="출력 2 6 5 2" xfId="16616"/>
    <cellStyle name="출력 2 6 5 2 2" xfId="39670"/>
    <cellStyle name="출력 2 6 5 3" xfId="22372"/>
    <cellStyle name="출력 2 6 5 3 2" xfId="45411"/>
    <cellStyle name="출력 2 6 5 4" xfId="27854"/>
    <cellStyle name="출력 2 6 5 4 2" xfId="50893"/>
    <cellStyle name="출력 2 6 5 5" xfId="33743"/>
    <cellStyle name="출력 2 6 6" xfId="10675"/>
    <cellStyle name="출력 2 6 6 2" xfId="16617"/>
    <cellStyle name="출력 2 6 6 2 2" xfId="39671"/>
    <cellStyle name="출력 2 6 6 3" xfId="22373"/>
    <cellStyle name="출력 2 6 6 3 2" xfId="45412"/>
    <cellStyle name="출력 2 6 6 4" xfId="27855"/>
    <cellStyle name="출력 2 6 6 4 2" xfId="50894"/>
    <cellStyle name="출력 2 6 6 5" xfId="33744"/>
    <cellStyle name="출력 2 6 7" xfId="10676"/>
    <cellStyle name="출력 2 6 7 2" xfId="16618"/>
    <cellStyle name="출력 2 6 7 2 2" xfId="39672"/>
    <cellStyle name="출력 2 6 7 3" xfId="22374"/>
    <cellStyle name="출력 2 6 7 3 2" xfId="45413"/>
    <cellStyle name="출력 2 6 7 4" xfId="27856"/>
    <cellStyle name="출력 2 6 7 4 2" xfId="50895"/>
    <cellStyle name="출력 2 6 7 5" xfId="33745"/>
    <cellStyle name="출력 2 6 8" xfId="10677"/>
    <cellStyle name="출력 2 6 8 2" xfId="16619"/>
    <cellStyle name="출력 2 6 8 2 2" xfId="39673"/>
    <cellStyle name="출력 2 6 8 3" xfId="22375"/>
    <cellStyle name="출력 2 6 8 3 2" xfId="45414"/>
    <cellStyle name="출력 2 6 8 4" xfId="27857"/>
    <cellStyle name="출력 2 6 8 4 2" xfId="50896"/>
    <cellStyle name="출력 2 6 8 5" xfId="33746"/>
    <cellStyle name="출력 2 6 9" xfId="11477"/>
    <cellStyle name="출력 2 6 9 2" xfId="34546"/>
    <cellStyle name="출력 2 7" xfId="10678"/>
    <cellStyle name="출력 2 7 2" xfId="16620"/>
    <cellStyle name="출력 2 7 2 2" xfId="39674"/>
    <cellStyle name="출력 2 7 3" xfId="22376"/>
    <cellStyle name="출력 2 7 3 2" xfId="45415"/>
    <cellStyle name="출력 2 7 4" xfId="27858"/>
    <cellStyle name="출력 2 7 4 2" xfId="50897"/>
    <cellStyle name="출력 2 7 5" xfId="33747"/>
    <cellStyle name="출력 2 8" xfId="10679"/>
    <cellStyle name="출력 2 8 2" xfId="16621"/>
    <cellStyle name="출력 2 8 2 2" xfId="39675"/>
    <cellStyle name="출력 2 8 3" xfId="22377"/>
    <cellStyle name="출력 2 8 3 2" xfId="45416"/>
    <cellStyle name="출력 2 8 4" xfId="27859"/>
    <cellStyle name="출력 2 8 4 2" xfId="50898"/>
    <cellStyle name="출력 2 8 5" xfId="33748"/>
    <cellStyle name="출력 2 9" xfId="11251"/>
    <cellStyle name="출력 2 9 2" xfId="34320"/>
    <cellStyle name="출력 3" xfId="661"/>
    <cellStyle name="출력 3 10" xfId="11224"/>
    <cellStyle name="출력 3 10 2" xfId="34293"/>
    <cellStyle name="출력 3 11" xfId="28426"/>
    <cellStyle name="출력 3 2" xfId="5393"/>
    <cellStyle name="출력 3 2 10" xfId="11387"/>
    <cellStyle name="출력 3 2 10 2" xfId="34456"/>
    <cellStyle name="출력 3 2 11" xfId="17190"/>
    <cellStyle name="출력 3 2 11 2" xfId="40244"/>
    <cellStyle name="출력 3 2 12" xfId="11312"/>
    <cellStyle name="출력 3 2 12 2" xfId="34381"/>
    <cellStyle name="출력 3 2 13" xfId="28518"/>
    <cellStyle name="출력 3 2 2" xfId="5681"/>
    <cellStyle name="출력 3 2 2 10" xfId="17424"/>
    <cellStyle name="출력 3 2 2 10 2" xfId="40478"/>
    <cellStyle name="출력 3 2 2 11" xfId="28795"/>
    <cellStyle name="출력 3 2 2 2" xfId="10680"/>
    <cellStyle name="출력 3 2 2 2 2" xfId="16622"/>
    <cellStyle name="출력 3 2 2 2 2 2" xfId="39676"/>
    <cellStyle name="출력 3 2 2 2 3" xfId="22378"/>
    <cellStyle name="출력 3 2 2 2 3 2" xfId="45417"/>
    <cellStyle name="출력 3 2 2 2 4" xfId="27860"/>
    <cellStyle name="출력 3 2 2 2 4 2" xfId="50899"/>
    <cellStyle name="출력 3 2 2 2 5" xfId="33749"/>
    <cellStyle name="출력 3 2 2 3" xfId="10681"/>
    <cellStyle name="출력 3 2 2 3 2" xfId="16623"/>
    <cellStyle name="출력 3 2 2 3 2 2" xfId="39677"/>
    <cellStyle name="출력 3 2 2 3 3" xfId="22379"/>
    <cellStyle name="출력 3 2 2 3 3 2" xfId="45418"/>
    <cellStyle name="출력 3 2 2 3 4" xfId="27861"/>
    <cellStyle name="출력 3 2 2 3 4 2" xfId="50900"/>
    <cellStyle name="출력 3 2 2 3 5" xfId="33750"/>
    <cellStyle name="출력 3 2 2 4" xfId="10682"/>
    <cellStyle name="출력 3 2 2 4 2" xfId="16624"/>
    <cellStyle name="출력 3 2 2 4 2 2" xfId="39678"/>
    <cellStyle name="출력 3 2 2 4 3" xfId="22380"/>
    <cellStyle name="출력 3 2 2 4 3 2" xfId="45419"/>
    <cellStyle name="출력 3 2 2 4 4" xfId="27862"/>
    <cellStyle name="출력 3 2 2 4 4 2" xfId="50901"/>
    <cellStyle name="출력 3 2 2 4 5" xfId="33751"/>
    <cellStyle name="출력 3 2 2 5" xfId="10683"/>
    <cellStyle name="출력 3 2 2 5 2" xfId="16625"/>
    <cellStyle name="출력 3 2 2 5 2 2" xfId="39679"/>
    <cellStyle name="출력 3 2 2 5 3" xfId="22381"/>
    <cellStyle name="출력 3 2 2 5 3 2" xfId="45420"/>
    <cellStyle name="출력 3 2 2 5 4" xfId="27863"/>
    <cellStyle name="출력 3 2 2 5 4 2" xfId="50902"/>
    <cellStyle name="출력 3 2 2 5 5" xfId="33752"/>
    <cellStyle name="출력 3 2 2 6" xfId="10684"/>
    <cellStyle name="출력 3 2 2 6 2" xfId="16626"/>
    <cellStyle name="출력 3 2 2 6 2 2" xfId="39680"/>
    <cellStyle name="출력 3 2 2 6 3" xfId="22382"/>
    <cellStyle name="출력 3 2 2 6 3 2" xfId="45421"/>
    <cellStyle name="출력 3 2 2 6 4" xfId="27864"/>
    <cellStyle name="출력 3 2 2 6 4 2" xfId="50903"/>
    <cellStyle name="출력 3 2 2 6 5" xfId="33753"/>
    <cellStyle name="출력 3 2 2 7" xfId="10685"/>
    <cellStyle name="출력 3 2 2 7 2" xfId="16627"/>
    <cellStyle name="출력 3 2 2 7 2 2" xfId="39681"/>
    <cellStyle name="출력 3 2 2 7 3" xfId="22383"/>
    <cellStyle name="출력 3 2 2 7 3 2" xfId="45422"/>
    <cellStyle name="출력 3 2 2 7 4" xfId="27865"/>
    <cellStyle name="출력 3 2 2 7 4 2" xfId="50904"/>
    <cellStyle name="출력 3 2 2 7 5" xfId="33754"/>
    <cellStyle name="출력 3 2 2 8" xfId="10686"/>
    <cellStyle name="출력 3 2 2 8 2" xfId="16628"/>
    <cellStyle name="출력 3 2 2 8 2 2" xfId="39682"/>
    <cellStyle name="출력 3 2 2 8 3" xfId="22384"/>
    <cellStyle name="출력 3 2 2 8 3 2" xfId="45423"/>
    <cellStyle name="출력 3 2 2 8 4" xfId="27866"/>
    <cellStyle name="출력 3 2 2 8 4 2" xfId="50905"/>
    <cellStyle name="출력 3 2 2 8 5" xfId="33755"/>
    <cellStyle name="출력 3 2 2 9" xfId="11654"/>
    <cellStyle name="출력 3 2 2 9 2" xfId="34723"/>
    <cellStyle name="출력 3 2 3" xfId="5921"/>
    <cellStyle name="출력 3 2 3 10" xfId="10687"/>
    <cellStyle name="출력 3 2 3 10 2" xfId="16629"/>
    <cellStyle name="출력 3 2 3 10 2 2" xfId="39683"/>
    <cellStyle name="출력 3 2 3 10 3" xfId="22385"/>
    <cellStyle name="출력 3 2 3 10 3 2" xfId="45424"/>
    <cellStyle name="출력 3 2 3 10 4" xfId="27867"/>
    <cellStyle name="출력 3 2 3 10 4 2" xfId="50906"/>
    <cellStyle name="출력 3 2 3 10 5" xfId="33756"/>
    <cellStyle name="출력 3 2 3 11" xfId="11894"/>
    <cellStyle name="출력 3 2 3 11 2" xfId="34963"/>
    <cellStyle name="출력 3 2 3 12" xfId="17651"/>
    <cellStyle name="출력 3 2 3 12 2" xfId="40705"/>
    <cellStyle name="출력 3 2 3 13" xfId="23148"/>
    <cellStyle name="출력 3 2 3 13 2" xfId="46187"/>
    <cellStyle name="출력 3 2 3 14" xfId="29035"/>
    <cellStyle name="출력 3 2 3 2" xfId="10688"/>
    <cellStyle name="출력 3 2 3 2 2" xfId="16630"/>
    <cellStyle name="출력 3 2 3 2 2 2" xfId="39684"/>
    <cellStyle name="출력 3 2 3 2 3" xfId="22386"/>
    <cellStyle name="출력 3 2 3 2 3 2" xfId="45425"/>
    <cellStyle name="출력 3 2 3 2 4" xfId="27868"/>
    <cellStyle name="출력 3 2 3 2 4 2" xfId="50907"/>
    <cellStyle name="출력 3 2 3 2 5" xfId="33757"/>
    <cellStyle name="출력 3 2 3 3" xfId="10689"/>
    <cellStyle name="출력 3 2 3 3 2" xfId="16631"/>
    <cellStyle name="출력 3 2 3 3 2 2" xfId="39685"/>
    <cellStyle name="출력 3 2 3 3 3" xfId="22387"/>
    <cellStyle name="출력 3 2 3 3 3 2" xfId="45426"/>
    <cellStyle name="출력 3 2 3 3 4" xfId="27869"/>
    <cellStyle name="출력 3 2 3 3 4 2" xfId="50908"/>
    <cellStyle name="출력 3 2 3 3 5" xfId="33758"/>
    <cellStyle name="출력 3 2 3 4" xfId="10690"/>
    <cellStyle name="출력 3 2 3 4 2" xfId="16632"/>
    <cellStyle name="출력 3 2 3 4 2 2" xfId="39686"/>
    <cellStyle name="출력 3 2 3 4 3" xfId="22388"/>
    <cellStyle name="출력 3 2 3 4 3 2" xfId="45427"/>
    <cellStyle name="출력 3 2 3 4 4" xfId="27870"/>
    <cellStyle name="출력 3 2 3 4 4 2" xfId="50909"/>
    <cellStyle name="출력 3 2 3 4 5" xfId="33759"/>
    <cellStyle name="출력 3 2 3 5" xfId="10691"/>
    <cellStyle name="출력 3 2 3 5 2" xfId="16633"/>
    <cellStyle name="출력 3 2 3 5 2 2" xfId="39687"/>
    <cellStyle name="출력 3 2 3 5 3" xfId="22389"/>
    <cellStyle name="출력 3 2 3 5 3 2" xfId="45428"/>
    <cellStyle name="출력 3 2 3 5 4" xfId="27871"/>
    <cellStyle name="출력 3 2 3 5 4 2" xfId="50910"/>
    <cellStyle name="출력 3 2 3 5 5" xfId="33760"/>
    <cellStyle name="출력 3 2 3 6" xfId="10692"/>
    <cellStyle name="출력 3 2 3 6 2" xfId="16634"/>
    <cellStyle name="출력 3 2 3 6 2 2" xfId="39688"/>
    <cellStyle name="출력 3 2 3 6 3" xfId="22390"/>
    <cellStyle name="출력 3 2 3 6 3 2" xfId="45429"/>
    <cellStyle name="출력 3 2 3 6 4" xfId="27872"/>
    <cellStyle name="출력 3 2 3 6 4 2" xfId="50911"/>
    <cellStyle name="출력 3 2 3 6 5" xfId="33761"/>
    <cellStyle name="출력 3 2 3 7" xfId="10693"/>
    <cellStyle name="출력 3 2 3 7 2" xfId="16635"/>
    <cellStyle name="출력 3 2 3 7 2 2" xfId="39689"/>
    <cellStyle name="출력 3 2 3 7 3" xfId="22391"/>
    <cellStyle name="출력 3 2 3 7 3 2" xfId="45430"/>
    <cellStyle name="출력 3 2 3 7 4" xfId="27873"/>
    <cellStyle name="출력 3 2 3 7 4 2" xfId="50912"/>
    <cellStyle name="출력 3 2 3 7 5" xfId="33762"/>
    <cellStyle name="출력 3 2 3 8" xfId="10694"/>
    <cellStyle name="출력 3 2 3 8 2" xfId="16636"/>
    <cellStyle name="출력 3 2 3 8 2 2" xfId="39690"/>
    <cellStyle name="출력 3 2 3 8 3" xfId="22392"/>
    <cellStyle name="출력 3 2 3 8 3 2" xfId="45431"/>
    <cellStyle name="출력 3 2 3 8 4" xfId="27874"/>
    <cellStyle name="출력 3 2 3 8 4 2" xfId="50913"/>
    <cellStyle name="출력 3 2 3 8 5" xfId="33763"/>
    <cellStyle name="출력 3 2 3 9" xfId="10695"/>
    <cellStyle name="출력 3 2 3 9 2" xfId="16637"/>
    <cellStyle name="출력 3 2 3 9 2 2" xfId="39691"/>
    <cellStyle name="출력 3 2 3 9 3" xfId="22393"/>
    <cellStyle name="출력 3 2 3 9 3 2" xfId="45432"/>
    <cellStyle name="출력 3 2 3 9 4" xfId="27875"/>
    <cellStyle name="출력 3 2 3 9 4 2" xfId="50914"/>
    <cellStyle name="출력 3 2 3 9 5" xfId="33764"/>
    <cellStyle name="출력 3 2 4" xfId="10696"/>
    <cellStyle name="출력 3 2 4 2" xfId="16638"/>
    <cellStyle name="출력 3 2 4 2 2" xfId="39692"/>
    <cellStyle name="출력 3 2 4 3" xfId="22394"/>
    <cellStyle name="출력 3 2 4 3 2" xfId="45433"/>
    <cellStyle name="출력 3 2 4 4" xfId="27876"/>
    <cellStyle name="출력 3 2 4 4 2" xfId="50915"/>
    <cellStyle name="출력 3 2 4 5" xfId="33765"/>
    <cellStyle name="출력 3 2 5" xfId="10697"/>
    <cellStyle name="출력 3 2 5 2" xfId="16639"/>
    <cellStyle name="출력 3 2 5 2 2" xfId="39693"/>
    <cellStyle name="출력 3 2 5 3" xfId="22395"/>
    <cellStyle name="출력 3 2 5 3 2" xfId="45434"/>
    <cellStyle name="출력 3 2 5 4" xfId="27877"/>
    <cellStyle name="출력 3 2 5 4 2" xfId="50916"/>
    <cellStyle name="출력 3 2 5 5" xfId="33766"/>
    <cellStyle name="출력 3 2 6" xfId="10698"/>
    <cellStyle name="출력 3 2 6 2" xfId="16640"/>
    <cellStyle name="출력 3 2 6 2 2" xfId="39694"/>
    <cellStyle name="출력 3 2 6 3" xfId="22396"/>
    <cellStyle name="출력 3 2 6 3 2" xfId="45435"/>
    <cellStyle name="출력 3 2 6 4" xfId="27878"/>
    <cellStyle name="출력 3 2 6 4 2" xfId="50917"/>
    <cellStyle name="출력 3 2 6 5" xfId="33767"/>
    <cellStyle name="출력 3 2 7" xfId="10699"/>
    <cellStyle name="출력 3 2 7 2" xfId="16641"/>
    <cellStyle name="출력 3 2 7 2 2" xfId="39695"/>
    <cellStyle name="출력 3 2 7 3" xfId="22397"/>
    <cellStyle name="출력 3 2 7 3 2" xfId="45436"/>
    <cellStyle name="출력 3 2 7 4" xfId="27879"/>
    <cellStyle name="출력 3 2 7 4 2" xfId="50918"/>
    <cellStyle name="출력 3 2 7 5" xfId="33768"/>
    <cellStyle name="출력 3 2 8" xfId="10700"/>
    <cellStyle name="출력 3 2 8 2" xfId="16642"/>
    <cellStyle name="출력 3 2 8 2 2" xfId="39696"/>
    <cellStyle name="출력 3 2 8 3" xfId="22398"/>
    <cellStyle name="출력 3 2 8 3 2" xfId="45437"/>
    <cellStyle name="출력 3 2 8 4" xfId="27880"/>
    <cellStyle name="출력 3 2 8 4 2" xfId="50919"/>
    <cellStyle name="출력 3 2 8 5" xfId="33769"/>
    <cellStyle name="출력 3 2 9" xfId="10701"/>
    <cellStyle name="출력 3 2 9 2" xfId="16643"/>
    <cellStyle name="출력 3 2 9 2 2" xfId="39697"/>
    <cellStyle name="출력 3 2 9 3" xfId="22399"/>
    <cellStyle name="출력 3 2 9 3 2" xfId="45438"/>
    <cellStyle name="출력 3 2 9 4" xfId="27881"/>
    <cellStyle name="출력 3 2 9 4 2" xfId="50920"/>
    <cellStyle name="출력 3 2 9 5" xfId="33770"/>
    <cellStyle name="출력 3 3" xfId="5428"/>
    <cellStyle name="출력 3 3 10" xfId="28553"/>
    <cellStyle name="출력 3 3 2" xfId="5716"/>
    <cellStyle name="출력 3 3 2 10" xfId="11689"/>
    <cellStyle name="출력 3 3 2 10 2" xfId="34758"/>
    <cellStyle name="출력 3 3 2 11" xfId="17458"/>
    <cellStyle name="출력 3 3 2 11 2" xfId="40512"/>
    <cellStyle name="출력 3 3 2 12" xfId="22978"/>
    <cellStyle name="출력 3 3 2 12 2" xfId="46017"/>
    <cellStyle name="출력 3 3 2 13" xfId="28830"/>
    <cellStyle name="출력 3 3 2 2" xfId="10702"/>
    <cellStyle name="출력 3 3 2 2 2" xfId="16644"/>
    <cellStyle name="출력 3 3 2 2 2 2" xfId="39698"/>
    <cellStyle name="출력 3 3 2 2 3" xfId="22400"/>
    <cellStyle name="출력 3 3 2 2 3 2" xfId="45439"/>
    <cellStyle name="출력 3 3 2 2 4" xfId="27882"/>
    <cellStyle name="출력 3 3 2 2 4 2" xfId="50921"/>
    <cellStyle name="출력 3 3 2 2 5" xfId="33771"/>
    <cellStyle name="출력 3 3 2 3" xfId="10703"/>
    <cellStyle name="출력 3 3 2 3 2" xfId="16645"/>
    <cellStyle name="출력 3 3 2 3 2 2" xfId="39699"/>
    <cellStyle name="출력 3 3 2 3 3" xfId="22401"/>
    <cellStyle name="출력 3 3 2 3 3 2" xfId="45440"/>
    <cellStyle name="출력 3 3 2 3 4" xfId="27883"/>
    <cellStyle name="출력 3 3 2 3 4 2" xfId="50922"/>
    <cellStyle name="출력 3 3 2 3 5" xfId="33772"/>
    <cellStyle name="출력 3 3 2 4" xfId="10704"/>
    <cellStyle name="출력 3 3 2 4 2" xfId="16646"/>
    <cellStyle name="출력 3 3 2 4 2 2" xfId="39700"/>
    <cellStyle name="출력 3 3 2 4 3" xfId="22402"/>
    <cellStyle name="출력 3 3 2 4 3 2" xfId="45441"/>
    <cellStyle name="출력 3 3 2 4 4" xfId="27884"/>
    <cellStyle name="출력 3 3 2 4 4 2" xfId="50923"/>
    <cellStyle name="출력 3 3 2 4 5" xfId="33773"/>
    <cellStyle name="출력 3 3 2 5" xfId="10705"/>
    <cellStyle name="출력 3 3 2 5 2" xfId="16647"/>
    <cellStyle name="출력 3 3 2 5 2 2" xfId="39701"/>
    <cellStyle name="출력 3 3 2 5 3" xfId="22403"/>
    <cellStyle name="출력 3 3 2 5 3 2" xfId="45442"/>
    <cellStyle name="출력 3 3 2 5 4" xfId="27885"/>
    <cellStyle name="출력 3 3 2 5 4 2" xfId="50924"/>
    <cellStyle name="출력 3 3 2 5 5" xfId="33774"/>
    <cellStyle name="출력 3 3 2 6" xfId="10706"/>
    <cellStyle name="출력 3 3 2 6 2" xfId="16648"/>
    <cellStyle name="출력 3 3 2 6 2 2" xfId="39702"/>
    <cellStyle name="출력 3 3 2 6 3" xfId="22404"/>
    <cellStyle name="출력 3 3 2 6 3 2" xfId="45443"/>
    <cellStyle name="출력 3 3 2 6 4" xfId="27886"/>
    <cellStyle name="출력 3 3 2 6 4 2" xfId="50925"/>
    <cellStyle name="출력 3 3 2 6 5" xfId="33775"/>
    <cellStyle name="출력 3 3 2 7" xfId="10707"/>
    <cellStyle name="출력 3 3 2 7 2" xfId="16649"/>
    <cellStyle name="출력 3 3 2 7 2 2" xfId="39703"/>
    <cellStyle name="출력 3 3 2 7 3" xfId="22405"/>
    <cellStyle name="출력 3 3 2 7 3 2" xfId="45444"/>
    <cellStyle name="출력 3 3 2 7 4" xfId="27887"/>
    <cellStyle name="출력 3 3 2 7 4 2" xfId="50926"/>
    <cellStyle name="출력 3 3 2 7 5" xfId="33776"/>
    <cellStyle name="출력 3 3 2 8" xfId="10708"/>
    <cellStyle name="출력 3 3 2 8 2" xfId="16650"/>
    <cellStyle name="출력 3 3 2 8 2 2" xfId="39704"/>
    <cellStyle name="출력 3 3 2 8 3" xfId="22406"/>
    <cellStyle name="출력 3 3 2 8 3 2" xfId="45445"/>
    <cellStyle name="출력 3 3 2 8 4" xfId="27888"/>
    <cellStyle name="출력 3 3 2 8 4 2" xfId="50927"/>
    <cellStyle name="출력 3 3 2 8 5" xfId="33777"/>
    <cellStyle name="출력 3 3 2 9" xfId="10709"/>
    <cellStyle name="출력 3 3 2 9 2" xfId="16651"/>
    <cellStyle name="출력 3 3 2 9 2 2" xfId="39705"/>
    <cellStyle name="출력 3 3 2 9 3" xfId="22407"/>
    <cellStyle name="출력 3 3 2 9 3 2" xfId="45446"/>
    <cellStyle name="출력 3 3 2 9 4" xfId="27889"/>
    <cellStyle name="출력 3 3 2 9 4 2" xfId="50928"/>
    <cellStyle name="출력 3 3 2 9 5" xfId="33778"/>
    <cellStyle name="출력 3 3 3" xfId="10710"/>
    <cellStyle name="출력 3 3 3 2" xfId="16652"/>
    <cellStyle name="출력 3 3 3 2 2" xfId="39706"/>
    <cellStyle name="출력 3 3 3 3" xfId="22408"/>
    <cellStyle name="출력 3 3 3 3 2" xfId="45447"/>
    <cellStyle name="출력 3 3 3 4" xfId="27890"/>
    <cellStyle name="출력 3 3 3 4 2" xfId="50929"/>
    <cellStyle name="출력 3 3 3 5" xfId="33779"/>
    <cellStyle name="출력 3 3 4" xfId="10711"/>
    <cellStyle name="출력 3 3 4 2" xfId="16653"/>
    <cellStyle name="출력 3 3 4 2 2" xfId="39707"/>
    <cellStyle name="출력 3 3 4 3" xfId="22409"/>
    <cellStyle name="출력 3 3 4 3 2" xfId="45448"/>
    <cellStyle name="출력 3 3 4 4" xfId="27891"/>
    <cellStyle name="출력 3 3 4 4 2" xfId="50930"/>
    <cellStyle name="출력 3 3 4 5" xfId="33780"/>
    <cellStyle name="출력 3 3 5" xfId="10712"/>
    <cellStyle name="출력 3 3 5 2" xfId="16654"/>
    <cellStyle name="출력 3 3 5 2 2" xfId="39708"/>
    <cellStyle name="출력 3 3 5 3" xfId="22410"/>
    <cellStyle name="출력 3 3 5 3 2" xfId="45449"/>
    <cellStyle name="출력 3 3 5 4" xfId="27892"/>
    <cellStyle name="출력 3 3 5 4 2" xfId="50931"/>
    <cellStyle name="출력 3 3 5 5" xfId="33781"/>
    <cellStyle name="출력 3 3 6" xfId="10713"/>
    <cellStyle name="출력 3 3 6 2" xfId="16655"/>
    <cellStyle name="출력 3 3 6 2 2" xfId="39709"/>
    <cellStyle name="출력 3 3 6 3" xfId="22411"/>
    <cellStyle name="출력 3 3 6 3 2" xfId="45450"/>
    <cellStyle name="출력 3 3 6 4" xfId="27893"/>
    <cellStyle name="출력 3 3 6 4 2" xfId="50932"/>
    <cellStyle name="출력 3 3 6 5" xfId="33782"/>
    <cellStyle name="출력 3 3 7" xfId="10714"/>
    <cellStyle name="출력 3 3 7 2" xfId="16656"/>
    <cellStyle name="출력 3 3 7 2 2" xfId="39710"/>
    <cellStyle name="출력 3 3 7 3" xfId="22412"/>
    <cellStyle name="출력 3 3 7 3 2" xfId="45451"/>
    <cellStyle name="출력 3 3 7 4" xfId="27894"/>
    <cellStyle name="출력 3 3 7 4 2" xfId="50933"/>
    <cellStyle name="출력 3 3 7 5" xfId="33783"/>
    <cellStyle name="출력 3 3 8" xfId="11422"/>
    <cellStyle name="출력 3 3 8 2" xfId="34491"/>
    <cellStyle name="출력 3 3 9" xfId="17219"/>
    <cellStyle name="출력 3 3 9 2" xfId="40273"/>
    <cellStyle name="출력 3 4" xfId="5499"/>
    <cellStyle name="출력 3 4 10" xfId="28624"/>
    <cellStyle name="출력 3 4 2" xfId="5787"/>
    <cellStyle name="출력 3 4 2 10" xfId="11760"/>
    <cellStyle name="출력 3 4 2 10 2" xfId="34829"/>
    <cellStyle name="출력 3 4 2 11" xfId="17524"/>
    <cellStyle name="출력 3 4 2 11 2" xfId="40578"/>
    <cellStyle name="출력 3 4 2 12" xfId="23040"/>
    <cellStyle name="출력 3 4 2 12 2" xfId="46079"/>
    <cellStyle name="출력 3 4 2 13" xfId="28901"/>
    <cellStyle name="출력 3 4 2 2" xfId="10715"/>
    <cellStyle name="출력 3 4 2 2 2" xfId="16657"/>
    <cellStyle name="출력 3 4 2 2 2 2" xfId="39711"/>
    <cellStyle name="출력 3 4 2 2 3" xfId="22413"/>
    <cellStyle name="출력 3 4 2 2 3 2" xfId="45452"/>
    <cellStyle name="출력 3 4 2 2 4" xfId="27895"/>
    <cellStyle name="출력 3 4 2 2 4 2" xfId="50934"/>
    <cellStyle name="출력 3 4 2 2 5" xfId="33784"/>
    <cellStyle name="출력 3 4 2 3" xfId="10716"/>
    <cellStyle name="출력 3 4 2 3 2" xfId="16658"/>
    <cellStyle name="출력 3 4 2 3 2 2" xfId="39712"/>
    <cellStyle name="출력 3 4 2 3 3" xfId="22414"/>
    <cellStyle name="출력 3 4 2 3 3 2" xfId="45453"/>
    <cellStyle name="출력 3 4 2 3 4" xfId="27896"/>
    <cellStyle name="출력 3 4 2 3 4 2" xfId="50935"/>
    <cellStyle name="출력 3 4 2 3 5" xfId="33785"/>
    <cellStyle name="출력 3 4 2 4" xfId="10717"/>
    <cellStyle name="출력 3 4 2 4 2" xfId="16659"/>
    <cellStyle name="출력 3 4 2 4 2 2" xfId="39713"/>
    <cellStyle name="출력 3 4 2 4 3" xfId="22415"/>
    <cellStyle name="출력 3 4 2 4 3 2" xfId="45454"/>
    <cellStyle name="출력 3 4 2 4 4" xfId="27897"/>
    <cellStyle name="출력 3 4 2 4 4 2" xfId="50936"/>
    <cellStyle name="출력 3 4 2 4 5" xfId="33786"/>
    <cellStyle name="출력 3 4 2 5" xfId="10718"/>
    <cellStyle name="출력 3 4 2 5 2" xfId="16660"/>
    <cellStyle name="출력 3 4 2 5 2 2" xfId="39714"/>
    <cellStyle name="출력 3 4 2 5 3" xfId="22416"/>
    <cellStyle name="출력 3 4 2 5 3 2" xfId="45455"/>
    <cellStyle name="출력 3 4 2 5 4" xfId="27898"/>
    <cellStyle name="출력 3 4 2 5 4 2" xfId="50937"/>
    <cellStyle name="출력 3 4 2 5 5" xfId="33787"/>
    <cellStyle name="출력 3 4 2 6" xfId="10719"/>
    <cellStyle name="출력 3 4 2 6 2" xfId="16661"/>
    <cellStyle name="출력 3 4 2 6 2 2" xfId="39715"/>
    <cellStyle name="출력 3 4 2 6 3" xfId="22417"/>
    <cellStyle name="출력 3 4 2 6 3 2" xfId="45456"/>
    <cellStyle name="출력 3 4 2 6 4" xfId="27899"/>
    <cellStyle name="출력 3 4 2 6 4 2" xfId="50938"/>
    <cellStyle name="출력 3 4 2 6 5" xfId="33788"/>
    <cellStyle name="출력 3 4 2 7" xfId="10720"/>
    <cellStyle name="출력 3 4 2 7 2" xfId="16662"/>
    <cellStyle name="출력 3 4 2 7 2 2" xfId="39716"/>
    <cellStyle name="출력 3 4 2 7 3" xfId="22418"/>
    <cellStyle name="출력 3 4 2 7 3 2" xfId="45457"/>
    <cellStyle name="출력 3 4 2 7 4" xfId="27900"/>
    <cellStyle name="출력 3 4 2 7 4 2" xfId="50939"/>
    <cellStyle name="출력 3 4 2 7 5" xfId="33789"/>
    <cellStyle name="출력 3 4 2 8" xfId="10721"/>
    <cellStyle name="출력 3 4 2 8 2" xfId="16663"/>
    <cellStyle name="출력 3 4 2 8 2 2" xfId="39717"/>
    <cellStyle name="출력 3 4 2 8 3" xfId="22419"/>
    <cellStyle name="출력 3 4 2 8 3 2" xfId="45458"/>
    <cellStyle name="출력 3 4 2 8 4" xfId="27901"/>
    <cellStyle name="출력 3 4 2 8 4 2" xfId="50940"/>
    <cellStyle name="출력 3 4 2 8 5" xfId="33790"/>
    <cellStyle name="출력 3 4 2 9" xfId="10722"/>
    <cellStyle name="출력 3 4 2 9 2" xfId="16664"/>
    <cellStyle name="출력 3 4 2 9 2 2" xfId="39718"/>
    <cellStyle name="출력 3 4 2 9 3" xfId="22420"/>
    <cellStyle name="출력 3 4 2 9 3 2" xfId="45459"/>
    <cellStyle name="출력 3 4 2 9 4" xfId="27902"/>
    <cellStyle name="출력 3 4 2 9 4 2" xfId="50941"/>
    <cellStyle name="출력 3 4 2 9 5" xfId="33791"/>
    <cellStyle name="출력 3 4 3" xfId="10723"/>
    <cellStyle name="출력 3 4 3 2" xfId="16665"/>
    <cellStyle name="출력 3 4 3 2 2" xfId="39719"/>
    <cellStyle name="출력 3 4 3 3" xfId="22421"/>
    <cellStyle name="출력 3 4 3 3 2" xfId="45460"/>
    <cellStyle name="출력 3 4 3 4" xfId="27903"/>
    <cellStyle name="출력 3 4 3 4 2" xfId="50942"/>
    <cellStyle name="출력 3 4 3 5" xfId="33792"/>
    <cellStyle name="출력 3 4 4" xfId="10724"/>
    <cellStyle name="출력 3 4 4 2" xfId="16666"/>
    <cellStyle name="출력 3 4 4 2 2" xfId="39720"/>
    <cellStyle name="출력 3 4 4 3" xfId="22422"/>
    <cellStyle name="출력 3 4 4 3 2" xfId="45461"/>
    <cellStyle name="출력 3 4 4 4" xfId="27904"/>
    <cellStyle name="출력 3 4 4 4 2" xfId="50943"/>
    <cellStyle name="출력 3 4 4 5" xfId="33793"/>
    <cellStyle name="출력 3 4 5" xfId="10725"/>
    <cellStyle name="출력 3 4 5 2" xfId="16667"/>
    <cellStyle name="출력 3 4 5 2 2" xfId="39721"/>
    <cellStyle name="출력 3 4 5 3" xfId="22423"/>
    <cellStyle name="출력 3 4 5 3 2" xfId="45462"/>
    <cellStyle name="출력 3 4 5 4" xfId="27905"/>
    <cellStyle name="출력 3 4 5 4 2" xfId="50944"/>
    <cellStyle name="출력 3 4 5 5" xfId="33794"/>
    <cellStyle name="출력 3 4 6" xfId="10726"/>
    <cellStyle name="출력 3 4 6 2" xfId="16668"/>
    <cellStyle name="출력 3 4 6 2 2" xfId="39722"/>
    <cellStyle name="출력 3 4 6 3" xfId="22424"/>
    <cellStyle name="출력 3 4 6 3 2" xfId="45463"/>
    <cellStyle name="출력 3 4 6 4" xfId="27906"/>
    <cellStyle name="출력 3 4 6 4 2" xfId="50945"/>
    <cellStyle name="출력 3 4 6 5" xfId="33795"/>
    <cellStyle name="출력 3 4 7" xfId="10727"/>
    <cellStyle name="출력 3 4 7 2" xfId="16669"/>
    <cellStyle name="출력 3 4 7 2 2" xfId="39723"/>
    <cellStyle name="출력 3 4 7 3" xfId="22425"/>
    <cellStyle name="출력 3 4 7 3 2" xfId="45464"/>
    <cellStyle name="출력 3 4 7 4" xfId="27907"/>
    <cellStyle name="출력 3 4 7 4 2" xfId="50946"/>
    <cellStyle name="출력 3 4 7 5" xfId="33796"/>
    <cellStyle name="출력 3 4 8" xfId="11493"/>
    <cellStyle name="출력 3 4 8 2" xfId="34562"/>
    <cellStyle name="출력 3 4 9" xfId="17282"/>
    <cellStyle name="출력 3 4 9 2" xfId="40336"/>
    <cellStyle name="출력 3 5" xfId="5390"/>
    <cellStyle name="출력 3 5 2" xfId="5678"/>
    <cellStyle name="출력 3 5 2 10" xfId="11651"/>
    <cellStyle name="출력 3 5 2 10 2" xfId="34720"/>
    <cellStyle name="출력 3 5 2 11" xfId="17421"/>
    <cellStyle name="출력 3 5 2 11 2" xfId="40475"/>
    <cellStyle name="출력 3 5 2 12" xfId="22950"/>
    <cellStyle name="출력 3 5 2 12 2" xfId="45989"/>
    <cellStyle name="출력 3 5 2 13" xfId="28792"/>
    <cellStyle name="출력 3 5 2 2" xfId="10728"/>
    <cellStyle name="출력 3 5 2 2 2" xfId="16670"/>
    <cellStyle name="출력 3 5 2 2 2 2" xfId="39724"/>
    <cellStyle name="출력 3 5 2 2 3" xfId="22426"/>
    <cellStyle name="출력 3 5 2 2 3 2" xfId="45465"/>
    <cellStyle name="출력 3 5 2 2 4" xfId="27908"/>
    <cellStyle name="출력 3 5 2 2 4 2" xfId="50947"/>
    <cellStyle name="출력 3 5 2 2 5" xfId="33797"/>
    <cellStyle name="출력 3 5 2 3" xfId="10729"/>
    <cellStyle name="출력 3 5 2 3 2" xfId="16671"/>
    <cellStyle name="출력 3 5 2 3 2 2" xfId="39725"/>
    <cellStyle name="출력 3 5 2 3 3" xfId="22427"/>
    <cellStyle name="출력 3 5 2 3 3 2" xfId="45466"/>
    <cellStyle name="출력 3 5 2 3 4" xfId="27909"/>
    <cellStyle name="출력 3 5 2 3 4 2" xfId="50948"/>
    <cellStyle name="출력 3 5 2 3 5" xfId="33798"/>
    <cellStyle name="출력 3 5 2 4" xfId="10730"/>
    <cellStyle name="출력 3 5 2 4 2" xfId="16672"/>
    <cellStyle name="출력 3 5 2 4 2 2" xfId="39726"/>
    <cellStyle name="출력 3 5 2 4 3" xfId="22428"/>
    <cellStyle name="출력 3 5 2 4 3 2" xfId="45467"/>
    <cellStyle name="출력 3 5 2 4 4" xfId="27910"/>
    <cellStyle name="출력 3 5 2 4 4 2" xfId="50949"/>
    <cellStyle name="출력 3 5 2 4 5" xfId="33799"/>
    <cellStyle name="출력 3 5 2 5" xfId="10731"/>
    <cellStyle name="출력 3 5 2 5 2" xfId="16673"/>
    <cellStyle name="출력 3 5 2 5 2 2" xfId="39727"/>
    <cellStyle name="출력 3 5 2 5 3" xfId="22429"/>
    <cellStyle name="출력 3 5 2 5 3 2" xfId="45468"/>
    <cellStyle name="출력 3 5 2 5 4" xfId="27911"/>
    <cellStyle name="출력 3 5 2 5 4 2" xfId="50950"/>
    <cellStyle name="출력 3 5 2 5 5" xfId="33800"/>
    <cellStyle name="출력 3 5 2 6" xfId="10732"/>
    <cellStyle name="출력 3 5 2 6 2" xfId="16674"/>
    <cellStyle name="출력 3 5 2 6 2 2" xfId="39728"/>
    <cellStyle name="출력 3 5 2 6 3" xfId="22430"/>
    <cellStyle name="출력 3 5 2 6 3 2" xfId="45469"/>
    <cellStyle name="출력 3 5 2 6 4" xfId="27912"/>
    <cellStyle name="출력 3 5 2 6 4 2" xfId="50951"/>
    <cellStyle name="출력 3 5 2 6 5" xfId="33801"/>
    <cellStyle name="출력 3 5 2 7" xfId="10733"/>
    <cellStyle name="출력 3 5 2 7 2" xfId="16675"/>
    <cellStyle name="출력 3 5 2 7 2 2" xfId="39729"/>
    <cellStyle name="출력 3 5 2 7 3" xfId="22431"/>
    <cellStyle name="출력 3 5 2 7 3 2" xfId="45470"/>
    <cellStyle name="출력 3 5 2 7 4" xfId="27913"/>
    <cellStyle name="출력 3 5 2 7 4 2" xfId="50952"/>
    <cellStyle name="출력 3 5 2 7 5" xfId="33802"/>
    <cellStyle name="출력 3 5 2 8" xfId="10734"/>
    <cellStyle name="출력 3 5 2 8 2" xfId="16676"/>
    <cellStyle name="출력 3 5 2 8 2 2" xfId="39730"/>
    <cellStyle name="출력 3 5 2 8 3" xfId="22432"/>
    <cellStyle name="출력 3 5 2 8 3 2" xfId="45471"/>
    <cellStyle name="출력 3 5 2 8 4" xfId="27914"/>
    <cellStyle name="출력 3 5 2 8 4 2" xfId="50953"/>
    <cellStyle name="출력 3 5 2 8 5" xfId="33803"/>
    <cellStyle name="출력 3 5 2 9" xfId="10735"/>
    <cellStyle name="출력 3 5 2 9 2" xfId="16677"/>
    <cellStyle name="출력 3 5 2 9 2 2" xfId="39731"/>
    <cellStyle name="출력 3 5 2 9 3" xfId="22433"/>
    <cellStyle name="출력 3 5 2 9 3 2" xfId="45472"/>
    <cellStyle name="출력 3 5 2 9 4" xfId="27915"/>
    <cellStyle name="출력 3 5 2 9 4 2" xfId="50954"/>
    <cellStyle name="출력 3 5 2 9 5" xfId="33804"/>
    <cellStyle name="출력 3 5 3" xfId="10736"/>
    <cellStyle name="출력 3 5 3 2" xfId="16678"/>
    <cellStyle name="출력 3 5 3 2 2" xfId="39732"/>
    <cellStyle name="출력 3 5 3 3" xfId="22434"/>
    <cellStyle name="출력 3 5 3 3 2" xfId="45473"/>
    <cellStyle name="출력 3 5 3 4" xfId="27916"/>
    <cellStyle name="출력 3 5 3 4 2" xfId="50955"/>
    <cellStyle name="출력 3 5 3 5" xfId="33805"/>
    <cellStyle name="출력 3 5 4" xfId="10737"/>
    <cellStyle name="출력 3 5 4 2" xfId="16679"/>
    <cellStyle name="출력 3 5 4 2 2" xfId="39733"/>
    <cellStyle name="출력 3 5 4 3" xfId="22435"/>
    <cellStyle name="출력 3 5 4 3 2" xfId="45474"/>
    <cellStyle name="출력 3 5 4 4" xfId="27917"/>
    <cellStyle name="출력 3 5 4 4 2" xfId="50956"/>
    <cellStyle name="출력 3 5 4 5" xfId="33806"/>
    <cellStyle name="출력 3 5 5" xfId="10738"/>
    <cellStyle name="출력 3 5 5 2" xfId="16680"/>
    <cellStyle name="출력 3 5 5 2 2" xfId="39734"/>
    <cellStyle name="출력 3 5 5 3" xfId="22436"/>
    <cellStyle name="출력 3 5 5 3 2" xfId="45475"/>
    <cellStyle name="출력 3 5 5 4" xfId="27918"/>
    <cellStyle name="출력 3 5 5 4 2" xfId="50957"/>
    <cellStyle name="출력 3 5 5 5" xfId="33807"/>
    <cellStyle name="출력 3 5 6" xfId="10739"/>
    <cellStyle name="출력 3 5 6 2" xfId="16681"/>
    <cellStyle name="출력 3 5 6 2 2" xfId="39735"/>
    <cellStyle name="출력 3 5 6 3" xfId="22437"/>
    <cellStyle name="출력 3 5 6 3 2" xfId="45476"/>
    <cellStyle name="출력 3 5 6 4" xfId="27919"/>
    <cellStyle name="출력 3 5 6 4 2" xfId="50958"/>
    <cellStyle name="출력 3 5 6 5" xfId="33808"/>
    <cellStyle name="출력 3 5 7" xfId="11384"/>
    <cellStyle name="출력 3 5 7 2" xfId="34453"/>
    <cellStyle name="출력 3 5 8" xfId="17187"/>
    <cellStyle name="출력 3 5 8 2" xfId="40241"/>
    <cellStyle name="출력 3 5 9" xfId="28515"/>
    <cellStyle name="출력 3 6" xfId="5362"/>
    <cellStyle name="출력 3 6 10" xfId="11259"/>
    <cellStyle name="출력 3 6 10 2" xfId="34328"/>
    <cellStyle name="출력 3 6 11" xfId="11295"/>
    <cellStyle name="출력 3 6 11 2" xfId="34364"/>
    <cellStyle name="출력 3 6 12" xfId="28487"/>
    <cellStyle name="출력 3 6 2" xfId="5650"/>
    <cellStyle name="출력 3 6 2 10" xfId="10740"/>
    <cellStyle name="출력 3 6 2 10 2" xfId="16682"/>
    <cellStyle name="출력 3 6 2 10 2 2" xfId="39736"/>
    <cellStyle name="출력 3 6 2 10 3" xfId="22438"/>
    <cellStyle name="출력 3 6 2 10 3 2" xfId="45477"/>
    <cellStyle name="출력 3 6 2 10 4" xfId="27920"/>
    <cellStyle name="출력 3 6 2 10 4 2" xfId="50959"/>
    <cellStyle name="출력 3 6 2 10 5" xfId="33809"/>
    <cellStyle name="출력 3 6 2 11" xfId="11623"/>
    <cellStyle name="출력 3 6 2 11 2" xfId="34692"/>
    <cellStyle name="출력 3 6 2 12" xfId="17394"/>
    <cellStyle name="출력 3 6 2 12 2" xfId="40448"/>
    <cellStyle name="출력 3 6 2 13" xfId="22927"/>
    <cellStyle name="출력 3 6 2 13 2" xfId="45966"/>
    <cellStyle name="출력 3 6 2 14" xfId="28764"/>
    <cellStyle name="출력 3 6 2 2" xfId="10741"/>
    <cellStyle name="출력 3 6 2 2 2" xfId="16683"/>
    <cellStyle name="출력 3 6 2 2 2 2" xfId="39737"/>
    <cellStyle name="출력 3 6 2 2 3" xfId="22439"/>
    <cellStyle name="출력 3 6 2 2 3 2" xfId="45478"/>
    <cellStyle name="출력 3 6 2 2 4" xfId="27921"/>
    <cellStyle name="출력 3 6 2 2 4 2" xfId="50960"/>
    <cellStyle name="출력 3 6 2 2 5" xfId="33810"/>
    <cellStyle name="출력 3 6 2 3" xfId="10742"/>
    <cellStyle name="출력 3 6 2 3 2" xfId="16684"/>
    <cellStyle name="출력 3 6 2 3 2 2" xfId="39738"/>
    <cellStyle name="출력 3 6 2 3 3" xfId="22440"/>
    <cellStyle name="출력 3 6 2 3 3 2" xfId="45479"/>
    <cellStyle name="출력 3 6 2 3 4" xfId="27922"/>
    <cellStyle name="출력 3 6 2 3 4 2" xfId="50961"/>
    <cellStyle name="출력 3 6 2 3 5" xfId="33811"/>
    <cellStyle name="출력 3 6 2 4" xfId="10743"/>
    <cellStyle name="출력 3 6 2 4 2" xfId="16685"/>
    <cellStyle name="출력 3 6 2 4 2 2" xfId="39739"/>
    <cellStyle name="출력 3 6 2 4 3" xfId="22441"/>
    <cellStyle name="출력 3 6 2 4 3 2" xfId="45480"/>
    <cellStyle name="출력 3 6 2 4 4" xfId="27923"/>
    <cellStyle name="출력 3 6 2 4 4 2" xfId="50962"/>
    <cellStyle name="출력 3 6 2 4 5" xfId="33812"/>
    <cellStyle name="출력 3 6 2 5" xfId="10744"/>
    <cellStyle name="출력 3 6 2 5 2" xfId="16686"/>
    <cellStyle name="출력 3 6 2 5 2 2" xfId="39740"/>
    <cellStyle name="출력 3 6 2 5 3" xfId="22442"/>
    <cellStyle name="출력 3 6 2 5 3 2" xfId="45481"/>
    <cellStyle name="출력 3 6 2 5 4" xfId="27924"/>
    <cellStyle name="출력 3 6 2 5 4 2" xfId="50963"/>
    <cellStyle name="출력 3 6 2 5 5" xfId="33813"/>
    <cellStyle name="출력 3 6 2 6" xfId="10745"/>
    <cellStyle name="출력 3 6 2 6 2" xfId="16687"/>
    <cellStyle name="출력 3 6 2 6 2 2" xfId="39741"/>
    <cellStyle name="출력 3 6 2 6 3" xfId="22443"/>
    <cellStyle name="출력 3 6 2 6 3 2" xfId="45482"/>
    <cellStyle name="출력 3 6 2 6 4" xfId="27925"/>
    <cellStyle name="출력 3 6 2 6 4 2" xfId="50964"/>
    <cellStyle name="출력 3 6 2 6 5" xfId="33814"/>
    <cellStyle name="출력 3 6 2 7" xfId="10746"/>
    <cellStyle name="출력 3 6 2 7 2" xfId="16688"/>
    <cellStyle name="출력 3 6 2 7 2 2" xfId="39742"/>
    <cellStyle name="출력 3 6 2 7 3" xfId="22444"/>
    <cellStyle name="출력 3 6 2 7 3 2" xfId="45483"/>
    <cellStyle name="출력 3 6 2 7 4" xfId="27926"/>
    <cellStyle name="출력 3 6 2 7 4 2" xfId="50965"/>
    <cellStyle name="출력 3 6 2 7 5" xfId="33815"/>
    <cellStyle name="출력 3 6 2 8" xfId="10747"/>
    <cellStyle name="출력 3 6 2 8 2" xfId="16689"/>
    <cellStyle name="출력 3 6 2 8 2 2" xfId="39743"/>
    <cellStyle name="출력 3 6 2 8 3" xfId="22445"/>
    <cellStyle name="출력 3 6 2 8 3 2" xfId="45484"/>
    <cellStyle name="출력 3 6 2 8 4" xfId="27927"/>
    <cellStyle name="출력 3 6 2 8 4 2" xfId="50966"/>
    <cellStyle name="출력 3 6 2 8 5" xfId="33816"/>
    <cellStyle name="출력 3 6 2 9" xfId="10748"/>
    <cellStyle name="출력 3 6 2 9 2" xfId="16690"/>
    <cellStyle name="출력 3 6 2 9 2 2" xfId="39744"/>
    <cellStyle name="출력 3 6 2 9 3" xfId="22446"/>
    <cellStyle name="출력 3 6 2 9 3 2" xfId="45485"/>
    <cellStyle name="출력 3 6 2 9 4" xfId="27928"/>
    <cellStyle name="출력 3 6 2 9 4 2" xfId="50967"/>
    <cellStyle name="출력 3 6 2 9 5" xfId="33817"/>
    <cellStyle name="출력 3 6 3" xfId="5894"/>
    <cellStyle name="출력 3 6 3 10" xfId="10749"/>
    <cellStyle name="출력 3 6 3 10 2" xfId="16691"/>
    <cellStyle name="출력 3 6 3 10 2 2" xfId="39745"/>
    <cellStyle name="출력 3 6 3 10 3" xfId="22447"/>
    <cellStyle name="출력 3 6 3 10 3 2" xfId="45486"/>
    <cellStyle name="출력 3 6 3 10 4" xfId="27929"/>
    <cellStyle name="출력 3 6 3 10 4 2" xfId="50968"/>
    <cellStyle name="출력 3 6 3 10 5" xfId="33818"/>
    <cellStyle name="출력 3 6 3 11" xfId="11867"/>
    <cellStyle name="출력 3 6 3 11 2" xfId="34936"/>
    <cellStyle name="출력 3 6 3 12" xfId="17624"/>
    <cellStyle name="출력 3 6 3 12 2" xfId="40678"/>
    <cellStyle name="출력 3 6 3 13" xfId="23121"/>
    <cellStyle name="출력 3 6 3 13 2" xfId="46160"/>
    <cellStyle name="출력 3 6 3 14" xfId="29008"/>
    <cellStyle name="출력 3 6 3 2" xfId="10750"/>
    <cellStyle name="출력 3 6 3 2 2" xfId="16692"/>
    <cellStyle name="출력 3 6 3 2 2 2" xfId="39746"/>
    <cellStyle name="출력 3 6 3 2 3" xfId="22448"/>
    <cellStyle name="출력 3 6 3 2 3 2" xfId="45487"/>
    <cellStyle name="출력 3 6 3 2 4" xfId="27930"/>
    <cellStyle name="출력 3 6 3 2 4 2" xfId="50969"/>
    <cellStyle name="출력 3 6 3 2 5" xfId="33819"/>
    <cellStyle name="출력 3 6 3 3" xfId="10751"/>
    <cellStyle name="출력 3 6 3 3 2" xfId="16693"/>
    <cellStyle name="출력 3 6 3 3 2 2" xfId="39747"/>
    <cellStyle name="출력 3 6 3 3 3" xfId="22449"/>
    <cellStyle name="출력 3 6 3 3 3 2" xfId="45488"/>
    <cellStyle name="출력 3 6 3 3 4" xfId="27931"/>
    <cellStyle name="출력 3 6 3 3 4 2" xfId="50970"/>
    <cellStyle name="출력 3 6 3 3 5" xfId="33820"/>
    <cellStyle name="출력 3 6 3 4" xfId="10752"/>
    <cellStyle name="출력 3 6 3 4 2" xfId="16694"/>
    <cellStyle name="출력 3 6 3 4 2 2" xfId="39748"/>
    <cellStyle name="출력 3 6 3 4 3" xfId="22450"/>
    <cellStyle name="출력 3 6 3 4 3 2" xfId="45489"/>
    <cellStyle name="출력 3 6 3 4 4" xfId="27932"/>
    <cellStyle name="출력 3 6 3 4 4 2" xfId="50971"/>
    <cellStyle name="출력 3 6 3 4 5" xfId="33821"/>
    <cellStyle name="출력 3 6 3 5" xfId="10753"/>
    <cellStyle name="출력 3 6 3 5 2" xfId="16695"/>
    <cellStyle name="출력 3 6 3 5 2 2" xfId="39749"/>
    <cellStyle name="출력 3 6 3 5 3" xfId="22451"/>
    <cellStyle name="출력 3 6 3 5 3 2" xfId="45490"/>
    <cellStyle name="출력 3 6 3 5 4" xfId="27933"/>
    <cellStyle name="출력 3 6 3 5 4 2" xfId="50972"/>
    <cellStyle name="출력 3 6 3 5 5" xfId="33822"/>
    <cellStyle name="출력 3 6 3 6" xfId="10754"/>
    <cellStyle name="출력 3 6 3 6 2" xfId="16696"/>
    <cellStyle name="출력 3 6 3 6 2 2" xfId="39750"/>
    <cellStyle name="출력 3 6 3 6 3" xfId="22452"/>
    <cellStyle name="출력 3 6 3 6 3 2" xfId="45491"/>
    <cellStyle name="출력 3 6 3 6 4" xfId="27934"/>
    <cellStyle name="출력 3 6 3 6 4 2" xfId="50973"/>
    <cellStyle name="출력 3 6 3 6 5" xfId="33823"/>
    <cellStyle name="출력 3 6 3 7" xfId="10755"/>
    <cellStyle name="출력 3 6 3 7 2" xfId="16697"/>
    <cellStyle name="출력 3 6 3 7 2 2" xfId="39751"/>
    <cellStyle name="출력 3 6 3 7 3" xfId="22453"/>
    <cellStyle name="출력 3 6 3 7 3 2" xfId="45492"/>
    <cellStyle name="출력 3 6 3 7 4" xfId="27935"/>
    <cellStyle name="출력 3 6 3 7 4 2" xfId="50974"/>
    <cellStyle name="출력 3 6 3 7 5" xfId="33824"/>
    <cellStyle name="출력 3 6 3 8" xfId="10756"/>
    <cellStyle name="출력 3 6 3 8 2" xfId="16698"/>
    <cellStyle name="출력 3 6 3 8 2 2" xfId="39752"/>
    <cellStyle name="출력 3 6 3 8 3" xfId="22454"/>
    <cellStyle name="출력 3 6 3 8 3 2" xfId="45493"/>
    <cellStyle name="출력 3 6 3 8 4" xfId="27936"/>
    <cellStyle name="출력 3 6 3 8 4 2" xfId="50975"/>
    <cellStyle name="출력 3 6 3 8 5" xfId="33825"/>
    <cellStyle name="출력 3 6 3 9" xfId="10757"/>
    <cellStyle name="출력 3 6 3 9 2" xfId="16699"/>
    <cellStyle name="출력 3 6 3 9 2 2" xfId="39753"/>
    <cellStyle name="출력 3 6 3 9 3" xfId="22455"/>
    <cellStyle name="출력 3 6 3 9 3 2" xfId="45494"/>
    <cellStyle name="출력 3 6 3 9 4" xfId="27937"/>
    <cellStyle name="출력 3 6 3 9 4 2" xfId="50976"/>
    <cellStyle name="출력 3 6 3 9 5" xfId="33826"/>
    <cellStyle name="출력 3 6 4" xfId="10758"/>
    <cellStyle name="출력 3 6 4 2" xfId="16700"/>
    <cellStyle name="출력 3 6 4 2 2" xfId="39754"/>
    <cellStyle name="출력 3 6 4 3" xfId="22456"/>
    <cellStyle name="출력 3 6 4 3 2" xfId="45495"/>
    <cellStyle name="출력 3 6 4 4" xfId="27938"/>
    <cellStyle name="출력 3 6 4 4 2" xfId="50977"/>
    <cellStyle name="출력 3 6 4 5" xfId="33827"/>
    <cellStyle name="출력 3 6 5" xfId="10759"/>
    <cellStyle name="출력 3 6 5 2" xfId="16701"/>
    <cellStyle name="출력 3 6 5 2 2" xfId="39755"/>
    <cellStyle name="출력 3 6 5 3" xfId="22457"/>
    <cellStyle name="출력 3 6 5 3 2" xfId="45496"/>
    <cellStyle name="출력 3 6 5 4" xfId="27939"/>
    <cellStyle name="출력 3 6 5 4 2" xfId="50978"/>
    <cellStyle name="출력 3 6 5 5" xfId="33828"/>
    <cellStyle name="출력 3 6 6" xfId="10760"/>
    <cellStyle name="출력 3 6 6 2" xfId="16702"/>
    <cellStyle name="출력 3 6 6 2 2" xfId="39756"/>
    <cellStyle name="출력 3 6 6 3" xfId="22458"/>
    <cellStyle name="출력 3 6 6 3 2" xfId="45497"/>
    <cellStyle name="출력 3 6 6 4" xfId="27940"/>
    <cellStyle name="출력 3 6 6 4 2" xfId="50979"/>
    <cellStyle name="출력 3 6 6 5" xfId="33829"/>
    <cellStyle name="출력 3 6 7" xfId="10761"/>
    <cellStyle name="출력 3 6 7 2" xfId="16703"/>
    <cellStyle name="출력 3 6 7 2 2" xfId="39757"/>
    <cellStyle name="출력 3 6 7 3" xfId="22459"/>
    <cellStyle name="출력 3 6 7 3 2" xfId="45498"/>
    <cellStyle name="출력 3 6 7 4" xfId="27941"/>
    <cellStyle name="출력 3 6 7 4 2" xfId="50980"/>
    <cellStyle name="출력 3 6 7 5" xfId="33830"/>
    <cellStyle name="출력 3 6 8" xfId="10762"/>
    <cellStyle name="출력 3 6 8 2" xfId="16704"/>
    <cellStyle name="출력 3 6 8 2 2" xfId="39758"/>
    <cellStyle name="출력 3 6 8 3" xfId="22460"/>
    <cellStyle name="출력 3 6 8 3 2" xfId="45499"/>
    <cellStyle name="출력 3 6 8 4" xfId="27942"/>
    <cellStyle name="출력 3 6 8 4 2" xfId="50981"/>
    <cellStyle name="출력 3 6 8 5" xfId="33831"/>
    <cellStyle name="출력 3 6 9" xfId="11356"/>
    <cellStyle name="출력 3 6 9 2" xfId="34425"/>
    <cellStyle name="출력 3 7" xfId="10763"/>
    <cellStyle name="출력 3 7 2" xfId="16705"/>
    <cellStyle name="출력 3 7 2 2" xfId="39759"/>
    <cellStyle name="출력 3 7 3" xfId="22461"/>
    <cellStyle name="출력 3 7 3 2" xfId="45500"/>
    <cellStyle name="출력 3 7 4" xfId="27943"/>
    <cellStyle name="출력 3 7 4 2" xfId="50982"/>
    <cellStyle name="출력 3 7 5" xfId="33832"/>
    <cellStyle name="출력 3 8" xfId="10764"/>
    <cellStyle name="출력 3 8 2" xfId="16706"/>
    <cellStyle name="출력 3 8 2 2" xfId="39760"/>
    <cellStyle name="출력 3 8 3" xfId="22462"/>
    <cellStyle name="출력 3 8 3 2" xfId="45501"/>
    <cellStyle name="출력 3 8 4" xfId="27944"/>
    <cellStyle name="출력 3 8 4 2" xfId="50983"/>
    <cellStyle name="출력 3 8 5" xfId="33833"/>
    <cellStyle name="출력 3 9" xfId="11252"/>
    <cellStyle name="출력 3 9 2" xfId="34321"/>
    <cellStyle name="출력 4" xfId="662"/>
    <cellStyle name="출력 4 10" xfId="11223"/>
    <cellStyle name="출력 4 10 2" xfId="34292"/>
    <cellStyle name="출력 4 11" xfId="28427"/>
    <cellStyle name="출력 4 2" xfId="5394"/>
    <cellStyle name="출력 4 2 10" xfId="11388"/>
    <cellStyle name="출력 4 2 10 2" xfId="34457"/>
    <cellStyle name="출력 4 2 11" xfId="17191"/>
    <cellStyle name="출력 4 2 11 2" xfId="40245"/>
    <cellStyle name="출력 4 2 12" xfId="11313"/>
    <cellStyle name="출력 4 2 12 2" xfId="34382"/>
    <cellStyle name="출력 4 2 13" xfId="28519"/>
    <cellStyle name="출력 4 2 2" xfId="5682"/>
    <cellStyle name="출력 4 2 2 10" xfId="17425"/>
    <cellStyle name="출력 4 2 2 10 2" xfId="40479"/>
    <cellStyle name="출력 4 2 2 11" xfId="28796"/>
    <cellStyle name="출력 4 2 2 2" xfId="10765"/>
    <cellStyle name="출력 4 2 2 2 2" xfId="16707"/>
    <cellStyle name="출력 4 2 2 2 2 2" xfId="39761"/>
    <cellStyle name="출력 4 2 2 2 3" xfId="22463"/>
    <cellStyle name="출력 4 2 2 2 3 2" xfId="45502"/>
    <cellStyle name="출력 4 2 2 2 4" xfId="27945"/>
    <cellStyle name="출력 4 2 2 2 4 2" xfId="50984"/>
    <cellStyle name="출력 4 2 2 2 5" xfId="33834"/>
    <cellStyle name="출력 4 2 2 3" xfId="10766"/>
    <cellStyle name="출력 4 2 2 3 2" xfId="16708"/>
    <cellStyle name="출력 4 2 2 3 2 2" xfId="39762"/>
    <cellStyle name="출력 4 2 2 3 3" xfId="22464"/>
    <cellStyle name="출력 4 2 2 3 3 2" xfId="45503"/>
    <cellStyle name="출력 4 2 2 3 4" xfId="27946"/>
    <cellStyle name="출력 4 2 2 3 4 2" xfId="50985"/>
    <cellStyle name="출력 4 2 2 3 5" xfId="33835"/>
    <cellStyle name="출력 4 2 2 4" xfId="10767"/>
    <cellStyle name="출력 4 2 2 4 2" xfId="16709"/>
    <cellStyle name="출력 4 2 2 4 2 2" xfId="39763"/>
    <cellStyle name="출력 4 2 2 4 3" xfId="22465"/>
    <cellStyle name="출력 4 2 2 4 3 2" xfId="45504"/>
    <cellStyle name="출력 4 2 2 4 4" xfId="27947"/>
    <cellStyle name="출력 4 2 2 4 4 2" xfId="50986"/>
    <cellStyle name="출력 4 2 2 4 5" xfId="33836"/>
    <cellStyle name="출력 4 2 2 5" xfId="10768"/>
    <cellStyle name="출력 4 2 2 5 2" xfId="16710"/>
    <cellStyle name="출력 4 2 2 5 2 2" xfId="39764"/>
    <cellStyle name="출력 4 2 2 5 3" xfId="22466"/>
    <cellStyle name="출력 4 2 2 5 3 2" xfId="45505"/>
    <cellStyle name="출력 4 2 2 5 4" xfId="27948"/>
    <cellStyle name="출력 4 2 2 5 4 2" xfId="50987"/>
    <cellStyle name="출력 4 2 2 5 5" xfId="33837"/>
    <cellStyle name="출력 4 2 2 6" xfId="10769"/>
    <cellStyle name="출력 4 2 2 6 2" xfId="16711"/>
    <cellStyle name="출력 4 2 2 6 2 2" xfId="39765"/>
    <cellStyle name="출력 4 2 2 6 3" xfId="22467"/>
    <cellStyle name="출력 4 2 2 6 3 2" xfId="45506"/>
    <cellStyle name="출력 4 2 2 6 4" xfId="27949"/>
    <cellStyle name="출력 4 2 2 6 4 2" xfId="50988"/>
    <cellStyle name="출력 4 2 2 6 5" xfId="33838"/>
    <cellStyle name="출력 4 2 2 7" xfId="10770"/>
    <cellStyle name="출력 4 2 2 7 2" xfId="16712"/>
    <cellStyle name="출력 4 2 2 7 2 2" xfId="39766"/>
    <cellStyle name="출력 4 2 2 7 3" xfId="22468"/>
    <cellStyle name="출력 4 2 2 7 3 2" xfId="45507"/>
    <cellStyle name="출력 4 2 2 7 4" xfId="27950"/>
    <cellStyle name="출력 4 2 2 7 4 2" xfId="50989"/>
    <cellStyle name="출력 4 2 2 7 5" xfId="33839"/>
    <cellStyle name="출력 4 2 2 8" xfId="10771"/>
    <cellStyle name="출력 4 2 2 8 2" xfId="16713"/>
    <cellStyle name="출력 4 2 2 8 2 2" xfId="39767"/>
    <cellStyle name="출력 4 2 2 8 3" xfId="22469"/>
    <cellStyle name="출력 4 2 2 8 3 2" xfId="45508"/>
    <cellStyle name="출력 4 2 2 8 4" xfId="27951"/>
    <cellStyle name="출력 4 2 2 8 4 2" xfId="50990"/>
    <cellStyle name="출력 4 2 2 8 5" xfId="33840"/>
    <cellStyle name="출력 4 2 2 9" xfId="11655"/>
    <cellStyle name="출력 4 2 2 9 2" xfId="34724"/>
    <cellStyle name="출력 4 2 3" xfId="5922"/>
    <cellStyle name="출력 4 2 3 10" xfId="10772"/>
    <cellStyle name="출력 4 2 3 10 2" xfId="16714"/>
    <cellStyle name="출력 4 2 3 10 2 2" xfId="39768"/>
    <cellStyle name="출력 4 2 3 10 3" xfId="22470"/>
    <cellStyle name="출력 4 2 3 10 3 2" xfId="45509"/>
    <cellStyle name="출력 4 2 3 10 4" xfId="27952"/>
    <cellStyle name="출력 4 2 3 10 4 2" xfId="50991"/>
    <cellStyle name="출력 4 2 3 10 5" xfId="33841"/>
    <cellStyle name="출력 4 2 3 11" xfId="11895"/>
    <cellStyle name="출력 4 2 3 11 2" xfId="34964"/>
    <cellStyle name="출력 4 2 3 12" xfId="17652"/>
    <cellStyle name="출력 4 2 3 12 2" xfId="40706"/>
    <cellStyle name="출력 4 2 3 13" xfId="23149"/>
    <cellStyle name="출력 4 2 3 13 2" xfId="46188"/>
    <cellStyle name="출력 4 2 3 14" xfId="29036"/>
    <cellStyle name="출력 4 2 3 2" xfId="10773"/>
    <cellStyle name="출력 4 2 3 2 2" xfId="16715"/>
    <cellStyle name="출력 4 2 3 2 2 2" xfId="39769"/>
    <cellStyle name="출력 4 2 3 2 3" xfId="22471"/>
    <cellStyle name="출력 4 2 3 2 3 2" xfId="45510"/>
    <cellStyle name="출력 4 2 3 2 4" xfId="27953"/>
    <cellStyle name="출력 4 2 3 2 4 2" xfId="50992"/>
    <cellStyle name="출력 4 2 3 2 5" xfId="33842"/>
    <cellStyle name="출력 4 2 3 3" xfId="10774"/>
    <cellStyle name="출력 4 2 3 3 2" xfId="16716"/>
    <cellStyle name="출력 4 2 3 3 2 2" xfId="39770"/>
    <cellStyle name="출력 4 2 3 3 3" xfId="22472"/>
    <cellStyle name="출력 4 2 3 3 3 2" xfId="45511"/>
    <cellStyle name="출력 4 2 3 3 4" xfId="27954"/>
    <cellStyle name="출력 4 2 3 3 4 2" xfId="50993"/>
    <cellStyle name="출력 4 2 3 3 5" xfId="33843"/>
    <cellStyle name="출력 4 2 3 4" xfId="10775"/>
    <cellStyle name="출력 4 2 3 4 2" xfId="16717"/>
    <cellStyle name="출력 4 2 3 4 2 2" xfId="39771"/>
    <cellStyle name="출력 4 2 3 4 3" xfId="22473"/>
    <cellStyle name="출력 4 2 3 4 3 2" xfId="45512"/>
    <cellStyle name="출력 4 2 3 4 4" xfId="27955"/>
    <cellStyle name="출력 4 2 3 4 4 2" xfId="50994"/>
    <cellStyle name="출력 4 2 3 4 5" xfId="33844"/>
    <cellStyle name="출력 4 2 3 5" xfId="10776"/>
    <cellStyle name="출력 4 2 3 5 2" xfId="16718"/>
    <cellStyle name="출력 4 2 3 5 2 2" xfId="39772"/>
    <cellStyle name="출력 4 2 3 5 3" xfId="22474"/>
    <cellStyle name="출력 4 2 3 5 3 2" xfId="45513"/>
    <cellStyle name="출력 4 2 3 5 4" xfId="27956"/>
    <cellStyle name="출력 4 2 3 5 4 2" xfId="50995"/>
    <cellStyle name="출력 4 2 3 5 5" xfId="33845"/>
    <cellStyle name="출력 4 2 3 6" xfId="10777"/>
    <cellStyle name="출력 4 2 3 6 2" xfId="16719"/>
    <cellStyle name="출력 4 2 3 6 2 2" xfId="39773"/>
    <cellStyle name="출력 4 2 3 6 3" xfId="22475"/>
    <cellStyle name="출력 4 2 3 6 3 2" xfId="45514"/>
    <cellStyle name="출력 4 2 3 6 4" xfId="27957"/>
    <cellStyle name="출력 4 2 3 6 4 2" xfId="50996"/>
    <cellStyle name="출력 4 2 3 6 5" xfId="33846"/>
    <cellStyle name="출력 4 2 3 7" xfId="10778"/>
    <cellStyle name="출력 4 2 3 7 2" xfId="16720"/>
    <cellStyle name="출력 4 2 3 7 2 2" xfId="39774"/>
    <cellStyle name="출력 4 2 3 7 3" xfId="22476"/>
    <cellStyle name="출력 4 2 3 7 3 2" xfId="45515"/>
    <cellStyle name="출력 4 2 3 7 4" xfId="27958"/>
    <cellStyle name="출력 4 2 3 7 4 2" xfId="50997"/>
    <cellStyle name="출력 4 2 3 7 5" xfId="33847"/>
    <cellStyle name="출력 4 2 3 8" xfId="10779"/>
    <cellStyle name="출력 4 2 3 8 2" xfId="16721"/>
    <cellStyle name="출력 4 2 3 8 2 2" xfId="39775"/>
    <cellStyle name="출력 4 2 3 8 3" xfId="22477"/>
    <cellStyle name="출력 4 2 3 8 3 2" xfId="45516"/>
    <cellStyle name="출력 4 2 3 8 4" xfId="27959"/>
    <cellStyle name="출력 4 2 3 8 4 2" xfId="50998"/>
    <cellStyle name="출력 4 2 3 8 5" xfId="33848"/>
    <cellStyle name="출력 4 2 3 9" xfId="10780"/>
    <cellStyle name="출력 4 2 3 9 2" xfId="16722"/>
    <cellStyle name="출력 4 2 3 9 2 2" xfId="39776"/>
    <cellStyle name="출력 4 2 3 9 3" xfId="22478"/>
    <cellStyle name="출력 4 2 3 9 3 2" xfId="45517"/>
    <cellStyle name="출력 4 2 3 9 4" xfId="27960"/>
    <cellStyle name="출력 4 2 3 9 4 2" xfId="50999"/>
    <cellStyle name="출력 4 2 3 9 5" xfId="33849"/>
    <cellStyle name="출력 4 2 4" xfId="10781"/>
    <cellStyle name="출력 4 2 4 2" xfId="16723"/>
    <cellStyle name="출력 4 2 4 2 2" xfId="39777"/>
    <cellStyle name="출력 4 2 4 3" xfId="22479"/>
    <cellStyle name="출력 4 2 4 3 2" xfId="45518"/>
    <cellStyle name="출력 4 2 4 4" xfId="27961"/>
    <cellStyle name="출력 4 2 4 4 2" xfId="51000"/>
    <cellStyle name="출력 4 2 4 5" xfId="33850"/>
    <cellStyle name="출력 4 2 5" xfId="10782"/>
    <cellStyle name="출력 4 2 5 2" xfId="16724"/>
    <cellStyle name="출력 4 2 5 2 2" xfId="39778"/>
    <cellStyle name="출력 4 2 5 3" xfId="22480"/>
    <cellStyle name="출력 4 2 5 3 2" xfId="45519"/>
    <cellStyle name="출력 4 2 5 4" xfId="27962"/>
    <cellStyle name="출력 4 2 5 4 2" xfId="51001"/>
    <cellStyle name="출력 4 2 5 5" xfId="33851"/>
    <cellStyle name="출력 4 2 6" xfId="10783"/>
    <cellStyle name="출력 4 2 6 2" xfId="16725"/>
    <cellStyle name="출력 4 2 6 2 2" xfId="39779"/>
    <cellStyle name="출력 4 2 6 3" xfId="22481"/>
    <cellStyle name="출력 4 2 6 3 2" xfId="45520"/>
    <cellStyle name="출력 4 2 6 4" xfId="27963"/>
    <cellStyle name="출력 4 2 6 4 2" xfId="51002"/>
    <cellStyle name="출력 4 2 6 5" xfId="33852"/>
    <cellStyle name="출력 4 2 7" xfId="10784"/>
    <cellStyle name="출력 4 2 7 2" xfId="16726"/>
    <cellStyle name="출력 4 2 7 2 2" xfId="39780"/>
    <cellStyle name="출력 4 2 7 3" xfId="22482"/>
    <cellStyle name="출력 4 2 7 3 2" xfId="45521"/>
    <cellStyle name="출력 4 2 7 4" xfId="27964"/>
    <cellStyle name="출력 4 2 7 4 2" xfId="51003"/>
    <cellStyle name="출력 4 2 7 5" xfId="33853"/>
    <cellStyle name="출력 4 2 8" xfId="10785"/>
    <cellStyle name="출력 4 2 8 2" xfId="16727"/>
    <cellStyle name="출력 4 2 8 2 2" xfId="39781"/>
    <cellStyle name="출력 4 2 8 3" xfId="22483"/>
    <cellStyle name="출력 4 2 8 3 2" xfId="45522"/>
    <cellStyle name="출력 4 2 8 4" xfId="27965"/>
    <cellStyle name="출력 4 2 8 4 2" xfId="51004"/>
    <cellStyle name="출력 4 2 8 5" xfId="33854"/>
    <cellStyle name="출력 4 2 9" xfId="10786"/>
    <cellStyle name="출력 4 2 9 2" xfId="16728"/>
    <cellStyle name="출력 4 2 9 2 2" xfId="39782"/>
    <cellStyle name="출력 4 2 9 3" xfId="22484"/>
    <cellStyle name="출력 4 2 9 3 2" xfId="45523"/>
    <cellStyle name="출력 4 2 9 4" xfId="27966"/>
    <cellStyle name="출력 4 2 9 4 2" xfId="51005"/>
    <cellStyle name="출력 4 2 9 5" xfId="33855"/>
    <cellStyle name="출력 4 3" xfId="5429"/>
    <cellStyle name="출력 4 3 10" xfId="28554"/>
    <cellStyle name="출력 4 3 2" xfId="5717"/>
    <cellStyle name="출력 4 3 2 10" xfId="11690"/>
    <cellStyle name="출력 4 3 2 10 2" xfId="34759"/>
    <cellStyle name="출력 4 3 2 11" xfId="17459"/>
    <cellStyle name="출력 4 3 2 11 2" xfId="40513"/>
    <cellStyle name="출력 4 3 2 12" xfId="22979"/>
    <cellStyle name="출력 4 3 2 12 2" xfId="46018"/>
    <cellStyle name="출력 4 3 2 13" xfId="28831"/>
    <cellStyle name="출력 4 3 2 2" xfId="10787"/>
    <cellStyle name="출력 4 3 2 2 2" xfId="16729"/>
    <cellStyle name="출력 4 3 2 2 2 2" xfId="39783"/>
    <cellStyle name="출력 4 3 2 2 3" xfId="22485"/>
    <cellStyle name="출력 4 3 2 2 3 2" xfId="45524"/>
    <cellStyle name="출력 4 3 2 2 4" xfId="27967"/>
    <cellStyle name="출력 4 3 2 2 4 2" xfId="51006"/>
    <cellStyle name="출력 4 3 2 2 5" xfId="33856"/>
    <cellStyle name="출력 4 3 2 3" xfId="10788"/>
    <cellStyle name="출력 4 3 2 3 2" xfId="16730"/>
    <cellStyle name="출력 4 3 2 3 2 2" xfId="39784"/>
    <cellStyle name="출력 4 3 2 3 3" xfId="22486"/>
    <cellStyle name="출력 4 3 2 3 3 2" xfId="45525"/>
    <cellStyle name="출력 4 3 2 3 4" xfId="27968"/>
    <cellStyle name="출력 4 3 2 3 4 2" xfId="51007"/>
    <cellStyle name="출력 4 3 2 3 5" xfId="33857"/>
    <cellStyle name="출력 4 3 2 4" xfId="10789"/>
    <cellStyle name="출력 4 3 2 4 2" xfId="16731"/>
    <cellStyle name="출력 4 3 2 4 2 2" xfId="39785"/>
    <cellStyle name="출력 4 3 2 4 3" xfId="22487"/>
    <cellStyle name="출력 4 3 2 4 3 2" xfId="45526"/>
    <cellStyle name="출력 4 3 2 4 4" xfId="27969"/>
    <cellStyle name="출력 4 3 2 4 4 2" xfId="51008"/>
    <cellStyle name="출력 4 3 2 4 5" xfId="33858"/>
    <cellStyle name="출력 4 3 2 5" xfId="10790"/>
    <cellStyle name="출력 4 3 2 5 2" xfId="16732"/>
    <cellStyle name="출력 4 3 2 5 2 2" xfId="39786"/>
    <cellStyle name="출력 4 3 2 5 3" xfId="22488"/>
    <cellStyle name="출력 4 3 2 5 3 2" xfId="45527"/>
    <cellStyle name="출력 4 3 2 5 4" xfId="27970"/>
    <cellStyle name="출력 4 3 2 5 4 2" xfId="51009"/>
    <cellStyle name="출력 4 3 2 5 5" xfId="33859"/>
    <cellStyle name="출력 4 3 2 6" xfId="10791"/>
    <cellStyle name="출력 4 3 2 6 2" xfId="16733"/>
    <cellStyle name="출력 4 3 2 6 2 2" xfId="39787"/>
    <cellStyle name="출력 4 3 2 6 3" xfId="22489"/>
    <cellStyle name="출력 4 3 2 6 3 2" xfId="45528"/>
    <cellStyle name="출력 4 3 2 6 4" xfId="27971"/>
    <cellStyle name="출력 4 3 2 6 4 2" xfId="51010"/>
    <cellStyle name="출력 4 3 2 6 5" xfId="33860"/>
    <cellStyle name="출력 4 3 2 7" xfId="10792"/>
    <cellStyle name="출력 4 3 2 7 2" xfId="16734"/>
    <cellStyle name="출력 4 3 2 7 2 2" xfId="39788"/>
    <cellStyle name="출력 4 3 2 7 3" xfId="22490"/>
    <cellStyle name="출력 4 3 2 7 3 2" xfId="45529"/>
    <cellStyle name="출력 4 3 2 7 4" xfId="27972"/>
    <cellStyle name="출력 4 3 2 7 4 2" xfId="51011"/>
    <cellStyle name="출력 4 3 2 7 5" xfId="33861"/>
    <cellStyle name="출력 4 3 2 8" xfId="10793"/>
    <cellStyle name="출력 4 3 2 8 2" xfId="16735"/>
    <cellStyle name="출력 4 3 2 8 2 2" xfId="39789"/>
    <cellStyle name="출력 4 3 2 8 3" xfId="22491"/>
    <cellStyle name="출력 4 3 2 8 3 2" xfId="45530"/>
    <cellStyle name="출력 4 3 2 8 4" xfId="27973"/>
    <cellStyle name="출력 4 3 2 8 4 2" xfId="51012"/>
    <cellStyle name="출력 4 3 2 8 5" xfId="33862"/>
    <cellStyle name="출력 4 3 2 9" xfId="10794"/>
    <cellStyle name="출력 4 3 2 9 2" xfId="16736"/>
    <cellStyle name="출력 4 3 2 9 2 2" xfId="39790"/>
    <cellStyle name="출력 4 3 2 9 3" xfId="22492"/>
    <cellStyle name="출력 4 3 2 9 3 2" xfId="45531"/>
    <cellStyle name="출력 4 3 2 9 4" xfId="27974"/>
    <cellStyle name="출력 4 3 2 9 4 2" xfId="51013"/>
    <cellStyle name="출력 4 3 2 9 5" xfId="33863"/>
    <cellStyle name="출력 4 3 3" xfId="10795"/>
    <cellStyle name="출력 4 3 3 2" xfId="16737"/>
    <cellStyle name="출력 4 3 3 2 2" xfId="39791"/>
    <cellStyle name="출력 4 3 3 3" xfId="22493"/>
    <cellStyle name="출력 4 3 3 3 2" xfId="45532"/>
    <cellStyle name="출력 4 3 3 4" xfId="27975"/>
    <cellStyle name="출력 4 3 3 4 2" xfId="51014"/>
    <cellStyle name="출력 4 3 3 5" xfId="33864"/>
    <cellStyle name="출력 4 3 4" xfId="10796"/>
    <cellStyle name="출력 4 3 4 2" xfId="16738"/>
    <cellStyle name="출력 4 3 4 2 2" xfId="39792"/>
    <cellStyle name="출력 4 3 4 3" xfId="22494"/>
    <cellStyle name="출력 4 3 4 3 2" xfId="45533"/>
    <cellStyle name="출력 4 3 4 4" xfId="27976"/>
    <cellStyle name="출력 4 3 4 4 2" xfId="51015"/>
    <cellStyle name="출력 4 3 4 5" xfId="33865"/>
    <cellStyle name="출력 4 3 5" xfId="10797"/>
    <cellStyle name="출력 4 3 5 2" xfId="16739"/>
    <cellStyle name="출력 4 3 5 2 2" xfId="39793"/>
    <cellStyle name="출력 4 3 5 3" xfId="22495"/>
    <cellStyle name="출력 4 3 5 3 2" xfId="45534"/>
    <cellStyle name="출력 4 3 5 4" xfId="27977"/>
    <cellStyle name="출력 4 3 5 4 2" xfId="51016"/>
    <cellStyle name="출력 4 3 5 5" xfId="33866"/>
    <cellStyle name="출력 4 3 6" xfId="10798"/>
    <cellStyle name="출력 4 3 6 2" xfId="16740"/>
    <cellStyle name="출력 4 3 6 2 2" xfId="39794"/>
    <cellStyle name="출력 4 3 6 3" xfId="22496"/>
    <cellStyle name="출력 4 3 6 3 2" xfId="45535"/>
    <cellStyle name="출력 4 3 6 4" xfId="27978"/>
    <cellStyle name="출력 4 3 6 4 2" xfId="51017"/>
    <cellStyle name="출력 4 3 6 5" xfId="33867"/>
    <cellStyle name="출력 4 3 7" xfId="10799"/>
    <cellStyle name="출력 4 3 7 2" xfId="16741"/>
    <cellStyle name="출력 4 3 7 2 2" xfId="39795"/>
    <cellStyle name="출력 4 3 7 3" xfId="22497"/>
    <cellStyle name="출력 4 3 7 3 2" xfId="45536"/>
    <cellStyle name="출력 4 3 7 4" xfId="27979"/>
    <cellStyle name="출력 4 3 7 4 2" xfId="51018"/>
    <cellStyle name="출력 4 3 7 5" xfId="33868"/>
    <cellStyle name="출력 4 3 8" xfId="11423"/>
    <cellStyle name="출력 4 3 8 2" xfId="34492"/>
    <cellStyle name="출력 4 3 9" xfId="17220"/>
    <cellStyle name="출력 4 3 9 2" xfId="40274"/>
    <cellStyle name="출력 4 4" xfId="5358"/>
    <cellStyle name="출력 4 4 10" xfId="28483"/>
    <cellStyle name="출력 4 4 2" xfId="5646"/>
    <cellStyle name="출력 4 4 2 10" xfId="11619"/>
    <cellStyle name="출력 4 4 2 10 2" xfId="34688"/>
    <cellStyle name="출력 4 4 2 11" xfId="17390"/>
    <cellStyle name="출력 4 4 2 11 2" xfId="40444"/>
    <cellStyle name="출력 4 4 2 12" xfId="22924"/>
    <cellStyle name="출력 4 4 2 12 2" xfId="45963"/>
    <cellStyle name="출력 4 4 2 13" xfId="28760"/>
    <cellStyle name="출력 4 4 2 2" xfId="10800"/>
    <cellStyle name="출력 4 4 2 2 2" xfId="16742"/>
    <cellStyle name="출력 4 4 2 2 2 2" xfId="39796"/>
    <cellStyle name="출력 4 4 2 2 3" xfId="22498"/>
    <cellStyle name="출력 4 4 2 2 3 2" xfId="45537"/>
    <cellStyle name="출력 4 4 2 2 4" xfId="27980"/>
    <cellStyle name="출력 4 4 2 2 4 2" xfId="51019"/>
    <cellStyle name="출력 4 4 2 2 5" xfId="33869"/>
    <cellStyle name="출력 4 4 2 3" xfId="10801"/>
    <cellStyle name="출력 4 4 2 3 2" xfId="16743"/>
    <cellStyle name="출력 4 4 2 3 2 2" xfId="39797"/>
    <cellStyle name="출력 4 4 2 3 3" xfId="22499"/>
    <cellStyle name="출력 4 4 2 3 3 2" xfId="45538"/>
    <cellStyle name="출력 4 4 2 3 4" xfId="27981"/>
    <cellStyle name="출력 4 4 2 3 4 2" xfId="51020"/>
    <cellStyle name="출력 4 4 2 3 5" xfId="33870"/>
    <cellStyle name="출력 4 4 2 4" xfId="10802"/>
    <cellStyle name="출력 4 4 2 4 2" xfId="16744"/>
    <cellStyle name="출력 4 4 2 4 2 2" xfId="39798"/>
    <cellStyle name="출력 4 4 2 4 3" xfId="22500"/>
    <cellStyle name="출력 4 4 2 4 3 2" xfId="45539"/>
    <cellStyle name="출력 4 4 2 4 4" xfId="27982"/>
    <cellStyle name="출력 4 4 2 4 4 2" xfId="51021"/>
    <cellStyle name="출력 4 4 2 4 5" xfId="33871"/>
    <cellStyle name="출력 4 4 2 5" xfId="10803"/>
    <cellStyle name="출력 4 4 2 5 2" xfId="16745"/>
    <cellStyle name="출력 4 4 2 5 2 2" xfId="39799"/>
    <cellStyle name="출력 4 4 2 5 3" xfId="22501"/>
    <cellStyle name="출력 4 4 2 5 3 2" xfId="45540"/>
    <cellStyle name="출력 4 4 2 5 4" xfId="27983"/>
    <cellStyle name="출력 4 4 2 5 4 2" xfId="51022"/>
    <cellStyle name="출력 4 4 2 5 5" xfId="33872"/>
    <cellStyle name="출력 4 4 2 6" xfId="10804"/>
    <cellStyle name="출력 4 4 2 6 2" xfId="16746"/>
    <cellStyle name="출력 4 4 2 6 2 2" xfId="39800"/>
    <cellStyle name="출력 4 4 2 6 3" xfId="22502"/>
    <cellStyle name="출력 4 4 2 6 3 2" xfId="45541"/>
    <cellStyle name="출력 4 4 2 6 4" xfId="27984"/>
    <cellStyle name="출력 4 4 2 6 4 2" xfId="51023"/>
    <cellStyle name="출력 4 4 2 6 5" xfId="33873"/>
    <cellStyle name="출력 4 4 2 7" xfId="10805"/>
    <cellStyle name="출력 4 4 2 7 2" xfId="16747"/>
    <cellStyle name="출력 4 4 2 7 2 2" xfId="39801"/>
    <cellStyle name="출력 4 4 2 7 3" xfId="22503"/>
    <cellStyle name="출력 4 4 2 7 3 2" xfId="45542"/>
    <cellStyle name="출력 4 4 2 7 4" xfId="27985"/>
    <cellStyle name="출력 4 4 2 7 4 2" xfId="51024"/>
    <cellStyle name="출력 4 4 2 7 5" xfId="33874"/>
    <cellStyle name="출력 4 4 2 8" xfId="10806"/>
    <cellStyle name="출력 4 4 2 8 2" xfId="16748"/>
    <cellStyle name="출력 4 4 2 8 2 2" xfId="39802"/>
    <cellStyle name="출력 4 4 2 8 3" xfId="22504"/>
    <cellStyle name="출력 4 4 2 8 3 2" xfId="45543"/>
    <cellStyle name="출력 4 4 2 8 4" xfId="27986"/>
    <cellStyle name="출력 4 4 2 8 4 2" xfId="51025"/>
    <cellStyle name="출력 4 4 2 8 5" xfId="33875"/>
    <cellStyle name="출력 4 4 2 9" xfId="10807"/>
    <cellStyle name="출력 4 4 2 9 2" xfId="16749"/>
    <cellStyle name="출력 4 4 2 9 2 2" xfId="39803"/>
    <cellStyle name="출력 4 4 2 9 3" xfId="22505"/>
    <cellStyle name="출력 4 4 2 9 3 2" xfId="45544"/>
    <cellStyle name="출력 4 4 2 9 4" xfId="27987"/>
    <cellStyle name="출력 4 4 2 9 4 2" xfId="51026"/>
    <cellStyle name="출력 4 4 2 9 5" xfId="33876"/>
    <cellStyle name="출력 4 4 3" xfId="10808"/>
    <cellStyle name="출력 4 4 3 2" xfId="16750"/>
    <cellStyle name="출력 4 4 3 2 2" xfId="39804"/>
    <cellStyle name="출력 4 4 3 3" xfId="22506"/>
    <cellStyle name="출력 4 4 3 3 2" xfId="45545"/>
    <cellStyle name="출력 4 4 3 4" xfId="27988"/>
    <cellStyle name="출력 4 4 3 4 2" xfId="51027"/>
    <cellStyle name="출력 4 4 3 5" xfId="33877"/>
    <cellStyle name="출력 4 4 4" xfId="10809"/>
    <cellStyle name="출력 4 4 4 2" xfId="16751"/>
    <cellStyle name="출력 4 4 4 2 2" xfId="39805"/>
    <cellStyle name="출력 4 4 4 3" xfId="22507"/>
    <cellStyle name="출력 4 4 4 3 2" xfId="45546"/>
    <cellStyle name="출력 4 4 4 4" xfId="27989"/>
    <cellStyle name="출력 4 4 4 4 2" xfId="51028"/>
    <cellStyle name="출력 4 4 4 5" xfId="33878"/>
    <cellStyle name="출력 4 4 5" xfId="10810"/>
    <cellStyle name="출력 4 4 5 2" xfId="16752"/>
    <cellStyle name="출력 4 4 5 2 2" xfId="39806"/>
    <cellStyle name="출력 4 4 5 3" xfId="22508"/>
    <cellStyle name="출력 4 4 5 3 2" xfId="45547"/>
    <cellStyle name="출력 4 4 5 4" xfId="27990"/>
    <cellStyle name="출력 4 4 5 4 2" xfId="51029"/>
    <cellStyle name="출력 4 4 5 5" xfId="33879"/>
    <cellStyle name="출력 4 4 6" xfId="10811"/>
    <cellStyle name="출력 4 4 6 2" xfId="16753"/>
    <cellStyle name="출력 4 4 6 2 2" xfId="39807"/>
    <cellStyle name="출력 4 4 6 3" xfId="22509"/>
    <cellStyle name="출력 4 4 6 3 2" xfId="45548"/>
    <cellStyle name="출력 4 4 6 4" xfId="27991"/>
    <cellStyle name="출력 4 4 6 4 2" xfId="51030"/>
    <cellStyle name="출력 4 4 6 5" xfId="33880"/>
    <cellStyle name="출력 4 4 7" xfId="10812"/>
    <cellStyle name="출력 4 4 7 2" xfId="16754"/>
    <cellStyle name="출력 4 4 7 2 2" xfId="39808"/>
    <cellStyle name="출력 4 4 7 3" xfId="22510"/>
    <cellStyle name="출력 4 4 7 3 2" xfId="45549"/>
    <cellStyle name="출력 4 4 7 4" xfId="27992"/>
    <cellStyle name="출력 4 4 7 4 2" xfId="51031"/>
    <cellStyle name="출력 4 4 7 5" xfId="33881"/>
    <cellStyle name="출력 4 4 8" xfId="11352"/>
    <cellStyle name="출력 4 4 8 2" xfId="34421"/>
    <cellStyle name="출력 4 4 9" xfId="11262"/>
    <cellStyle name="출력 4 4 9 2" xfId="34331"/>
    <cellStyle name="출력 4 5" xfId="5424"/>
    <cellStyle name="출력 4 5 2" xfId="5712"/>
    <cellStyle name="출력 4 5 2 10" xfId="11685"/>
    <cellStyle name="출력 4 5 2 10 2" xfId="34754"/>
    <cellStyle name="출력 4 5 2 11" xfId="17454"/>
    <cellStyle name="출력 4 5 2 11 2" xfId="40508"/>
    <cellStyle name="출력 4 5 2 12" xfId="22975"/>
    <cellStyle name="출력 4 5 2 12 2" xfId="46014"/>
    <cellStyle name="출력 4 5 2 13" xfId="28826"/>
    <cellStyle name="출력 4 5 2 2" xfId="10813"/>
    <cellStyle name="출력 4 5 2 2 2" xfId="16755"/>
    <cellStyle name="출력 4 5 2 2 2 2" xfId="39809"/>
    <cellStyle name="출력 4 5 2 2 3" xfId="22511"/>
    <cellStyle name="출력 4 5 2 2 3 2" xfId="45550"/>
    <cellStyle name="출력 4 5 2 2 4" xfId="27993"/>
    <cellStyle name="출력 4 5 2 2 4 2" xfId="51032"/>
    <cellStyle name="출력 4 5 2 2 5" xfId="33882"/>
    <cellStyle name="출력 4 5 2 3" xfId="10814"/>
    <cellStyle name="출력 4 5 2 3 2" xfId="16756"/>
    <cellStyle name="출력 4 5 2 3 2 2" xfId="39810"/>
    <cellStyle name="출력 4 5 2 3 3" xfId="22512"/>
    <cellStyle name="출력 4 5 2 3 3 2" xfId="45551"/>
    <cellStyle name="출력 4 5 2 3 4" xfId="27994"/>
    <cellStyle name="출력 4 5 2 3 4 2" xfId="51033"/>
    <cellStyle name="출력 4 5 2 3 5" xfId="33883"/>
    <cellStyle name="출력 4 5 2 4" xfId="10815"/>
    <cellStyle name="출력 4 5 2 4 2" xfId="16757"/>
    <cellStyle name="출력 4 5 2 4 2 2" xfId="39811"/>
    <cellStyle name="출력 4 5 2 4 3" xfId="22513"/>
    <cellStyle name="출력 4 5 2 4 3 2" xfId="45552"/>
    <cellStyle name="출력 4 5 2 4 4" xfId="27995"/>
    <cellStyle name="출력 4 5 2 4 4 2" xfId="51034"/>
    <cellStyle name="출력 4 5 2 4 5" xfId="33884"/>
    <cellStyle name="출력 4 5 2 5" xfId="10816"/>
    <cellStyle name="출력 4 5 2 5 2" xfId="16758"/>
    <cellStyle name="출력 4 5 2 5 2 2" xfId="39812"/>
    <cellStyle name="출력 4 5 2 5 3" xfId="22514"/>
    <cellStyle name="출력 4 5 2 5 3 2" xfId="45553"/>
    <cellStyle name="출력 4 5 2 5 4" xfId="27996"/>
    <cellStyle name="출력 4 5 2 5 4 2" xfId="51035"/>
    <cellStyle name="출력 4 5 2 5 5" xfId="33885"/>
    <cellStyle name="출력 4 5 2 6" xfId="10817"/>
    <cellStyle name="출력 4 5 2 6 2" xfId="16759"/>
    <cellStyle name="출력 4 5 2 6 2 2" xfId="39813"/>
    <cellStyle name="출력 4 5 2 6 3" xfId="22515"/>
    <cellStyle name="출력 4 5 2 6 3 2" xfId="45554"/>
    <cellStyle name="출력 4 5 2 6 4" xfId="27997"/>
    <cellStyle name="출력 4 5 2 6 4 2" xfId="51036"/>
    <cellStyle name="출력 4 5 2 6 5" xfId="33886"/>
    <cellStyle name="출력 4 5 2 7" xfId="10818"/>
    <cellStyle name="출력 4 5 2 7 2" xfId="16760"/>
    <cellStyle name="출력 4 5 2 7 2 2" xfId="39814"/>
    <cellStyle name="출력 4 5 2 7 3" xfId="22516"/>
    <cellStyle name="출력 4 5 2 7 3 2" xfId="45555"/>
    <cellStyle name="출력 4 5 2 7 4" xfId="27998"/>
    <cellStyle name="출력 4 5 2 7 4 2" xfId="51037"/>
    <cellStyle name="출력 4 5 2 7 5" xfId="33887"/>
    <cellStyle name="출력 4 5 2 8" xfId="10819"/>
    <cellStyle name="출력 4 5 2 8 2" xfId="16761"/>
    <cellStyle name="출력 4 5 2 8 2 2" xfId="39815"/>
    <cellStyle name="출력 4 5 2 8 3" xfId="22517"/>
    <cellStyle name="출력 4 5 2 8 3 2" xfId="45556"/>
    <cellStyle name="출력 4 5 2 8 4" xfId="27999"/>
    <cellStyle name="출력 4 5 2 8 4 2" xfId="51038"/>
    <cellStyle name="출력 4 5 2 8 5" xfId="33888"/>
    <cellStyle name="출력 4 5 2 9" xfId="10820"/>
    <cellStyle name="출력 4 5 2 9 2" xfId="16762"/>
    <cellStyle name="출력 4 5 2 9 2 2" xfId="39816"/>
    <cellStyle name="출력 4 5 2 9 3" xfId="22518"/>
    <cellStyle name="출력 4 5 2 9 3 2" xfId="45557"/>
    <cellStyle name="출력 4 5 2 9 4" xfId="28000"/>
    <cellStyle name="출력 4 5 2 9 4 2" xfId="51039"/>
    <cellStyle name="출력 4 5 2 9 5" xfId="33889"/>
    <cellStyle name="출력 4 5 3" xfId="10821"/>
    <cellStyle name="출력 4 5 3 2" xfId="16763"/>
    <cellStyle name="출력 4 5 3 2 2" xfId="39817"/>
    <cellStyle name="출력 4 5 3 3" xfId="22519"/>
    <cellStyle name="출력 4 5 3 3 2" xfId="45558"/>
    <cellStyle name="출력 4 5 3 4" xfId="28001"/>
    <cellStyle name="출력 4 5 3 4 2" xfId="51040"/>
    <cellStyle name="출력 4 5 3 5" xfId="33890"/>
    <cellStyle name="출력 4 5 4" xfId="10822"/>
    <cellStyle name="출력 4 5 4 2" xfId="16764"/>
    <cellStyle name="출력 4 5 4 2 2" xfId="39818"/>
    <cellStyle name="출력 4 5 4 3" xfId="22520"/>
    <cellStyle name="출력 4 5 4 3 2" xfId="45559"/>
    <cellStyle name="출력 4 5 4 4" xfId="28002"/>
    <cellStyle name="출력 4 5 4 4 2" xfId="51041"/>
    <cellStyle name="출력 4 5 4 5" xfId="33891"/>
    <cellStyle name="출력 4 5 5" xfId="10823"/>
    <cellStyle name="출력 4 5 5 2" xfId="16765"/>
    <cellStyle name="출력 4 5 5 2 2" xfId="39819"/>
    <cellStyle name="출력 4 5 5 3" xfId="22521"/>
    <cellStyle name="출력 4 5 5 3 2" xfId="45560"/>
    <cellStyle name="출력 4 5 5 4" xfId="28003"/>
    <cellStyle name="출력 4 5 5 4 2" xfId="51042"/>
    <cellStyle name="출력 4 5 5 5" xfId="33892"/>
    <cellStyle name="출력 4 5 6" xfId="10824"/>
    <cellStyle name="출력 4 5 6 2" xfId="16766"/>
    <cellStyle name="출력 4 5 6 2 2" xfId="39820"/>
    <cellStyle name="출력 4 5 6 3" xfId="22522"/>
    <cellStyle name="출력 4 5 6 3 2" xfId="45561"/>
    <cellStyle name="출력 4 5 6 4" xfId="28004"/>
    <cellStyle name="출력 4 5 6 4 2" xfId="51043"/>
    <cellStyle name="출력 4 5 6 5" xfId="33893"/>
    <cellStyle name="출력 4 5 7" xfId="11418"/>
    <cellStyle name="출력 4 5 7 2" xfId="34487"/>
    <cellStyle name="출력 4 5 8" xfId="17216"/>
    <cellStyle name="출력 4 5 8 2" xfId="40270"/>
    <cellStyle name="출력 4 5 9" xfId="28549"/>
    <cellStyle name="출력 4 6" xfId="5431"/>
    <cellStyle name="출력 4 6 10" xfId="17221"/>
    <cellStyle name="출력 4 6 10 2" xfId="40275"/>
    <cellStyle name="출력 4 6 11" xfId="11255"/>
    <cellStyle name="출력 4 6 11 2" xfId="34324"/>
    <cellStyle name="출력 4 6 12" xfId="28556"/>
    <cellStyle name="출력 4 6 2" xfId="5719"/>
    <cellStyle name="출력 4 6 2 10" xfId="10825"/>
    <cellStyle name="출력 4 6 2 10 2" xfId="16767"/>
    <cellStyle name="출력 4 6 2 10 2 2" xfId="39821"/>
    <cellStyle name="출력 4 6 2 10 3" xfId="22523"/>
    <cellStyle name="출력 4 6 2 10 3 2" xfId="45562"/>
    <cellStyle name="출력 4 6 2 10 4" xfId="28005"/>
    <cellStyle name="출력 4 6 2 10 4 2" xfId="51044"/>
    <cellStyle name="출력 4 6 2 10 5" xfId="33894"/>
    <cellStyle name="출력 4 6 2 11" xfId="11692"/>
    <cellStyle name="출력 4 6 2 11 2" xfId="34761"/>
    <cellStyle name="출력 4 6 2 12" xfId="17460"/>
    <cellStyle name="출력 4 6 2 12 2" xfId="40514"/>
    <cellStyle name="출력 4 6 2 13" xfId="22981"/>
    <cellStyle name="출력 4 6 2 13 2" xfId="46020"/>
    <cellStyle name="출력 4 6 2 14" xfId="28833"/>
    <cellStyle name="출력 4 6 2 2" xfId="10826"/>
    <cellStyle name="출력 4 6 2 2 2" xfId="16768"/>
    <cellStyle name="출력 4 6 2 2 2 2" xfId="39822"/>
    <cellStyle name="출력 4 6 2 2 3" xfId="22524"/>
    <cellStyle name="출력 4 6 2 2 3 2" xfId="45563"/>
    <cellStyle name="출력 4 6 2 2 4" xfId="28006"/>
    <cellStyle name="출력 4 6 2 2 4 2" xfId="51045"/>
    <cellStyle name="출력 4 6 2 2 5" xfId="33895"/>
    <cellStyle name="출력 4 6 2 3" xfId="10827"/>
    <cellStyle name="출력 4 6 2 3 2" xfId="16769"/>
    <cellStyle name="출력 4 6 2 3 2 2" xfId="39823"/>
    <cellStyle name="출력 4 6 2 3 3" xfId="22525"/>
    <cellStyle name="출력 4 6 2 3 3 2" xfId="45564"/>
    <cellStyle name="출력 4 6 2 3 4" xfId="28007"/>
    <cellStyle name="출력 4 6 2 3 4 2" xfId="51046"/>
    <cellStyle name="출력 4 6 2 3 5" xfId="33896"/>
    <cellStyle name="출력 4 6 2 4" xfId="10828"/>
    <cellStyle name="출력 4 6 2 4 2" xfId="16770"/>
    <cellStyle name="출력 4 6 2 4 2 2" xfId="39824"/>
    <cellStyle name="출력 4 6 2 4 3" xfId="22526"/>
    <cellStyle name="출력 4 6 2 4 3 2" xfId="45565"/>
    <cellStyle name="출력 4 6 2 4 4" xfId="28008"/>
    <cellStyle name="출력 4 6 2 4 4 2" xfId="51047"/>
    <cellStyle name="출력 4 6 2 4 5" xfId="33897"/>
    <cellStyle name="출력 4 6 2 5" xfId="10829"/>
    <cellStyle name="출력 4 6 2 5 2" xfId="16771"/>
    <cellStyle name="출력 4 6 2 5 2 2" xfId="39825"/>
    <cellStyle name="출력 4 6 2 5 3" xfId="22527"/>
    <cellStyle name="출력 4 6 2 5 3 2" xfId="45566"/>
    <cellStyle name="출력 4 6 2 5 4" xfId="28009"/>
    <cellStyle name="출력 4 6 2 5 4 2" xfId="51048"/>
    <cellStyle name="출력 4 6 2 5 5" xfId="33898"/>
    <cellStyle name="출력 4 6 2 6" xfId="10830"/>
    <cellStyle name="출력 4 6 2 6 2" xfId="16772"/>
    <cellStyle name="출력 4 6 2 6 2 2" xfId="39826"/>
    <cellStyle name="출력 4 6 2 6 3" xfId="22528"/>
    <cellStyle name="출력 4 6 2 6 3 2" xfId="45567"/>
    <cellStyle name="출력 4 6 2 6 4" xfId="28010"/>
    <cellStyle name="출력 4 6 2 6 4 2" xfId="51049"/>
    <cellStyle name="출력 4 6 2 6 5" xfId="33899"/>
    <cellStyle name="출력 4 6 2 7" xfId="10831"/>
    <cellStyle name="출력 4 6 2 7 2" xfId="16773"/>
    <cellStyle name="출력 4 6 2 7 2 2" xfId="39827"/>
    <cellStyle name="출력 4 6 2 7 3" xfId="22529"/>
    <cellStyle name="출력 4 6 2 7 3 2" xfId="45568"/>
    <cellStyle name="출력 4 6 2 7 4" xfId="28011"/>
    <cellStyle name="출력 4 6 2 7 4 2" xfId="51050"/>
    <cellStyle name="출력 4 6 2 7 5" xfId="33900"/>
    <cellStyle name="출력 4 6 2 8" xfId="10832"/>
    <cellStyle name="출력 4 6 2 8 2" xfId="16774"/>
    <cellStyle name="출력 4 6 2 8 2 2" xfId="39828"/>
    <cellStyle name="출력 4 6 2 8 3" xfId="22530"/>
    <cellStyle name="출력 4 6 2 8 3 2" xfId="45569"/>
    <cellStyle name="출력 4 6 2 8 4" xfId="28012"/>
    <cellStyle name="출력 4 6 2 8 4 2" xfId="51051"/>
    <cellStyle name="출력 4 6 2 8 5" xfId="33901"/>
    <cellStyle name="출력 4 6 2 9" xfId="10833"/>
    <cellStyle name="출력 4 6 2 9 2" xfId="16775"/>
    <cellStyle name="출력 4 6 2 9 2 2" xfId="39829"/>
    <cellStyle name="출력 4 6 2 9 3" xfId="22531"/>
    <cellStyle name="출력 4 6 2 9 3 2" xfId="45570"/>
    <cellStyle name="출력 4 6 2 9 4" xfId="28013"/>
    <cellStyle name="출력 4 6 2 9 4 2" xfId="51052"/>
    <cellStyle name="출력 4 6 2 9 5" xfId="33902"/>
    <cellStyle name="출력 4 6 3" xfId="5952"/>
    <cellStyle name="출력 4 6 3 10" xfId="10834"/>
    <cellStyle name="출력 4 6 3 10 2" xfId="16776"/>
    <cellStyle name="출력 4 6 3 10 2 2" xfId="39830"/>
    <cellStyle name="출력 4 6 3 10 3" xfId="22532"/>
    <cellStyle name="출력 4 6 3 10 3 2" xfId="45571"/>
    <cellStyle name="출력 4 6 3 10 4" xfId="28014"/>
    <cellStyle name="출력 4 6 3 10 4 2" xfId="51053"/>
    <cellStyle name="출력 4 6 3 10 5" xfId="33903"/>
    <cellStyle name="출력 4 6 3 11" xfId="11925"/>
    <cellStyle name="출력 4 6 3 11 2" xfId="34994"/>
    <cellStyle name="출력 4 6 3 12" xfId="17682"/>
    <cellStyle name="출력 4 6 3 12 2" xfId="40736"/>
    <cellStyle name="출력 4 6 3 13" xfId="23179"/>
    <cellStyle name="출력 4 6 3 13 2" xfId="46218"/>
    <cellStyle name="출력 4 6 3 14" xfId="29066"/>
    <cellStyle name="출력 4 6 3 2" xfId="10835"/>
    <cellStyle name="출력 4 6 3 2 2" xfId="16777"/>
    <cellStyle name="출력 4 6 3 2 2 2" xfId="39831"/>
    <cellStyle name="출력 4 6 3 2 3" xfId="22533"/>
    <cellStyle name="출력 4 6 3 2 3 2" xfId="45572"/>
    <cellStyle name="출력 4 6 3 2 4" xfId="28015"/>
    <cellStyle name="출력 4 6 3 2 4 2" xfId="51054"/>
    <cellStyle name="출력 4 6 3 2 5" xfId="33904"/>
    <cellStyle name="출력 4 6 3 3" xfId="10836"/>
    <cellStyle name="출력 4 6 3 3 2" xfId="16778"/>
    <cellStyle name="출력 4 6 3 3 2 2" xfId="39832"/>
    <cellStyle name="출력 4 6 3 3 3" xfId="22534"/>
    <cellStyle name="출력 4 6 3 3 3 2" xfId="45573"/>
    <cellStyle name="출력 4 6 3 3 4" xfId="28016"/>
    <cellStyle name="출력 4 6 3 3 4 2" xfId="51055"/>
    <cellStyle name="출력 4 6 3 3 5" xfId="33905"/>
    <cellStyle name="출력 4 6 3 4" xfId="10837"/>
    <cellStyle name="출력 4 6 3 4 2" xfId="16779"/>
    <cellStyle name="출력 4 6 3 4 2 2" xfId="39833"/>
    <cellStyle name="출력 4 6 3 4 3" xfId="22535"/>
    <cellStyle name="출력 4 6 3 4 3 2" xfId="45574"/>
    <cellStyle name="출력 4 6 3 4 4" xfId="28017"/>
    <cellStyle name="출력 4 6 3 4 4 2" xfId="51056"/>
    <cellStyle name="출력 4 6 3 4 5" xfId="33906"/>
    <cellStyle name="출력 4 6 3 5" xfId="10838"/>
    <cellStyle name="출력 4 6 3 5 2" xfId="16780"/>
    <cellStyle name="출력 4 6 3 5 2 2" xfId="39834"/>
    <cellStyle name="출력 4 6 3 5 3" xfId="22536"/>
    <cellStyle name="출력 4 6 3 5 3 2" xfId="45575"/>
    <cellStyle name="출력 4 6 3 5 4" xfId="28018"/>
    <cellStyle name="출력 4 6 3 5 4 2" xfId="51057"/>
    <cellStyle name="출력 4 6 3 5 5" xfId="33907"/>
    <cellStyle name="출력 4 6 3 6" xfId="10839"/>
    <cellStyle name="출력 4 6 3 6 2" xfId="16781"/>
    <cellStyle name="출력 4 6 3 6 2 2" xfId="39835"/>
    <cellStyle name="출력 4 6 3 6 3" xfId="22537"/>
    <cellStyle name="출력 4 6 3 6 3 2" xfId="45576"/>
    <cellStyle name="출력 4 6 3 6 4" xfId="28019"/>
    <cellStyle name="출력 4 6 3 6 4 2" xfId="51058"/>
    <cellStyle name="출력 4 6 3 6 5" xfId="33908"/>
    <cellStyle name="출력 4 6 3 7" xfId="10840"/>
    <cellStyle name="출력 4 6 3 7 2" xfId="16782"/>
    <cellStyle name="출력 4 6 3 7 2 2" xfId="39836"/>
    <cellStyle name="출력 4 6 3 7 3" xfId="22538"/>
    <cellStyle name="출력 4 6 3 7 3 2" xfId="45577"/>
    <cellStyle name="출력 4 6 3 7 4" xfId="28020"/>
    <cellStyle name="출력 4 6 3 7 4 2" xfId="51059"/>
    <cellStyle name="출력 4 6 3 7 5" xfId="33909"/>
    <cellStyle name="출력 4 6 3 8" xfId="10841"/>
    <cellStyle name="출력 4 6 3 8 2" xfId="16783"/>
    <cellStyle name="출력 4 6 3 8 2 2" xfId="39837"/>
    <cellStyle name="출력 4 6 3 8 3" xfId="22539"/>
    <cellStyle name="출력 4 6 3 8 3 2" xfId="45578"/>
    <cellStyle name="출력 4 6 3 8 4" xfId="28021"/>
    <cellStyle name="출력 4 6 3 8 4 2" xfId="51060"/>
    <cellStyle name="출력 4 6 3 8 5" xfId="33910"/>
    <cellStyle name="출력 4 6 3 9" xfId="10842"/>
    <cellStyle name="출력 4 6 3 9 2" xfId="16784"/>
    <cellStyle name="출력 4 6 3 9 2 2" xfId="39838"/>
    <cellStyle name="출력 4 6 3 9 3" xfId="22540"/>
    <cellStyle name="출력 4 6 3 9 3 2" xfId="45579"/>
    <cellStyle name="출력 4 6 3 9 4" xfId="28022"/>
    <cellStyle name="출력 4 6 3 9 4 2" xfId="51061"/>
    <cellStyle name="출력 4 6 3 9 5" xfId="33911"/>
    <cellStyle name="출력 4 6 4" xfId="10843"/>
    <cellStyle name="출력 4 6 4 2" xfId="16785"/>
    <cellStyle name="출력 4 6 4 2 2" xfId="39839"/>
    <cellStyle name="출력 4 6 4 3" xfId="22541"/>
    <cellStyle name="출력 4 6 4 3 2" xfId="45580"/>
    <cellStyle name="출력 4 6 4 4" xfId="28023"/>
    <cellStyle name="출력 4 6 4 4 2" xfId="51062"/>
    <cellStyle name="출력 4 6 4 5" xfId="33912"/>
    <cellStyle name="출력 4 6 5" xfId="10844"/>
    <cellStyle name="출력 4 6 5 2" xfId="16786"/>
    <cellStyle name="출력 4 6 5 2 2" xfId="39840"/>
    <cellStyle name="출력 4 6 5 3" xfId="22542"/>
    <cellStyle name="출력 4 6 5 3 2" xfId="45581"/>
    <cellStyle name="출력 4 6 5 4" xfId="28024"/>
    <cellStyle name="출력 4 6 5 4 2" xfId="51063"/>
    <cellStyle name="출력 4 6 5 5" xfId="33913"/>
    <cellStyle name="출력 4 6 6" xfId="10845"/>
    <cellStyle name="출력 4 6 6 2" xfId="16787"/>
    <cellStyle name="출력 4 6 6 2 2" xfId="39841"/>
    <cellStyle name="출력 4 6 6 3" xfId="22543"/>
    <cellStyle name="출력 4 6 6 3 2" xfId="45582"/>
    <cellStyle name="출력 4 6 6 4" xfId="28025"/>
    <cellStyle name="출력 4 6 6 4 2" xfId="51064"/>
    <cellStyle name="출력 4 6 6 5" xfId="33914"/>
    <cellStyle name="출력 4 6 7" xfId="10846"/>
    <cellStyle name="출력 4 6 7 2" xfId="16788"/>
    <cellStyle name="출력 4 6 7 2 2" xfId="39842"/>
    <cellStyle name="출력 4 6 7 3" xfId="22544"/>
    <cellStyle name="출력 4 6 7 3 2" xfId="45583"/>
    <cellStyle name="출력 4 6 7 4" xfId="28026"/>
    <cellStyle name="출력 4 6 7 4 2" xfId="51065"/>
    <cellStyle name="출력 4 6 7 5" xfId="33915"/>
    <cellStyle name="출력 4 6 8" xfId="10847"/>
    <cellStyle name="출력 4 6 8 2" xfId="16789"/>
    <cellStyle name="출력 4 6 8 2 2" xfId="39843"/>
    <cellStyle name="출력 4 6 8 3" xfId="22545"/>
    <cellStyle name="출력 4 6 8 3 2" xfId="45584"/>
    <cellStyle name="출력 4 6 8 4" xfId="28027"/>
    <cellStyle name="출력 4 6 8 4 2" xfId="51066"/>
    <cellStyle name="출력 4 6 8 5" xfId="33916"/>
    <cellStyle name="출력 4 6 9" xfId="11425"/>
    <cellStyle name="출력 4 6 9 2" xfId="34494"/>
    <cellStyle name="출력 4 7" xfId="10848"/>
    <cellStyle name="출력 4 7 2" xfId="16790"/>
    <cellStyle name="출력 4 7 2 2" xfId="39844"/>
    <cellStyle name="출력 4 7 3" xfId="22546"/>
    <cellStyle name="출력 4 7 3 2" xfId="45585"/>
    <cellStyle name="출력 4 7 4" xfId="28028"/>
    <cellStyle name="출력 4 7 4 2" xfId="51067"/>
    <cellStyle name="출력 4 7 5" xfId="33917"/>
    <cellStyle name="출력 4 8" xfId="10849"/>
    <cellStyle name="출력 4 8 2" xfId="16791"/>
    <cellStyle name="출력 4 8 2 2" xfId="39845"/>
    <cellStyle name="출력 4 8 3" xfId="22547"/>
    <cellStyle name="출력 4 8 3 2" xfId="45586"/>
    <cellStyle name="출력 4 8 4" xfId="28029"/>
    <cellStyle name="출력 4 8 4 2" xfId="51068"/>
    <cellStyle name="출력 4 8 5" xfId="33918"/>
    <cellStyle name="출력 4 9" xfId="11253"/>
    <cellStyle name="출력 4 9 2" xfId="34322"/>
    <cellStyle name="출력 5" xfId="5167"/>
    <cellStyle name="출력 5 10" xfId="11273"/>
    <cellStyle name="출력 5 10 2" xfId="34342"/>
    <cellStyle name="출력 5 11" xfId="28461"/>
    <cellStyle name="출력 5 2" xfId="5561"/>
    <cellStyle name="출력 5 2 10" xfId="11553"/>
    <cellStyle name="출력 5 2 10 2" xfId="34622"/>
    <cellStyle name="출력 5 2 11" xfId="17333"/>
    <cellStyle name="출력 5 2 11 2" xfId="40387"/>
    <cellStyle name="출력 5 2 12" xfId="22908"/>
    <cellStyle name="출력 5 2 12 2" xfId="45947"/>
    <cellStyle name="출력 5 2 13" xfId="28686"/>
    <cellStyle name="출력 5 2 2" xfId="5849"/>
    <cellStyle name="출력 5 2 2 10" xfId="17583"/>
    <cellStyle name="출력 5 2 2 10 2" xfId="40637"/>
    <cellStyle name="출력 5 2 2 11" xfId="28963"/>
    <cellStyle name="출력 5 2 2 2" xfId="10850"/>
    <cellStyle name="출력 5 2 2 2 2" xfId="16792"/>
    <cellStyle name="출력 5 2 2 2 2 2" xfId="39846"/>
    <cellStyle name="출력 5 2 2 2 3" xfId="22548"/>
    <cellStyle name="출력 5 2 2 2 3 2" xfId="45587"/>
    <cellStyle name="출력 5 2 2 2 4" xfId="28030"/>
    <cellStyle name="출력 5 2 2 2 4 2" xfId="51069"/>
    <cellStyle name="출력 5 2 2 2 5" xfId="33919"/>
    <cellStyle name="출력 5 2 2 3" xfId="10851"/>
    <cellStyle name="출력 5 2 2 3 2" xfId="16793"/>
    <cellStyle name="출력 5 2 2 3 2 2" xfId="39847"/>
    <cellStyle name="출력 5 2 2 3 3" xfId="22549"/>
    <cellStyle name="출력 5 2 2 3 3 2" xfId="45588"/>
    <cellStyle name="출력 5 2 2 3 4" xfId="28031"/>
    <cellStyle name="출력 5 2 2 3 4 2" xfId="51070"/>
    <cellStyle name="출력 5 2 2 3 5" xfId="33920"/>
    <cellStyle name="출력 5 2 2 4" xfId="10852"/>
    <cellStyle name="출력 5 2 2 4 2" xfId="16794"/>
    <cellStyle name="출력 5 2 2 4 2 2" xfId="39848"/>
    <cellStyle name="출력 5 2 2 4 3" xfId="22550"/>
    <cellStyle name="출력 5 2 2 4 3 2" xfId="45589"/>
    <cellStyle name="출력 5 2 2 4 4" xfId="28032"/>
    <cellStyle name="출력 5 2 2 4 4 2" xfId="51071"/>
    <cellStyle name="출력 5 2 2 4 5" xfId="33921"/>
    <cellStyle name="출력 5 2 2 5" xfId="10853"/>
    <cellStyle name="출력 5 2 2 5 2" xfId="16795"/>
    <cellStyle name="출력 5 2 2 5 2 2" xfId="39849"/>
    <cellStyle name="출력 5 2 2 5 3" xfId="22551"/>
    <cellStyle name="출력 5 2 2 5 3 2" xfId="45590"/>
    <cellStyle name="출력 5 2 2 5 4" xfId="28033"/>
    <cellStyle name="출력 5 2 2 5 4 2" xfId="51072"/>
    <cellStyle name="출력 5 2 2 5 5" xfId="33922"/>
    <cellStyle name="출력 5 2 2 6" xfId="10854"/>
    <cellStyle name="출력 5 2 2 6 2" xfId="16796"/>
    <cellStyle name="출력 5 2 2 6 2 2" xfId="39850"/>
    <cellStyle name="출력 5 2 2 6 3" xfId="22552"/>
    <cellStyle name="출력 5 2 2 6 3 2" xfId="45591"/>
    <cellStyle name="출력 5 2 2 6 4" xfId="28034"/>
    <cellStyle name="출력 5 2 2 6 4 2" xfId="51073"/>
    <cellStyle name="출력 5 2 2 6 5" xfId="33923"/>
    <cellStyle name="출력 5 2 2 7" xfId="10855"/>
    <cellStyle name="출력 5 2 2 7 2" xfId="16797"/>
    <cellStyle name="출력 5 2 2 7 2 2" xfId="39851"/>
    <cellStyle name="출력 5 2 2 7 3" xfId="22553"/>
    <cellStyle name="출력 5 2 2 7 3 2" xfId="45592"/>
    <cellStyle name="출력 5 2 2 7 4" xfId="28035"/>
    <cellStyle name="출력 5 2 2 7 4 2" xfId="51074"/>
    <cellStyle name="출력 5 2 2 7 5" xfId="33924"/>
    <cellStyle name="출력 5 2 2 8" xfId="10856"/>
    <cellStyle name="출력 5 2 2 8 2" xfId="16798"/>
    <cellStyle name="출력 5 2 2 8 2 2" xfId="39852"/>
    <cellStyle name="출력 5 2 2 8 3" xfId="22554"/>
    <cellStyle name="출력 5 2 2 8 3 2" xfId="45593"/>
    <cellStyle name="출력 5 2 2 8 4" xfId="28036"/>
    <cellStyle name="출력 5 2 2 8 4 2" xfId="51075"/>
    <cellStyle name="출력 5 2 2 8 5" xfId="33925"/>
    <cellStyle name="출력 5 2 2 9" xfId="11822"/>
    <cellStyle name="출력 5 2 2 9 2" xfId="34891"/>
    <cellStyle name="출력 5 2 3" xfId="6068"/>
    <cellStyle name="출력 5 2 3 10" xfId="10857"/>
    <cellStyle name="출력 5 2 3 10 2" xfId="16799"/>
    <cellStyle name="출력 5 2 3 10 2 2" xfId="39853"/>
    <cellStyle name="출력 5 2 3 10 3" xfId="22555"/>
    <cellStyle name="출력 5 2 3 10 3 2" xfId="45594"/>
    <cellStyle name="출력 5 2 3 10 4" xfId="28037"/>
    <cellStyle name="출력 5 2 3 10 4 2" xfId="51076"/>
    <cellStyle name="출력 5 2 3 10 5" xfId="33926"/>
    <cellStyle name="출력 5 2 3 11" xfId="12040"/>
    <cellStyle name="출력 5 2 3 11 2" xfId="35109"/>
    <cellStyle name="출력 5 2 3 12" xfId="17796"/>
    <cellStyle name="출력 5 2 3 12 2" xfId="40850"/>
    <cellStyle name="출력 5 2 3 13" xfId="23293"/>
    <cellStyle name="출력 5 2 3 13 2" xfId="46332"/>
    <cellStyle name="출력 5 2 3 14" xfId="29182"/>
    <cellStyle name="출력 5 2 3 2" xfId="10858"/>
    <cellStyle name="출력 5 2 3 2 2" xfId="16800"/>
    <cellStyle name="출력 5 2 3 2 2 2" xfId="39854"/>
    <cellStyle name="출력 5 2 3 2 3" xfId="22556"/>
    <cellStyle name="출력 5 2 3 2 3 2" xfId="45595"/>
    <cellStyle name="출력 5 2 3 2 4" xfId="28038"/>
    <cellStyle name="출력 5 2 3 2 4 2" xfId="51077"/>
    <cellStyle name="출력 5 2 3 2 5" xfId="33927"/>
    <cellStyle name="출력 5 2 3 3" xfId="10859"/>
    <cellStyle name="출력 5 2 3 3 2" xfId="16801"/>
    <cellStyle name="출력 5 2 3 3 2 2" xfId="39855"/>
    <cellStyle name="출력 5 2 3 3 3" xfId="22557"/>
    <cellStyle name="출력 5 2 3 3 3 2" xfId="45596"/>
    <cellStyle name="출력 5 2 3 3 4" xfId="28039"/>
    <cellStyle name="출력 5 2 3 3 4 2" xfId="51078"/>
    <cellStyle name="출력 5 2 3 3 5" xfId="33928"/>
    <cellStyle name="출력 5 2 3 4" xfId="10860"/>
    <cellStyle name="출력 5 2 3 4 2" xfId="16802"/>
    <cellStyle name="출력 5 2 3 4 2 2" xfId="39856"/>
    <cellStyle name="출력 5 2 3 4 3" xfId="22558"/>
    <cellStyle name="출력 5 2 3 4 3 2" xfId="45597"/>
    <cellStyle name="출력 5 2 3 4 4" xfId="28040"/>
    <cellStyle name="출력 5 2 3 4 4 2" xfId="51079"/>
    <cellStyle name="출력 5 2 3 4 5" xfId="33929"/>
    <cellStyle name="출력 5 2 3 5" xfId="10861"/>
    <cellStyle name="출력 5 2 3 5 2" xfId="16803"/>
    <cellStyle name="출력 5 2 3 5 2 2" xfId="39857"/>
    <cellStyle name="출력 5 2 3 5 3" xfId="22559"/>
    <cellStyle name="출력 5 2 3 5 3 2" xfId="45598"/>
    <cellStyle name="출력 5 2 3 5 4" xfId="28041"/>
    <cellStyle name="출력 5 2 3 5 4 2" xfId="51080"/>
    <cellStyle name="출력 5 2 3 5 5" xfId="33930"/>
    <cellStyle name="출력 5 2 3 6" xfId="10862"/>
    <cellStyle name="출력 5 2 3 6 2" xfId="16804"/>
    <cellStyle name="출력 5 2 3 6 2 2" xfId="39858"/>
    <cellStyle name="출력 5 2 3 6 3" xfId="22560"/>
    <cellStyle name="출력 5 2 3 6 3 2" xfId="45599"/>
    <cellStyle name="출력 5 2 3 6 4" xfId="28042"/>
    <cellStyle name="출력 5 2 3 6 4 2" xfId="51081"/>
    <cellStyle name="출력 5 2 3 6 5" xfId="33931"/>
    <cellStyle name="출력 5 2 3 7" xfId="10863"/>
    <cellStyle name="출력 5 2 3 7 2" xfId="16805"/>
    <cellStyle name="출력 5 2 3 7 2 2" xfId="39859"/>
    <cellStyle name="출력 5 2 3 7 3" xfId="22561"/>
    <cellStyle name="출력 5 2 3 7 3 2" xfId="45600"/>
    <cellStyle name="출력 5 2 3 7 4" xfId="28043"/>
    <cellStyle name="출력 5 2 3 7 4 2" xfId="51082"/>
    <cellStyle name="출력 5 2 3 7 5" xfId="33932"/>
    <cellStyle name="출력 5 2 3 8" xfId="10864"/>
    <cellStyle name="출력 5 2 3 8 2" xfId="16806"/>
    <cellStyle name="출력 5 2 3 8 2 2" xfId="39860"/>
    <cellStyle name="출력 5 2 3 8 3" xfId="22562"/>
    <cellStyle name="출력 5 2 3 8 3 2" xfId="45601"/>
    <cellStyle name="출력 5 2 3 8 4" xfId="28044"/>
    <cellStyle name="출력 5 2 3 8 4 2" xfId="51083"/>
    <cellStyle name="출력 5 2 3 8 5" xfId="33933"/>
    <cellStyle name="출력 5 2 3 9" xfId="10865"/>
    <cellStyle name="출력 5 2 3 9 2" xfId="16807"/>
    <cellStyle name="출력 5 2 3 9 2 2" xfId="39861"/>
    <cellStyle name="출력 5 2 3 9 3" xfId="22563"/>
    <cellStyle name="출력 5 2 3 9 3 2" xfId="45602"/>
    <cellStyle name="출력 5 2 3 9 4" xfId="28045"/>
    <cellStyle name="출력 5 2 3 9 4 2" xfId="51084"/>
    <cellStyle name="출력 5 2 3 9 5" xfId="33934"/>
    <cellStyle name="출력 5 2 4" xfId="10866"/>
    <cellStyle name="출력 5 2 4 2" xfId="16808"/>
    <cellStyle name="출력 5 2 4 2 2" xfId="39862"/>
    <cellStyle name="출력 5 2 4 3" xfId="22564"/>
    <cellStyle name="출력 5 2 4 3 2" xfId="45603"/>
    <cellStyle name="출력 5 2 4 4" xfId="28046"/>
    <cellStyle name="출력 5 2 4 4 2" xfId="51085"/>
    <cellStyle name="출력 5 2 4 5" xfId="33935"/>
    <cellStyle name="출력 5 2 5" xfId="10867"/>
    <cellStyle name="출력 5 2 5 2" xfId="16809"/>
    <cellStyle name="출력 5 2 5 2 2" xfId="39863"/>
    <cellStyle name="출력 5 2 5 3" xfId="22565"/>
    <cellStyle name="출력 5 2 5 3 2" xfId="45604"/>
    <cellStyle name="출력 5 2 5 4" xfId="28047"/>
    <cellStyle name="출력 5 2 5 4 2" xfId="51086"/>
    <cellStyle name="출력 5 2 5 5" xfId="33936"/>
    <cellStyle name="출력 5 2 6" xfId="10868"/>
    <cellStyle name="출력 5 2 6 2" xfId="16810"/>
    <cellStyle name="출력 5 2 6 2 2" xfId="39864"/>
    <cellStyle name="출력 5 2 6 3" xfId="22566"/>
    <cellStyle name="출력 5 2 6 3 2" xfId="45605"/>
    <cellStyle name="출력 5 2 6 4" xfId="28048"/>
    <cellStyle name="출력 5 2 6 4 2" xfId="51087"/>
    <cellStyle name="출력 5 2 6 5" xfId="33937"/>
    <cellStyle name="출력 5 2 7" xfId="10869"/>
    <cellStyle name="출력 5 2 7 2" xfId="16811"/>
    <cellStyle name="출력 5 2 7 2 2" xfId="39865"/>
    <cellStyle name="출력 5 2 7 3" xfId="22567"/>
    <cellStyle name="출력 5 2 7 3 2" xfId="45606"/>
    <cellStyle name="출력 5 2 7 4" xfId="28049"/>
    <cellStyle name="출력 5 2 7 4 2" xfId="51088"/>
    <cellStyle name="출력 5 2 7 5" xfId="33938"/>
    <cellStyle name="출력 5 2 8" xfId="10870"/>
    <cellStyle name="출력 5 2 8 2" xfId="16812"/>
    <cellStyle name="출력 5 2 8 2 2" xfId="39866"/>
    <cellStyle name="출력 5 2 8 3" xfId="22568"/>
    <cellStyle name="출력 5 2 8 3 2" xfId="45607"/>
    <cellStyle name="출력 5 2 8 4" xfId="28050"/>
    <cellStyle name="출력 5 2 8 4 2" xfId="51089"/>
    <cellStyle name="출력 5 2 8 5" xfId="33939"/>
    <cellStyle name="출력 5 2 9" xfId="10871"/>
    <cellStyle name="출력 5 2 9 2" xfId="16813"/>
    <cellStyle name="출력 5 2 9 2 2" xfId="39867"/>
    <cellStyle name="출력 5 2 9 3" xfId="22569"/>
    <cellStyle name="출력 5 2 9 3 2" xfId="45608"/>
    <cellStyle name="출력 5 2 9 4" xfId="28051"/>
    <cellStyle name="출력 5 2 9 4 2" xfId="51090"/>
    <cellStyle name="출력 5 2 9 5" xfId="33940"/>
    <cellStyle name="출력 5 3" xfId="5377"/>
    <cellStyle name="출력 5 3 10" xfId="28502"/>
    <cellStyle name="출력 5 3 2" xfId="5665"/>
    <cellStyle name="출력 5 3 2 10" xfId="11638"/>
    <cellStyle name="출력 5 3 2 10 2" xfId="34707"/>
    <cellStyle name="출력 5 3 2 11" xfId="17408"/>
    <cellStyle name="출력 5 3 2 11 2" xfId="40462"/>
    <cellStyle name="출력 5 3 2 12" xfId="22940"/>
    <cellStyle name="출력 5 3 2 12 2" xfId="45979"/>
    <cellStyle name="출력 5 3 2 13" xfId="28779"/>
    <cellStyle name="출력 5 3 2 2" xfId="10872"/>
    <cellStyle name="출력 5 3 2 2 2" xfId="16814"/>
    <cellStyle name="출력 5 3 2 2 2 2" xfId="39868"/>
    <cellStyle name="출력 5 3 2 2 3" xfId="22570"/>
    <cellStyle name="출력 5 3 2 2 3 2" xfId="45609"/>
    <cellStyle name="출력 5 3 2 2 4" xfId="28052"/>
    <cellStyle name="출력 5 3 2 2 4 2" xfId="51091"/>
    <cellStyle name="출력 5 3 2 2 5" xfId="33941"/>
    <cellStyle name="출력 5 3 2 3" xfId="10873"/>
    <cellStyle name="출력 5 3 2 3 2" xfId="16815"/>
    <cellStyle name="출력 5 3 2 3 2 2" xfId="39869"/>
    <cellStyle name="출력 5 3 2 3 3" xfId="22571"/>
    <cellStyle name="출력 5 3 2 3 3 2" xfId="45610"/>
    <cellStyle name="출력 5 3 2 3 4" xfId="28053"/>
    <cellStyle name="출력 5 3 2 3 4 2" xfId="51092"/>
    <cellStyle name="출력 5 3 2 3 5" xfId="33942"/>
    <cellStyle name="출력 5 3 2 4" xfId="10874"/>
    <cellStyle name="출력 5 3 2 4 2" xfId="16816"/>
    <cellStyle name="출력 5 3 2 4 2 2" xfId="39870"/>
    <cellStyle name="출력 5 3 2 4 3" xfId="22572"/>
    <cellStyle name="출력 5 3 2 4 3 2" xfId="45611"/>
    <cellStyle name="출력 5 3 2 4 4" xfId="28054"/>
    <cellStyle name="출력 5 3 2 4 4 2" xfId="51093"/>
    <cellStyle name="출력 5 3 2 4 5" xfId="33943"/>
    <cellStyle name="출력 5 3 2 5" xfId="10875"/>
    <cellStyle name="출력 5 3 2 5 2" xfId="16817"/>
    <cellStyle name="출력 5 3 2 5 2 2" xfId="39871"/>
    <cellStyle name="출력 5 3 2 5 3" xfId="22573"/>
    <cellStyle name="출력 5 3 2 5 3 2" xfId="45612"/>
    <cellStyle name="출력 5 3 2 5 4" xfId="28055"/>
    <cellStyle name="출력 5 3 2 5 4 2" xfId="51094"/>
    <cellStyle name="출력 5 3 2 5 5" xfId="33944"/>
    <cellStyle name="출력 5 3 2 6" xfId="10876"/>
    <cellStyle name="출력 5 3 2 6 2" xfId="16818"/>
    <cellStyle name="출력 5 3 2 6 2 2" xfId="39872"/>
    <cellStyle name="출력 5 3 2 6 3" xfId="22574"/>
    <cellStyle name="출력 5 3 2 6 3 2" xfId="45613"/>
    <cellStyle name="출력 5 3 2 6 4" xfId="28056"/>
    <cellStyle name="출력 5 3 2 6 4 2" xfId="51095"/>
    <cellStyle name="출력 5 3 2 6 5" xfId="33945"/>
    <cellStyle name="출력 5 3 2 7" xfId="10877"/>
    <cellStyle name="출력 5 3 2 7 2" xfId="16819"/>
    <cellStyle name="출력 5 3 2 7 2 2" xfId="39873"/>
    <cellStyle name="출력 5 3 2 7 3" xfId="22575"/>
    <cellStyle name="출력 5 3 2 7 3 2" xfId="45614"/>
    <cellStyle name="출력 5 3 2 7 4" xfId="28057"/>
    <cellStyle name="출력 5 3 2 7 4 2" xfId="51096"/>
    <cellStyle name="출력 5 3 2 7 5" xfId="33946"/>
    <cellStyle name="출력 5 3 2 8" xfId="10878"/>
    <cellStyle name="출력 5 3 2 8 2" xfId="16820"/>
    <cellStyle name="출력 5 3 2 8 2 2" xfId="39874"/>
    <cellStyle name="출력 5 3 2 8 3" xfId="22576"/>
    <cellStyle name="출력 5 3 2 8 3 2" xfId="45615"/>
    <cellStyle name="출력 5 3 2 8 4" xfId="28058"/>
    <cellStyle name="출력 5 3 2 8 4 2" xfId="51097"/>
    <cellStyle name="출력 5 3 2 8 5" xfId="33947"/>
    <cellStyle name="출력 5 3 2 9" xfId="10879"/>
    <cellStyle name="출력 5 3 2 9 2" xfId="16821"/>
    <cellStyle name="출력 5 3 2 9 2 2" xfId="39875"/>
    <cellStyle name="출력 5 3 2 9 3" xfId="22577"/>
    <cellStyle name="출력 5 3 2 9 3 2" xfId="45616"/>
    <cellStyle name="출력 5 3 2 9 4" xfId="28059"/>
    <cellStyle name="출력 5 3 2 9 4 2" xfId="51098"/>
    <cellStyle name="출력 5 3 2 9 5" xfId="33948"/>
    <cellStyle name="출력 5 3 3" xfId="10880"/>
    <cellStyle name="출력 5 3 3 2" xfId="16822"/>
    <cellStyle name="출력 5 3 3 2 2" xfId="39876"/>
    <cellStyle name="출력 5 3 3 3" xfId="22578"/>
    <cellStyle name="출력 5 3 3 3 2" xfId="45617"/>
    <cellStyle name="출력 5 3 3 4" xfId="28060"/>
    <cellStyle name="출력 5 3 3 4 2" xfId="51099"/>
    <cellStyle name="출력 5 3 3 5" xfId="33949"/>
    <cellStyle name="출력 5 3 4" xfId="10881"/>
    <cellStyle name="출력 5 3 4 2" xfId="16823"/>
    <cellStyle name="출력 5 3 4 2 2" xfId="39877"/>
    <cellStyle name="출력 5 3 4 3" xfId="22579"/>
    <cellStyle name="출력 5 3 4 3 2" xfId="45618"/>
    <cellStyle name="출력 5 3 4 4" xfId="28061"/>
    <cellStyle name="출력 5 3 4 4 2" xfId="51100"/>
    <cellStyle name="출력 5 3 4 5" xfId="33950"/>
    <cellStyle name="출력 5 3 5" xfId="10882"/>
    <cellStyle name="출력 5 3 5 2" xfId="16824"/>
    <cellStyle name="출력 5 3 5 2 2" xfId="39878"/>
    <cellStyle name="출력 5 3 5 3" xfId="22580"/>
    <cellStyle name="출력 5 3 5 3 2" xfId="45619"/>
    <cellStyle name="출력 5 3 5 4" xfId="28062"/>
    <cellStyle name="출력 5 3 5 4 2" xfId="51101"/>
    <cellStyle name="출력 5 3 5 5" xfId="33951"/>
    <cellStyle name="출력 5 3 6" xfId="10883"/>
    <cellStyle name="출력 5 3 6 2" xfId="16825"/>
    <cellStyle name="출력 5 3 6 2 2" xfId="39879"/>
    <cellStyle name="출력 5 3 6 3" xfId="22581"/>
    <cellStyle name="출력 5 3 6 3 2" xfId="45620"/>
    <cellStyle name="출력 5 3 6 4" xfId="28063"/>
    <cellStyle name="출력 5 3 6 4 2" xfId="51102"/>
    <cellStyle name="출력 5 3 6 5" xfId="33952"/>
    <cellStyle name="출력 5 3 7" xfId="10884"/>
    <cellStyle name="출력 5 3 7 2" xfId="16826"/>
    <cellStyle name="출력 5 3 7 2 2" xfId="39880"/>
    <cellStyle name="출력 5 3 7 3" xfId="22582"/>
    <cellStyle name="출력 5 3 7 3 2" xfId="45621"/>
    <cellStyle name="출력 5 3 7 4" xfId="28064"/>
    <cellStyle name="출력 5 3 7 4 2" xfId="51103"/>
    <cellStyle name="출력 5 3 7 5" xfId="33953"/>
    <cellStyle name="출력 5 3 8" xfId="11371"/>
    <cellStyle name="출력 5 3 8 2" xfId="34440"/>
    <cellStyle name="출력 5 3 9" xfId="17174"/>
    <cellStyle name="출력 5 3 9 2" xfId="40228"/>
    <cellStyle name="출력 5 4" xfId="5440"/>
    <cellStyle name="출력 5 4 10" xfId="28565"/>
    <cellStyle name="출력 5 4 2" xfId="5728"/>
    <cellStyle name="출력 5 4 2 10" xfId="11701"/>
    <cellStyle name="출력 5 4 2 10 2" xfId="34770"/>
    <cellStyle name="출력 5 4 2 11" xfId="17468"/>
    <cellStyle name="출력 5 4 2 11 2" xfId="40522"/>
    <cellStyle name="출력 5 4 2 12" xfId="22989"/>
    <cellStyle name="출력 5 4 2 12 2" xfId="46028"/>
    <cellStyle name="출력 5 4 2 13" xfId="28842"/>
    <cellStyle name="출력 5 4 2 2" xfId="10885"/>
    <cellStyle name="출력 5 4 2 2 2" xfId="16827"/>
    <cellStyle name="출력 5 4 2 2 2 2" xfId="39881"/>
    <cellStyle name="출력 5 4 2 2 3" xfId="22583"/>
    <cellStyle name="출력 5 4 2 2 3 2" xfId="45622"/>
    <cellStyle name="출력 5 4 2 2 4" xfId="28065"/>
    <cellStyle name="출력 5 4 2 2 4 2" xfId="51104"/>
    <cellStyle name="출력 5 4 2 2 5" xfId="33954"/>
    <cellStyle name="출력 5 4 2 3" xfId="10886"/>
    <cellStyle name="출력 5 4 2 3 2" xfId="16828"/>
    <cellStyle name="출력 5 4 2 3 2 2" xfId="39882"/>
    <cellStyle name="출력 5 4 2 3 3" xfId="22584"/>
    <cellStyle name="출력 5 4 2 3 3 2" xfId="45623"/>
    <cellStyle name="출력 5 4 2 3 4" xfId="28066"/>
    <cellStyle name="출력 5 4 2 3 4 2" xfId="51105"/>
    <cellStyle name="출력 5 4 2 3 5" xfId="33955"/>
    <cellStyle name="출력 5 4 2 4" xfId="10887"/>
    <cellStyle name="출력 5 4 2 4 2" xfId="16829"/>
    <cellStyle name="출력 5 4 2 4 2 2" xfId="39883"/>
    <cellStyle name="출력 5 4 2 4 3" xfId="22585"/>
    <cellStyle name="출력 5 4 2 4 3 2" xfId="45624"/>
    <cellStyle name="출력 5 4 2 4 4" xfId="28067"/>
    <cellStyle name="출력 5 4 2 4 4 2" xfId="51106"/>
    <cellStyle name="출력 5 4 2 4 5" xfId="33956"/>
    <cellStyle name="출력 5 4 2 5" xfId="10888"/>
    <cellStyle name="출력 5 4 2 5 2" xfId="16830"/>
    <cellStyle name="출력 5 4 2 5 2 2" xfId="39884"/>
    <cellStyle name="출력 5 4 2 5 3" xfId="22586"/>
    <cellStyle name="출력 5 4 2 5 3 2" xfId="45625"/>
    <cellStyle name="출력 5 4 2 5 4" xfId="28068"/>
    <cellStyle name="출력 5 4 2 5 4 2" xfId="51107"/>
    <cellStyle name="출력 5 4 2 5 5" xfId="33957"/>
    <cellStyle name="출력 5 4 2 6" xfId="10889"/>
    <cellStyle name="출력 5 4 2 6 2" xfId="16831"/>
    <cellStyle name="출력 5 4 2 6 2 2" xfId="39885"/>
    <cellStyle name="출력 5 4 2 6 3" xfId="22587"/>
    <cellStyle name="출력 5 4 2 6 3 2" xfId="45626"/>
    <cellStyle name="출력 5 4 2 6 4" xfId="28069"/>
    <cellStyle name="출력 5 4 2 6 4 2" xfId="51108"/>
    <cellStyle name="출력 5 4 2 6 5" xfId="33958"/>
    <cellStyle name="출력 5 4 2 7" xfId="10890"/>
    <cellStyle name="출력 5 4 2 7 2" xfId="16832"/>
    <cellStyle name="출력 5 4 2 7 2 2" xfId="39886"/>
    <cellStyle name="출력 5 4 2 7 3" xfId="22588"/>
    <cellStyle name="출력 5 4 2 7 3 2" xfId="45627"/>
    <cellStyle name="출력 5 4 2 7 4" xfId="28070"/>
    <cellStyle name="출력 5 4 2 7 4 2" xfId="51109"/>
    <cellStyle name="출력 5 4 2 7 5" xfId="33959"/>
    <cellStyle name="출력 5 4 2 8" xfId="10891"/>
    <cellStyle name="출력 5 4 2 8 2" xfId="16833"/>
    <cellStyle name="출력 5 4 2 8 2 2" xfId="39887"/>
    <cellStyle name="출력 5 4 2 8 3" xfId="22589"/>
    <cellStyle name="출력 5 4 2 8 3 2" xfId="45628"/>
    <cellStyle name="출력 5 4 2 8 4" xfId="28071"/>
    <cellStyle name="출력 5 4 2 8 4 2" xfId="51110"/>
    <cellStyle name="출력 5 4 2 8 5" xfId="33960"/>
    <cellStyle name="출력 5 4 2 9" xfId="10892"/>
    <cellStyle name="출력 5 4 2 9 2" xfId="16834"/>
    <cellStyle name="출력 5 4 2 9 2 2" xfId="39888"/>
    <cellStyle name="출력 5 4 2 9 3" xfId="22590"/>
    <cellStyle name="출력 5 4 2 9 3 2" xfId="45629"/>
    <cellStyle name="출력 5 4 2 9 4" xfId="28072"/>
    <cellStyle name="출력 5 4 2 9 4 2" xfId="51111"/>
    <cellStyle name="출력 5 4 2 9 5" xfId="33961"/>
    <cellStyle name="출력 5 4 3" xfId="10893"/>
    <cellStyle name="출력 5 4 3 2" xfId="16835"/>
    <cellStyle name="출력 5 4 3 2 2" xfId="39889"/>
    <cellStyle name="출력 5 4 3 3" xfId="22591"/>
    <cellStyle name="출력 5 4 3 3 2" xfId="45630"/>
    <cellStyle name="출력 5 4 3 4" xfId="28073"/>
    <cellStyle name="출력 5 4 3 4 2" xfId="51112"/>
    <cellStyle name="출력 5 4 3 5" xfId="33962"/>
    <cellStyle name="출력 5 4 4" xfId="10894"/>
    <cellStyle name="출력 5 4 4 2" xfId="16836"/>
    <cellStyle name="출력 5 4 4 2 2" xfId="39890"/>
    <cellStyle name="출력 5 4 4 3" xfId="22592"/>
    <cellStyle name="출력 5 4 4 3 2" xfId="45631"/>
    <cellStyle name="출력 5 4 4 4" xfId="28074"/>
    <cellStyle name="출력 5 4 4 4 2" xfId="51113"/>
    <cellStyle name="출력 5 4 4 5" xfId="33963"/>
    <cellStyle name="출력 5 4 5" xfId="10895"/>
    <cellStyle name="출력 5 4 5 2" xfId="16837"/>
    <cellStyle name="출력 5 4 5 2 2" xfId="39891"/>
    <cellStyle name="출력 5 4 5 3" xfId="22593"/>
    <cellStyle name="출력 5 4 5 3 2" xfId="45632"/>
    <cellStyle name="출력 5 4 5 4" xfId="28075"/>
    <cellStyle name="출력 5 4 5 4 2" xfId="51114"/>
    <cellStyle name="출력 5 4 5 5" xfId="33964"/>
    <cellStyle name="출력 5 4 6" xfId="10896"/>
    <cellStyle name="출력 5 4 6 2" xfId="16838"/>
    <cellStyle name="출력 5 4 6 2 2" xfId="39892"/>
    <cellStyle name="출력 5 4 6 3" xfId="22594"/>
    <cellStyle name="출력 5 4 6 3 2" xfId="45633"/>
    <cellStyle name="출력 5 4 6 4" xfId="28076"/>
    <cellStyle name="출력 5 4 6 4 2" xfId="51115"/>
    <cellStyle name="출력 5 4 6 5" xfId="33965"/>
    <cellStyle name="출력 5 4 7" xfId="10897"/>
    <cellStyle name="출력 5 4 7 2" xfId="16839"/>
    <cellStyle name="출력 5 4 7 2 2" xfId="39893"/>
    <cellStyle name="출력 5 4 7 3" xfId="22595"/>
    <cellStyle name="출력 5 4 7 3 2" xfId="45634"/>
    <cellStyle name="출력 5 4 7 4" xfId="28077"/>
    <cellStyle name="출력 5 4 7 4 2" xfId="51116"/>
    <cellStyle name="출력 5 4 7 5" xfId="33966"/>
    <cellStyle name="출력 5 4 8" xfId="11434"/>
    <cellStyle name="출력 5 4 8 2" xfId="34503"/>
    <cellStyle name="출력 5 4 9" xfId="17229"/>
    <cellStyle name="출력 5 4 9 2" xfId="40283"/>
    <cellStyle name="출력 5 5" xfId="5401"/>
    <cellStyle name="출력 5 5 2" xfId="5689"/>
    <cellStyle name="출력 5 5 2 10" xfId="11662"/>
    <cellStyle name="출력 5 5 2 10 2" xfId="34731"/>
    <cellStyle name="출력 5 5 2 11" xfId="17432"/>
    <cellStyle name="출력 5 5 2 11 2" xfId="40486"/>
    <cellStyle name="출력 5 5 2 12" xfId="22953"/>
    <cellStyle name="출력 5 5 2 12 2" xfId="45992"/>
    <cellStyle name="출력 5 5 2 13" xfId="28803"/>
    <cellStyle name="출력 5 5 2 2" xfId="10898"/>
    <cellStyle name="출력 5 5 2 2 2" xfId="16840"/>
    <cellStyle name="출력 5 5 2 2 2 2" xfId="39894"/>
    <cellStyle name="출력 5 5 2 2 3" xfId="22596"/>
    <cellStyle name="출력 5 5 2 2 3 2" xfId="45635"/>
    <cellStyle name="출력 5 5 2 2 4" xfId="28078"/>
    <cellStyle name="출력 5 5 2 2 4 2" xfId="51117"/>
    <cellStyle name="출력 5 5 2 2 5" xfId="33967"/>
    <cellStyle name="출력 5 5 2 3" xfId="10899"/>
    <cellStyle name="출력 5 5 2 3 2" xfId="16841"/>
    <cellStyle name="출력 5 5 2 3 2 2" xfId="39895"/>
    <cellStyle name="출력 5 5 2 3 3" xfId="22597"/>
    <cellStyle name="출력 5 5 2 3 3 2" xfId="45636"/>
    <cellStyle name="출력 5 5 2 3 4" xfId="28079"/>
    <cellStyle name="출력 5 5 2 3 4 2" xfId="51118"/>
    <cellStyle name="출력 5 5 2 3 5" xfId="33968"/>
    <cellStyle name="출력 5 5 2 4" xfId="10900"/>
    <cellStyle name="출력 5 5 2 4 2" xfId="16842"/>
    <cellStyle name="출력 5 5 2 4 2 2" xfId="39896"/>
    <cellStyle name="출력 5 5 2 4 3" xfId="22598"/>
    <cellStyle name="출력 5 5 2 4 3 2" xfId="45637"/>
    <cellStyle name="출력 5 5 2 4 4" xfId="28080"/>
    <cellStyle name="출력 5 5 2 4 4 2" xfId="51119"/>
    <cellStyle name="출력 5 5 2 4 5" xfId="33969"/>
    <cellStyle name="출력 5 5 2 5" xfId="10901"/>
    <cellStyle name="출력 5 5 2 5 2" xfId="16843"/>
    <cellStyle name="출력 5 5 2 5 2 2" xfId="39897"/>
    <cellStyle name="출력 5 5 2 5 3" xfId="22599"/>
    <cellStyle name="출력 5 5 2 5 3 2" xfId="45638"/>
    <cellStyle name="출력 5 5 2 5 4" xfId="28081"/>
    <cellStyle name="출력 5 5 2 5 4 2" xfId="51120"/>
    <cellStyle name="출력 5 5 2 5 5" xfId="33970"/>
    <cellStyle name="출력 5 5 2 6" xfId="10902"/>
    <cellStyle name="출력 5 5 2 6 2" xfId="16844"/>
    <cellStyle name="출력 5 5 2 6 2 2" xfId="39898"/>
    <cellStyle name="출력 5 5 2 6 3" xfId="22600"/>
    <cellStyle name="출력 5 5 2 6 3 2" xfId="45639"/>
    <cellStyle name="출력 5 5 2 6 4" xfId="28082"/>
    <cellStyle name="출력 5 5 2 6 4 2" xfId="51121"/>
    <cellStyle name="출력 5 5 2 6 5" xfId="33971"/>
    <cellStyle name="출력 5 5 2 7" xfId="10903"/>
    <cellStyle name="출력 5 5 2 7 2" xfId="16845"/>
    <cellStyle name="출력 5 5 2 7 2 2" xfId="39899"/>
    <cellStyle name="출력 5 5 2 7 3" xfId="22601"/>
    <cellStyle name="출력 5 5 2 7 3 2" xfId="45640"/>
    <cellStyle name="출력 5 5 2 7 4" xfId="28083"/>
    <cellStyle name="출력 5 5 2 7 4 2" xfId="51122"/>
    <cellStyle name="출력 5 5 2 7 5" xfId="33972"/>
    <cellStyle name="출력 5 5 2 8" xfId="10904"/>
    <cellStyle name="출력 5 5 2 8 2" xfId="16846"/>
    <cellStyle name="출력 5 5 2 8 2 2" xfId="39900"/>
    <cellStyle name="출력 5 5 2 8 3" xfId="22602"/>
    <cellStyle name="출력 5 5 2 8 3 2" xfId="45641"/>
    <cellStyle name="출력 5 5 2 8 4" xfId="28084"/>
    <cellStyle name="출력 5 5 2 8 4 2" xfId="51123"/>
    <cellStyle name="출력 5 5 2 8 5" xfId="33973"/>
    <cellStyle name="출력 5 5 2 9" xfId="10905"/>
    <cellStyle name="출력 5 5 2 9 2" xfId="16847"/>
    <cellStyle name="출력 5 5 2 9 2 2" xfId="39901"/>
    <cellStyle name="출력 5 5 2 9 3" xfId="22603"/>
    <cellStyle name="출력 5 5 2 9 3 2" xfId="45642"/>
    <cellStyle name="출력 5 5 2 9 4" xfId="28085"/>
    <cellStyle name="출력 5 5 2 9 4 2" xfId="51124"/>
    <cellStyle name="출력 5 5 2 9 5" xfId="33974"/>
    <cellStyle name="출력 5 5 3" xfId="10906"/>
    <cellStyle name="출력 5 5 3 2" xfId="16848"/>
    <cellStyle name="출력 5 5 3 2 2" xfId="39902"/>
    <cellStyle name="출력 5 5 3 3" xfId="22604"/>
    <cellStyle name="출력 5 5 3 3 2" xfId="45643"/>
    <cellStyle name="출력 5 5 3 4" xfId="28086"/>
    <cellStyle name="출력 5 5 3 4 2" xfId="51125"/>
    <cellStyle name="출력 5 5 3 5" xfId="33975"/>
    <cellStyle name="출력 5 5 4" xfId="10907"/>
    <cellStyle name="출력 5 5 4 2" xfId="16849"/>
    <cellStyle name="출력 5 5 4 2 2" xfId="39903"/>
    <cellStyle name="출력 5 5 4 3" xfId="22605"/>
    <cellStyle name="출력 5 5 4 3 2" xfId="45644"/>
    <cellStyle name="출력 5 5 4 4" xfId="28087"/>
    <cellStyle name="출력 5 5 4 4 2" xfId="51126"/>
    <cellStyle name="출력 5 5 4 5" xfId="33976"/>
    <cellStyle name="출력 5 5 5" xfId="10908"/>
    <cellStyle name="출력 5 5 5 2" xfId="16850"/>
    <cellStyle name="출력 5 5 5 2 2" xfId="39904"/>
    <cellStyle name="출력 5 5 5 3" xfId="22606"/>
    <cellStyle name="출력 5 5 5 3 2" xfId="45645"/>
    <cellStyle name="출력 5 5 5 4" xfId="28088"/>
    <cellStyle name="출력 5 5 5 4 2" xfId="51127"/>
    <cellStyle name="출력 5 5 5 5" xfId="33977"/>
    <cellStyle name="출력 5 5 6" xfId="10909"/>
    <cellStyle name="출력 5 5 6 2" xfId="16851"/>
    <cellStyle name="출력 5 5 6 2 2" xfId="39905"/>
    <cellStyle name="출력 5 5 6 3" xfId="22607"/>
    <cellStyle name="출력 5 5 6 3 2" xfId="45646"/>
    <cellStyle name="출력 5 5 6 4" xfId="28089"/>
    <cellStyle name="출력 5 5 6 4 2" xfId="51128"/>
    <cellStyle name="출력 5 5 6 5" xfId="33978"/>
    <cellStyle name="출력 5 5 7" xfId="11395"/>
    <cellStyle name="출력 5 5 7 2" xfId="34464"/>
    <cellStyle name="출력 5 5 8" xfId="17195"/>
    <cellStyle name="출력 5 5 8 2" xfId="40249"/>
    <cellStyle name="출력 5 5 9" xfId="28526"/>
    <cellStyle name="출력 5 6" xfId="5503"/>
    <cellStyle name="출력 5 6 10" xfId="17286"/>
    <cellStyle name="출력 5 6 10 2" xfId="40340"/>
    <cellStyle name="출력 5 6 11" xfId="22887"/>
    <cellStyle name="출력 5 6 11 2" xfId="45926"/>
    <cellStyle name="출력 5 6 12" xfId="28628"/>
    <cellStyle name="출력 5 6 2" xfId="5791"/>
    <cellStyle name="출력 5 6 2 10" xfId="10910"/>
    <cellStyle name="출력 5 6 2 10 2" xfId="16852"/>
    <cellStyle name="출력 5 6 2 10 2 2" xfId="39906"/>
    <cellStyle name="출력 5 6 2 10 3" xfId="22608"/>
    <cellStyle name="출력 5 6 2 10 3 2" xfId="45647"/>
    <cellStyle name="출력 5 6 2 10 4" xfId="28090"/>
    <cellStyle name="출력 5 6 2 10 4 2" xfId="51129"/>
    <cellStyle name="출력 5 6 2 10 5" xfId="33979"/>
    <cellStyle name="출력 5 6 2 11" xfId="11764"/>
    <cellStyle name="출력 5 6 2 11 2" xfId="34833"/>
    <cellStyle name="출력 5 6 2 12" xfId="17528"/>
    <cellStyle name="출력 5 6 2 12 2" xfId="40582"/>
    <cellStyle name="출력 5 6 2 13" xfId="23044"/>
    <cellStyle name="출력 5 6 2 13 2" xfId="46083"/>
    <cellStyle name="출력 5 6 2 14" xfId="28905"/>
    <cellStyle name="출력 5 6 2 2" xfId="10911"/>
    <cellStyle name="출력 5 6 2 2 2" xfId="16853"/>
    <cellStyle name="출력 5 6 2 2 2 2" xfId="39907"/>
    <cellStyle name="출력 5 6 2 2 3" xfId="22609"/>
    <cellStyle name="출력 5 6 2 2 3 2" xfId="45648"/>
    <cellStyle name="출력 5 6 2 2 4" xfId="28091"/>
    <cellStyle name="출력 5 6 2 2 4 2" xfId="51130"/>
    <cellStyle name="출력 5 6 2 2 5" xfId="33980"/>
    <cellStyle name="출력 5 6 2 3" xfId="10912"/>
    <cellStyle name="출력 5 6 2 3 2" xfId="16854"/>
    <cellStyle name="출력 5 6 2 3 2 2" xfId="39908"/>
    <cellStyle name="출력 5 6 2 3 3" xfId="22610"/>
    <cellStyle name="출력 5 6 2 3 3 2" xfId="45649"/>
    <cellStyle name="출력 5 6 2 3 4" xfId="28092"/>
    <cellStyle name="출력 5 6 2 3 4 2" xfId="51131"/>
    <cellStyle name="출력 5 6 2 3 5" xfId="33981"/>
    <cellStyle name="출력 5 6 2 4" xfId="10913"/>
    <cellStyle name="출력 5 6 2 4 2" xfId="16855"/>
    <cellStyle name="출력 5 6 2 4 2 2" xfId="39909"/>
    <cellStyle name="출력 5 6 2 4 3" xfId="22611"/>
    <cellStyle name="출력 5 6 2 4 3 2" xfId="45650"/>
    <cellStyle name="출력 5 6 2 4 4" xfId="28093"/>
    <cellStyle name="출력 5 6 2 4 4 2" xfId="51132"/>
    <cellStyle name="출력 5 6 2 4 5" xfId="33982"/>
    <cellStyle name="출력 5 6 2 5" xfId="10914"/>
    <cellStyle name="출력 5 6 2 5 2" xfId="16856"/>
    <cellStyle name="출력 5 6 2 5 2 2" xfId="39910"/>
    <cellStyle name="출력 5 6 2 5 3" xfId="22612"/>
    <cellStyle name="출력 5 6 2 5 3 2" xfId="45651"/>
    <cellStyle name="출력 5 6 2 5 4" xfId="28094"/>
    <cellStyle name="출력 5 6 2 5 4 2" xfId="51133"/>
    <cellStyle name="출력 5 6 2 5 5" xfId="33983"/>
    <cellStyle name="출력 5 6 2 6" xfId="10915"/>
    <cellStyle name="출력 5 6 2 6 2" xfId="16857"/>
    <cellStyle name="출력 5 6 2 6 2 2" xfId="39911"/>
    <cellStyle name="출력 5 6 2 6 3" xfId="22613"/>
    <cellStyle name="출력 5 6 2 6 3 2" xfId="45652"/>
    <cellStyle name="출력 5 6 2 6 4" xfId="28095"/>
    <cellStyle name="출력 5 6 2 6 4 2" xfId="51134"/>
    <cellStyle name="출력 5 6 2 6 5" xfId="33984"/>
    <cellStyle name="출력 5 6 2 7" xfId="10916"/>
    <cellStyle name="출력 5 6 2 7 2" xfId="16858"/>
    <cellStyle name="출력 5 6 2 7 2 2" xfId="39912"/>
    <cellStyle name="출력 5 6 2 7 3" xfId="22614"/>
    <cellStyle name="출력 5 6 2 7 3 2" xfId="45653"/>
    <cellStyle name="출력 5 6 2 7 4" xfId="28096"/>
    <cellStyle name="출력 5 6 2 7 4 2" xfId="51135"/>
    <cellStyle name="출력 5 6 2 7 5" xfId="33985"/>
    <cellStyle name="출력 5 6 2 8" xfId="10917"/>
    <cellStyle name="출력 5 6 2 8 2" xfId="16859"/>
    <cellStyle name="출력 5 6 2 8 2 2" xfId="39913"/>
    <cellStyle name="출력 5 6 2 8 3" xfId="22615"/>
    <cellStyle name="출력 5 6 2 8 3 2" xfId="45654"/>
    <cellStyle name="출력 5 6 2 8 4" xfId="28097"/>
    <cellStyle name="출력 5 6 2 8 4 2" xfId="51136"/>
    <cellStyle name="출력 5 6 2 8 5" xfId="33986"/>
    <cellStyle name="출력 5 6 2 9" xfId="10918"/>
    <cellStyle name="출력 5 6 2 9 2" xfId="16860"/>
    <cellStyle name="출력 5 6 2 9 2 2" xfId="39914"/>
    <cellStyle name="출력 5 6 2 9 3" xfId="22616"/>
    <cellStyle name="출력 5 6 2 9 3 2" xfId="45655"/>
    <cellStyle name="출력 5 6 2 9 4" xfId="28098"/>
    <cellStyle name="출력 5 6 2 9 4 2" xfId="51137"/>
    <cellStyle name="출력 5 6 2 9 5" xfId="33987"/>
    <cellStyle name="출력 5 6 3" xfId="6014"/>
    <cellStyle name="출력 5 6 3 10" xfId="10919"/>
    <cellStyle name="출력 5 6 3 10 2" xfId="16861"/>
    <cellStyle name="출력 5 6 3 10 2 2" xfId="39915"/>
    <cellStyle name="출력 5 6 3 10 3" xfId="22617"/>
    <cellStyle name="출력 5 6 3 10 3 2" xfId="45656"/>
    <cellStyle name="출력 5 6 3 10 4" xfId="28099"/>
    <cellStyle name="출력 5 6 3 10 4 2" xfId="51138"/>
    <cellStyle name="출력 5 6 3 10 5" xfId="33988"/>
    <cellStyle name="출력 5 6 3 11" xfId="11987"/>
    <cellStyle name="출력 5 6 3 11 2" xfId="35056"/>
    <cellStyle name="출력 5 6 3 12" xfId="17744"/>
    <cellStyle name="출력 5 6 3 12 2" xfId="40798"/>
    <cellStyle name="출력 5 6 3 13" xfId="23241"/>
    <cellStyle name="출력 5 6 3 13 2" xfId="46280"/>
    <cellStyle name="출력 5 6 3 14" xfId="29128"/>
    <cellStyle name="출력 5 6 3 2" xfId="10920"/>
    <cellStyle name="출력 5 6 3 2 2" xfId="16862"/>
    <cellStyle name="출력 5 6 3 2 2 2" xfId="39916"/>
    <cellStyle name="출력 5 6 3 2 3" xfId="22618"/>
    <cellStyle name="출력 5 6 3 2 3 2" xfId="45657"/>
    <cellStyle name="출력 5 6 3 2 4" xfId="28100"/>
    <cellStyle name="출력 5 6 3 2 4 2" xfId="51139"/>
    <cellStyle name="출력 5 6 3 2 5" xfId="33989"/>
    <cellStyle name="출력 5 6 3 3" xfId="10921"/>
    <cellStyle name="출력 5 6 3 3 2" xfId="16863"/>
    <cellStyle name="출력 5 6 3 3 2 2" xfId="39917"/>
    <cellStyle name="출력 5 6 3 3 3" xfId="22619"/>
    <cellStyle name="출력 5 6 3 3 3 2" xfId="45658"/>
    <cellStyle name="출력 5 6 3 3 4" xfId="28101"/>
    <cellStyle name="출력 5 6 3 3 4 2" xfId="51140"/>
    <cellStyle name="출력 5 6 3 3 5" xfId="33990"/>
    <cellStyle name="출력 5 6 3 4" xfId="10922"/>
    <cellStyle name="출력 5 6 3 4 2" xfId="16864"/>
    <cellStyle name="출력 5 6 3 4 2 2" xfId="39918"/>
    <cellStyle name="출력 5 6 3 4 3" xfId="22620"/>
    <cellStyle name="출력 5 6 3 4 3 2" xfId="45659"/>
    <cellStyle name="출력 5 6 3 4 4" xfId="28102"/>
    <cellStyle name="출력 5 6 3 4 4 2" xfId="51141"/>
    <cellStyle name="출력 5 6 3 4 5" xfId="33991"/>
    <cellStyle name="출력 5 6 3 5" xfId="10923"/>
    <cellStyle name="출력 5 6 3 5 2" xfId="16865"/>
    <cellStyle name="출력 5 6 3 5 2 2" xfId="39919"/>
    <cellStyle name="출력 5 6 3 5 3" xfId="22621"/>
    <cellStyle name="출력 5 6 3 5 3 2" xfId="45660"/>
    <cellStyle name="출력 5 6 3 5 4" xfId="28103"/>
    <cellStyle name="출력 5 6 3 5 4 2" xfId="51142"/>
    <cellStyle name="출력 5 6 3 5 5" xfId="33992"/>
    <cellStyle name="출력 5 6 3 6" xfId="10924"/>
    <cellStyle name="출력 5 6 3 6 2" xfId="16866"/>
    <cellStyle name="출력 5 6 3 6 2 2" xfId="39920"/>
    <cellStyle name="출력 5 6 3 6 3" xfId="22622"/>
    <cellStyle name="출력 5 6 3 6 3 2" xfId="45661"/>
    <cellStyle name="출력 5 6 3 6 4" xfId="28104"/>
    <cellStyle name="출력 5 6 3 6 4 2" xfId="51143"/>
    <cellStyle name="출력 5 6 3 6 5" xfId="33993"/>
    <cellStyle name="출력 5 6 3 7" xfId="10925"/>
    <cellStyle name="출력 5 6 3 7 2" xfId="16867"/>
    <cellStyle name="출력 5 6 3 7 2 2" xfId="39921"/>
    <cellStyle name="출력 5 6 3 7 3" xfId="22623"/>
    <cellStyle name="출력 5 6 3 7 3 2" xfId="45662"/>
    <cellStyle name="출력 5 6 3 7 4" xfId="28105"/>
    <cellStyle name="출력 5 6 3 7 4 2" xfId="51144"/>
    <cellStyle name="출력 5 6 3 7 5" xfId="33994"/>
    <cellStyle name="출력 5 6 3 8" xfId="10926"/>
    <cellStyle name="출력 5 6 3 8 2" xfId="16868"/>
    <cellStyle name="출력 5 6 3 8 2 2" xfId="39922"/>
    <cellStyle name="출력 5 6 3 8 3" xfId="22624"/>
    <cellStyle name="출력 5 6 3 8 3 2" xfId="45663"/>
    <cellStyle name="출력 5 6 3 8 4" xfId="28106"/>
    <cellStyle name="출력 5 6 3 8 4 2" xfId="51145"/>
    <cellStyle name="출력 5 6 3 8 5" xfId="33995"/>
    <cellStyle name="출력 5 6 3 9" xfId="10927"/>
    <cellStyle name="출력 5 6 3 9 2" xfId="16869"/>
    <cellStyle name="출력 5 6 3 9 2 2" xfId="39923"/>
    <cellStyle name="출력 5 6 3 9 3" xfId="22625"/>
    <cellStyle name="출력 5 6 3 9 3 2" xfId="45664"/>
    <cellStyle name="출력 5 6 3 9 4" xfId="28107"/>
    <cellStyle name="출력 5 6 3 9 4 2" xfId="51146"/>
    <cellStyle name="출력 5 6 3 9 5" xfId="33996"/>
    <cellStyle name="출력 5 6 4" xfId="10928"/>
    <cellStyle name="출력 5 6 4 2" xfId="16870"/>
    <cellStyle name="출력 5 6 4 2 2" xfId="39924"/>
    <cellStyle name="출력 5 6 4 3" xfId="22626"/>
    <cellStyle name="출력 5 6 4 3 2" xfId="45665"/>
    <cellStyle name="출력 5 6 4 4" xfId="28108"/>
    <cellStyle name="출력 5 6 4 4 2" xfId="51147"/>
    <cellStyle name="출력 5 6 4 5" xfId="33997"/>
    <cellStyle name="출력 5 6 5" xfId="10929"/>
    <cellStyle name="출력 5 6 5 2" xfId="16871"/>
    <cellStyle name="출력 5 6 5 2 2" xfId="39925"/>
    <cellStyle name="출력 5 6 5 3" xfId="22627"/>
    <cellStyle name="출력 5 6 5 3 2" xfId="45666"/>
    <cellStyle name="출력 5 6 5 4" xfId="28109"/>
    <cellStyle name="출력 5 6 5 4 2" xfId="51148"/>
    <cellStyle name="출력 5 6 5 5" xfId="33998"/>
    <cellStyle name="출력 5 6 6" xfId="10930"/>
    <cellStyle name="출력 5 6 6 2" xfId="16872"/>
    <cellStyle name="출력 5 6 6 2 2" xfId="39926"/>
    <cellStyle name="출력 5 6 6 3" xfId="22628"/>
    <cellStyle name="출력 5 6 6 3 2" xfId="45667"/>
    <cellStyle name="출력 5 6 6 4" xfId="28110"/>
    <cellStyle name="출력 5 6 6 4 2" xfId="51149"/>
    <cellStyle name="출력 5 6 6 5" xfId="33999"/>
    <cellStyle name="출력 5 6 7" xfId="10931"/>
    <cellStyle name="출력 5 6 7 2" xfId="16873"/>
    <cellStyle name="출력 5 6 7 2 2" xfId="39927"/>
    <cellStyle name="출력 5 6 7 3" xfId="22629"/>
    <cellStyle name="출력 5 6 7 3 2" xfId="45668"/>
    <cellStyle name="출력 5 6 7 4" xfId="28111"/>
    <cellStyle name="출력 5 6 7 4 2" xfId="51150"/>
    <cellStyle name="출력 5 6 7 5" xfId="34000"/>
    <cellStyle name="출력 5 6 8" xfId="10932"/>
    <cellStyle name="출력 5 6 8 2" xfId="16874"/>
    <cellStyle name="출력 5 6 8 2 2" xfId="39928"/>
    <cellStyle name="출력 5 6 8 3" xfId="22630"/>
    <cellStyle name="출력 5 6 8 3 2" xfId="45669"/>
    <cellStyle name="출력 5 6 8 4" xfId="28112"/>
    <cellStyle name="출력 5 6 8 4 2" xfId="51151"/>
    <cellStyle name="출력 5 6 8 5" xfId="34001"/>
    <cellStyle name="출력 5 6 9" xfId="11497"/>
    <cellStyle name="출력 5 6 9 2" xfId="34566"/>
    <cellStyle name="출력 5 7" xfId="10933"/>
    <cellStyle name="출력 5 7 2" xfId="16875"/>
    <cellStyle name="출력 5 7 2 2" xfId="39929"/>
    <cellStyle name="출력 5 7 3" xfId="22631"/>
    <cellStyle name="출력 5 7 3 2" xfId="45670"/>
    <cellStyle name="출력 5 7 4" xfId="28113"/>
    <cellStyle name="출력 5 7 4 2" xfId="51152"/>
    <cellStyle name="출력 5 7 5" xfId="34002"/>
    <cellStyle name="출력 5 8" xfId="10934"/>
    <cellStyle name="출력 5 8 2" xfId="16876"/>
    <cellStyle name="출력 5 8 2 2" xfId="39930"/>
    <cellStyle name="출력 5 8 3" xfId="22632"/>
    <cellStyle name="출력 5 8 3 2" xfId="45671"/>
    <cellStyle name="출력 5 8 4" xfId="28114"/>
    <cellStyle name="출력 5 8 4 2" xfId="51153"/>
    <cellStyle name="출력 5 8 5" xfId="34003"/>
    <cellStyle name="출력 5 9" xfId="11336"/>
    <cellStyle name="출력 5 9 2" xfId="34405"/>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10" xfId="28520"/>
    <cellStyle name="콤마[0] 2 2" xfId="5683"/>
    <cellStyle name="콤마[0] 2 2 10" xfId="17426"/>
    <cellStyle name="콤마[0] 2 2 10 2" xfId="40480"/>
    <cellStyle name="콤마[0] 2 2 11" xfId="28797"/>
    <cellStyle name="콤마[0] 2 2 2" xfId="10935"/>
    <cellStyle name="콤마[0] 2 2 2 2" xfId="16877"/>
    <cellStyle name="콤마[0] 2 2 2 2 2" xfId="39931"/>
    <cellStyle name="콤마[0] 2 2 2 3" xfId="22633"/>
    <cellStyle name="콤마[0] 2 2 2 3 2" xfId="45672"/>
    <cellStyle name="콤마[0] 2 2 2 4" xfId="28115"/>
    <cellStyle name="콤마[0] 2 2 2 4 2" xfId="51154"/>
    <cellStyle name="콤마[0] 2 2 2 5" xfId="34004"/>
    <cellStyle name="콤마[0] 2 2 3" xfId="10936"/>
    <cellStyle name="콤마[0] 2 2 3 2" xfId="16878"/>
    <cellStyle name="콤마[0] 2 2 3 2 2" xfId="39932"/>
    <cellStyle name="콤마[0] 2 2 3 3" xfId="22634"/>
    <cellStyle name="콤마[0] 2 2 3 3 2" xfId="45673"/>
    <cellStyle name="콤마[0] 2 2 3 4" xfId="28116"/>
    <cellStyle name="콤마[0] 2 2 3 4 2" xfId="51155"/>
    <cellStyle name="콤마[0] 2 2 3 5" xfId="34005"/>
    <cellStyle name="콤마[0] 2 2 4" xfId="10937"/>
    <cellStyle name="콤마[0] 2 2 4 2" xfId="16879"/>
    <cellStyle name="콤마[0] 2 2 4 2 2" xfId="39933"/>
    <cellStyle name="콤마[0] 2 2 4 3" xfId="22635"/>
    <cellStyle name="콤마[0] 2 2 4 3 2" xfId="45674"/>
    <cellStyle name="콤마[0] 2 2 4 4" xfId="28117"/>
    <cellStyle name="콤마[0] 2 2 4 4 2" xfId="51156"/>
    <cellStyle name="콤마[0] 2 2 4 5" xfId="34006"/>
    <cellStyle name="콤마[0] 2 2 5" xfId="10938"/>
    <cellStyle name="콤마[0] 2 2 5 2" xfId="16880"/>
    <cellStyle name="콤마[0] 2 2 5 2 2" xfId="39934"/>
    <cellStyle name="콤마[0] 2 2 5 3" xfId="22636"/>
    <cellStyle name="콤마[0] 2 2 5 3 2" xfId="45675"/>
    <cellStyle name="콤마[0] 2 2 5 4" xfId="28118"/>
    <cellStyle name="콤마[0] 2 2 5 4 2" xfId="51157"/>
    <cellStyle name="콤마[0] 2 2 5 5" xfId="34007"/>
    <cellStyle name="콤마[0] 2 2 6" xfId="10939"/>
    <cellStyle name="콤마[0] 2 2 6 2" xfId="16881"/>
    <cellStyle name="콤마[0] 2 2 6 2 2" xfId="39935"/>
    <cellStyle name="콤마[0] 2 2 6 3" xfId="22637"/>
    <cellStyle name="콤마[0] 2 2 6 3 2" xfId="45676"/>
    <cellStyle name="콤마[0] 2 2 6 4" xfId="28119"/>
    <cellStyle name="콤마[0] 2 2 6 4 2" xfId="51158"/>
    <cellStyle name="콤마[0] 2 2 6 5" xfId="34008"/>
    <cellStyle name="콤마[0] 2 2 7" xfId="10940"/>
    <cellStyle name="콤마[0] 2 2 7 2" xfId="16882"/>
    <cellStyle name="콤마[0] 2 2 7 2 2" xfId="39936"/>
    <cellStyle name="콤마[0] 2 2 7 3" xfId="22638"/>
    <cellStyle name="콤마[0] 2 2 7 3 2" xfId="45677"/>
    <cellStyle name="콤마[0] 2 2 7 4" xfId="28120"/>
    <cellStyle name="콤마[0] 2 2 7 4 2" xfId="51159"/>
    <cellStyle name="콤마[0] 2 2 7 5" xfId="34009"/>
    <cellStyle name="콤마[0] 2 2 8" xfId="10941"/>
    <cellStyle name="콤마[0] 2 2 8 2" xfId="16883"/>
    <cellStyle name="콤마[0] 2 2 8 2 2" xfId="39937"/>
    <cellStyle name="콤마[0] 2 2 8 3" xfId="22639"/>
    <cellStyle name="콤마[0] 2 2 8 3 2" xfId="45678"/>
    <cellStyle name="콤마[0] 2 2 8 4" xfId="28121"/>
    <cellStyle name="콤마[0] 2 2 8 4 2" xfId="51160"/>
    <cellStyle name="콤마[0] 2 2 8 5" xfId="34010"/>
    <cellStyle name="콤마[0] 2 2 9" xfId="11656"/>
    <cellStyle name="콤마[0] 2 2 9 2" xfId="34725"/>
    <cellStyle name="콤마[0] 2 3" xfId="5923"/>
    <cellStyle name="콤마[0] 2 3 10" xfId="10942"/>
    <cellStyle name="콤마[0] 2 3 10 2" xfId="16884"/>
    <cellStyle name="콤마[0] 2 3 10 2 2" xfId="39938"/>
    <cellStyle name="콤마[0] 2 3 10 3" xfId="22640"/>
    <cellStyle name="콤마[0] 2 3 10 3 2" xfId="45679"/>
    <cellStyle name="콤마[0] 2 3 10 4" xfId="28122"/>
    <cellStyle name="콤마[0] 2 3 10 4 2" xfId="51161"/>
    <cellStyle name="콤마[0] 2 3 10 5" xfId="34011"/>
    <cellStyle name="콤마[0] 2 3 11" xfId="11896"/>
    <cellStyle name="콤마[0] 2 3 11 2" xfId="34965"/>
    <cellStyle name="콤마[0] 2 3 12" xfId="17653"/>
    <cellStyle name="콤마[0] 2 3 12 2" xfId="40707"/>
    <cellStyle name="콤마[0] 2 3 13" xfId="23150"/>
    <cellStyle name="콤마[0] 2 3 13 2" xfId="46189"/>
    <cellStyle name="콤마[0] 2 3 14" xfId="29037"/>
    <cellStyle name="콤마[0] 2 3 2" xfId="10943"/>
    <cellStyle name="콤마[0] 2 3 2 2" xfId="16885"/>
    <cellStyle name="콤마[0] 2 3 2 2 2" xfId="39939"/>
    <cellStyle name="콤마[0] 2 3 2 3" xfId="22641"/>
    <cellStyle name="콤마[0] 2 3 2 3 2" xfId="45680"/>
    <cellStyle name="콤마[0] 2 3 2 4" xfId="28123"/>
    <cellStyle name="콤마[0] 2 3 2 4 2" xfId="51162"/>
    <cellStyle name="콤마[0] 2 3 2 5" xfId="34012"/>
    <cellStyle name="콤마[0] 2 3 3" xfId="10944"/>
    <cellStyle name="콤마[0] 2 3 3 2" xfId="16886"/>
    <cellStyle name="콤마[0] 2 3 3 2 2" xfId="39940"/>
    <cellStyle name="콤마[0] 2 3 3 3" xfId="22642"/>
    <cellStyle name="콤마[0] 2 3 3 3 2" xfId="45681"/>
    <cellStyle name="콤마[0] 2 3 3 4" xfId="28124"/>
    <cellStyle name="콤마[0] 2 3 3 4 2" xfId="51163"/>
    <cellStyle name="콤마[0] 2 3 3 5" xfId="34013"/>
    <cellStyle name="콤마[0] 2 3 4" xfId="10945"/>
    <cellStyle name="콤마[0] 2 3 4 2" xfId="16887"/>
    <cellStyle name="콤마[0] 2 3 4 2 2" xfId="39941"/>
    <cellStyle name="콤마[0] 2 3 4 3" xfId="22643"/>
    <cellStyle name="콤마[0] 2 3 4 3 2" xfId="45682"/>
    <cellStyle name="콤마[0] 2 3 4 4" xfId="28125"/>
    <cellStyle name="콤마[0] 2 3 4 4 2" xfId="51164"/>
    <cellStyle name="콤마[0] 2 3 4 5" xfId="34014"/>
    <cellStyle name="콤마[0] 2 3 5" xfId="10946"/>
    <cellStyle name="콤마[0] 2 3 5 2" xfId="16888"/>
    <cellStyle name="콤마[0] 2 3 5 2 2" xfId="39942"/>
    <cellStyle name="콤마[0] 2 3 5 3" xfId="22644"/>
    <cellStyle name="콤마[0] 2 3 5 3 2" xfId="45683"/>
    <cellStyle name="콤마[0] 2 3 5 4" xfId="28126"/>
    <cellStyle name="콤마[0] 2 3 5 4 2" xfId="51165"/>
    <cellStyle name="콤마[0] 2 3 5 5" xfId="34015"/>
    <cellStyle name="콤마[0] 2 3 6" xfId="10947"/>
    <cellStyle name="콤마[0] 2 3 6 2" xfId="16889"/>
    <cellStyle name="콤마[0] 2 3 6 2 2" xfId="39943"/>
    <cellStyle name="콤마[0] 2 3 6 3" xfId="22645"/>
    <cellStyle name="콤마[0] 2 3 6 3 2" xfId="45684"/>
    <cellStyle name="콤마[0] 2 3 6 4" xfId="28127"/>
    <cellStyle name="콤마[0] 2 3 6 4 2" xfId="51166"/>
    <cellStyle name="콤마[0] 2 3 6 5" xfId="34016"/>
    <cellStyle name="콤마[0] 2 3 7" xfId="10948"/>
    <cellStyle name="콤마[0] 2 3 7 2" xfId="16890"/>
    <cellStyle name="콤마[0] 2 3 7 2 2" xfId="39944"/>
    <cellStyle name="콤마[0] 2 3 7 3" xfId="22646"/>
    <cellStyle name="콤마[0] 2 3 7 3 2" xfId="45685"/>
    <cellStyle name="콤마[0] 2 3 7 4" xfId="28128"/>
    <cellStyle name="콤마[0] 2 3 7 4 2" xfId="51167"/>
    <cellStyle name="콤마[0] 2 3 7 5" xfId="34017"/>
    <cellStyle name="콤마[0] 2 3 8" xfId="10949"/>
    <cellStyle name="콤마[0] 2 3 8 2" xfId="16891"/>
    <cellStyle name="콤마[0] 2 3 8 2 2" xfId="39945"/>
    <cellStyle name="콤마[0] 2 3 8 3" xfId="22647"/>
    <cellStyle name="콤마[0] 2 3 8 3 2" xfId="45686"/>
    <cellStyle name="콤마[0] 2 3 8 4" xfId="28129"/>
    <cellStyle name="콤마[0] 2 3 8 4 2" xfId="51168"/>
    <cellStyle name="콤마[0] 2 3 8 5" xfId="34018"/>
    <cellStyle name="콤마[0] 2 3 9" xfId="10950"/>
    <cellStyle name="콤마[0] 2 3 9 2" xfId="16892"/>
    <cellStyle name="콤마[0] 2 3 9 2 2" xfId="39946"/>
    <cellStyle name="콤마[0] 2 3 9 3" xfId="22648"/>
    <cellStyle name="콤마[0] 2 3 9 3 2" xfId="45687"/>
    <cellStyle name="콤마[0] 2 3 9 4" xfId="28130"/>
    <cellStyle name="콤마[0] 2 3 9 4 2" xfId="51169"/>
    <cellStyle name="콤마[0] 2 3 9 5" xfId="34019"/>
    <cellStyle name="콤마[0] 2 4" xfId="10951"/>
    <cellStyle name="콤마[0] 2 4 2" xfId="16893"/>
    <cellStyle name="콤마[0] 2 4 2 2" xfId="39947"/>
    <cellStyle name="콤마[0] 2 4 3" xfId="22649"/>
    <cellStyle name="콤마[0] 2 4 3 2" xfId="45688"/>
    <cellStyle name="콤마[0] 2 4 4" xfId="28131"/>
    <cellStyle name="콤마[0] 2 4 4 2" xfId="51170"/>
    <cellStyle name="콤마[0] 2 4 5" xfId="34020"/>
    <cellStyle name="콤마[0] 2 5" xfId="10952"/>
    <cellStyle name="콤마[0] 2 5 2" xfId="16894"/>
    <cellStyle name="콤마[0] 2 5 2 2" xfId="39948"/>
    <cellStyle name="콤마[0] 2 5 3" xfId="22650"/>
    <cellStyle name="콤마[0] 2 5 3 2" xfId="45689"/>
    <cellStyle name="콤마[0] 2 5 4" xfId="28132"/>
    <cellStyle name="콤마[0] 2 5 4 2" xfId="51171"/>
    <cellStyle name="콤마[0] 2 5 5" xfId="34021"/>
    <cellStyle name="콤마[0] 2 6" xfId="10953"/>
    <cellStyle name="콤마[0] 2 6 2" xfId="16895"/>
    <cellStyle name="콤마[0] 2 6 2 2" xfId="39949"/>
    <cellStyle name="콤마[0] 2 6 3" xfId="22651"/>
    <cellStyle name="콤마[0] 2 6 3 2" xfId="45690"/>
    <cellStyle name="콤마[0] 2 6 4" xfId="28133"/>
    <cellStyle name="콤마[0] 2 6 4 2" xfId="51172"/>
    <cellStyle name="콤마[0] 2 6 5" xfId="34022"/>
    <cellStyle name="콤마[0] 2 7" xfId="10954"/>
    <cellStyle name="콤마[0] 2 7 2" xfId="16896"/>
    <cellStyle name="콤마[0] 2 7 2 2" xfId="39950"/>
    <cellStyle name="콤마[0] 2 7 3" xfId="22652"/>
    <cellStyle name="콤마[0] 2 7 3 2" xfId="45691"/>
    <cellStyle name="콤마[0] 2 7 4" xfId="28134"/>
    <cellStyle name="콤마[0] 2 7 4 2" xfId="51173"/>
    <cellStyle name="콤마[0] 2 7 5" xfId="34023"/>
    <cellStyle name="콤마[0] 2 8" xfId="10955"/>
    <cellStyle name="콤마[0] 2 8 2" xfId="16897"/>
    <cellStyle name="콤마[0] 2 8 2 2" xfId="39951"/>
    <cellStyle name="콤마[0] 2 8 3" xfId="22653"/>
    <cellStyle name="콤마[0] 2 8 3 2" xfId="45692"/>
    <cellStyle name="콤마[0] 2 8 4" xfId="28135"/>
    <cellStyle name="콤마[0] 2 8 4 2" xfId="51174"/>
    <cellStyle name="콤마[0] 2 8 5" xfId="34024"/>
    <cellStyle name="콤마[0] 2 9" xfId="11389"/>
    <cellStyle name="콤마[0] 2 9 2" xfId="34458"/>
    <cellStyle name="콤마[0] 3" xfId="5540"/>
    <cellStyle name="콤마[0] 3 10" xfId="11533"/>
    <cellStyle name="콤마[0] 3 10 2" xfId="34602"/>
    <cellStyle name="콤마[0] 3 11" xfId="28665"/>
    <cellStyle name="콤마[0] 3 2" xfId="5828"/>
    <cellStyle name="콤마[0] 3 2 10" xfId="17563"/>
    <cellStyle name="콤마[0] 3 2 10 2" xfId="40617"/>
    <cellStyle name="콤마[0] 3 2 11" xfId="28942"/>
    <cellStyle name="콤마[0] 3 2 2" xfId="10956"/>
    <cellStyle name="콤마[0] 3 2 2 2" xfId="16898"/>
    <cellStyle name="콤마[0] 3 2 2 2 2" xfId="39952"/>
    <cellStyle name="콤마[0] 3 2 2 3" xfId="22654"/>
    <cellStyle name="콤마[0] 3 2 2 3 2" xfId="45693"/>
    <cellStyle name="콤마[0] 3 2 2 4" xfId="28136"/>
    <cellStyle name="콤마[0] 3 2 2 4 2" xfId="51175"/>
    <cellStyle name="콤마[0] 3 2 2 5" xfId="34025"/>
    <cellStyle name="콤마[0] 3 2 3" xfId="10957"/>
    <cellStyle name="콤마[0] 3 2 3 2" xfId="16899"/>
    <cellStyle name="콤마[0] 3 2 3 2 2" xfId="39953"/>
    <cellStyle name="콤마[0] 3 2 3 3" xfId="22655"/>
    <cellStyle name="콤마[0] 3 2 3 3 2" xfId="45694"/>
    <cellStyle name="콤마[0] 3 2 3 4" xfId="28137"/>
    <cellStyle name="콤마[0] 3 2 3 4 2" xfId="51176"/>
    <cellStyle name="콤마[0] 3 2 3 5" xfId="34026"/>
    <cellStyle name="콤마[0] 3 2 4" xfId="10958"/>
    <cellStyle name="콤마[0] 3 2 4 2" xfId="16900"/>
    <cellStyle name="콤마[0] 3 2 4 2 2" xfId="39954"/>
    <cellStyle name="콤마[0] 3 2 4 3" xfId="22656"/>
    <cellStyle name="콤마[0] 3 2 4 3 2" xfId="45695"/>
    <cellStyle name="콤마[0] 3 2 4 4" xfId="28138"/>
    <cellStyle name="콤마[0] 3 2 4 4 2" xfId="51177"/>
    <cellStyle name="콤마[0] 3 2 4 5" xfId="34027"/>
    <cellStyle name="콤마[0] 3 2 5" xfId="10959"/>
    <cellStyle name="콤마[0] 3 2 5 2" xfId="16901"/>
    <cellStyle name="콤마[0] 3 2 5 2 2" xfId="39955"/>
    <cellStyle name="콤마[0] 3 2 5 3" xfId="22657"/>
    <cellStyle name="콤마[0] 3 2 5 3 2" xfId="45696"/>
    <cellStyle name="콤마[0] 3 2 5 4" xfId="28139"/>
    <cellStyle name="콤마[0] 3 2 5 4 2" xfId="51178"/>
    <cellStyle name="콤마[0] 3 2 5 5" xfId="34028"/>
    <cellStyle name="콤마[0] 3 2 6" xfId="10960"/>
    <cellStyle name="콤마[0] 3 2 6 2" xfId="16902"/>
    <cellStyle name="콤마[0] 3 2 6 2 2" xfId="39956"/>
    <cellStyle name="콤마[0] 3 2 6 3" xfId="22658"/>
    <cellStyle name="콤마[0] 3 2 6 3 2" xfId="45697"/>
    <cellStyle name="콤마[0] 3 2 6 4" xfId="28140"/>
    <cellStyle name="콤마[0] 3 2 6 4 2" xfId="51179"/>
    <cellStyle name="콤마[0] 3 2 6 5" xfId="34029"/>
    <cellStyle name="콤마[0] 3 2 7" xfId="10961"/>
    <cellStyle name="콤마[0] 3 2 7 2" xfId="16903"/>
    <cellStyle name="콤마[0] 3 2 7 2 2" xfId="39957"/>
    <cellStyle name="콤마[0] 3 2 7 3" xfId="22659"/>
    <cellStyle name="콤마[0] 3 2 7 3 2" xfId="45698"/>
    <cellStyle name="콤마[0] 3 2 7 4" xfId="28141"/>
    <cellStyle name="콤마[0] 3 2 7 4 2" xfId="51180"/>
    <cellStyle name="콤마[0] 3 2 7 5" xfId="34030"/>
    <cellStyle name="콤마[0] 3 2 8" xfId="10962"/>
    <cellStyle name="콤마[0] 3 2 8 2" xfId="16904"/>
    <cellStyle name="콤마[0] 3 2 8 2 2" xfId="39958"/>
    <cellStyle name="콤마[0] 3 2 8 3" xfId="22660"/>
    <cellStyle name="콤마[0] 3 2 8 3 2" xfId="45699"/>
    <cellStyle name="콤마[0] 3 2 8 4" xfId="28142"/>
    <cellStyle name="콤마[0] 3 2 8 4 2" xfId="51181"/>
    <cellStyle name="콤마[0] 3 2 8 5" xfId="34031"/>
    <cellStyle name="콤마[0] 3 2 9" xfId="11801"/>
    <cellStyle name="콤마[0] 3 2 9 2" xfId="34870"/>
    <cellStyle name="콤마[0] 3 3" xfId="6050"/>
    <cellStyle name="콤마[0] 3 3 10" xfId="10963"/>
    <cellStyle name="콤마[0] 3 3 10 2" xfId="16905"/>
    <cellStyle name="콤마[0] 3 3 10 2 2" xfId="39959"/>
    <cellStyle name="콤마[0] 3 3 10 3" xfId="22661"/>
    <cellStyle name="콤마[0] 3 3 10 3 2" xfId="45700"/>
    <cellStyle name="콤마[0] 3 3 10 4" xfId="28143"/>
    <cellStyle name="콤마[0] 3 3 10 4 2" xfId="51182"/>
    <cellStyle name="콤마[0] 3 3 10 5" xfId="34032"/>
    <cellStyle name="콤마[0] 3 3 11" xfId="12022"/>
    <cellStyle name="콤마[0] 3 3 11 2" xfId="35091"/>
    <cellStyle name="콤마[0] 3 3 12" xfId="17779"/>
    <cellStyle name="콤마[0] 3 3 12 2" xfId="40833"/>
    <cellStyle name="콤마[0] 3 3 13" xfId="23276"/>
    <cellStyle name="콤마[0] 3 3 13 2" xfId="46315"/>
    <cellStyle name="콤마[0] 3 3 14" xfId="29164"/>
    <cellStyle name="콤마[0] 3 3 2" xfId="10964"/>
    <cellStyle name="콤마[0] 3 3 2 2" xfId="16906"/>
    <cellStyle name="콤마[0] 3 3 2 2 2" xfId="39960"/>
    <cellStyle name="콤마[0] 3 3 2 3" xfId="22662"/>
    <cellStyle name="콤마[0] 3 3 2 3 2" xfId="45701"/>
    <cellStyle name="콤마[0] 3 3 2 4" xfId="28144"/>
    <cellStyle name="콤마[0] 3 3 2 4 2" xfId="51183"/>
    <cellStyle name="콤마[0] 3 3 2 5" xfId="34033"/>
    <cellStyle name="콤마[0] 3 3 3" xfId="10965"/>
    <cellStyle name="콤마[0] 3 3 3 2" xfId="16907"/>
    <cellStyle name="콤마[0] 3 3 3 2 2" xfId="39961"/>
    <cellStyle name="콤마[0] 3 3 3 3" xfId="22663"/>
    <cellStyle name="콤마[0] 3 3 3 3 2" xfId="45702"/>
    <cellStyle name="콤마[0] 3 3 3 4" xfId="28145"/>
    <cellStyle name="콤마[0] 3 3 3 4 2" xfId="51184"/>
    <cellStyle name="콤마[0] 3 3 3 5" xfId="34034"/>
    <cellStyle name="콤마[0] 3 3 4" xfId="10966"/>
    <cellStyle name="콤마[0] 3 3 4 2" xfId="16908"/>
    <cellStyle name="콤마[0] 3 3 4 2 2" xfId="39962"/>
    <cellStyle name="콤마[0] 3 3 4 3" xfId="22664"/>
    <cellStyle name="콤마[0] 3 3 4 3 2" xfId="45703"/>
    <cellStyle name="콤마[0] 3 3 4 4" xfId="28146"/>
    <cellStyle name="콤마[0] 3 3 4 4 2" xfId="51185"/>
    <cellStyle name="콤마[0] 3 3 4 5" xfId="34035"/>
    <cellStyle name="콤마[0] 3 3 5" xfId="10967"/>
    <cellStyle name="콤마[0] 3 3 5 2" xfId="16909"/>
    <cellStyle name="콤마[0] 3 3 5 2 2" xfId="39963"/>
    <cellStyle name="콤마[0] 3 3 5 3" xfId="22665"/>
    <cellStyle name="콤마[0] 3 3 5 3 2" xfId="45704"/>
    <cellStyle name="콤마[0] 3 3 5 4" xfId="28147"/>
    <cellStyle name="콤마[0] 3 3 5 4 2" xfId="51186"/>
    <cellStyle name="콤마[0] 3 3 5 5" xfId="34036"/>
    <cellStyle name="콤마[0] 3 3 6" xfId="10968"/>
    <cellStyle name="콤마[0] 3 3 6 2" xfId="16910"/>
    <cellStyle name="콤마[0] 3 3 6 2 2" xfId="39964"/>
    <cellStyle name="콤마[0] 3 3 6 3" xfId="22666"/>
    <cellStyle name="콤마[0] 3 3 6 3 2" xfId="45705"/>
    <cellStyle name="콤마[0] 3 3 6 4" xfId="28148"/>
    <cellStyle name="콤마[0] 3 3 6 4 2" xfId="51187"/>
    <cellStyle name="콤마[0] 3 3 6 5" xfId="34037"/>
    <cellStyle name="콤마[0] 3 3 7" xfId="10969"/>
    <cellStyle name="콤마[0] 3 3 7 2" xfId="16911"/>
    <cellStyle name="콤마[0] 3 3 7 2 2" xfId="39965"/>
    <cellStyle name="콤마[0] 3 3 7 3" xfId="22667"/>
    <cellStyle name="콤마[0] 3 3 7 3 2" xfId="45706"/>
    <cellStyle name="콤마[0] 3 3 7 4" xfId="28149"/>
    <cellStyle name="콤마[0] 3 3 7 4 2" xfId="51188"/>
    <cellStyle name="콤마[0] 3 3 7 5" xfId="34038"/>
    <cellStyle name="콤마[0] 3 3 8" xfId="10970"/>
    <cellStyle name="콤마[0] 3 3 8 2" xfId="16912"/>
    <cellStyle name="콤마[0] 3 3 8 2 2" xfId="39966"/>
    <cellStyle name="콤마[0] 3 3 8 3" xfId="22668"/>
    <cellStyle name="콤마[0] 3 3 8 3 2" xfId="45707"/>
    <cellStyle name="콤마[0] 3 3 8 4" xfId="28150"/>
    <cellStyle name="콤마[0] 3 3 8 4 2" xfId="51189"/>
    <cellStyle name="콤마[0] 3 3 8 5" xfId="34039"/>
    <cellStyle name="콤마[0] 3 3 9" xfId="10971"/>
    <cellStyle name="콤마[0] 3 3 9 2" xfId="16913"/>
    <cellStyle name="콤마[0] 3 3 9 2 2" xfId="39967"/>
    <cellStyle name="콤마[0] 3 3 9 3" xfId="22669"/>
    <cellStyle name="콤마[0] 3 3 9 3 2" xfId="45708"/>
    <cellStyle name="콤마[0] 3 3 9 4" xfId="28151"/>
    <cellStyle name="콤마[0] 3 3 9 4 2" xfId="51190"/>
    <cellStyle name="콤마[0] 3 3 9 5" xfId="34040"/>
    <cellStyle name="콤마[0] 3 4" xfId="10972"/>
    <cellStyle name="콤마[0] 3 4 2" xfId="16914"/>
    <cellStyle name="콤마[0] 3 4 2 2" xfId="39968"/>
    <cellStyle name="콤마[0] 3 4 3" xfId="22670"/>
    <cellStyle name="콤마[0] 3 4 3 2" xfId="45709"/>
    <cellStyle name="콤마[0] 3 4 4" xfId="28152"/>
    <cellStyle name="콤마[0] 3 4 4 2" xfId="51191"/>
    <cellStyle name="콤마[0] 3 4 5" xfId="34041"/>
    <cellStyle name="콤마[0] 3 5" xfId="10973"/>
    <cellStyle name="콤마[0] 3 5 2" xfId="16915"/>
    <cellStyle name="콤마[0] 3 5 2 2" xfId="39969"/>
    <cellStyle name="콤마[0] 3 5 3" xfId="22671"/>
    <cellStyle name="콤마[0] 3 5 3 2" xfId="45710"/>
    <cellStyle name="콤마[0] 3 5 4" xfId="28153"/>
    <cellStyle name="콤마[0] 3 5 4 2" xfId="51192"/>
    <cellStyle name="콤마[0] 3 5 5" xfId="34042"/>
    <cellStyle name="콤마[0] 3 6" xfId="10974"/>
    <cellStyle name="콤마[0] 3 6 2" xfId="16916"/>
    <cellStyle name="콤마[0] 3 6 2 2" xfId="39970"/>
    <cellStyle name="콤마[0] 3 6 3" xfId="22672"/>
    <cellStyle name="콤마[0] 3 6 3 2" xfId="45711"/>
    <cellStyle name="콤마[0] 3 6 4" xfId="28154"/>
    <cellStyle name="콤마[0] 3 6 4 2" xfId="51193"/>
    <cellStyle name="콤마[0] 3 6 5" xfId="34043"/>
    <cellStyle name="콤마[0] 3 7" xfId="10975"/>
    <cellStyle name="콤마[0] 3 7 2" xfId="16917"/>
    <cellStyle name="콤마[0] 3 7 2 2" xfId="39971"/>
    <cellStyle name="콤마[0] 3 7 3" xfId="22673"/>
    <cellStyle name="콤마[0] 3 7 3 2" xfId="45712"/>
    <cellStyle name="콤마[0] 3 7 4" xfId="28155"/>
    <cellStyle name="콤마[0] 3 7 4 2" xfId="51194"/>
    <cellStyle name="콤마[0] 3 7 5" xfId="34044"/>
    <cellStyle name="콤마[0] 3 8" xfId="10976"/>
    <cellStyle name="콤마[0] 3 8 2" xfId="16918"/>
    <cellStyle name="콤마[0] 3 8 2 2" xfId="39972"/>
    <cellStyle name="콤마[0] 3 8 3" xfId="22674"/>
    <cellStyle name="콤마[0] 3 8 3 2" xfId="45713"/>
    <cellStyle name="콤마[0] 3 8 4" xfId="28156"/>
    <cellStyle name="콤마[0] 3 8 4 2" xfId="51195"/>
    <cellStyle name="콤마[0] 3 8 5" xfId="34045"/>
    <cellStyle name="콤마[0] 3 9" xfId="10977"/>
    <cellStyle name="콤마[0] 3 9 2" xfId="16919"/>
    <cellStyle name="콤마[0] 3 9 2 2" xfId="39973"/>
    <cellStyle name="콤마[0] 3 9 3" xfId="22675"/>
    <cellStyle name="콤마[0] 3 9 3 2" xfId="45714"/>
    <cellStyle name="콤마[0] 3 9 4" xfId="28157"/>
    <cellStyle name="콤마[0] 3 9 4 2" xfId="51196"/>
    <cellStyle name="콤마[0] 3 9 5" xfId="34046"/>
    <cellStyle name="콤마[0] 4" xfId="5551"/>
    <cellStyle name="콤마[0] 4 2" xfId="5839"/>
    <cellStyle name="콤마[0] 4 2 10" xfId="17573"/>
    <cellStyle name="콤마[0] 4 2 10 2" xfId="40627"/>
    <cellStyle name="콤마[0] 4 2 11" xfId="28953"/>
    <cellStyle name="콤마[0] 4 2 2" xfId="10978"/>
    <cellStyle name="콤마[0] 4 2 2 2" xfId="16920"/>
    <cellStyle name="콤마[0] 4 2 2 2 2" xfId="39974"/>
    <cellStyle name="콤마[0] 4 2 2 3" xfId="22676"/>
    <cellStyle name="콤마[0] 4 2 2 3 2" xfId="45715"/>
    <cellStyle name="콤마[0] 4 2 2 4" xfId="28158"/>
    <cellStyle name="콤마[0] 4 2 2 4 2" xfId="51197"/>
    <cellStyle name="콤마[0] 4 2 2 5" xfId="34047"/>
    <cellStyle name="콤마[0] 4 2 3" xfId="10979"/>
    <cellStyle name="콤마[0] 4 2 3 2" xfId="16921"/>
    <cellStyle name="콤마[0] 4 2 3 2 2" xfId="39975"/>
    <cellStyle name="콤마[0] 4 2 3 3" xfId="22677"/>
    <cellStyle name="콤마[0] 4 2 3 3 2" xfId="45716"/>
    <cellStyle name="콤마[0] 4 2 3 4" xfId="28159"/>
    <cellStyle name="콤마[0] 4 2 3 4 2" xfId="51198"/>
    <cellStyle name="콤마[0] 4 2 3 5" xfId="34048"/>
    <cellStyle name="콤마[0] 4 2 4" xfId="10980"/>
    <cellStyle name="콤마[0] 4 2 4 2" xfId="16922"/>
    <cellStyle name="콤마[0] 4 2 4 2 2" xfId="39976"/>
    <cellStyle name="콤마[0] 4 2 4 3" xfId="22678"/>
    <cellStyle name="콤마[0] 4 2 4 3 2" xfId="45717"/>
    <cellStyle name="콤마[0] 4 2 4 4" xfId="28160"/>
    <cellStyle name="콤마[0] 4 2 4 4 2" xfId="51199"/>
    <cellStyle name="콤마[0] 4 2 4 5" xfId="34049"/>
    <cellStyle name="콤마[0] 4 2 5" xfId="10981"/>
    <cellStyle name="콤마[0] 4 2 5 2" xfId="16923"/>
    <cellStyle name="콤마[0] 4 2 5 2 2" xfId="39977"/>
    <cellStyle name="콤마[0] 4 2 5 3" xfId="22679"/>
    <cellStyle name="콤마[0] 4 2 5 3 2" xfId="45718"/>
    <cellStyle name="콤마[0] 4 2 5 4" xfId="28161"/>
    <cellStyle name="콤마[0] 4 2 5 4 2" xfId="51200"/>
    <cellStyle name="콤마[0] 4 2 5 5" xfId="34050"/>
    <cellStyle name="콤마[0] 4 2 6" xfId="10982"/>
    <cellStyle name="콤마[0] 4 2 6 2" xfId="16924"/>
    <cellStyle name="콤마[0] 4 2 6 2 2" xfId="39978"/>
    <cellStyle name="콤마[0] 4 2 6 3" xfId="22680"/>
    <cellStyle name="콤마[0] 4 2 6 3 2" xfId="45719"/>
    <cellStyle name="콤마[0] 4 2 6 4" xfId="28162"/>
    <cellStyle name="콤마[0] 4 2 6 4 2" xfId="51201"/>
    <cellStyle name="콤마[0] 4 2 6 5" xfId="34051"/>
    <cellStyle name="콤마[0] 4 2 7" xfId="10983"/>
    <cellStyle name="콤마[0] 4 2 7 2" xfId="16925"/>
    <cellStyle name="콤마[0] 4 2 7 2 2" xfId="39979"/>
    <cellStyle name="콤마[0] 4 2 7 3" xfId="22681"/>
    <cellStyle name="콤마[0] 4 2 7 3 2" xfId="45720"/>
    <cellStyle name="콤마[0] 4 2 7 4" xfId="28163"/>
    <cellStyle name="콤마[0] 4 2 7 4 2" xfId="51202"/>
    <cellStyle name="콤마[0] 4 2 7 5" xfId="34052"/>
    <cellStyle name="콤마[0] 4 2 8" xfId="10984"/>
    <cellStyle name="콤마[0] 4 2 8 2" xfId="16926"/>
    <cellStyle name="콤마[0] 4 2 8 2 2" xfId="39980"/>
    <cellStyle name="콤마[0] 4 2 8 3" xfId="22682"/>
    <cellStyle name="콤마[0] 4 2 8 3 2" xfId="45721"/>
    <cellStyle name="콤마[0] 4 2 8 4" xfId="28164"/>
    <cellStyle name="콤마[0] 4 2 8 4 2" xfId="51203"/>
    <cellStyle name="콤마[0] 4 2 8 5" xfId="34053"/>
    <cellStyle name="콤마[0] 4 2 9" xfId="11812"/>
    <cellStyle name="콤마[0] 4 2 9 2" xfId="34881"/>
    <cellStyle name="콤마[0] 4 3" xfId="10985"/>
    <cellStyle name="콤마[0] 4 3 2" xfId="16927"/>
    <cellStyle name="콤마[0] 4 3 2 2" xfId="39981"/>
    <cellStyle name="콤마[0] 4 3 3" xfId="22683"/>
    <cellStyle name="콤마[0] 4 3 3 2" xfId="45722"/>
    <cellStyle name="콤마[0] 4 3 4" xfId="28165"/>
    <cellStyle name="콤마[0] 4 3 4 2" xfId="51204"/>
    <cellStyle name="콤마[0] 4 3 5" xfId="34054"/>
    <cellStyle name="콤마[0] 4 4" xfId="10986"/>
    <cellStyle name="콤마[0] 4 4 2" xfId="16928"/>
    <cellStyle name="콤마[0] 4 4 2 2" xfId="39982"/>
    <cellStyle name="콤마[0] 4 4 3" xfId="22684"/>
    <cellStyle name="콤마[0] 4 4 3 2" xfId="45723"/>
    <cellStyle name="콤마[0] 4 4 4" xfId="28166"/>
    <cellStyle name="콤마[0] 4 4 4 2" xfId="51205"/>
    <cellStyle name="콤마[0] 4 4 5" xfId="34055"/>
    <cellStyle name="콤마[0] 4 5" xfId="10987"/>
    <cellStyle name="콤마[0] 4 5 2" xfId="16929"/>
    <cellStyle name="콤마[0] 4 5 2 2" xfId="39983"/>
    <cellStyle name="콤마[0] 4 5 3" xfId="22685"/>
    <cellStyle name="콤마[0] 4 5 3 2" xfId="45724"/>
    <cellStyle name="콤마[0] 4 5 4" xfId="28167"/>
    <cellStyle name="콤마[0] 4 5 4 2" xfId="51206"/>
    <cellStyle name="콤마[0] 4 5 5" xfId="34056"/>
    <cellStyle name="콤마[0] 4 6" xfId="10988"/>
    <cellStyle name="콤마[0] 4 6 2" xfId="16930"/>
    <cellStyle name="콤마[0] 4 6 2 2" xfId="39984"/>
    <cellStyle name="콤마[0] 4 6 3" xfId="22686"/>
    <cellStyle name="콤마[0] 4 6 3 2" xfId="45725"/>
    <cellStyle name="콤마[0] 4 6 4" xfId="28168"/>
    <cellStyle name="콤마[0] 4 6 4 2" xfId="51207"/>
    <cellStyle name="콤마[0] 4 6 5" xfId="34057"/>
    <cellStyle name="콤마[0] 4 7" xfId="11544"/>
    <cellStyle name="콤마[0] 4 7 2" xfId="34613"/>
    <cellStyle name="콤마[0] 4 8" xfId="17325"/>
    <cellStyle name="콤마[0] 4 8 2" xfId="40379"/>
    <cellStyle name="콤마[0] 4 9" xfId="28676"/>
    <cellStyle name="콤마[0] 5" xfId="5430"/>
    <cellStyle name="콤마[0] 5 2" xfId="5718"/>
    <cellStyle name="콤마[0] 5 2 10" xfId="10989"/>
    <cellStyle name="콤마[0] 5 2 10 2" xfId="16931"/>
    <cellStyle name="콤마[0] 5 2 10 2 2" xfId="39985"/>
    <cellStyle name="콤마[0] 5 2 10 3" xfId="22687"/>
    <cellStyle name="콤마[0] 5 2 10 3 2" xfId="45726"/>
    <cellStyle name="콤마[0] 5 2 10 4" xfId="28169"/>
    <cellStyle name="콤마[0] 5 2 10 4 2" xfId="51208"/>
    <cellStyle name="콤마[0] 5 2 10 5" xfId="34058"/>
    <cellStyle name="콤마[0] 5 2 11" xfId="11691"/>
    <cellStyle name="콤마[0] 5 2 11 2" xfId="34760"/>
    <cellStyle name="콤마[0] 5 2 12" xfId="22980"/>
    <cellStyle name="콤마[0] 5 2 12 2" xfId="46019"/>
    <cellStyle name="콤마[0] 5 2 13" xfId="28832"/>
    <cellStyle name="콤마[0] 5 2 2" xfId="10990"/>
    <cellStyle name="콤마[0] 5 2 2 2" xfId="16932"/>
    <cellStyle name="콤마[0] 5 2 2 2 2" xfId="39986"/>
    <cellStyle name="콤마[0] 5 2 2 3" xfId="22688"/>
    <cellStyle name="콤마[0] 5 2 2 3 2" xfId="45727"/>
    <cellStyle name="콤마[0] 5 2 2 4" xfId="28170"/>
    <cellStyle name="콤마[0] 5 2 2 4 2" xfId="51209"/>
    <cellStyle name="콤마[0] 5 2 2 5" xfId="34059"/>
    <cellStyle name="콤마[0] 5 2 3" xfId="10991"/>
    <cellStyle name="콤마[0] 5 2 3 2" xfId="16933"/>
    <cellStyle name="콤마[0] 5 2 3 2 2" xfId="39987"/>
    <cellStyle name="콤마[0] 5 2 3 3" xfId="22689"/>
    <cellStyle name="콤마[0] 5 2 3 3 2" xfId="45728"/>
    <cellStyle name="콤마[0] 5 2 3 4" xfId="28171"/>
    <cellStyle name="콤마[0] 5 2 3 4 2" xfId="51210"/>
    <cellStyle name="콤마[0] 5 2 3 5" xfId="34060"/>
    <cellStyle name="콤마[0] 5 2 4" xfId="10992"/>
    <cellStyle name="콤마[0] 5 2 4 2" xfId="16934"/>
    <cellStyle name="콤마[0] 5 2 4 2 2" xfId="39988"/>
    <cellStyle name="콤마[0] 5 2 4 3" xfId="22690"/>
    <cellStyle name="콤마[0] 5 2 4 3 2" xfId="45729"/>
    <cellStyle name="콤마[0] 5 2 4 4" xfId="28172"/>
    <cellStyle name="콤마[0] 5 2 4 4 2" xfId="51211"/>
    <cellStyle name="콤마[0] 5 2 4 5" xfId="34061"/>
    <cellStyle name="콤마[0] 5 2 5" xfId="10993"/>
    <cellStyle name="콤마[0] 5 2 5 2" xfId="16935"/>
    <cellStyle name="콤마[0] 5 2 5 2 2" xfId="39989"/>
    <cellStyle name="콤마[0] 5 2 5 3" xfId="22691"/>
    <cellStyle name="콤마[0] 5 2 5 3 2" xfId="45730"/>
    <cellStyle name="콤마[0] 5 2 5 4" xfId="28173"/>
    <cellStyle name="콤마[0] 5 2 5 4 2" xfId="51212"/>
    <cellStyle name="콤마[0] 5 2 5 5" xfId="34062"/>
    <cellStyle name="콤마[0] 5 2 6" xfId="10994"/>
    <cellStyle name="콤마[0] 5 2 6 2" xfId="16936"/>
    <cellStyle name="콤마[0] 5 2 6 2 2" xfId="39990"/>
    <cellStyle name="콤마[0] 5 2 6 3" xfId="22692"/>
    <cellStyle name="콤마[0] 5 2 6 3 2" xfId="45731"/>
    <cellStyle name="콤마[0] 5 2 6 4" xfId="28174"/>
    <cellStyle name="콤마[0] 5 2 6 4 2" xfId="51213"/>
    <cellStyle name="콤마[0] 5 2 6 5" xfId="34063"/>
    <cellStyle name="콤마[0] 5 2 7" xfId="10995"/>
    <cellStyle name="콤마[0] 5 2 7 2" xfId="16937"/>
    <cellStyle name="콤마[0] 5 2 7 2 2" xfId="39991"/>
    <cellStyle name="콤마[0] 5 2 7 3" xfId="22693"/>
    <cellStyle name="콤마[0] 5 2 7 3 2" xfId="45732"/>
    <cellStyle name="콤마[0] 5 2 7 4" xfId="28175"/>
    <cellStyle name="콤마[0] 5 2 7 4 2" xfId="51214"/>
    <cellStyle name="콤마[0] 5 2 7 5" xfId="34064"/>
    <cellStyle name="콤마[0] 5 2 8" xfId="10996"/>
    <cellStyle name="콤마[0] 5 2 8 2" xfId="16938"/>
    <cellStyle name="콤마[0] 5 2 8 2 2" xfId="39992"/>
    <cellStyle name="콤마[0] 5 2 8 3" xfId="22694"/>
    <cellStyle name="콤마[0] 5 2 8 3 2" xfId="45733"/>
    <cellStyle name="콤마[0] 5 2 8 4" xfId="28176"/>
    <cellStyle name="콤마[0] 5 2 8 4 2" xfId="51215"/>
    <cellStyle name="콤마[0] 5 2 8 5" xfId="34065"/>
    <cellStyle name="콤마[0] 5 2 9" xfId="10997"/>
    <cellStyle name="콤마[0] 5 2 9 2" xfId="16939"/>
    <cellStyle name="콤마[0] 5 2 9 2 2" xfId="39993"/>
    <cellStyle name="콤마[0] 5 2 9 3" xfId="22695"/>
    <cellStyle name="콤마[0] 5 2 9 3 2" xfId="45734"/>
    <cellStyle name="콤마[0] 5 2 9 4" xfId="28177"/>
    <cellStyle name="콤마[0] 5 2 9 4 2" xfId="51216"/>
    <cellStyle name="콤마[0] 5 2 9 5" xfId="34066"/>
    <cellStyle name="콤마[0] 5 3" xfId="5951"/>
    <cellStyle name="콤마[0] 5 3 10" xfId="10998"/>
    <cellStyle name="콤마[0] 5 3 10 2" xfId="16940"/>
    <cellStyle name="콤마[0] 5 3 10 2 2" xfId="39994"/>
    <cellStyle name="콤마[0] 5 3 10 3" xfId="22696"/>
    <cellStyle name="콤마[0] 5 3 10 3 2" xfId="45735"/>
    <cellStyle name="콤마[0] 5 3 10 4" xfId="28178"/>
    <cellStyle name="콤마[0] 5 3 10 4 2" xfId="51217"/>
    <cellStyle name="콤마[0] 5 3 10 5" xfId="34067"/>
    <cellStyle name="콤마[0] 5 3 11" xfId="11924"/>
    <cellStyle name="콤마[0] 5 3 11 2" xfId="34993"/>
    <cellStyle name="콤마[0] 5 3 12" xfId="17681"/>
    <cellStyle name="콤마[0] 5 3 12 2" xfId="40735"/>
    <cellStyle name="콤마[0] 5 3 13" xfId="23178"/>
    <cellStyle name="콤마[0] 5 3 13 2" xfId="46217"/>
    <cellStyle name="콤마[0] 5 3 14" xfId="29065"/>
    <cellStyle name="콤마[0] 5 3 2" xfId="10999"/>
    <cellStyle name="콤마[0] 5 3 2 2" xfId="16941"/>
    <cellStyle name="콤마[0] 5 3 2 2 2" xfId="39995"/>
    <cellStyle name="콤마[0] 5 3 2 3" xfId="22697"/>
    <cellStyle name="콤마[0] 5 3 2 3 2" xfId="45736"/>
    <cellStyle name="콤마[0] 5 3 2 4" xfId="28179"/>
    <cellStyle name="콤마[0] 5 3 2 4 2" xfId="51218"/>
    <cellStyle name="콤마[0] 5 3 2 5" xfId="34068"/>
    <cellStyle name="콤마[0] 5 3 3" xfId="11000"/>
    <cellStyle name="콤마[0] 5 3 3 2" xfId="16942"/>
    <cellStyle name="콤마[0] 5 3 3 2 2" xfId="39996"/>
    <cellStyle name="콤마[0] 5 3 3 3" xfId="22698"/>
    <cellStyle name="콤마[0] 5 3 3 3 2" xfId="45737"/>
    <cellStyle name="콤마[0] 5 3 3 4" xfId="28180"/>
    <cellStyle name="콤마[0] 5 3 3 4 2" xfId="51219"/>
    <cellStyle name="콤마[0] 5 3 3 5" xfId="34069"/>
    <cellStyle name="콤마[0] 5 3 4" xfId="11001"/>
    <cellStyle name="콤마[0] 5 3 4 2" xfId="16943"/>
    <cellStyle name="콤마[0] 5 3 4 2 2" xfId="39997"/>
    <cellStyle name="콤마[0] 5 3 4 3" xfId="22699"/>
    <cellStyle name="콤마[0] 5 3 4 3 2" xfId="45738"/>
    <cellStyle name="콤마[0] 5 3 4 4" xfId="28181"/>
    <cellStyle name="콤마[0] 5 3 4 4 2" xfId="51220"/>
    <cellStyle name="콤마[0] 5 3 4 5" xfId="34070"/>
    <cellStyle name="콤마[0] 5 3 5" xfId="11002"/>
    <cellStyle name="콤마[0] 5 3 5 2" xfId="16944"/>
    <cellStyle name="콤마[0] 5 3 5 2 2" xfId="39998"/>
    <cellStyle name="콤마[0] 5 3 5 3" xfId="22700"/>
    <cellStyle name="콤마[0] 5 3 5 3 2" xfId="45739"/>
    <cellStyle name="콤마[0] 5 3 5 4" xfId="28182"/>
    <cellStyle name="콤마[0] 5 3 5 4 2" xfId="51221"/>
    <cellStyle name="콤마[0] 5 3 5 5" xfId="34071"/>
    <cellStyle name="콤마[0] 5 3 6" xfId="11003"/>
    <cellStyle name="콤마[0] 5 3 6 2" xfId="16945"/>
    <cellStyle name="콤마[0] 5 3 6 2 2" xfId="39999"/>
    <cellStyle name="콤마[0] 5 3 6 3" xfId="22701"/>
    <cellStyle name="콤마[0] 5 3 6 3 2" xfId="45740"/>
    <cellStyle name="콤마[0] 5 3 6 4" xfId="28183"/>
    <cellStyle name="콤마[0] 5 3 6 4 2" xfId="51222"/>
    <cellStyle name="콤마[0] 5 3 6 5" xfId="34072"/>
    <cellStyle name="콤마[0] 5 3 7" xfId="11004"/>
    <cellStyle name="콤마[0] 5 3 7 2" xfId="16946"/>
    <cellStyle name="콤마[0] 5 3 7 2 2" xfId="40000"/>
    <cellStyle name="콤마[0] 5 3 7 3" xfId="22702"/>
    <cellStyle name="콤마[0] 5 3 7 3 2" xfId="45741"/>
    <cellStyle name="콤마[0] 5 3 7 4" xfId="28184"/>
    <cellStyle name="콤마[0] 5 3 7 4 2" xfId="51223"/>
    <cellStyle name="콤마[0] 5 3 7 5" xfId="34073"/>
    <cellStyle name="콤마[0] 5 3 8" xfId="11005"/>
    <cellStyle name="콤마[0] 5 3 8 2" xfId="16947"/>
    <cellStyle name="콤마[0] 5 3 8 2 2" xfId="40001"/>
    <cellStyle name="콤마[0] 5 3 8 3" xfId="22703"/>
    <cellStyle name="콤마[0] 5 3 8 3 2" xfId="45742"/>
    <cellStyle name="콤마[0] 5 3 8 4" xfId="28185"/>
    <cellStyle name="콤마[0] 5 3 8 4 2" xfId="51224"/>
    <cellStyle name="콤마[0] 5 3 8 5" xfId="34074"/>
    <cellStyle name="콤마[0] 5 3 9" xfId="11006"/>
    <cellStyle name="콤마[0] 5 3 9 2" xfId="16948"/>
    <cellStyle name="콤마[0] 5 3 9 2 2" xfId="40002"/>
    <cellStyle name="콤마[0] 5 3 9 3" xfId="22704"/>
    <cellStyle name="콤마[0] 5 3 9 3 2" xfId="45743"/>
    <cellStyle name="콤마[0] 5 3 9 4" xfId="28186"/>
    <cellStyle name="콤마[0] 5 3 9 4 2" xfId="51225"/>
    <cellStyle name="콤마[0] 5 3 9 5" xfId="34075"/>
    <cellStyle name="콤마[0] 5 4" xfId="11007"/>
    <cellStyle name="콤마[0] 5 4 2" xfId="16949"/>
    <cellStyle name="콤마[0] 5 4 2 2" xfId="40003"/>
    <cellStyle name="콤마[0] 5 4 3" xfId="22705"/>
    <cellStyle name="콤마[0] 5 4 3 2" xfId="45744"/>
    <cellStyle name="콤마[0] 5 4 4" xfId="28187"/>
    <cellStyle name="콤마[0] 5 4 4 2" xfId="51226"/>
    <cellStyle name="콤마[0] 5 4 5" xfId="34076"/>
    <cellStyle name="콤마[0] 5 5" xfId="11008"/>
    <cellStyle name="콤마[0] 5 5 2" xfId="16950"/>
    <cellStyle name="콤마[0] 5 5 2 2" xfId="40004"/>
    <cellStyle name="콤마[0] 5 5 3" xfId="22706"/>
    <cellStyle name="콤마[0] 5 5 3 2" xfId="45745"/>
    <cellStyle name="콤마[0] 5 5 4" xfId="28188"/>
    <cellStyle name="콤마[0] 5 5 4 2" xfId="51227"/>
    <cellStyle name="콤마[0] 5 5 5" xfId="34077"/>
    <cellStyle name="콤마[0] 5 6" xfId="11009"/>
    <cellStyle name="콤마[0] 5 6 2" xfId="16951"/>
    <cellStyle name="콤마[0] 5 6 2 2" xfId="40005"/>
    <cellStyle name="콤마[0] 5 6 3" xfId="22707"/>
    <cellStyle name="콤마[0] 5 6 3 2" xfId="45746"/>
    <cellStyle name="콤마[0] 5 6 4" xfId="28189"/>
    <cellStyle name="콤마[0] 5 6 4 2" xfId="51228"/>
    <cellStyle name="콤마[0] 5 6 5" xfId="34078"/>
    <cellStyle name="콤마[0] 5 7" xfId="11424"/>
    <cellStyle name="콤마[0] 5 7 2" xfId="34493"/>
    <cellStyle name="콤마[0] 5 8" xfId="28555"/>
    <cellStyle name="콤마[0] 6" xfId="5606"/>
    <cellStyle name="콤마[0] 6 10" xfId="17360"/>
    <cellStyle name="콤마[0] 6 10 2" xfId="40414"/>
    <cellStyle name="콤마[0] 6 11" xfId="28728"/>
    <cellStyle name="콤마[0] 6 2" xfId="11010"/>
    <cellStyle name="콤마[0] 6 2 2" xfId="16952"/>
    <cellStyle name="콤마[0] 6 2 2 2" xfId="40006"/>
    <cellStyle name="콤마[0] 6 2 3" xfId="22708"/>
    <cellStyle name="콤마[0] 6 2 3 2" xfId="45747"/>
    <cellStyle name="콤마[0] 6 2 4" xfId="28190"/>
    <cellStyle name="콤마[0] 6 2 4 2" xfId="51229"/>
    <cellStyle name="콤마[0] 6 2 5" xfId="34079"/>
    <cellStyle name="콤마[0] 6 3" xfId="11011"/>
    <cellStyle name="콤마[0] 6 3 2" xfId="16953"/>
    <cellStyle name="콤마[0] 6 3 2 2" xfId="40007"/>
    <cellStyle name="콤마[0] 6 3 3" xfId="22709"/>
    <cellStyle name="콤마[0] 6 3 3 2" xfId="45748"/>
    <cellStyle name="콤마[0] 6 3 4" xfId="28191"/>
    <cellStyle name="콤마[0] 6 3 4 2" xfId="51230"/>
    <cellStyle name="콤마[0] 6 3 5" xfId="34080"/>
    <cellStyle name="콤마[0] 6 4" xfId="11012"/>
    <cellStyle name="콤마[0] 6 4 2" xfId="16954"/>
    <cellStyle name="콤마[0] 6 4 2 2" xfId="40008"/>
    <cellStyle name="콤마[0] 6 4 3" xfId="22710"/>
    <cellStyle name="콤마[0] 6 4 3 2" xfId="45749"/>
    <cellStyle name="콤마[0] 6 4 4" xfId="28192"/>
    <cellStyle name="콤마[0] 6 4 4 2" xfId="51231"/>
    <cellStyle name="콤마[0] 6 4 5" xfId="34081"/>
    <cellStyle name="콤마[0] 6 5" xfId="11013"/>
    <cellStyle name="콤마[0] 6 5 2" xfId="16955"/>
    <cellStyle name="콤마[0] 6 5 2 2" xfId="40009"/>
    <cellStyle name="콤마[0] 6 5 3" xfId="22711"/>
    <cellStyle name="콤마[0] 6 5 3 2" xfId="45750"/>
    <cellStyle name="콤마[0] 6 5 4" xfId="28193"/>
    <cellStyle name="콤마[0] 6 5 4 2" xfId="51232"/>
    <cellStyle name="콤마[0] 6 5 5" xfId="34082"/>
    <cellStyle name="콤마[0] 6 6" xfId="11014"/>
    <cellStyle name="콤마[0] 6 6 2" xfId="16956"/>
    <cellStyle name="콤마[0] 6 6 2 2" xfId="40010"/>
    <cellStyle name="콤마[0] 6 6 3" xfId="22712"/>
    <cellStyle name="콤마[0] 6 6 3 2" xfId="45751"/>
    <cellStyle name="콤마[0] 6 6 4" xfId="28194"/>
    <cellStyle name="콤마[0] 6 6 4 2" xfId="51233"/>
    <cellStyle name="콤마[0] 6 6 5" xfId="34083"/>
    <cellStyle name="콤마[0] 6 7" xfId="11015"/>
    <cellStyle name="콤마[0] 6 7 2" xfId="16957"/>
    <cellStyle name="콤마[0] 6 7 2 2" xfId="40011"/>
    <cellStyle name="콤마[0] 6 7 3" xfId="22713"/>
    <cellStyle name="콤마[0] 6 7 3 2" xfId="45752"/>
    <cellStyle name="콤마[0] 6 7 4" xfId="28195"/>
    <cellStyle name="콤마[0] 6 7 4 2" xfId="51234"/>
    <cellStyle name="콤마[0] 6 7 5" xfId="34084"/>
    <cellStyle name="콤마[0] 6 8" xfId="11016"/>
    <cellStyle name="콤마[0] 6 8 2" xfId="16958"/>
    <cellStyle name="콤마[0] 6 8 2 2" xfId="40012"/>
    <cellStyle name="콤마[0] 6 8 3" xfId="22714"/>
    <cellStyle name="콤마[0] 6 8 3 2" xfId="45753"/>
    <cellStyle name="콤마[0] 6 8 4" xfId="28196"/>
    <cellStyle name="콤마[0] 6 8 4 2" xfId="51235"/>
    <cellStyle name="콤마[0] 6 8 5" xfId="34085"/>
    <cellStyle name="콤마[0] 6 9" xfId="11588"/>
    <cellStyle name="콤마[0] 6 9 2" xfId="34657"/>
    <cellStyle name="콤마[0] 7" xfId="11017"/>
    <cellStyle name="콤마[0] 7 2" xfId="16959"/>
    <cellStyle name="콤마[0] 7 2 2" xfId="40013"/>
    <cellStyle name="콤마[0] 7 3" xfId="22715"/>
    <cellStyle name="콤마[0] 7 3 2" xfId="45754"/>
    <cellStyle name="콤마[0] 7 4" xfId="28197"/>
    <cellStyle name="콤마[0] 7 4 2" xfId="51236"/>
    <cellStyle name="콤마[0] 7 5" xfId="34086"/>
    <cellStyle name="콤마[0] 8" xfId="28428"/>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2 2" xfId="40014"/>
    <cellStyle name="표머릿글(上) 10 3" xfId="22716"/>
    <cellStyle name="표머릿글(上) 10 3 2" xfId="45755"/>
    <cellStyle name="표머릿글(上) 10 4" xfId="28198"/>
    <cellStyle name="표머릿글(上) 10 4 2" xfId="51237"/>
    <cellStyle name="표머릿글(上) 10 5" xfId="34087"/>
    <cellStyle name="표머릿글(上) 11" xfId="28429"/>
    <cellStyle name="표머릿글(上) 2" xfId="5396"/>
    <cellStyle name="표머릿글(上) 2 10" xfId="11390"/>
    <cellStyle name="표머릿글(上) 2 10 2" xfId="34459"/>
    <cellStyle name="표머릿글(上) 2 11" xfId="28521"/>
    <cellStyle name="표머릿글(上) 2 2" xfId="5684"/>
    <cellStyle name="표머릿글(上) 2 2 10" xfId="17427"/>
    <cellStyle name="표머릿글(上) 2 2 10 2" xfId="40481"/>
    <cellStyle name="표머릿글(上) 2 2 11" xfId="28798"/>
    <cellStyle name="표머릿글(上) 2 2 2" xfId="11019"/>
    <cellStyle name="표머릿글(上) 2 2 2 2" xfId="16961"/>
    <cellStyle name="표머릿글(上) 2 2 2 2 2" xfId="40015"/>
    <cellStyle name="표머릿글(上) 2 2 2 3" xfId="22717"/>
    <cellStyle name="표머릿글(上) 2 2 2 3 2" xfId="45756"/>
    <cellStyle name="표머릿글(上) 2 2 2 4" xfId="28199"/>
    <cellStyle name="표머릿글(上) 2 2 2 4 2" xfId="51238"/>
    <cellStyle name="표머릿글(上) 2 2 2 5" xfId="34088"/>
    <cellStyle name="표머릿글(上) 2 2 3" xfId="11020"/>
    <cellStyle name="표머릿글(上) 2 2 3 2" xfId="16962"/>
    <cellStyle name="표머릿글(上) 2 2 3 2 2" xfId="40016"/>
    <cellStyle name="표머릿글(上) 2 2 3 3" xfId="22718"/>
    <cellStyle name="표머릿글(上) 2 2 3 3 2" xfId="45757"/>
    <cellStyle name="표머릿글(上) 2 2 3 4" xfId="28200"/>
    <cellStyle name="표머릿글(上) 2 2 3 4 2" xfId="51239"/>
    <cellStyle name="표머릿글(上) 2 2 3 5" xfId="34089"/>
    <cellStyle name="표머릿글(上) 2 2 4" xfId="11021"/>
    <cellStyle name="표머릿글(上) 2 2 4 2" xfId="16963"/>
    <cellStyle name="표머릿글(上) 2 2 4 2 2" xfId="40017"/>
    <cellStyle name="표머릿글(上) 2 2 4 3" xfId="22719"/>
    <cellStyle name="표머릿글(上) 2 2 4 3 2" xfId="45758"/>
    <cellStyle name="표머릿글(上) 2 2 4 4" xfId="28201"/>
    <cellStyle name="표머릿글(上) 2 2 4 4 2" xfId="51240"/>
    <cellStyle name="표머릿글(上) 2 2 4 5" xfId="34090"/>
    <cellStyle name="표머릿글(上) 2 2 5" xfId="11022"/>
    <cellStyle name="표머릿글(上) 2 2 5 2" xfId="16964"/>
    <cellStyle name="표머릿글(上) 2 2 5 2 2" xfId="40018"/>
    <cellStyle name="표머릿글(上) 2 2 5 3" xfId="22720"/>
    <cellStyle name="표머릿글(上) 2 2 5 3 2" xfId="45759"/>
    <cellStyle name="표머릿글(上) 2 2 5 4" xfId="28202"/>
    <cellStyle name="표머릿글(上) 2 2 5 4 2" xfId="51241"/>
    <cellStyle name="표머릿글(上) 2 2 5 5" xfId="34091"/>
    <cellStyle name="표머릿글(上) 2 2 6" xfId="11023"/>
    <cellStyle name="표머릿글(上) 2 2 6 2" xfId="16965"/>
    <cellStyle name="표머릿글(上) 2 2 6 2 2" xfId="40019"/>
    <cellStyle name="표머릿글(上) 2 2 6 3" xfId="22721"/>
    <cellStyle name="표머릿글(上) 2 2 6 3 2" xfId="45760"/>
    <cellStyle name="표머릿글(上) 2 2 6 4" xfId="28203"/>
    <cellStyle name="표머릿글(上) 2 2 6 4 2" xfId="51242"/>
    <cellStyle name="표머릿글(上) 2 2 6 5" xfId="34092"/>
    <cellStyle name="표머릿글(上) 2 2 7" xfId="11024"/>
    <cellStyle name="표머릿글(上) 2 2 7 2" xfId="16966"/>
    <cellStyle name="표머릿글(上) 2 2 7 2 2" xfId="40020"/>
    <cellStyle name="표머릿글(上) 2 2 7 3" xfId="22722"/>
    <cellStyle name="표머릿글(上) 2 2 7 3 2" xfId="45761"/>
    <cellStyle name="표머릿글(上) 2 2 7 4" xfId="28204"/>
    <cellStyle name="표머릿글(上) 2 2 7 4 2" xfId="51243"/>
    <cellStyle name="표머릿글(上) 2 2 7 5" xfId="34093"/>
    <cellStyle name="표머릿글(上) 2 2 8" xfId="11025"/>
    <cellStyle name="표머릿글(上) 2 2 8 2" xfId="16967"/>
    <cellStyle name="표머릿글(上) 2 2 8 2 2" xfId="40021"/>
    <cellStyle name="표머릿글(上) 2 2 8 3" xfId="22723"/>
    <cellStyle name="표머릿글(上) 2 2 8 3 2" xfId="45762"/>
    <cellStyle name="표머릿글(上) 2 2 8 4" xfId="28205"/>
    <cellStyle name="표머릿글(上) 2 2 8 4 2" xfId="51244"/>
    <cellStyle name="표머릿글(上) 2 2 8 5" xfId="34094"/>
    <cellStyle name="표머릿글(上) 2 2 9" xfId="11657"/>
    <cellStyle name="표머릿글(上) 2 2 9 2" xfId="34726"/>
    <cellStyle name="표머릿글(上) 2 3" xfId="5924"/>
    <cellStyle name="표머릿글(上) 2 3 10" xfId="11026"/>
    <cellStyle name="표머릿글(上) 2 3 10 2" xfId="16968"/>
    <cellStyle name="표머릿글(上) 2 3 10 2 2" xfId="40022"/>
    <cellStyle name="표머릿글(上) 2 3 10 3" xfId="22724"/>
    <cellStyle name="표머릿글(上) 2 3 10 3 2" xfId="45763"/>
    <cellStyle name="표머릿글(上) 2 3 10 4" xfId="28206"/>
    <cellStyle name="표머릿글(上) 2 3 10 4 2" xfId="51245"/>
    <cellStyle name="표머릿글(上) 2 3 10 5" xfId="34095"/>
    <cellStyle name="표머릿글(上) 2 3 11" xfId="11897"/>
    <cellStyle name="표머릿글(上) 2 3 11 2" xfId="34966"/>
    <cellStyle name="표머릿글(上) 2 3 12" xfId="17654"/>
    <cellStyle name="표머릿글(上) 2 3 12 2" xfId="40708"/>
    <cellStyle name="표머릿글(上) 2 3 13" xfId="23151"/>
    <cellStyle name="표머릿글(上) 2 3 13 2" xfId="46190"/>
    <cellStyle name="표머릿글(上) 2 3 14" xfId="29038"/>
    <cellStyle name="표머릿글(上) 2 3 2" xfId="11027"/>
    <cellStyle name="표머릿글(上) 2 3 2 2" xfId="16969"/>
    <cellStyle name="표머릿글(上) 2 3 2 2 2" xfId="40023"/>
    <cellStyle name="표머릿글(上) 2 3 2 3" xfId="22725"/>
    <cellStyle name="표머릿글(上) 2 3 2 3 2" xfId="45764"/>
    <cellStyle name="표머릿글(上) 2 3 2 4" xfId="28207"/>
    <cellStyle name="표머릿글(上) 2 3 2 4 2" xfId="51246"/>
    <cellStyle name="표머릿글(上) 2 3 2 5" xfId="34096"/>
    <cellStyle name="표머릿글(上) 2 3 3" xfId="11028"/>
    <cellStyle name="표머릿글(上) 2 3 3 2" xfId="16970"/>
    <cellStyle name="표머릿글(上) 2 3 3 2 2" xfId="40024"/>
    <cellStyle name="표머릿글(上) 2 3 3 3" xfId="22726"/>
    <cellStyle name="표머릿글(上) 2 3 3 3 2" xfId="45765"/>
    <cellStyle name="표머릿글(上) 2 3 3 4" xfId="28208"/>
    <cellStyle name="표머릿글(上) 2 3 3 4 2" xfId="51247"/>
    <cellStyle name="표머릿글(上) 2 3 3 5" xfId="34097"/>
    <cellStyle name="표머릿글(上) 2 3 4" xfId="11029"/>
    <cellStyle name="표머릿글(上) 2 3 4 2" xfId="16971"/>
    <cellStyle name="표머릿글(上) 2 3 4 2 2" xfId="40025"/>
    <cellStyle name="표머릿글(上) 2 3 4 3" xfId="22727"/>
    <cellStyle name="표머릿글(上) 2 3 4 3 2" xfId="45766"/>
    <cellStyle name="표머릿글(上) 2 3 4 4" xfId="28209"/>
    <cellStyle name="표머릿글(上) 2 3 4 4 2" xfId="51248"/>
    <cellStyle name="표머릿글(上) 2 3 4 5" xfId="34098"/>
    <cellStyle name="표머릿글(上) 2 3 5" xfId="11030"/>
    <cellStyle name="표머릿글(上) 2 3 5 2" xfId="16972"/>
    <cellStyle name="표머릿글(上) 2 3 5 2 2" xfId="40026"/>
    <cellStyle name="표머릿글(上) 2 3 5 3" xfId="22728"/>
    <cellStyle name="표머릿글(上) 2 3 5 3 2" xfId="45767"/>
    <cellStyle name="표머릿글(上) 2 3 5 4" xfId="28210"/>
    <cellStyle name="표머릿글(上) 2 3 5 4 2" xfId="51249"/>
    <cellStyle name="표머릿글(上) 2 3 5 5" xfId="34099"/>
    <cellStyle name="표머릿글(上) 2 3 6" xfId="11031"/>
    <cellStyle name="표머릿글(上) 2 3 6 2" xfId="16973"/>
    <cellStyle name="표머릿글(上) 2 3 6 2 2" xfId="40027"/>
    <cellStyle name="표머릿글(上) 2 3 6 3" xfId="22729"/>
    <cellStyle name="표머릿글(上) 2 3 6 3 2" xfId="45768"/>
    <cellStyle name="표머릿글(上) 2 3 6 4" xfId="28211"/>
    <cellStyle name="표머릿글(上) 2 3 6 4 2" xfId="51250"/>
    <cellStyle name="표머릿글(上) 2 3 6 5" xfId="34100"/>
    <cellStyle name="표머릿글(上) 2 3 7" xfId="11032"/>
    <cellStyle name="표머릿글(上) 2 3 7 2" xfId="16974"/>
    <cellStyle name="표머릿글(上) 2 3 7 2 2" xfId="40028"/>
    <cellStyle name="표머릿글(上) 2 3 7 3" xfId="22730"/>
    <cellStyle name="표머릿글(上) 2 3 7 3 2" xfId="45769"/>
    <cellStyle name="표머릿글(上) 2 3 7 4" xfId="28212"/>
    <cellStyle name="표머릿글(上) 2 3 7 4 2" xfId="51251"/>
    <cellStyle name="표머릿글(上) 2 3 7 5" xfId="34101"/>
    <cellStyle name="표머릿글(上) 2 3 8" xfId="11033"/>
    <cellStyle name="표머릿글(上) 2 3 8 2" xfId="16975"/>
    <cellStyle name="표머릿글(上) 2 3 8 2 2" xfId="40029"/>
    <cellStyle name="표머릿글(上) 2 3 8 3" xfId="22731"/>
    <cellStyle name="표머릿글(上) 2 3 8 3 2" xfId="45770"/>
    <cellStyle name="표머릿글(上) 2 3 8 4" xfId="28213"/>
    <cellStyle name="표머릿글(上) 2 3 8 4 2" xfId="51252"/>
    <cellStyle name="표머릿글(上) 2 3 8 5" xfId="34102"/>
    <cellStyle name="표머릿글(上) 2 3 9" xfId="11034"/>
    <cellStyle name="표머릿글(上) 2 3 9 2" xfId="16976"/>
    <cellStyle name="표머릿글(上) 2 3 9 2 2" xfId="40030"/>
    <cellStyle name="표머릿글(上) 2 3 9 3" xfId="22732"/>
    <cellStyle name="표머릿글(上) 2 3 9 3 2" xfId="45771"/>
    <cellStyle name="표머릿글(上) 2 3 9 4" xfId="28214"/>
    <cellStyle name="표머릿글(上) 2 3 9 4 2" xfId="51253"/>
    <cellStyle name="표머릿글(上) 2 3 9 5" xfId="34103"/>
    <cellStyle name="표머릿글(上) 2 4" xfId="11035"/>
    <cellStyle name="표머릿글(上) 2 4 2" xfId="16977"/>
    <cellStyle name="표머릿글(上) 2 4 2 2" xfId="40031"/>
    <cellStyle name="표머릿글(上) 2 4 3" xfId="22733"/>
    <cellStyle name="표머릿글(上) 2 4 3 2" xfId="45772"/>
    <cellStyle name="표머릿글(上) 2 4 4" xfId="28215"/>
    <cellStyle name="표머릿글(上) 2 4 4 2" xfId="51254"/>
    <cellStyle name="표머릿글(上) 2 4 5" xfId="34104"/>
    <cellStyle name="표머릿글(上) 2 5" xfId="11036"/>
    <cellStyle name="표머릿글(上) 2 5 2" xfId="16978"/>
    <cellStyle name="표머릿글(上) 2 5 2 2" xfId="40032"/>
    <cellStyle name="표머릿글(上) 2 5 3" xfId="22734"/>
    <cellStyle name="표머릿글(上) 2 5 3 2" xfId="45773"/>
    <cellStyle name="표머릿글(上) 2 5 4" xfId="28216"/>
    <cellStyle name="표머릿글(上) 2 5 4 2" xfId="51255"/>
    <cellStyle name="표머릿글(上) 2 5 5" xfId="34105"/>
    <cellStyle name="표머릿글(上) 2 6" xfId="11037"/>
    <cellStyle name="표머릿글(上) 2 6 2" xfId="16979"/>
    <cellStyle name="표머릿글(上) 2 6 2 2" xfId="40033"/>
    <cellStyle name="표머릿글(上) 2 6 3" xfId="22735"/>
    <cellStyle name="표머릿글(上) 2 6 3 2" xfId="45774"/>
    <cellStyle name="표머릿글(上) 2 6 4" xfId="28217"/>
    <cellStyle name="표머릿글(上) 2 6 4 2" xfId="51256"/>
    <cellStyle name="표머릿글(上) 2 6 5" xfId="34106"/>
    <cellStyle name="표머릿글(上) 2 7" xfId="11038"/>
    <cellStyle name="표머릿글(上) 2 7 2" xfId="16980"/>
    <cellStyle name="표머릿글(上) 2 7 2 2" xfId="40034"/>
    <cellStyle name="표머릿글(上) 2 7 3" xfId="22736"/>
    <cellStyle name="표머릿글(上) 2 7 3 2" xfId="45775"/>
    <cellStyle name="표머릿글(上) 2 7 4" xfId="28218"/>
    <cellStyle name="표머릿글(上) 2 7 4 2" xfId="51257"/>
    <cellStyle name="표머릿글(上) 2 7 5" xfId="34107"/>
    <cellStyle name="표머릿글(上) 2 8" xfId="11039"/>
    <cellStyle name="표머릿글(上) 2 8 2" xfId="16981"/>
    <cellStyle name="표머릿글(上) 2 8 2 2" xfId="40035"/>
    <cellStyle name="표머릿글(上) 2 8 3" xfId="22737"/>
    <cellStyle name="표머릿글(上) 2 8 3 2" xfId="45776"/>
    <cellStyle name="표머릿글(上) 2 8 4" xfId="28219"/>
    <cellStyle name="표머릿글(上) 2 8 4 2" xfId="51258"/>
    <cellStyle name="표머릿글(上) 2 8 5" xfId="34108"/>
    <cellStyle name="표머릿글(上) 2 9" xfId="11040"/>
    <cellStyle name="표머릿글(上) 2 9 2" xfId="16982"/>
    <cellStyle name="표머릿글(上) 2 9 2 2" xfId="40036"/>
    <cellStyle name="표머릿글(上) 2 9 3" xfId="22738"/>
    <cellStyle name="표머릿글(上) 2 9 3 2" xfId="45777"/>
    <cellStyle name="표머릿글(上) 2 9 4" xfId="28220"/>
    <cellStyle name="표머릿글(上) 2 9 4 2" xfId="51259"/>
    <cellStyle name="표머릿글(上) 2 9 5" xfId="34109"/>
    <cellStyle name="표머릿글(上) 3" xfId="5539"/>
    <cellStyle name="표머릿글(上) 3 10" xfId="11532"/>
    <cellStyle name="표머릿글(上) 3 10 2" xfId="34601"/>
    <cellStyle name="표머릿글(上) 3 11" xfId="28664"/>
    <cellStyle name="표머릿글(上) 3 2" xfId="5827"/>
    <cellStyle name="표머릿글(上) 3 2 10" xfId="11800"/>
    <cellStyle name="표머릿글(上) 3 2 10 2" xfId="34869"/>
    <cellStyle name="표머릿글(上) 3 2 11" xfId="28941"/>
    <cellStyle name="표머릿글(上) 3 2 2" xfId="11041"/>
    <cellStyle name="표머릿글(上) 3 2 2 2" xfId="16983"/>
    <cellStyle name="표머릿글(上) 3 2 2 2 2" xfId="40037"/>
    <cellStyle name="표머릿글(上) 3 2 2 3" xfId="22739"/>
    <cellStyle name="표머릿글(上) 3 2 2 3 2" xfId="45778"/>
    <cellStyle name="표머릿글(上) 3 2 2 4" xfId="28221"/>
    <cellStyle name="표머릿글(上) 3 2 2 4 2" xfId="51260"/>
    <cellStyle name="표머릿글(上) 3 2 2 5" xfId="34110"/>
    <cellStyle name="표머릿글(上) 3 2 3" xfId="11042"/>
    <cellStyle name="표머릿글(上) 3 2 3 2" xfId="16984"/>
    <cellStyle name="표머릿글(上) 3 2 3 2 2" xfId="40038"/>
    <cellStyle name="표머릿글(上) 3 2 3 3" xfId="22740"/>
    <cellStyle name="표머릿글(上) 3 2 3 3 2" xfId="45779"/>
    <cellStyle name="표머릿글(上) 3 2 3 4" xfId="28222"/>
    <cellStyle name="표머릿글(上) 3 2 3 4 2" xfId="51261"/>
    <cellStyle name="표머릿글(上) 3 2 3 5" xfId="34111"/>
    <cellStyle name="표머릿글(上) 3 2 4" xfId="11043"/>
    <cellStyle name="표머릿글(上) 3 2 4 2" xfId="16985"/>
    <cellStyle name="표머릿글(上) 3 2 4 2 2" xfId="40039"/>
    <cellStyle name="표머릿글(上) 3 2 4 3" xfId="22741"/>
    <cellStyle name="표머릿글(上) 3 2 4 3 2" xfId="45780"/>
    <cellStyle name="표머릿글(上) 3 2 4 4" xfId="28223"/>
    <cellStyle name="표머릿글(上) 3 2 4 4 2" xfId="51262"/>
    <cellStyle name="표머릿글(上) 3 2 4 5" xfId="34112"/>
    <cellStyle name="표머릿글(上) 3 2 5" xfId="11044"/>
    <cellStyle name="표머릿글(上) 3 2 5 2" xfId="16986"/>
    <cellStyle name="표머릿글(上) 3 2 5 2 2" xfId="40040"/>
    <cellStyle name="표머릿글(上) 3 2 5 3" xfId="22742"/>
    <cellStyle name="표머릿글(上) 3 2 5 3 2" xfId="45781"/>
    <cellStyle name="표머릿글(上) 3 2 5 4" xfId="28224"/>
    <cellStyle name="표머릿글(上) 3 2 5 4 2" xfId="51263"/>
    <cellStyle name="표머릿글(上) 3 2 5 5" xfId="34113"/>
    <cellStyle name="표머릿글(上) 3 2 6" xfId="11045"/>
    <cellStyle name="표머릿글(上) 3 2 6 2" xfId="16987"/>
    <cellStyle name="표머릿글(上) 3 2 6 2 2" xfId="40041"/>
    <cellStyle name="표머릿글(上) 3 2 6 3" xfId="22743"/>
    <cellStyle name="표머릿글(上) 3 2 6 3 2" xfId="45782"/>
    <cellStyle name="표머릿글(上) 3 2 6 4" xfId="28225"/>
    <cellStyle name="표머릿글(上) 3 2 6 4 2" xfId="51264"/>
    <cellStyle name="표머릿글(上) 3 2 6 5" xfId="34114"/>
    <cellStyle name="표머릿글(上) 3 2 7" xfId="11046"/>
    <cellStyle name="표머릿글(上) 3 2 7 2" xfId="16988"/>
    <cellStyle name="표머릿글(上) 3 2 7 2 2" xfId="40042"/>
    <cellStyle name="표머릿글(上) 3 2 7 3" xfId="22744"/>
    <cellStyle name="표머릿글(上) 3 2 7 3 2" xfId="45783"/>
    <cellStyle name="표머릿글(上) 3 2 7 4" xfId="28226"/>
    <cellStyle name="표머릿글(上) 3 2 7 4 2" xfId="51265"/>
    <cellStyle name="표머릿글(上) 3 2 7 5" xfId="34115"/>
    <cellStyle name="표머릿글(上) 3 2 8" xfId="11047"/>
    <cellStyle name="표머릿글(上) 3 2 8 2" xfId="16989"/>
    <cellStyle name="표머릿글(上) 3 2 8 2 2" xfId="40043"/>
    <cellStyle name="표머릿글(上) 3 2 8 3" xfId="22745"/>
    <cellStyle name="표머릿글(上) 3 2 8 3 2" xfId="45784"/>
    <cellStyle name="표머릿글(上) 3 2 8 4" xfId="28227"/>
    <cellStyle name="표머릿글(上) 3 2 8 4 2" xfId="51266"/>
    <cellStyle name="표머릿글(上) 3 2 8 5" xfId="34116"/>
    <cellStyle name="표머릿글(上) 3 2 9" xfId="11048"/>
    <cellStyle name="표머릿글(上) 3 2 9 2" xfId="16990"/>
    <cellStyle name="표머릿글(上) 3 2 9 2 2" xfId="40044"/>
    <cellStyle name="표머릿글(上) 3 2 9 3" xfId="22746"/>
    <cellStyle name="표머릿글(上) 3 2 9 3 2" xfId="45785"/>
    <cellStyle name="표머릿글(上) 3 2 9 4" xfId="28228"/>
    <cellStyle name="표머릿글(上) 3 2 9 4 2" xfId="51267"/>
    <cellStyle name="표머릿글(上) 3 2 9 5" xfId="34117"/>
    <cellStyle name="표머릿글(上) 3 3" xfId="6049"/>
    <cellStyle name="표머릿글(上) 3 3 10" xfId="11049"/>
    <cellStyle name="표머릿글(上) 3 3 10 2" xfId="16991"/>
    <cellStyle name="표머릿글(上) 3 3 10 2 2" xfId="40045"/>
    <cellStyle name="표머릿글(上) 3 3 10 3" xfId="22747"/>
    <cellStyle name="표머릿글(上) 3 3 10 3 2" xfId="45786"/>
    <cellStyle name="표머릿글(上) 3 3 10 4" xfId="28229"/>
    <cellStyle name="표머릿글(上) 3 3 10 4 2" xfId="51268"/>
    <cellStyle name="표머릿글(上) 3 3 10 5" xfId="34118"/>
    <cellStyle name="표머릿글(上) 3 3 11" xfId="12021"/>
    <cellStyle name="표머릿글(上) 3 3 11 2" xfId="35090"/>
    <cellStyle name="표머릿글(上) 3 3 12" xfId="17778"/>
    <cellStyle name="표머릿글(上) 3 3 12 2" xfId="40832"/>
    <cellStyle name="표머릿글(上) 3 3 13" xfId="23275"/>
    <cellStyle name="표머릿글(上) 3 3 13 2" xfId="46314"/>
    <cellStyle name="표머릿글(上) 3 3 14" xfId="29163"/>
    <cellStyle name="표머릿글(上) 3 3 2" xfId="11050"/>
    <cellStyle name="표머릿글(上) 3 3 2 2" xfId="16992"/>
    <cellStyle name="표머릿글(上) 3 3 2 2 2" xfId="40046"/>
    <cellStyle name="표머릿글(上) 3 3 2 3" xfId="22748"/>
    <cellStyle name="표머릿글(上) 3 3 2 3 2" xfId="45787"/>
    <cellStyle name="표머릿글(上) 3 3 2 4" xfId="28230"/>
    <cellStyle name="표머릿글(上) 3 3 2 4 2" xfId="51269"/>
    <cellStyle name="표머릿글(上) 3 3 2 5" xfId="34119"/>
    <cellStyle name="표머릿글(上) 3 3 3" xfId="11051"/>
    <cellStyle name="표머릿글(上) 3 3 3 2" xfId="16993"/>
    <cellStyle name="표머릿글(上) 3 3 3 2 2" xfId="40047"/>
    <cellStyle name="표머릿글(上) 3 3 3 3" xfId="22749"/>
    <cellStyle name="표머릿글(上) 3 3 3 3 2" xfId="45788"/>
    <cellStyle name="표머릿글(上) 3 3 3 4" xfId="28231"/>
    <cellStyle name="표머릿글(上) 3 3 3 4 2" xfId="51270"/>
    <cellStyle name="표머릿글(上) 3 3 3 5" xfId="34120"/>
    <cellStyle name="표머릿글(上) 3 3 4" xfId="11052"/>
    <cellStyle name="표머릿글(上) 3 3 4 2" xfId="16994"/>
    <cellStyle name="표머릿글(上) 3 3 4 2 2" xfId="40048"/>
    <cellStyle name="표머릿글(上) 3 3 4 3" xfId="22750"/>
    <cellStyle name="표머릿글(上) 3 3 4 3 2" xfId="45789"/>
    <cellStyle name="표머릿글(上) 3 3 4 4" xfId="28232"/>
    <cellStyle name="표머릿글(上) 3 3 4 4 2" xfId="51271"/>
    <cellStyle name="표머릿글(上) 3 3 4 5" xfId="34121"/>
    <cellStyle name="표머릿글(上) 3 3 5" xfId="11053"/>
    <cellStyle name="표머릿글(上) 3 3 5 2" xfId="16995"/>
    <cellStyle name="표머릿글(上) 3 3 5 2 2" xfId="40049"/>
    <cellStyle name="표머릿글(上) 3 3 5 3" xfId="22751"/>
    <cellStyle name="표머릿글(上) 3 3 5 3 2" xfId="45790"/>
    <cellStyle name="표머릿글(上) 3 3 5 4" xfId="28233"/>
    <cellStyle name="표머릿글(上) 3 3 5 4 2" xfId="51272"/>
    <cellStyle name="표머릿글(上) 3 3 5 5" xfId="34122"/>
    <cellStyle name="표머릿글(上) 3 3 6" xfId="11054"/>
    <cellStyle name="표머릿글(上) 3 3 6 2" xfId="16996"/>
    <cellStyle name="표머릿글(上) 3 3 6 2 2" xfId="40050"/>
    <cellStyle name="표머릿글(上) 3 3 6 3" xfId="22752"/>
    <cellStyle name="표머릿글(上) 3 3 6 3 2" xfId="45791"/>
    <cellStyle name="표머릿글(上) 3 3 6 4" xfId="28234"/>
    <cellStyle name="표머릿글(上) 3 3 6 4 2" xfId="51273"/>
    <cellStyle name="표머릿글(上) 3 3 6 5" xfId="34123"/>
    <cellStyle name="표머릿글(上) 3 3 7" xfId="11055"/>
    <cellStyle name="표머릿글(上) 3 3 7 2" xfId="16997"/>
    <cellStyle name="표머릿글(上) 3 3 7 2 2" xfId="40051"/>
    <cellStyle name="표머릿글(上) 3 3 7 3" xfId="22753"/>
    <cellStyle name="표머릿글(上) 3 3 7 3 2" xfId="45792"/>
    <cellStyle name="표머릿글(上) 3 3 7 4" xfId="28235"/>
    <cellStyle name="표머릿글(上) 3 3 7 4 2" xfId="51274"/>
    <cellStyle name="표머릿글(上) 3 3 7 5" xfId="34124"/>
    <cellStyle name="표머릿글(上) 3 3 8" xfId="11056"/>
    <cellStyle name="표머릿글(上) 3 3 8 2" xfId="16998"/>
    <cellStyle name="표머릿글(上) 3 3 8 2 2" xfId="40052"/>
    <cellStyle name="표머릿글(上) 3 3 8 3" xfId="22754"/>
    <cellStyle name="표머릿글(上) 3 3 8 3 2" xfId="45793"/>
    <cellStyle name="표머릿글(上) 3 3 8 4" xfId="28236"/>
    <cellStyle name="표머릿글(上) 3 3 8 4 2" xfId="51275"/>
    <cellStyle name="표머릿글(上) 3 3 8 5" xfId="34125"/>
    <cellStyle name="표머릿글(上) 3 3 9" xfId="11057"/>
    <cellStyle name="표머릿글(上) 3 3 9 2" xfId="16999"/>
    <cellStyle name="표머릿글(上) 3 3 9 2 2" xfId="40053"/>
    <cellStyle name="표머릿글(上) 3 3 9 3" xfId="22755"/>
    <cellStyle name="표머릿글(上) 3 3 9 3 2" xfId="45794"/>
    <cellStyle name="표머릿글(上) 3 3 9 4" xfId="28237"/>
    <cellStyle name="표머릿글(上) 3 3 9 4 2" xfId="51276"/>
    <cellStyle name="표머릿글(上) 3 3 9 5" xfId="34126"/>
    <cellStyle name="표머릿글(上) 3 4" xfId="11058"/>
    <cellStyle name="표머릿글(上) 3 4 2" xfId="17000"/>
    <cellStyle name="표머릿글(上) 3 4 2 2" xfId="40054"/>
    <cellStyle name="표머릿글(上) 3 4 3" xfId="22756"/>
    <cellStyle name="표머릿글(上) 3 4 3 2" xfId="45795"/>
    <cellStyle name="표머릿글(上) 3 4 4" xfId="28238"/>
    <cellStyle name="표머릿글(上) 3 4 4 2" xfId="51277"/>
    <cellStyle name="표머릿글(上) 3 4 5" xfId="34127"/>
    <cellStyle name="표머릿글(上) 3 5" xfId="11059"/>
    <cellStyle name="표머릿글(上) 3 5 2" xfId="17001"/>
    <cellStyle name="표머릿글(上) 3 5 2 2" xfId="40055"/>
    <cellStyle name="표머릿글(上) 3 5 3" xfId="22757"/>
    <cellStyle name="표머릿글(上) 3 5 3 2" xfId="45796"/>
    <cellStyle name="표머릿글(上) 3 5 4" xfId="28239"/>
    <cellStyle name="표머릿글(上) 3 5 4 2" xfId="51278"/>
    <cellStyle name="표머릿글(上) 3 5 5" xfId="34128"/>
    <cellStyle name="표머릿글(上) 3 6" xfId="11060"/>
    <cellStyle name="표머릿글(上) 3 6 2" xfId="17002"/>
    <cellStyle name="표머릿글(上) 3 6 2 2" xfId="40056"/>
    <cellStyle name="표머릿글(上) 3 6 3" xfId="22758"/>
    <cellStyle name="표머릿글(上) 3 6 3 2" xfId="45797"/>
    <cellStyle name="표머릿글(上) 3 6 4" xfId="28240"/>
    <cellStyle name="표머릿글(上) 3 6 4 2" xfId="51279"/>
    <cellStyle name="표머릿글(上) 3 6 5" xfId="34129"/>
    <cellStyle name="표머릿글(上) 3 7" xfId="11061"/>
    <cellStyle name="표머릿글(上) 3 7 2" xfId="17003"/>
    <cellStyle name="표머릿글(上) 3 7 2 2" xfId="40057"/>
    <cellStyle name="표머릿글(上) 3 7 3" xfId="22759"/>
    <cellStyle name="표머릿글(上) 3 7 3 2" xfId="45798"/>
    <cellStyle name="표머릿글(上) 3 7 4" xfId="28241"/>
    <cellStyle name="표머릿글(上) 3 7 4 2" xfId="51280"/>
    <cellStyle name="표머릿글(上) 3 7 5" xfId="34130"/>
    <cellStyle name="표머릿글(上) 3 8" xfId="11062"/>
    <cellStyle name="표머릿글(上) 3 8 2" xfId="17004"/>
    <cellStyle name="표머릿글(上) 3 8 2 2" xfId="40058"/>
    <cellStyle name="표머릿글(上) 3 8 3" xfId="22760"/>
    <cellStyle name="표머릿글(上) 3 8 3 2" xfId="45799"/>
    <cellStyle name="표머릿글(上) 3 8 4" xfId="28242"/>
    <cellStyle name="표머릿글(上) 3 8 4 2" xfId="51281"/>
    <cellStyle name="표머릿글(上) 3 8 5" xfId="34131"/>
    <cellStyle name="표머릿글(上) 3 9" xfId="11063"/>
    <cellStyle name="표머릿글(上) 3 9 2" xfId="17005"/>
    <cellStyle name="표머릿글(上) 3 9 2 2" xfId="40059"/>
    <cellStyle name="표머릿글(上) 3 9 3" xfId="22761"/>
    <cellStyle name="표머릿글(上) 3 9 3 2" xfId="45800"/>
    <cellStyle name="표머릿글(上) 3 9 4" xfId="28243"/>
    <cellStyle name="표머릿글(上) 3 9 4 2" xfId="51282"/>
    <cellStyle name="표머릿글(上) 3 9 5" xfId="34132"/>
    <cellStyle name="표머릿글(上) 4" xfId="5482"/>
    <cellStyle name="표머릿글(上) 4 10" xfId="28607"/>
    <cellStyle name="표머릿글(上) 4 2" xfId="5770"/>
    <cellStyle name="표머릿글(上) 4 2 10" xfId="11064"/>
    <cellStyle name="표머릿글(上) 4 2 10 2" xfId="17006"/>
    <cellStyle name="표머릿글(上) 4 2 10 2 2" xfId="40060"/>
    <cellStyle name="표머릿글(上) 4 2 10 3" xfId="22762"/>
    <cellStyle name="표머릿글(上) 4 2 10 3 2" xfId="45801"/>
    <cellStyle name="표머릿글(上) 4 2 10 4" xfId="28244"/>
    <cellStyle name="표머릿글(上) 4 2 10 4 2" xfId="51283"/>
    <cellStyle name="표머릿글(上) 4 2 10 5" xfId="34133"/>
    <cellStyle name="표머릿글(上) 4 2 11" xfId="11743"/>
    <cellStyle name="표머릿글(上) 4 2 11 2" xfId="34812"/>
    <cellStyle name="표머릿글(上) 4 2 12" xfId="23023"/>
    <cellStyle name="표머릿글(上) 4 2 12 2" xfId="46062"/>
    <cellStyle name="표머릿글(上) 4 2 13" xfId="28884"/>
    <cellStyle name="표머릿글(上) 4 2 2" xfId="11065"/>
    <cellStyle name="표머릿글(上) 4 2 2 2" xfId="17007"/>
    <cellStyle name="표머릿글(上) 4 2 2 2 2" xfId="40061"/>
    <cellStyle name="표머릿글(上) 4 2 2 3" xfId="22763"/>
    <cellStyle name="표머릿글(上) 4 2 2 3 2" xfId="45802"/>
    <cellStyle name="표머릿글(上) 4 2 2 4" xfId="28245"/>
    <cellStyle name="표머릿글(上) 4 2 2 4 2" xfId="51284"/>
    <cellStyle name="표머릿글(上) 4 2 2 5" xfId="34134"/>
    <cellStyle name="표머릿글(上) 4 2 3" xfId="11066"/>
    <cellStyle name="표머릿글(上) 4 2 3 2" xfId="17008"/>
    <cellStyle name="표머릿글(上) 4 2 3 2 2" xfId="40062"/>
    <cellStyle name="표머릿글(上) 4 2 3 3" xfId="22764"/>
    <cellStyle name="표머릿글(上) 4 2 3 3 2" xfId="45803"/>
    <cellStyle name="표머릿글(上) 4 2 3 4" xfId="28246"/>
    <cellStyle name="표머릿글(上) 4 2 3 4 2" xfId="51285"/>
    <cellStyle name="표머릿글(上) 4 2 3 5" xfId="34135"/>
    <cellStyle name="표머릿글(上) 4 2 4" xfId="11067"/>
    <cellStyle name="표머릿글(上) 4 2 4 2" xfId="17009"/>
    <cellStyle name="표머릿글(上) 4 2 4 2 2" xfId="40063"/>
    <cellStyle name="표머릿글(上) 4 2 4 3" xfId="22765"/>
    <cellStyle name="표머릿글(上) 4 2 4 3 2" xfId="45804"/>
    <cellStyle name="표머릿글(上) 4 2 4 4" xfId="28247"/>
    <cellStyle name="표머릿글(上) 4 2 4 4 2" xfId="51286"/>
    <cellStyle name="표머릿글(上) 4 2 4 5" xfId="34136"/>
    <cellStyle name="표머릿글(上) 4 2 5" xfId="11068"/>
    <cellStyle name="표머릿글(上) 4 2 5 2" xfId="17010"/>
    <cellStyle name="표머릿글(上) 4 2 5 2 2" xfId="40064"/>
    <cellStyle name="표머릿글(上) 4 2 5 3" xfId="22766"/>
    <cellStyle name="표머릿글(上) 4 2 5 3 2" xfId="45805"/>
    <cellStyle name="표머릿글(上) 4 2 5 4" xfId="28248"/>
    <cellStyle name="표머릿글(上) 4 2 5 4 2" xfId="51287"/>
    <cellStyle name="표머릿글(上) 4 2 5 5" xfId="34137"/>
    <cellStyle name="표머릿글(上) 4 2 6" xfId="11069"/>
    <cellStyle name="표머릿글(上) 4 2 6 2" xfId="17011"/>
    <cellStyle name="표머릿글(上) 4 2 6 2 2" xfId="40065"/>
    <cellStyle name="표머릿글(上) 4 2 6 3" xfId="22767"/>
    <cellStyle name="표머릿글(上) 4 2 6 3 2" xfId="45806"/>
    <cellStyle name="표머릿글(上) 4 2 6 4" xfId="28249"/>
    <cellStyle name="표머릿글(上) 4 2 6 4 2" xfId="51288"/>
    <cellStyle name="표머릿글(上) 4 2 6 5" xfId="34138"/>
    <cellStyle name="표머릿글(上) 4 2 7" xfId="11070"/>
    <cellStyle name="표머릿글(上) 4 2 7 2" xfId="17012"/>
    <cellStyle name="표머릿글(上) 4 2 7 2 2" xfId="40066"/>
    <cellStyle name="표머릿글(上) 4 2 7 3" xfId="22768"/>
    <cellStyle name="표머릿글(上) 4 2 7 3 2" xfId="45807"/>
    <cellStyle name="표머릿글(上) 4 2 7 4" xfId="28250"/>
    <cellStyle name="표머릿글(上) 4 2 7 4 2" xfId="51289"/>
    <cellStyle name="표머릿글(上) 4 2 7 5" xfId="34139"/>
    <cellStyle name="표머릿글(上) 4 2 8" xfId="11071"/>
    <cellStyle name="표머릿글(上) 4 2 8 2" xfId="17013"/>
    <cellStyle name="표머릿글(上) 4 2 8 2 2" xfId="40067"/>
    <cellStyle name="표머릿글(上) 4 2 8 3" xfId="22769"/>
    <cellStyle name="표머릿글(上) 4 2 8 3 2" xfId="45808"/>
    <cellStyle name="표머릿글(上) 4 2 8 4" xfId="28251"/>
    <cellStyle name="표머릿글(上) 4 2 8 4 2" xfId="51290"/>
    <cellStyle name="표머릿글(上) 4 2 8 5" xfId="34140"/>
    <cellStyle name="표머릿글(上) 4 2 9" xfId="11072"/>
    <cellStyle name="표머릿글(上) 4 2 9 2" xfId="17014"/>
    <cellStyle name="표머릿글(上) 4 2 9 2 2" xfId="40068"/>
    <cellStyle name="표머릿글(上) 4 2 9 3" xfId="22770"/>
    <cellStyle name="표머릿글(上) 4 2 9 3 2" xfId="45809"/>
    <cellStyle name="표머릿글(上) 4 2 9 4" xfId="28252"/>
    <cellStyle name="표머릿글(上) 4 2 9 4 2" xfId="51291"/>
    <cellStyle name="표머릿글(上) 4 2 9 5" xfId="34141"/>
    <cellStyle name="표머릿글(上) 4 3" xfId="5995"/>
    <cellStyle name="표머릿글(上) 4 3 10" xfId="11073"/>
    <cellStyle name="표머릿글(上) 4 3 10 2" xfId="17015"/>
    <cellStyle name="표머릿글(上) 4 3 10 2 2" xfId="40069"/>
    <cellStyle name="표머릿글(上) 4 3 10 3" xfId="22771"/>
    <cellStyle name="표머릿글(上) 4 3 10 3 2" xfId="45810"/>
    <cellStyle name="표머릿글(上) 4 3 10 4" xfId="28253"/>
    <cellStyle name="표머릿글(上) 4 3 10 4 2" xfId="51292"/>
    <cellStyle name="표머릿글(上) 4 3 10 5" xfId="34142"/>
    <cellStyle name="표머릿글(上) 4 3 11" xfId="11968"/>
    <cellStyle name="표머릿글(上) 4 3 11 2" xfId="35037"/>
    <cellStyle name="표머릿글(上) 4 3 12" xfId="17725"/>
    <cellStyle name="표머릿글(上) 4 3 12 2" xfId="40779"/>
    <cellStyle name="표머릿글(上) 4 3 13" xfId="23222"/>
    <cellStyle name="표머릿글(上) 4 3 13 2" xfId="46261"/>
    <cellStyle name="표머릿글(上) 4 3 14" xfId="29109"/>
    <cellStyle name="표머릿글(上) 4 3 2" xfId="11074"/>
    <cellStyle name="표머릿글(上) 4 3 2 2" xfId="17016"/>
    <cellStyle name="표머릿글(上) 4 3 2 2 2" xfId="40070"/>
    <cellStyle name="표머릿글(上) 4 3 2 3" xfId="22772"/>
    <cellStyle name="표머릿글(上) 4 3 2 3 2" xfId="45811"/>
    <cellStyle name="표머릿글(上) 4 3 2 4" xfId="28254"/>
    <cellStyle name="표머릿글(上) 4 3 2 4 2" xfId="51293"/>
    <cellStyle name="표머릿글(上) 4 3 2 5" xfId="34143"/>
    <cellStyle name="표머릿글(上) 4 3 3" xfId="11075"/>
    <cellStyle name="표머릿글(上) 4 3 3 2" xfId="17017"/>
    <cellStyle name="표머릿글(上) 4 3 3 2 2" xfId="40071"/>
    <cellStyle name="표머릿글(上) 4 3 3 3" xfId="22773"/>
    <cellStyle name="표머릿글(上) 4 3 3 3 2" xfId="45812"/>
    <cellStyle name="표머릿글(上) 4 3 3 4" xfId="28255"/>
    <cellStyle name="표머릿글(上) 4 3 3 4 2" xfId="51294"/>
    <cellStyle name="표머릿글(上) 4 3 3 5" xfId="34144"/>
    <cellStyle name="표머릿글(上) 4 3 4" xfId="11076"/>
    <cellStyle name="표머릿글(上) 4 3 4 2" xfId="17018"/>
    <cellStyle name="표머릿글(上) 4 3 4 2 2" xfId="40072"/>
    <cellStyle name="표머릿글(上) 4 3 4 3" xfId="22774"/>
    <cellStyle name="표머릿글(上) 4 3 4 3 2" xfId="45813"/>
    <cellStyle name="표머릿글(上) 4 3 4 4" xfId="28256"/>
    <cellStyle name="표머릿글(上) 4 3 4 4 2" xfId="51295"/>
    <cellStyle name="표머릿글(上) 4 3 4 5" xfId="34145"/>
    <cellStyle name="표머릿글(上) 4 3 5" xfId="11077"/>
    <cellStyle name="표머릿글(上) 4 3 5 2" xfId="17019"/>
    <cellStyle name="표머릿글(上) 4 3 5 2 2" xfId="40073"/>
    <cellStyle name="표머릿글(上) 4 3 5 3" xfId="22775"/>
    <cellStyle name="표머릿글(上) 4 3 5 3 2" xfId="45814"/>
    <cellStyle name="표머릿글(上) 4 3 5 4" xfId="28257"/>
    <cellStyle name="표머릿글(上) 4 3 5 4 2" xfId="51296"/>
    <cellStyle name="표머릿글(上) 4 3 5 5" xfId="34146"/>
    <cellStyle name="표머릿글(上) 4 3 6" xfId="11078"/>
    <cellStyle name="표머릿글(上) 4 3 6 2" xfId="17020"/>
    <cellStyle name="표머릿글(上) 4 3 6 2 2" xfId="40074"/>
    <cellStyle name="표머릿글(上) 4 3 6 3" xfId="22776"/>
    <cellStyle name="표머릿글(上) 4 3 6 3 2" xfId="45815"/>
    <cellStyle name="표머릿글(上) 4 3 6 4" xfId="28258"/>
    <cellStyle name="표머릿글(上) 4 3 6 4 2" xfId="51297"/>
    <cellStyle name="표머릿글(上) 4 3 6 5" xfId="34147"/>
    <cellStyle name="표머릿글(上) 4 3 7" xfId="11079"/>
    <cellStyle name="표머릿글(上) 4 3 7 2" xfId="17021"/>
    <cellStyle name="표머릿글(上) 4 3 7 2 2" xfId="40075"/>
    <cellStyle name="표머릿글(上) 4 3 7 3" xfId="22777"/>
    <cellStyle name="표머릿글(上) 4 3 7 3 2" xfId="45816"/>
    <cellStyle name="표머릿글(上) 4 3 7 4" xfId="28259"/>
    <cellStyle name="표머릿글(上) 4 3 7 4 2" xfId="51298"/>
    <cellStyle name="표머릿글(上) 4 3 7 5" xfId="34148"/>
    <cellStyle name="표머릿글(上) 4 3 8" xfId="11080"/>
    <cellStyle name="표머릿글(上) 4 3 8 2" xfId="17022"/>
    <cellStyle name="표머릿글(上) 4 3 8 2 2" xfId="40076"/>
    <cellStyle name="표머릿글(上) 4 3 8 3" xfId="22778"/>
    <cellStyle name="표머릿글(上) 4 3 8 3 2" xfId="45817"/>
    <cellStyle name="표머릿글(上) 4 3 8 4" xfId="28260"/>
    <cellStyle name="표머릿글(上) 4 3 8 4 2" xfId="51299"/>
    <cellStyle name="표머릿글(上) 4 3 8 5" xfId="34149"/>
    <cellStyle name="표머릿글(上) 4 3 9" xfId="11081"/>
    <cellStyle name="표머릿글(上) 4 3 9 2" xfId="17023"/>
    <cellStyle name="표머릿글(上) 4 3 9 2 2" xfId="40077"/>
    <cellStyle name="표머릿글(上) 4 3 9 3" xfId="22779"/>
    <cellStyle name="표머릿글(上) 4 3 9 3 2" xfId="45818"/>
    <cellStyle name="표머릿글(上) 4 3 9 4" xfId="28261"/>
    <cellStyle name="표머릿글(上) 4 3 9 4 2" xfId="51300"/>
    <cellStyle name="표머릿글(上) 4 3 9 5" xfId="34150"/>
    <cellStyle name="표머릿글(上) 4 4" xfId="11082"/>
    <cellStyle name="표머릿글(上) 4 4 2" xfId="17024"/>
    <cellStyle name="표머릿글(上) 4 4 2 2" xfId="40078"/>
    <cellStyle name="표머릿글(上) 4 4 3" xfId="22780"/>
    <cellStyle name="표머릿글(上) 4 4 3 2" xfId="45819"/>
    <cellStyle name="표머릿글(上) 4 4 4" xfId="28262"/>
    <cellStyle name="표머릿글(上) 4 4 4 2" xfId="51301"/>
    <cellStyle name="표머릿글(上) 4 4 5" xfId="34151"/>
    <cellStyle name="표머릿글(上) 4 5" xfId="11083"/>
    <cellStyle name="표머릿글(上) 4 5 2" xfId="17025"/>
    <cellStyle name="표머릿글(上) 4 5 2 2" xfId="40079"/>
    <cellStyle name="표머릿글(上) 4 5 3" xfId="22781"/>
    <cellStyle name="표머릿글(上) 4 5 3 2" xfId="45820"/>
    <cellStyle name="표머릿글(上) 4 5 4" xfId="28263"/>
    <cellStyle name="표머릿글(上) 4 5 4 2" xfId="51302"/>
    <cellStyle name="표머릿글(上) 4 5 5" xfId="34152"/>
    <cellStyle name="표머릿글(上) 4 6" xfId="11084"/>
    <cellStyle name="표머릿글(上) 4 6 2" xfId="17026"/>
    <cellStyle name="표머릿글(上) 4 6 2 2" xfId="40080"/>
    <cellStyle name="표머릿글(上) 4 6 3" xfId="22782"/>
    <cellStyle name="표머릿글(上) 4 6 3 2" xfId="45821"/>
    <cellStyle name="표머릿글(上) 4 6 4" xfId="28264"/>
    <cellStyle name="표머릿글(上) 4 6 4 2" xfId="51303"/>
    <cellStyle name="표머릿글(上) 4 6 5" xfId="34153"/>
    <cellStyle name="표머릿글(上) 4 7" xfId="11085"/>
    <cellStyle name="표머릿글(上) 4 7 2" xfId="17027"/>
    <cellStyle name="표머릿글(上) 4 7 2 2" xfId="40081"/>
    <cellStyle name="표머릿글(上) 4 7 3" xfId="22783"/>
    <cellStyle name="표머릿글(上) 4 7 3 2" xfId="45822"/>
    <cellStyle name="표머릿글(上) 4 7 4" xfId="28265"/>
    <cellStyle name="표머릿글(上) 4 7 4 2" xfId="51304"/>
    <cellStyle name="표머릿글(上) 4 7 5" xfId="34154"/>
    <cellStyle name="표머릿글(上) 4 8" xfId="11086"/>
    <cellStyle name="표머릿글(上) 4 8 2" xfId="17028"/>
    <cellStyle name="표머릿글(上) 4 8 2 2" xfId="40082"/>
    <cellStyle name="표머릿글(上) 4 8 3" xfId="22784"/>
    <cellStyle name="표머릿글(上) 4 8 3 2" xfId="45823"/>
    <cellStyle name="표머릿글(上) 4 8 4" xfId="28266"/>
    <cellStyle name="표머릿글(上) 4 8 4 2" xfId="51305"/>
    <cellStyle name="표머릿글(上) 4 8 5" xfId="34155"/>
    <cellStyle name="표머릿글(上) 4 9" xfId="11476"/>
    <cellStyle name="표머릿글(上) 4 9 2" xfId="34545"/>
    <cellStyle name="표머릿글(上) 5" xfId="11087"/>
    <cellStyle name="표머릿글(上) 5 2" xfId="17029"/>
    <cellStyle name="표머릿글(上) 5 2 2" xfId="40083"/>
    <cellStyle name="표머릿글(上) 5 3" xfId="22785"/>
    <cellStyle name="표머릿글(上) 5 3 2" xfId="45824"/>
    <cellStyle name="표머릿글(上) 5 4" xfId="28267"/>
    <cellStyle name="표머릿글(上) 5 4 2" xfId="51306"/>
    <cellStyle name="표머릿글(上) 5 5" xfId="34156"/>
    <cellStyle name="표머릿글(上) 6" xfId="11088"/>
    <cellStyle name="표머릿글(上) 6 2" xfId="17030"/>
    <cellStyle name="표머릿글(上) 6 2 2" xfId="40084"/>
    <cellStyle name="표머릿글(上) 6 3" xfId="22786"/>
    <cellStyle name="표머릿글(上) 6 3 2" xfId="45825"/>
    <cellStyle name="표머릿글(上) 6 4" xfId="28268"/>
    <cellStyle name="표머릿글(上) 6 4 2" xfId="51307"/>
    <cellStyle name="표머릿글(上) 6 5" xfId="34157"/>
    <cellStyle name="표머릿글(上) 7" xfId="11089"/>
    <cellStyle name="표머릿글(上) 7 2" xfId="17031"/>
    <cellStyle name="표머릿글(上) 7 2 2" xfId="40085"/>
    <cellStyle name="표머릿글(上) 7 3" xfId="22787"/>
    <cellStyle name="표머릿글(上) 7 3 2" xfId="45826"/>
    <cellStyle name="표머릿글(上) 7 4" xfId="28269"/>
    <cellStyle name="표머릿글(上) 7 4 2" xfId="51308"/>
    <cellStyle name="표머릿글(上) 7 5" xfId="34158"/>
    <cellStyle name="표머릿글(上) 8" xfId="11090"/>
    <cellStyle name="표머릿글(上) 8 2" xfId="17032"/>
    <cellStyle name="표머릿글(上) 8 2 2" xfId="40086"/>
    <cellStyle name="표머릿글(上) 8 3" xfId="22788"/>
    <cellStyle name="표머릿글(上) 8 3 2" xfId="45827"/>
    <cellStyle name="표머릿글(上) 8 4" xfId="28270"/>
    <cellStyle name="표머릿글(上) 8 4 2" xfId="51309"/>
    <cellStyle name="표머릿글(上) 8 5" xfId="34159"/>
    <cellStyle name="표머릿글(上) 9" xfId="11091"/>
    <cellStyle name="표머릿글(上) 9 2" xfId="17033"/>
    <cellStyle name="표머릿글(上) 9 2 2" xfId="40087"/>
    <cellStyle name="표머릿글(上) 9 3" xfId="22789"/>
    <cellStyle name="표머릿글(上) 9 3 2" xfId="45828"/>
    <cellStyle name="표머릿글(上) 9 4" xfId="28271"/>
    <cellStyle name="표머릿글(上) 9 4 2" xfId="51310"/>
    <cellStyle name="표머릿글(上) 9 5" xfId="34160"/>
    <cellStyle name="표머릿글(中)" xfId="674"/>
    <cellStyle name="표머릿글(中) 2" xfId="28430"/>
    <cellStyle name="표머릿글(下)" xfId="675"/>
    <cellStyle name="표상단" xfId="4880"/>
    <cellStyle name="표상단 2" xfId="5543"/>
    <cellStyle name="표상단 2 2" xfId="5831"/>
    <cellStyle name="표상단 2 2 10" xfId="17566"/>
    <cellStyle name="표상단 2 2 10 2" xfId="40620"/>
    <cellStyle name="표상단 2 2 11" xfId="28945"/>
    <cellStyle name="표상단 2 2 2" xfId="11092"/>
    <cellStyle name="표상단 2 2 2 2" xfId="17034"/>
    <cellStyle name="표상단 2 2 2 2 2" xfId="40088"/>
    <cellStyle name="표상단 2 2 2 3" xfId="28272"/>
    <cellStyle name="표상단 2 2 2 3 2" xfId="51311"/>
    <cellStyle name="표상단 2 2 2 4" xfId="34161"/>
    <cellStyle name="표상단 2 2 3" xfId="11093"/>
    <cellStyle name="표상단 2 2 3 2" xfId="17035"/>
    <cellStyle name="표상단 2 2 3 2 2" xfId="40089"/>
    <cellStyle name="표상단 2 2 3 3" xfId="28273"/>
    <cellStyle name="표상단 2 2 3 3 2" xfId="51312"/>
    <cellStyle name="표상단 2 2 3 4" xfId="34162"/>
    <cellStyle name="표상단 2 2 4" xfId="11094"/>
    <cellStyle name="표상단 2 2 4 2" xfId="17036"/>
    <cellStyle name="표상단 2 2 4 2 2" xfId="40090"/>
    <cellStyle name="표상단 2 2 4 3" xfId="28274"/>
    <cellStyle name="표상단 2 2 4 3 2" xfId="51313"/>
    <cellStyle name="표상단 2 2 4 4" xfId="34163"/>
    <cellStyle name="표상단 2 2 5" xfId="11095"/>
    <cellStyle name="표상단 2 2 5 2" xfId="17037"/>
    <cellStyle name="표상단 2 2 5 2 2" xfId="40091"/>
    <cellStyle name="표상단 2 2 5 3" xfId="28275"/>
    <cellStyle name="표상단 2 2 5 3 2" xfId="51314"/>
    <cellStyle name="표상단 2 2 5 4" xfId="34164"/>
    <cellStyle name="표상단 2 2 6" xfId="11096"/>
    <cellStyle name="표상단 2 2 6 2" xfId="17038"/>
    <cellStyle name="표상단 2 2 6 2 2" xfId="40092"/>
    <cellStyle name="표상단 2 2 6 3" xfId="28276"/>
    <cellStyle name="표상단 2 2 6 3 2" xfId="51315"/>
    <cellStyle name="표상단 2 2 6 4" xfId="34165"/>
    <cellStyle name="표상단 2 2 7" xfId="11097"/>
    <cellStyle name="표상단 2 2 7 2" xfId="17039"/>
    <cellStyle name="표상단 2 2 7 2 2" xfId="40093"/>
    <cellStyle name="표상단 2 2 7 3" xfId="28277"/>
    <cellStyle name="표상단 2 2 7 3 2" xfId="51316"/>
    <cellStyle name="표상단 2 2 7 4" xfId="34166"/>
    <cellStyle name="표상단 2 2 8" xfId="11098"/>
    <cellStyle name="표상단 2 2 8 2" xfId="17040"/>
    <cellStyle name="표상단 2 2 8 2 2" xfId="40094"/>
    <cellStyle name="표상단 2 2 8 3" xfId="28278"/>
    <cellStyle name="표상단 2 2 8 3 2" xfId="51317"/>
    <cellStyle name="표상단 2 2 8 4" xfId="34167"/>
    <cellStyle name="표상단 2 2 9" xfId="11804"/>
    <cellStyle name="표상단 2 2 9 2" xfId="34873"/>
    <cellStyle name="표상단 2 3" xfId="6053"/>
    <cellStyle name="표상단 2 3 2" xfId="12025"/>
    <cellStyle name="표상단 2 3 2 2" xfId="35094"/>
    <cellStyle name="표상단 2 3 3" xfId="29167"/>
    <cellStyle name="표상단 2 4" xfId="11099"/>
    <cellStyle name="표상단 2 4 2" xfId="17041"/>
    <cellStyle name="표상단 2 4 2 2" xfId="40095"/>
    <cellStyle name="표상단 2 4 3" xfId="28279"/>
    <cellStyle name="표상단 2 4 3 2" xfId="51318"/>
    <cellStyle name="표상단 2 4 4" xfId="34168"/>
    <cellStyle name="표상단 2 5" xfId="11100"/>
    <cellStyle name="표상단 2 5 2" xfId="17042"/>
    <cellStyle name="표상단 2 5 2 2" xfId="40096"/>
    <cellStyle name="표상단 2 5 3" xfId="28280"/>
    <cellStyle name="표상단 2 5 3 2" xfId="51319"/>
    <cellStyle name="표상단 2 5 4" xfId="34169"/>
    <cellStyle name="표상단 2 6" xfId="11536"/>
    <cellStyle name="표상단 2 6 2" xfId="34605"/>
    <cellStyle name="표상단 2 7" xfId="28668"/>
    <cellStyle name="표상단 3" xfId="5426"/>
    <cellStyle name="표상단 3 10" xfId="11420"/>
    <cellStyle name="표상단 3 10 2" xfId="34489"/>
    <cellStyle name="표상단 3 11" xfId="17217"/>
    <cellStyle name="표상단 3 11 2" xfId="40271"/>
    <cellStyle name="표상단 3 12" xfId="11254"/>
    <cellStyle name="표상단 3 12 2" xfId="34323"/>
    <cellStyle name="표상단 3 13" xfId="28551"/>
    <cellStyle name="표상단 3 2" xfId="5714"/>
    <cellStyle name="표상단 3 2 10" xfId="11687"/>
    <cellStyle name="표상단 3 2 10 2" xfId="34756"/>
    <cellStyle name="표상단 3 2 11" xfId="17456"/>
    <cellStyle name="표상단 3 2 11 2" xfId="40510"/>
    <cellStyle name="표상단 3 2 12" xfId="22976"/>
    <cellStyle name="표상단 3 2 12 2" xfId="46015"/>
    <cellStyle name="표상단 3 2 13" xfId="28828"/>
    <cellStyle name="표상단 3 2 2" xfId="11101"/>
    <cellStyle name="표상단 3 2 2 2" xfId="17043"/>
    <cellStyle name="표상단 3 2 2 2 2" xfId="40097"/>
    <cellStyle name="표상단 3 2 2 3" xfId="28281"/>
    <cellStyle name="표상단 3 2 2 3 2" xfId="51320"/>
    <cellStyle name="표상단 3 2 2 4" xfId="34170"/>
    <cellStyle name="표상단 3 2 3" xfId="11102"/>
    <cellStyle name="표상단 3 2 3 2" xfId="17044"/>
    <cellStyle name="표상단 3 2 3 2 2" xfId="40098"/>
    <cellStyle name="표상단 3 2 3 3" xfId="28282"/>
    <cellStyle name="표상단 3 2 3 3 2" xfId="51321"/>
    <cellStyle name="표상단 3 2 3 4" xfId="34171"/>
    <cellStyle name="표상단 3 2 4" xfId="11103"/>
    <cellStyle name="표상단 3 2 4 2" xfId="17045"/>
    <cellStyle name="표상단 3 2 4 2 2" xfId="40099"/>
    <cellStyle name="표상단 3 2 4 3" xfId="28283"/>
    <cellStyle name="표상단 3 2 4 3 2" xfId="51322"/>
    <cellStyle name="표상단 3 2 4 4" xfId="34172"/>
    <cellStyle name="표상단 3 2 5" xfId="11104"/>
    <cellStyle name="표상단 3 2 5 2" xfId="17046"/>
    <cellStyle name="표상단 3 2 5 2 2" xfId="40100"/>
    <cellStyle name="표상단 3 2 5 3" xfId="28284"/>
    <cellStyle name="표상단 3 2 5 3 2" xfId="51323"/>
    <cellStyle name="표상단 3 2 5 4" xfId="34173"/>
    <cellStyle name="표상단 3 2 6" xfId="11105"/>
    <cellStyle name="표상단 3 2 6 2" xfId="17047"/>
    <cellStyle name="표상단 3 2 6 2 2" xfId="40101"/>
    <cellStyle name="표상단 3 2 6 3" xfId="28285"/>
    <cellStyle name="표상단 3 2 6 3 2" xfId="51324"/>
    <cellStyle name="표상단 3 2 6 4" xfId="34174"/>
    <cellStyle name="표상단 3 2 7" xfId="11106"/>
    <cellStyle name="표상단 3 2 7 2" xfId="17048"/>
    <cellStyle name="표상단 3 2 7 2 2" xfId="40102"/>
    <cellStyle name="표상단 3 2 7 3" xfId="28286"/>
    <cellStyle name="표상단 3 2 7 3 2" xfId="51325"/>
    <cellStyle name="표상단 3 2 7 4" xfId="34175"/>
    <cellStyle name="표상단 3 2 8" xfId="11107"/>
    <cellStyle name="표상단 3 2 8 2" xfId="17049"/>
    <cellStyle name="표상단 3 2 8 2 2" xfId="40103"/>
    <cellStyle name="표상단 3 2 8 3" xfId="28287"/>
    <cellStyle name="표상단 3 2 8 3 2" xfId="51326"/>
    <cellStyle name="표상단 3 2 8 4" xfId="34176"/>
    <cellStyle name="표상단 3 2 9" xfId="11108"/>
    <cellStyle name="표상단 3 2 9 2" xfId="17050"/>
    <cellStyle name="표상단 3 2 9 2 2" xfId="40104"/>
    <cellStyle name="표상단 3 2 9 3" xfId="28288"/>
    <cellStyle name="표상단 3 2 9 3 2" xfId="51327"/>
    <cellStyle name="표상단 3 2 9 4" xfId="34177"/>
    <cellStyle name="표상단 3 3" xfId="5950"/>
    <cellStyle name="표상단 3 3 10" xfId="11109"/>
    <cellStyle name="표상단 3 3 10 2" xfId="17051"/>
    <cellStyle name="표상단 3 3 10 2 2" xfId="40105"/>
    <cellStyle name="표상단 3 3 10 3" xfId="28289"/>
    <cellStyle name="표상단 3 3 10 3 2" xfId="51328"/>
    <cellStyle name="표상단 3 3 10 4" xfId="34178"/>
    <cellStyle name="표상단 3 3 11" xfId="11923"/>
    <cellStyle name="표상단 3 3 11 2" xfId="34992"/>
    <cellStyle name="표상단 3 3 12" xfId="17680"/>
    <cellStyle name="표상단 3 3 12 2" xfId="40734"/>
    <cellStyle name="표상단 3 3 13" xfId="23177"/>
    <cellStyle name="표상단 3 3 13 2" xfId="46216"/>
    <cellStyle name="표상단 3 3 14" xfId="29064"/>
    <cellStyle name="표상단 3 3 2" xfId="11110"/>
    <cellStyle name="표상단 3 3 2 2" xfId="17052"/>
    <cellStyle name="표상단 3 3 2 2 2" xfId="40106"/>
    <cellStyle name="표상단 3 3 2 3" xfId="28290"/>
    <cellStyle name="표상단 3 3 2 3 2" xfId="51329"/>
    <cellStyle name="표상단 3 3 2 4" xfId="34179"/>
    <cellStyle name="표상단 3 3 3" xfId="11111"/>
    <cellStyle name="표상단 3 3 3 2" xfId="17053"/>
    <cellStyle name="표상단 3 3 3 2 2" xfId="40107"/>
    <cellStyle name="표상단 3 3 3 3" xfId="28291"/>
    <cellStyle name="표상단 3 3 3 3 2" xfId="51330"/>
    <cellStyle name="표상단 3 3 3 4" xfId="34180"/>
    <cellStyle name="표상단 3 3 4" xfId="11112"/>
    <cellStyle name="표상단 3 3 4 2" xfId="17054"/>
    <cellStyle name="표상단 3 3 4 2 2" xfId="40108"/>
    <cellStyle name="표상단 3 3 4 3" xfId="28292"/>
    <cellStyle name="표상단 3 3 4 3 2" xfId="51331"/>
    <cellStyle name="표상단 3 3 4 4" xfId="34181"/>
    <cellStyle name="표상단 3 3 5" xfId="11113"/>
    <cellStyle name="표상단 3 3 5 2" xfId="17055"/>
    <cellStyle name="표상단 3 3 5 2 2" xfId="40109"/>
    <cellStyle name="표상단 3 3 5 3" xfId="28293"/>
    <cellStyle name="표상단 3 3 5 3 2" xfId="51332"/>
    <cellStyle name="표상단 3 3 5 4" xfId="34182"/>
    <cellStyle name="표상단 3 3 6" xfId="11114"/>
    <cellStyle name="표상단 3 3 6 2" xfId="17056"/>
    <cellStyle name="표상단 3 3 6 2 2" xfId="40110"/>
    <cellStyle name="표상단 3 3 6 3" xfId="28294"/>
    <cellStyle name="표상단 3 3 6 3 2" xfId="51333"/>
    <cellStyle name="표상단 3 3 6 4" xfId="34183"/>
    <cellStyle name="표상단 3 3 7" xfId="11115"/>
    <cellStyle name="표상단 3 3 7 2" xfId="17057"/>
    <cellStyle name="표상단 3 3 7 2 2" xfId="40111"/>
    <cellStyle name="표상단 3 3 7 3" xfId="28295"/>
    <cellStyle name="표상단 3 3 7 3 2" xfId="51334"/>
    <cellStyle name="표상단 3 3 7 4" xfId="34184"/>
    <cellStyle name="표상단 3 3 8" xfId="11116"/>
    <cellStyle name="표상단 3 3 8 2" xfId="17058"/>
    <cellStyle name="표상단 3 3 8 2 2" xfId="40112"/>
    <cellStyle name="표상단 3 3 8 3" xfId="28296"/>
    <cellStyle name="표상단 3 3 8 3 2" xfId="51335"/>
    <cellStyle name="표상단 3 3 8 4" xfId="34185"/>
    <cellStyle name="표상단 3 3 9" xfId="11117"/>
    <cellStyle name="표상단 3 3 9 2" xfId="17059"/>
    <cellStyle name="표상단 3 3 9 2 2" xfId="40113"/>
    <cellStyle name="표상단 3 3 9 3" xfId="28297"/>
    <cellStyle name="표상단 3 3 9 3 2" xfId="51336"/>
    <cellStyle name="표상단 3 3 9 4" xfId="34186"/>
    <cellStyle name="표상단 3 4" xfId="11118"/>
    <cellStyle name="표상단 3 4 2" xfId="17060"/>
    <cellStyle name="표상단 3 4 2 2" xfId="40114"/>
    <cellStyle name="표상단 3 4 3" xfId="28298"/>
    <cellStyle name="표상단 3 4 3 2" xfId="51337"/>
    <cellStyle name="표상단 3 4 4" xfId="34187"/>
    <cellStyle name="표상단 3 5" xfId="11119"/>
    <cellStyle name="표상단 3 5 2" xfId="17061"/>
    <cellStyle name="표상단 3 5 2 2" xfId="40115"/>
    <cellStyle name="표상단 3 5 3" xfId="28299"/>
    <cellStyle name="표상단 3 5 3 2" xfId="51338"/>
    <cellStyle name="표상단 3 5 4" xfId="34188"/>
    <cellStyle name="표상단 3 6" xfId="11120"/>
    <cellStyle name="표상단 3 6 2" xfId="17062"/>
    <cellStyle name="표상단 3 6 2 2" xfId="40116"/>
    <cellStyle name="표상단 3 6 3" xfId="28300"/>
    <cellStyle name="표상단 3 6 3 2" xfId="51339"/>
    <cellStyle name="표상단 3 6 4" xfId="34189"/>
    <cellStyle name="표상단 3 7" xfId="11121"/>
    <cellStyle name="표상단 3 7 2" xfId="17063"/>
    <cellStyle name="표상단 3 7 2 2" xfId="40117"/>
    <cellStyle name="표상단 3 7 3" xfId="28301"/>
    <cellStyle name="표상단 3 7 3 2" xfId="51340"/>
    <cellStyle name="표상단 3 7 4" xfId="34190"/>
    <cellStyle name="표상단 3 8" xfId="11122"/>
    <cellStyle name="표상단 3 8 2" xfId="17064"/>
    <cellStyle name="표상단 3 8 2 2" xfId="40118"/>
    <cellStyle name="표상단 3 8 3" xfId="28302"/>
    <cellStyle name="표상단 3 8 3 2" xfId="51341"/>
    <cellStyle name="표상단 3 8 4" xfId="34191"/>
    <cellStyle name="표상단 3 9" xfId="11123"/>
    <cellStyle name="표상단 3 9 2" xfId="17065"/>
    <cellStyle name="표상단 3 9 2 2" xfId="40119"/>
    <cellStyle name="표상단 3 9 3" xfId="28303"/>
    <cellStyle name="표상단 3 9 3 2" xfId="51342"/>
    <cellStyle name="표상단 3 9 4" xfId="34192"/>
    <cellStyle name="표상단 4" xfId="5464"/>
    <cellStyle name="표상단 4 10" xfId="17251"/>
    <cellStyle name="표상단 4 10 2" xfId="40305"/>
    <cellStyle name="표상단 4 11" xfId="22874"/>
    <cellStyle name="표상단 4 11 2" xfId="45913"/>
    <cellStyle name="표상단 4 12" xfId="28589"/>
    <cellStyle name="표상단 4 2" xfId="5752"/>
    <cellStyle name="표상단 4 2 2" xfId="11124"/>
    <cellStyle name="표상단 4 2 2 2" xfId="17066"/>
    <cellStyle name="표상단 4 2 2 2 2" xfId="40120"/>
    <cellStyle name="표상단 4 2 2 3" xfId="28304"/>
    <cellStyle name="표상단 4 2 2 3 2" xfId="51343"/>
    <cellStyle name="표상단 4 2 2 4" xfId="34193"/>
    <cellStyle name="표상단 4 2 3" xfId="11725"/>
    <cellStyle name="표상단 4 2 3 2" xfId="34794"/>
    <cellStyle name="표상단 4 2 4" xfId="17492"/>
    <cellStyle name="표상단 4 2 4 2" xfId="40546"/>
    <cellStyle name="표상단 4 2 5" xfId="28866"/>
    <cellStyle name="표상단 4 3" xfId="5979"/>
    <cellStyle name="표상단 4 3 10" xfId="11125"/>
    <cellStyle name="표상단 4 3 10 2" xfId="17067"/>
    <cellStyle name="표상단 4 3 10 2 2" xfId="40121"/>
    <cellStyle name="표상단 4 3 10 3" xfId="28305"/>
    <cellStyle name="표상단 4 3 10 3 2" xfId="51344"/>
    <cellStyle name="표상단 4 3 10 4" xfId="34194"/>
    <cellStyle name="표상단 4 3 11" xfId="11952"/>
    <cellStyle name="표상단 4 3 11 2" xfId="35021"/>
    <cellStyle name="표상단 4 3 12" xfId="17709"/>
    <cellStyle name="표상단 4 3 12 2" xfId="40763"/>
    <cellStyle name="표상단 4 3 13" xfId="23206"/>
    <cellStyle name="표상단 4 3 13 2" xfId="46245"/>
    <cellStyle name="표상단 4 3 14" xfId="29093"/>
    <cellStyle name="표상단 4 3 2" xfId="11126"/>
    <cellStyle name="표상단 4 3 2 2" xfId="17068"/>
    <cellStyle name="표상단 4 3 2 2 2" xfId="40122"/>
    <cellStyle name="표상단 4 3 2 3" xfId="28306"/>
    <cellStyle name="표상단 4 3 2 3 2" xfId="51345"/>
    <cellStyle name="표상단 4 3 2 4" xfId="34195"/>
    <cellStyle name="표상단 4 3 3" xfId="11127"/>
    <cellStyle name="표상단 4 3 3 2" xfId="17069"/>
    <cellStyle name="표상단 4 3 3 2 2" xfId="40123"/>
    <cellStyle name="표상단 4 3 3 3" xfId="28307"/>
    <cellStyle name="표상단 4 3 3 3 2" xfId="51346"/>
    <cellStyle name="표상단 4 3 3 4" xfId="34196"/>
    <cellStyle name="표상단 4 3 4" xfId="11128"/>
    <cellStyle name="표상단 4 3 4 2" xfId="17070"/>
    <cellStyle name="표상단 4 3 4 2 2" xfId="40124"/>
    <cellStyle name="표상단 4 3 4 3" xfId="28308"/>
    <cellStyle name="표상단 4 3 4 3 2" xfId="51347"/>
    <cellStyle name="표상단 4 3 4 4" xfId="34197"/>
    <cellStyle name="표상단 4 3 5" xfId="11129"/>
    <cellStyle name="표상단 4 3 5 2" xfId="17071"/>
    <cellStyle name="표상단 4 3 5 2 2" xfId="40125"/>
    <cellStyle name="표상단 4 3 5 3" xfId="28309"/>
    <cellStyle name="표상단 4 3 5 3 2" xfId="51348"/>
    <cellStyle name="표상단 4 3 5 4" xfId="34198"/>
    <cellStyle name="표상단 4 3 6" xfId="11130"/>
    <cellStyle name="표상단 4 3 6 2" xfId="17072"/>
    <cellStyle name="표상단 4 3 6 2 2" xfId="40126"/>
    <cellStyle name="표상단 4 3 6 3" xfId="28310"/>
    <cellStyle name="표상단 4 3 6 3 2" xfId="51349"/>
    <cellStyle name="표상단 4 3 6 4" xfId="34199"/>
    <cellStyle name="표상단 4 3 7" xfId="11131"/>
    <cellStyle name="표상단 4 3 7 2" xfId="17073"/>
    <cellStyle name="표상단 4 3 7 2 2" xfId="40127"/>
    <cellStyle name="표상단 4 3 7 3" xfId="28311"/>
    <cellStyle name="표상단 4 3 7 3 2" xfId="51350"/>
    <cellStyle name="표상단 4 3 7 4" xfId="34200"/>
    <cellStyle name="표상단 4 3 8" xfId="11132"/>
    <cellStyle name="표상단 4 3 8 2" xfId="17074"/>
    <cellStyle name="표상단 4 3 8 2 2" xfId="40128"/>
    <cellStyle name="표상단 4 3 8 3" xfId="28312"/>
    <cellStyle name="표상단 4 3 8 3 2" xfId="51351"/>
    <cellStyle name="표상단 4 3 8 4" xfId="34201"/>
    <cellStyle name="표상단 4 3 9" xfId="11133"/>
    <cellStyle name="표상단 4 3 9 2" xfId="17075"/>
    <cellStyle name="표상단 4 3 9 2 2" xfId="40129"/>
    <cellStyle name="표상단 4 3 9 3" xfId="28313"/>
    <cellStyle name="표상단 4 3 9 3 2" xfId="51352"/>
    <cellStyle name="표상단 4 3 9 4" xfId="34202"/>
    <cellStyle name="표상단 4 4" xfId="11134"/>
    <cellStyle name="표상단 4 4 2" xfId="17076"/>
    <cellStyle name="표상단 4 4 2 2" xfId="40130"/>
    <cellStyle name="표상단 4 4 3" xfId="28314"/>
    <cellStyle name="표상단 4 4 3 2" xfId="51353"/>
    <cellStyle name="표상단 4 4 4" xfId="34203"/>
    <cellStyle name="표상단 4 5" xfId="11135"/>
    <cellStyle name="표상단 4 5 2" xfId="17077"/>
    <cellStyle name="표상단 4 5 2 2" xfId="40131"/>
    <cellStyle name="표상단 4 5 3" xfId="28315"/>
    <cellStyle name="표상단 4 5 3 2" xfId="51354"/>
    <cellStyle name="표상단 4 5 4" xfId="34204"/>
    <cellStyle name="표상단 4 6" xfId="11136"/>
    <cellStyle name="표상단 4 6 2" xfId="17078"/>
    <cellStyle name="표상단 4 6 2 2" xfId="40132"/>
    <cellStyle name="표상단 4 6 3" xfId="28316"/>
    <cellStyle name="표상단 4 6 3 2" xfId="51355"/>
    <cellStyle name="표상단 4 6 4" xfId="34205"/>
    <cellStyle name="표상단 4 7" xfId="11137"/>
    <cellStyle name="표상단 4 7 2" xfId="17079"/>
    <cellStyle name="표상단 4 7 2 2" xfId="40133"/>
    <cellStyle name="표상단 4 7 3" xfId="28317"/>
    <cellStyle name="표상단 4 7 3 2" xfId="51356"/>
    <cellStyle name="표상단 4 7 4" xfId="34206"/>
    <cellStyle name="표상단 4 8" xfId="11138"/>
    <cellStyle name="표상단 4 8 2" xfId="17080"/>
    <cellStyle name="표상단 4 8 2 2" xfId="40134"/>
    <cellStyle name="표상단 4 8 3" xfId="28318"/>
    <cellStyle name="표상단 4 8 3 2" xfId="51357"/>
    <cellStyle name="표상단 4 8 4" xfId="34207"/>
    <cellStyle name="표상단 4 9" xfId="11458"/>
    <cellStyle name="표상단 4 9 2" xfId="34527"/>
    <cellStyle name="표상단 5" xfId="5616"/>
    <cellStyle name="표상단 5 2" xfId="11597"/>
    <cellStyle name="표상단 5 2 2" xfId="34666"/>
    <cellStyle name="표상단 5 3" xfId="28737"/>
    <cellStyle name="표상단 6" xfId="11139"/>
    <cellStyle name="표상단 6 2" xfId="17081"/>
    <cellStyle name="표상단 6 2 2" xfId="40135"/>
    <cellStyle name="표상단 6 3" xfId="28319"/>
    <cellStyle name="표상단 6 3 2" xfId="51358"/>
    <cellStyle name="표상단 6 4" xfId="34208"/>
    <cellStyle name="표상단 7" xfId="28445"/>
    <cellStyle name="表示済みのハイパーリンク_~8004112" xfId="676"/>
    <cellStyle name="표제목" xfId="4881"/>
    <cellStyle name="표제목 2" xfId="5342"/>
    <cellStyle name="표제목 2 2" xfId="5579"/>
    <cellStyle name="표제목 2 2 10" xfId="28704"/>
    <cellStyle name="표제목 2 2 2" xfId="5867"/>
    <cellStyle name="표제목 2 2 2 2" xfId="11140"/>
    <cellStyle name="표제목 2 2 2 2 2" xfId="17082"/>
    <cellStyle name="표제목 2 2 2 2 2 2" xfId="40136"/>
    <cellStyle name="표제목 2 2 2 2 3" xfId="22790"/>
    <cellStyle name="표제목 2 2 2 2 3 2" xfId="45829"/>
    <cellStyle name="표제목 2 2 2 2 4" xfId="28320"/>
    <cellStyle name="표제목 2 2 2 2 4 2" xfId="51359"/>
    <cellStyle name="표제목 2 2 2 2 5" xfId="34209"/>
    <cellStyle name="표제목 2 2 2 3" xfId="11141"/>
    <cellStyle name="표제목 2 2 2 3 2" xfId="17083"/>
    <cellStyle name="표제목 2 2 2 3 2 2" xfId="40137"/>
    <cellStyle name="표제목 2 2 2 3 3" xfId="22791"/>
    <cellStyle name="표제목 2 2 2 3 3 2" xfId="45830"/>
    <cellStyle name="표제목 2 2 2 3 4" xfId="28321"/>
    <cellStyle name="표제목 2 2 2 3 4 2" xfId="51360"/>
    <cellStyle name="표제목 2 2 2 3 5" xfId="34210"/>
    <cellStyle name="표제목 2 2 2 4" xfId="11142"/>
    <cellStyle name="표제목 2 2 2 4 2" xfId="17084"/>
    <cellStyle name="표제목 2 2 2 4 2 2" xfId="40138"/>
    <cellStyle name="표제목 2 2 2 4 3" xfId="22792"/>
    <cellStyle name="표제목 2 2 2 4 3 2" xfId="45831"/>
    <cellStyle name="표제목 2 2 2 4 4" xfId="28322"/>
    <cellStyle name="표제목 2 2 2 4 4 2" xfId="51361"/>
    <cellStyle name="표제목 2 2 2 4 5" xfId="34211"/>
    <cellStyle name="표제목 2 2 2 5" xfId="11143"/>
    <cellStyle name="표제목 2 2 2 5 2" xfId="17085"/>
    <cellStyle name="표제목 2 2 2 5 2 2" xfId="40139"/>
    <cellStyle name="표제목 2 2 2 5 3" xfId="22793"/>
    <cellStyle name="표제목 2 2 2 5 3 2" xfId="45832"/>
    <cellStyle name="표제목 2 2 2 5 4" xfId="28323"/>
    <cellStyle name="표제목 2 2 2 5 4 2" xfId="51362"/>
    <cellStyle name="표제목 2 2 2 5 5" xfId="34212"/>
    <cellStyle name="표제목 2 2 2 6" xfId="11144"/>
    <cellStyle name="표제목 2 2 2 6 2" xfId="17086"/>
    <cellStyle name="표제목 2 2 2 6 2 2" xfId="40140"/>
    <cellStyle name="표제목 2 2 2 6 3" xfId="22794"/>
    <cellStyle name="표제목 2 2 2 6 3 2" xfId="45833"/>
    <cellStyle name="표제목 2 2 2 6 4" xfId="28324"/>
    <cellStyle name="표제목 2 2 2 6 4 2" xfId="51363"/>
    <cellStyle name="표제목 2 2 2 6 5" xfId="34213"/>
    <cellStyle name="표제목 2 2 2 7" xfId="11840"/>
    <cellStyle name="표제목 2 2 2 7 2" xfId="34909"/>
    <cellStyle name="표제목 2 2 2 8" xfId="17601"/>
    <cellStyle name="표제목 2 2 2 8 2" xfId="40655"/>
    <cellStyle name="표제목 2 2 2 9" xfId="28981"/>
    <cellStyle name="표제목 2 2 3" xfId="11145"/>
    <cellStyle name="표제목 2 2 3 2" xfId="17087"/>
    <cellStyle name="표제목 2 2 3 2 2" xfId="40141"/>
    <cellStyle name="표제목 2 2 3 3" xfId="22795"/>
    <cellStyle name="표제목 2 2 3 3 2" xfId="45834"/>
    <cellStyle name="표제목 2 2 3 4" xfId="28325"/>
    <cellStyle name="표제목 2 2 3 4 2" xfId="51364"/>
    <cellStyle name="표제목 2 2 3 5" xfId="34214"/>
    <cellStyle name="표제목 2 2 4" xfId="11146"/>
    <cellStyle name="표제목 2 2 4 2" xfId="17088"/>
    <cellStyle name="표제목 2 2 4 2 2" xfId="40142"/>
    <cellStyle name="표제목 2 2 4 3" xfId="22796"/>
    <cellStyle name="표제목 2 2 4 3 2" xfId="45835"/>
    <cellStyle name="표제목 2 2 4 4" xfId="28326"/>
    <cellStyle name="표제목 2 2 4 4 2" xfId="51365"/>
    <cellStyle name="표제목 2 2 4 5" xfId="34215"/>
    <cellStyle name="표제목 2 2 5" xfId="11147"/>
    <cellStyle name="표제목 2 2 5 2" xfId="17089"/>
    <cellStyle name="표제목 2 2 5 2 2" xfId="40143"/>
    <cellStyle name="표제목 2 2 5 3" xfId="22797"/>
    <cellStyle name="표제목 2 2 5 3 2" xfId="45836"/>
    <cellStyle name="표제목 2 2 5 4" xfId="28327"/>
    <cellStyle name="표제목 2 2 5 4 2" xfId="51366"/>
    <cellStyle name="표제목 2 2 5 5" xfId="34216"/>
    <cellStyle name="표제목 2 2 6" xfId="11148"/>
    <cellStyle name="표제목 2 2 6 2" xfId="17090"/>
    <cellStyle name="표제목 2 2 6 2 2" xfId="40144"/>
    <cellStyle name="표제목 2 2 6 3" xfId="22798"/>
    <cellStyle name="표제목 2 2 6 3 2" xfId="45837"/>
    <cellStyle name="표제목 2 2 6 4" xfId="28328"/>
    <cellStyle name="표제목 2 2 6 4 2" xfId="51367"/>
    <cellStyle name="표제목 2 2 6 5" xfId="34217"/>
    <cellStyle name="표제목 2 2 7" xfId="11149"/>
    <cellStyle name="표제목 2 2 7 2" xfId="17091"/>
    <cellStyle name="표제목 2 2 7 2 2" xfId="40145"/>
    <cellStyle name="표제목 2 2 7 3" xfId="22799"/>
    <cellStyle name="표제목 2 2 7 3 2" xfId="45838"/>
    <cellStyle name="표제목 2 2 7 4" xfId="28329"/>
    <cellStyle name="표제목 2 2 7 4 2" xfId="51368"/>
    <cellStyle name="표제목 2 2 7 5" xfId="34218"/>
    <cellStyle name="표제목 2 2 8" xfId="11150"/>
    <cellStyle name="표제목 2 2 8 2" xfId="17092"/>
    <cellStyle name="표제목 2 2 8 2 2" xfId="40146"/>
    <cellStyle name="표제목 2 2 8 3" xfId="22800"/>
    <cellStyle name="표제목 2 2 8 3 2" xfId="45839"/>
    <cellStyle name="표제목 2 2 8 4" xfId="28330"/>
    <cellStyle name="표제목 2 2 8 4 2" xfId="51369"/>
    <cellStyle name="표제목 2 2 8 5" xfId="34219"/>
    <cellStyle name="표제목 2 2 9" xfId="11151"/>
    <cellStyle name="표제목 2 2 9 2" xfId="17093"/>
    <cellStyle name="표제목 2 2 9 2 2" xfId="40147"/>
    <cellStyle name="표제목 2 2 9 3" xfId="22801"/>
    <cellStyle name="표제목 2 2 9 3 2" xfId="45840"/>
    <cellStyle name="표제목 2 2 9 4" xfId="28331"/>
    <cellStyle name="표제목 2 2 9 4 2" xfId="51370"/>
    <cellStyle name="표제목 2 2 9 5" xfId="34220"/>
    <cellStyle name="표제목 2 3" xfId="5591"/>
    <cellStyle name="표제목 2 3 2" xfId="5879"/>
    <cellStyle name="표제목 2 3 2 10" xfId="11152"/>
    <cellStyle name="표제목 2 3 2 10 2" xfId="17094"/>
    <cellStyle name="표제목 2 3 2 10 2 2" xfId="40148"/>
    <cellStyle name="표제목 2 3 2 10 3" xfId="22802"/>
    <cellStyle name="표제목 2 3 2 10 3 2" xfId="45841"/>
    <cellStyle name="표제목 2 3 2 10 4" xfId="28332"/>
    <cellStyle name="표제목 2 3 2 10 4 2" xfId="51371"/>
    <cellStyle name="표제목 2 3 2 10 5" xfId="34221"/>
    <cellStyle name="표제목 2 3 2 11" xfId="11852"/>
    <cellStyle name="표제목 2 3 2 11 2" xfId="34921"/>
    <cellStyle name="표제목 2 3 2 12" xfId="23106"/>
    <cellStyle name="표제목 2 3 2 12 2" xfId="46145"/>
    <cellStyle name="표제목 2 3 2 13" xfId="28993"/>
    <cellStyle name="표제목 2 3 2 2" xfId="11153"/>
    <cellStyle name="표제목 2 3 2 2 2" xfId="17095"/>
    <cellStyle name="표제목 2 3 2 2 2 2" xfId="40149"/>
    <cellStyle name="표제목 2 3 2 2 3" xfId="22803"/>
    <cellStyle name="표제목 2 3 2 2 3 2" xfId="45842"/>
    <cellStyle name="표제목 2 3 2 2 4" xfId="28333"/>
    <cellStyle name="표제목 2 3 2 2 4 2" xfId="51372"/>
    <cellStyle name="표제목 2 3 2 2 5" xfId="34222"/>
    <cellStyle name="표제목 2 3 2 3" xfId="11154"/>
    <cellStyle name="표제목 2 3 2 3 2" xfId="17096"/>
    <cellStyle name="표제목 2 3 2 3 2 2" xfId="40150"/>
    <cellStyle name="표제목 2 3 2 3 3" xfId="22804"/>
    <cellStyle name="표제목 2 3 2 3 3 2" xfId="45843"/>
    <cellStyle name="표제목 2 3 2 3 4" xfId="28334"/>
    <cellStyle name="표제목 2 3 2 3 4 2" xfId="51373"/>
    <cellStyle name="표제목 2 3 2 3 5" xfId="34223"/>
    <cellStyle name="표제목 2 3 2 4" xfId="11155"/>
    <cellStyle name="표제목 2 3 2 4 2" xfId="17097"/>
    <cellStyle name="표제목 2 3 2 4 2 2" xfId="40151"/>
    <cellStyle name="표제목 2 3 2 4 3" xfId="22805"/>
    <cellStyle name="표제목 2 3 2 4 3 2" xfId="45844"/>
    <cellStyle name="표제목 2 3 2 4 4" xfId="28335"/>
    <cellStyle name="표제목 2 3 2 4 4 2" xfId="51374"/>
    <cellStyle name="표제목 2 3 2 4 5" xfId="34224"/>
    <cellStyle name="표제목 2 3 2 5" xfId="11156"/>
    <cellStyle name="표제목 2 3 2 5 2" xfId="17098"/>
    <cellStyle name="표제목 2 3 2 5 2 2" xfId="40152"/>
    <cellStyle name="표제목 2 3 2 5 3" xfId="22806"/>
    <cellStyle name="표제목 2 3 2 5 3 2" xfId="45845"/>
    <cellStyle name="표제목 2 3 2 5 4" xfId="28336"/>
    <cellStyle name="표제목 2 3 2 5 4 2" xfId="51375"/>
    <cellStyle name="표제목 2 3 2 5 5" xfId="34225"/>
    <cellStyle name="표제목 2 3 2 6" xfId="11157"/>
    <cellStyle name="표제목 2 3 2 6 2" xfId="17099"/>
    <cellStyle name="표제목 2 3 2 6 2 2" xfId="40153"/>
    <cellStyle name="표제목 2 3 2 6 3" xfId="22807"/>
    <cellStyle name="표제목 2 3 2 6 3 2" xfId="45846"/>
    <cellStyle name="표제목 2 3 2 6 4" xfId="28337"/>
    <cellStyle name="표제목 2 3 2 6 4 2" xfId="51376"/>
    <cellStyle name="표제목 2 3 2 6 5" xfId="34226"/>
    <cellStyle name="표제목 2 3 2 7" xfId="11158"/>
    <cellStyle name="표제목 2 3 2 7 2" xfId="17100"/>
    <cellStyle name="표제목 2 3 2 7 2 2" xfId="40154"/>
    <cellStyle name="표제목 2 3 2 7 3" xfId="22808"/>
    <cellStyle name="표제목 2 3 2 7 3 2" xfId="45847"/>
    <cellStyle name="표제목 2 3 2 7 4" xfId="28338"/>
    <cellStyle name="표제목 2 3 2 7 4 2" xfId="51377"/>
    <cellStyle name="표제목 2 3 2 7 5" xfId="34227"/>
    <cellStyle name="표제목 2 3 2 8" xfId="11159"/>
    <cellStyle name="표제목 2 3 2 8 2" xfId="17101"/>
    <cellStyle name="표제목 2 3 2 8 2 2" xfId="40155"/>
    <cellStyle name="표제목 2 3 2 8 3" xfId="22809"/>
    <cellStyle name="표제목 2 3 2 8 3 2" xfId="45848"/>
    <cellStyle name="표제목 2 3 2 8 4" xfId="28339"/>
    <cellStyle name="표제목 2 3 2 8 4 2" xfId="51378"/>
    <cellStyle name="표제목 2 3 2 8 5" xfId="34228"/>
    <cellStyle name="표제목 2 3 2 9" xfId="11160"/>
    <cellStyle name="표제목 2 3 2 9 2" xfId="17102"/>
    <cellStyle name="표제목 2 3 2 9 2 2" xfId="40156"/>
    <cellStyle name="표제목 2 3 2 9 3" xfId="22810"/>
    <cellStyle name="표제목 2 3 2 9 3 2" xfId="45849"/>
    <cellStyle name="표제목 2 3 2 9 4" xfId="28340"/>
    <cellStyle name="표제목 2 3 2 9 4 2" xfId="51379"/>
    <cellStyle name="표제목 2 3 2 9 5" xfId="34229"/>
    <cellStyle name="표제목 2 3 3" xfId="6084"/>
    <cellStyle name="표제목 2 3 3 10" xfId="11161"/>
    <cellStyle name="표제목 2 3 3 10 2" xfId="17103"/>
    <cellStyle name="표제목 2 3 3 10 2 2" xfId="40157"/>
    <cellStyle name="표제목 2 3 3 10 3" xfId="22811"/>
    <cellStyle name="표제목 2 3 3 10 3 2" xfId="45850"/>
    <cellStyle name="표제목 2 3 3 10 4" xfId="28341"/>
    <cellStyle name="표제목 2 3 3 10 4 2" xfId="51380"/>
    <cellStyle name="표제목 2 3 3 10 5" xfId="34230"/>
    <cellStyle name="표제목 2 3 3 11" xfId="12056"/>
    <cellStyle name="표제목 2 3 3 11 2" xfId="35125"/>
    <cellStyle name="표제목 2 3 3 12" xfId="17812"/>
    <cellStyle name="표제목 2 3 3 12 2" xfId="40866"/>
    <cellStyle name="표제목 2 3 3 13" xfId="23309"/>
    <cellStyle name="표제목 2 3 3 13 2" xfId="46348"/>
    <cellStyle name="표제목 2 3 3 14" xfId="29198"/>
    <cellStyle name="표제목 2 3 3 2" xfId="11162"/>
    <cellStyle name="표제목 2 3 3 2 2" xfId="17104"/>
    <cellStyle name="표제목 2 3 3 2 2 2" xfId="40158"/>
    <cellStyle name="표제목 2 3 3 2 3" xfId="22812"/>
    <cellStyle name="표제목 2 3 3 2 3 2" xfId="45851"/>
    <cellStyle name="표제목 2 3 3 2 4" xfId="28342"/>
    <cellStyle name="표제목 2 3 3 2 4 2" xfId="51381"/>
    <cellStyle name="표제목 2 3 3 2 5" xfId="34231"/>
    <cellStyle name="표제목 2 3 3 3" xfId="11163"/>
    <cellStyle name="표제목 2 3 3 3 2" xfId="17105"/>
    <cellStyle name="표제목 2 3 3 3 2 2" xfId="40159"/>
    <cellStyle name="표제목 2 3 3 3 3" xfId="22813"/>
    <cellStyle name="표제목 2 3 3 3 3 2" xfId="45852"/>
    <cellStyle name="표제목 2 3 3 3 4" xfId="28343"/>
    <cellStyle name="표제목 2 3 3 3 4 2" xfId="51382"/>
    <cellStyle name="표제목 2 3 3 3 5" xfId="34232"/>
    <cellStyle name="표제목 2 3 3 4" xfId="11164"/>
    <cellStyle name="표제목 2 3 3 4 2" xfId="17106"/>
    <cellStyle name="표제목 2 3 3 4 2 2" xfId="40160"/>
    <cellStyle name="표제목 2 3 3 4 3" xfId="22814"/>
    <cellStyle name="표제목 2 3 3 4 3 2" xfId="45853"/>
    <cellStyle name="표제목 2 3 3 4 4" xfId="28344"/>
    <cellStyle name="표제목 2 3 3 4 4 2" xfId="51383"/>
    <cellStyle name="표제목 2 3 3 4 5" xfId="34233"/>
    <cellStyle name="표제목 2 3 3 5" xfId="11165"/>
    <cellStyle name="표제목 2 3 3 5 2" xfId="17107"/>
    <cellStyle name="표제목 2 3 3 5 2 2" xfId="40161"/>
    <cellStyle name="표제목 2 3 3 5 3" xfId="22815"/>
    <cellStyle name="표제목 2 3 3 5 3 2" xfId="45854"/>
    <cellStyle name="표제목 2 3 3 5 4" xfId="28345"/>
    <cellStyle name="표제목 2 3 3 5 4 2" xfId="51384"/>
    <cellStyle name="표제목 2 3 3 5 5" xfId="34234"/>
    <cellStyle name="표제목 2 3 3 6" xfId="11166"/>
    <cellStyle name="표제목 2 3 3 6 2" xfId="17108"/>
    <cellStyle name="표제목 2 3 3 6 2 2" xfId="40162"/>
    <cellStyle name="표제목 2 3 3 6 3" xfId="22816"/>
    <cellStyle name="표제목 2 3 3 6 3 2" xfId="45855"/>
    <cellStyle name="표제목 2 3 3 6 4" xfId="28346"/>
    <cellStyle name="표제목 2 3 3 6 4 2" xfId="51385"/>
    <cellStyle name="표제목 2 3 3 6 5" xfId="34235"/>
    <cellStyle name="표제목 2 3 3 7" xfId="11167"/>
    <cellStyle name="표제목 2 3 3 7 2" xfId="17109"/>
    <cellStyle name="표제목 2 3 3 7 2 2" xfId="40163"/>
    <cellStyle name="표제목 2 3 3 7 3" xfId="22817"/>
    <cellStyle name="표제목 2 3 3 7 3 2" xfId="45856"/>
    <cellStyle name="표제목 2 3 3 7 4" xfId="28347"/>
    <cellStyle name="표제목 2 3 3 7 4 2" xfId="51386"/>
    <cellStyle name="표제목 2 3 3 7 5" xfId="34236"/>
    <cellStyle name="표제목 2 3 3 8" xfId="11168"/>
    <cellStyle name="표제목 2 3 3 8 2" xfId="17110"/>
    <cellStyle name="표제목 2 3 3 8 2 2" xfId="40164"/>
    <cellStyle name="표제목 2 3 3 8 3" xfId="22818"/>
    <cellStyle name="표제목 2 3 3 8 3 2" xfId="45857"/>
    <cellStyle name="표제목 2 3 3 8 4" xfId="28348"/>
    <cellStyle name="표제목 2 3 3 8 4 2" xfId="51387"/>
    <cellStyle name="표제목 2 3 3 8 5" xfId="34237"/>
    <cellStyle name="표제목 2 3 3 9" xfId="11169"/>
    <cellStyle name="표제목 2 3 3 9 2" xfId="17111"/>
    <cellStyle name="표제목 2 3 3 9 2 2" xfId="40165"/>
    <cellStyle name="표제목 2 3 3 9 3" xfId="22819"/>
    <cellStyle name="표제목 2 3 3 9 3 2" xfId="45858"/>
    <cellStyle name="표제목 2 3 3 9 4" xfId="28349"/>
    <cellStyle name="표제목 2 3 3 9 4 2" xfId="51388"/>
    <cellStyle name="표제목 2 3 3 9 5" xfId="34238"/>
    <cellStyle name="표제목 2 3 4" xfId="11170"/>
    <cellStyle name="표제목 2 3 4 2" xfId="17112"/>
    <cellStyle name="표제목 2 3 4 2 2" xfId="40166"/>
    <cellStyle name="표제목 2 3 4 3" xfId="22820"/>
    <cellStyle name="표제목 2 3 4 3 2" xfId="45859"/>
    <cellStyle name="표제목 2 3 4 4" xfId="28350"/>
    <cellStyle name="표제목 2 3 4 4 2" xfId="51389"/>
    <cellStyle name="표제목 2 3 4 5" xfId="34239"/>
    <cellStyle name="표제목 2 3 5" xfId="11171"/>
    <cellStyle name="표제목 2 3 5 2" xfId="17113"/>
    <cellStyle name="표제목 2 3 5 2 2" xfId="40167"/>
    <cellStyle name="표제목 2 3 5 3" xfId="22821"/>
    <cellStyle name="표제목 2 3 5 3 2" xfId="45860"/>
    <cellStyle name="표제목 2 3 5 4" xfId="28351"/>
    <cellStyle name="표제목 2 3 5 4 2" xfId="51390"/>
    <cellStyle name="표제목 2 3 5 5" xfId="34240"/>
    <cellStyle name="표제목 2 3 6" xfId="11172"/>
    <cellStyle name="표제목 2 3 6 2" xfId="17114"/>
    <cellStyle name="표제목 2 3 6 2 2" xfId="40168"/>
    <cellStyle name="표제목 2 3 6 3" xfId="22822"/>
    <cellStyle name="표제목 2 3 6 3 2" xfId="45861"/>
    <cellStyle name="표제목 2 3 6 4" xfId="28352"/>
    <cellStyle name="표제목 2 3 6 4 2" xfId="51391"/>
    <cellStyle name="표제목 2 3 6 5" xfId="34241"/>
    <cellStyle name="표제목 2 3 7" xfId="11576"/>
    <cellStyle name="표제목 2 3 7 2" xfId="34645"/>
    <cellStyle name="표제목 2 3 8" xfId="28716"/>
    <cellStyle name="표제목 2 4" xfId="5639"/>
    <cellStyle name="표제목 2 4 2" xfId="11173"/>
    <cellStyle name="표제목 2 4 2 2" xfId="17115"/>
    <cellStyle name="표제목 2 4 2 2 2" xfId="40169"/>
    <cellStyle name="표제목 2 4 2 3" xfId="22823"/>
    <cellStyle name="표제목 2 4 2 3 2" xfId="45862"/>
    <cellStyle name="표제목 2 4 2 4" xfId="28353"/>
    <cellStyle name="표제목 2 4 2 4 2" xfId="51392"/>
    <cellStyle name="표제목 2 4 2 5" xfId="34242"/>
    <cellStyle name="표제목 2 4 3" xfId="11174"/>
    <cellStyle name="표제목 2 4 3 2" xfId="17116"/>
    <cellStyle name="표제목 2 4 3 2 2" xfId="40170"/>
    <cellStyle name="표제목 2 4 3 3" xfId="22824"/>
    <cellStyle name="표제목 2 4 3 3 2" xfId="45863"/>
    <cellStyle name="표제목 2 4 3 4" xfId="28354"/>
    <cellStyle name="표제목 2 4 3 4 2" xfId="51393"/>
    <cellStyle name="표제목 2 4 3 5" xfId="34243"/>
    <cellStyle name="표제목 2 4 4" xfId="11175"/>
    <cellStyle name="표제목 2 4 4 2" xfId="17117"/>
    <cellStyle name="표제목 2 4 4 2 2" xfId="40171"/>
    <cellStyle name="표제목 2 4 4 3" xfId="22825"/>
    <cellStyle name="표제목 2 4 4 3 2" xfId="45864"/>
    <cellStyle name="표제목 2 4 4 4" xfId="28355"/>
    <cellStyle name="표제목 2 4 4 4 2" xfId="51394"/>
    <cellStyle name="표제목 2 4 4 5" xfId="34244"/>
    <cellStyle name="표제목 2 4 5" xfId="11176"/>
    <cellStyle name="표제목 2 4 5 2" xfId="17118"/>
    <cellStyle name="표제목 2 4 5 2 2" xfId="40172"/>
    <cellStyle name="표제목 2 4 5 3" xfId="22826"/>
    <cellStyle name="표제목 2 4 5 3 2" xfId="45865"/>
    <cellStyle name="표제목 2 4 5 4" xfId="28356"/>
    <cellStyle name="표제목 2 4 5 4 2" xfId="51395"/>
    <cellStyle name="표제목 2 4 5 5" xfId="34245"/>
    <cellStyle name="표제목 2 4 6" xfId="11177"/>
    <cellStyle name="표제목 2 4 6 2" xfId="17119"/>
    <cellStyle name="표제목 2 4 6 2 2" xfId="40173"/>
    <cellStyle name="표제목 2 4 6 3" xfId="22827"/>
    <cellStyle name="표제목 2 4 6 3 2" xfId="45866"/>
    <cellStyle name="표제목 2 4 6 4" xfId="28357"/>
    <cellStyle name="표제목 2 4 6 4 2" xfId="51396"/>
    <cellStyle name="표제목 2 4 6 5" xfId="34246"/>
    <cellStyle name="표제목 2 4 7" xfId="11612"/>
    <cellStyle name="표제목 2 4 7 2" xfId="34681"/>
    <cellStyle name="표제목 2 4 8" xfId="17383"/>
    <cellStyle name="표제목 2 4 8 2" xfId="40437"/>
    <cellStyle name="표제목 2 4 9" xfId="28753"/>
    <cellStyle name="표제목 2 5" xfId="5885"/>
    <cellStyle name="표제목 2 5 10" xfId="11178"/>
    <cellStyle name="표제목 2 5 10 2" xfId="17120"/>
    <cellStyle name="표제목 2 5 10 2 2" xfId="40174"/>
    <cellStyle name="표제목 2 5 10 3" xfId="22828"/>
    <cellStyle name="표제목 2 5 10 3 2" xfId="45867"/>
    <cellStyle name="표제목 2 5 10 4" xfId="28358"/>
    <cellStyle name="표제목 2 5 10 4 2" xfId="51397"/>
    <cellStyle name="표제목 2 5 10 5" xfId="34247"/>
    <cellStyle name="표제목 2 5 11" xfId="11858"/>
    <cellStyle name="표제목 2 5 11 2" xfId="34927"/>
    <cellStyle name="표제목 2 5 12" xfId="17615"/>
    <cellStyle name="표제목 2 5 12 2" xfId="40669"/>
    <cellStyle name="표제목 2 5 13" xfId="23112"/>
    <cellStyle name="표제목 2 5 13 2" xfId="46151"/>
    <cellStyle name="표제목 2 5 14" xfId="28999"/>
    <cellStyle name="표제목 2 5 2" xfId="11179"/>
    <cellStyle name="표제목 2 5 2 2" xfId="17121"/>
    <cellStyle name="표제목 2 5 2 2 2" xfId="40175"/>
    <cellStyle name="표제목 2 5 2 3" xfId="22829"/>
    <cellStyle name="표제목 2 5 2 3 2" xfId="45868"/>
    <cellStyle name="표제목 2 5 2 4" xfId="28359"/>
    <cellStyle name="표제목 2 5 2 4 2" xfId="51398"/>
    <cellStyle name="표제목 2 5 2 5" xfId="34248"/>
    <cellStyle name="표제목 2 5 3" xfId="11180"/>
    <cellStyle name="표제목 2 5 3 2" xfId="17122"/>
    <cellStyle name="표제목 2 5 3 2 2" xfId="40176"/>
    <cellStyle name="표제목 2 5 3 3" xfId="22830"/>
    <cellStyle name="표제목 2 5 3 3 2" xfId="45869"/>
    <cellStyle name="표제목 2 5 3 4" xfId="28360"/>
    <cellStyle name="표제목 2 5 3 4 2" xfId="51399"/>
    <cellStyle name="표제목 2 5 3 5" xfId="34249"/>
    <cellStyle name="표제목 2 5 4" xfId="11181"/>
    <cellStyle name="표제목 2 5 4 2" xfId="17123"/>
    <cellStyle name="표제목 2 5 4 2 2" xfId="40177"/>
    <cellStyle name="표제목 2 5 4 3" xfId="22831"/>
    <cellStyle name="표제목 2 5 4 3 2" xfId="45870"/>
    <cellStyle name="표제목 2 5 4 4" xfId="28361"/>
    <cellStyle name="표제목 2 5 4 4 2" xfId="51400"/>
    <cellStyle name="표제목 2 5 4 5" xfId="34250"/>
    <cellStyle name="표제목 2 5 5" xfId="11182"/>
    <cellStyle name="표제목 2 5 5 2" xfId="17124"/>
    <cellStyle name="표제목 2 5 5 2 2" xfId="40178"/>
    <cellStyle name="표제목 2 5 5 3" xfId="22832"/>
    <cellStyle name="표제목 2 5 5 3 2" xfId="45871"/>
    <cellStyle name="표제목 2 5 5 4" xfId="28362"/>
    <cellStyle name="표제목 2 5 5 4 2" xfId="51401"/>
    <cellStyle name="표제목 2 5 5 5" xfId="34251"/>
    <cellStyle name="표제목 2 5 6" xfId="11183"/>
    <cellStyle name="표제목 2 5 6 2" xfId="17125"/>
    <cellStyle name="표제목 2 5 6 2 2" xfId="40179"/>
    <cellStyle name="표제목 2 5 6 3" xfId="22833"/>
    <cellStyle name="표제목 2 5 6 3 2" xfId="45872"/>
    <cellStyle name="표제목 2 5 6 4" xfId="28363"/>
    <cellStyle name="표제목 2 5 6 4 2" xfId="51402"/>
    <cellStyle name="표제목 2 5 6 5" xfId="34252"/>
    <cellStyle name="표제목 2 5 7" xfId="11184"/>
    <cellStyle name="표제목 2 5 7 2" xfId="17126"/>
    <cellStyle name="표제목 2 5 7 2 2" xfId="40180"/>
    <cellStyle name="표제목 2 5 7 3" xfId="22834"/>
    <cellStyle name="표제목 2 5 7 3 2" xfId="45873"/>
    <cellStyle name="표제목 2 5 7 4" xfId="28364"/>
    <cellStyle name="표제목 2 5 7 4 2" xfId="51403"/>
    <cellStyle name="표제목 2 5 7 5" xfId="34253"/>
    <cellStyle name="표제목 2 5 8" xfId="11185"/>
    <cellStyle name="표제목 2 5 8 2" xfId="17127"/>
    <cellStyle name="표제목 2 5 8 2 2" xfId="40181"/>
    <cellStyle name="표제목 2 5 8 3" xfId="22835"/>
    <cellStyle name="표제목 2 5 8 3 2" xfId="45874"/>
    <cellStyle name="표제목 2 5 8 4" xfId="28365"/>
    <cellStyle name="표제목 2 5 8 4 2" xfId="51404"/>
    <cellStyle name="표제목 2 5 8 5" xfId="34254"/>
    <cellStyle name="표제목 2 5 9" xfId="11186"/>
    <cellStyle name="표제목 2 5 9 2" xfId="17128"/>
    <cellStyle name="표제목 2 5 9 2 2" xfId="40182"/>
    <cellStyle name="표제목 2 5 9 3" xfId="22836"/>
    <cellStyle name="표제목 2 5 9 3 2" xfId="45875"/>
    <cellStyle name="표제목 2 5 9 4" xfId="28366"/>
    <cellStyle name="표제목 2 5 9 4 2" xfId="51405"/>
    <cellStyle name="표제목 2 5 9 5" xfId="34255"/>
    <cellStyle name="표제목 2 6" xfId="11187"/>
    <cellStyle name="표제목 2 6 2" xfId="17129"/>
    <cellStyle name="표제목 2 6 2 2" xfId="40183"/>
    <cellStyle name="표제목 2 6 3" xfId="22837"/>
    <cellStyle name="표제목 2 6 3 2" xfId="45876"/>
    <cellStyle name="표제목 2 6 4" xfId="28367"/>
    <cellStyle name="표제목 2 6 4 2" xfId="51406"/>
    <cellStyle name="표제목 2 6 5" xfId="34256"/>
    <cellStyle name="표제목 2 7" xfId="28475"/>
    <cellStyle name="표제목 3" xfId="5425"/>
    <cellStyle name="표제목 3 10" xfId="11419"/>
    <cellStyle name="표제목 3 10 2" xfId="34488"/>
    <cellStyle name="표제목 3 11" xfId="28550"/>
    <cellStyle name="표제목 3 2" xfId="5713"/>
    <cellStyle name="표제목 3 2 2" xfId="11188"/>
    <cellStyle name="표제목 3 2 2 2" xfId="17130"/>
    <cellStyle name="표제목 3 2 2 2 2" xfId="40184"/>
    <cellStyle name="표제목 3 2 2 3" xfId="22838"/>
    <cellStyle name="표제목 3 2 2 3 2" xfId="45877"/>
    <cellStyle name="표제목 3 2 2 4" xfId="28368"/>
    <cellStyle name="표제목 3 2 2 4 2" xfId="51407"/>
    <cellStyle name="표제목 3 2 2 5" xfId="34257"/>
    <cellStyle name="표제목 3 2 3" xfId="11189"/>
    <cellStyle name="표제목 3 2 3 2" xfId="17131"/>
    <cellStyle name="표제목 3 2 3 2 2" xfId="40185"/>
    <cellStyle name="표제목 3 2 3 3" xfId="22839"/>
    <cellStyle name="표제목 3 2 3 3 2" xfId="45878"/>
    <cellStyle name="표제목 3 2 3 4" xfId="28369"/>
    <cellStyle name="표제목 3 2 3 4 2" xfId="51408"/>
    <cellStyle name="표제목 3 2 3 5" xfId="34258"/>
    <cellStyle name="표제목 3 2 4" xfId="11190"/>
    <cellStyle name="표제목 3 2 4 2" xfId="17132"/>
    <cellStyle name="표제목 3 2 4 2 2" xfId="40186"/>
    <cellStyle name="표제목 3 2 4 3" xfId="22840"/>
    <cellStyle name="표제목 3 2 4 3 2" xfId="45879"/>
    <cellStyle name="표제목 3 2 4 4" xfId="28370"/>
    <cellStyle name="표제목 3 2 4 4 2" xfId="51409"/>
    <cellStyle name="표제목 3 2 4 5" xfId="34259"/>
    <cellStyle name="표제목 3 2 5" xfId="11191"/>
    <cellStyle name="표제목 3 2 5 2" xfId="17133"/>
    <cellStyle name="표제목 3 2 5 2 2" xfId="40187"/>
    <cellStyle name="표제목 3 2 5 3" xfId="22841"/>
    <cellStyle name="표제목 3 2 5 3 2" xfId="45880"/>
    <cellStyle name="표제목 3 2 5 4" xfId="28371"/>
    <cellStyle name="표제목 3 2 5 4 2" xfId="51410"/>
    <cellStyle name="표제목 3 2 5 5" xfId="34260"/>
    <cellStyle name="표제목 3 2 6" xfId="11192"/>
    <cellStyle name="표제목 3 2 6 2" xfId="17134"/>
    <cellStyle name="표제목 3 2 6 2 2" xfId="40188"/>
    <cellStyle name="표제목 3 2 6 3" xfId="22842"/>
    <cellStyle name="표제목 3 2 6 3 2" xfId="45881"/>
    <cellStyle name="표제목 3 2 6 4" xfId="28372"/>
    <cellStyle name="표제목 3 2 6 4 2" xfId="51411"/>
    <cellStyle name="표제목 3 2 6 5" xfId="34261"/>
    <cellStyle name="표제목 3 2 7" xfId="11686"/>
    <cellStyle name="표제목 3 2 7 2" xfId="34755"/>
    <cellStyle name="표제목 3 2 8" xfId="17455"/>
    <cellStyle name="표제목 3 2 8 2" xfId="40509"/>
    <cellStyle name="표제목 3 2 9" xfId="28827"/>
    <cellStyle name="표제목 3 3" xfId="5949"/>
    <cellStyle name="표제목 3 3 10" xfId="11193"/>
    <cellStyle name="표제목 3 3 10 2" xfId="17135"/>
    <cellStyle name="표제목 3 3 10 2 2" xfId="40189"/>
    <cellStyle name="표제목 3 3 10 3" xfId="22843"/>
    <cellStyle name="표제목 3 3 10 3 2" xfId="45882"/>
    <cellStyle name="표제목 3 3 10 4" xfId="28373"/>
    <cellStyle name="표제목 3 3 10 4 2" xfId="51412"/>
    <cellStyle name="표제목 3 3 10 5" xfId="34262"/>
    <cellStyle name="표제목 3 3 11" xfId="11922"/>
    <cellStyle name="표제목 3 3 11 2" xfId="34991"/>
    <cellStyle name="표제목 3 3 12" xfId="17679"/>
    <cellStyle name="표제목 3 3 12 2" xfId="40733"/>
    <cellStyle name="표제목 3 3 13" xfId="23176"/>
    <cellStyle name="표제목 3 3 13 2" xfId="46215"/>
    <cellStyle name="표제목 3 3 14" xfId="29063"/>
    <cellStyle name="표제목 3 3 2" xfId="11194"/>
    <cellStyle name="표제목 3 3 2 2" xfId="17136"/>
    <cellStyle name="표제목 3 3 2 2 2" xfId="40190"/>
    <cellStyle name="표제목 3 3 2 3" xfId="22844"/>
    <cellStyle name="표제목 3 3 2 3 2" xfId="45883"/>
    <cellStyle name="표제목 3 3 2 4" xfId="28374"/>
    <cellStyle name="표제목 3 3 2 4 2" xfId="51413"/>
    <cellStyle name="표제목 3 3 2 5" xfId="34263"/>
    <cellStyle name="표제목 3 3 3" xfId="11195"/>
    <cellStyle name="표제목 3 3 3 2" xfId="17137"/>
    <cellStyle name="표제목 3 3 3 2 2" xfId="40191"/>
    <cellStyle name="표제목 3 3 3 3" xfId="22845"/>
    <cellStyle name="표제목 3 3 3 3 2" xfId="45884"/>
    <cellStyle name="표제목 3 3 3 4" xfId="28375"/>
    <cellStyle name="표제목 3 3 3 4 2" xfId="51414"/>
    <cellStyle name="표제목 3 3 3 5" xfId="34264"/>
    <cellStyle name="표제목 3 3 4" xfId="11196"/>
    <cellStyle name="표제목 3 3 4 2" xfId="17138"/>
    <cellStyle name="표제목 3 3 4 2 2" xfId="40192"/>
    <cellStyle name="표제목 3 3 4 3" xfId="22846"/>
    <cellStyle name="표제목 3 3 4 3 2" xfId="45885"/>
    <cellStyle name="표제목 3 3 4 4" xfId="28376"/>
    <cellStyle name="표제목 3 3 4 4 2" xfId="51415"/>
    <cellStyle name="표제목 3 3 4 5" xfId="34265"/>
    <cellStyle name="표제목 3 3 5" xfId="11197"/>
    <cellStyle name="표제목 3 3 5 2" xfId="17139"/>
    <cellStyle name="표제목 3 3 5 2 2" xfId="40193"/>
    <cellStyle name="표제목 3 3 5 3" xfId="22847"/>
    <cellStyle name="표제목 3 3 5 3 2" xfId="45886"/>
    <cellStyle name="표제목 3 3 5 4" xfId="28377"/>
    <cellStyle name="표제목 3 3 5 4 2" xfId="51416"/>
    <cellStyle name="표제목 3 3 5 5" xfId="34266"/>
    <cellStyle name="표제목 3 3 6" xfId="11198"/>
    <cellStyle name="표제목 3 3 6 2" xfId="17140"/>
    <cellStyle name="표제목 3 3 6 2 2" xfId="40194"/>
    <cellStyle name="표제목 3 3 6 3" xfId="22848"/>
    <cellStyle name="표제목 3 3 6 3 2" xfId="45887"/>
    <cellStyle name="표제목 3 3 6 4" xfId="28378"/>
    <cellStyle name="표제목 3 3 6 4 2" xfId="51417"/>
    <cellStyle name="표제목 3 3 6 5" xfId="34267"/>
    <cellStyle name="표제목 3 3 7" xfId="11199"/>
    <cellStyle name="표제목 3 3 7 2" xfId="17141"/>
    <cellStyle name="표제목 3 3 7 2 2" xfId="40195"/>
    <cellStyle name="표제목 3 3 7 3" xfId="22849"/>
    <cellStyle name="표제목 3 3 7 3 2" xfId="45888"/>
    <cellStyle name="표제목 3 3 7 4" xfId="28379"/>
    <cellStyle name="표제목 3 3 7 4 2" xfId="51418"/>
    <cellStyle name="표제목 3 3 7 5" xfId="34268"/>
    <cellStyle name="표제목 3 3 8" xfId="11200"/>
    <cellStyle name="표제목 3 3 8 2" xfId="17142"/>
    <cellStyle name="표제목 3 3 8 2 2" xfId="40196"/>
    <cellStyle name="표제목 3 3 8 3" xfId="22850"/>
    <cellStyle name="표제목 3 3 8 3 2" xfId="45889"/>
    <cellStyle name="표제목 3 3 8 4" xfId="28380"/>
    <cellStyle name="표제목 3 3 8 4 2" xfId="51419"/>
    <cellStyle name="표제목 3 3 8 5" xfId="34269"/>
    <cellStyle name="표제목 3 3 9" xfId="11201"/>
    <cellStyle name="표제목 3 3 9 2" xfId="17143"/>
    <cellStyle name="표제목 3 3 9 2 2" xfId="40197"/>
    <cellStyle name="표제목 3 3 9 3" xfId="22851"/>
    <cellStyle name="표제목 3 3 9 3 2" xfId="45890"/>
    <cellStyle name="표제목 3 3 9 4" xfId="28381"/>
    <cellStyle name="표제목 3 3 9 4 2" xfId="51420"/>
    <cellStyle name="표제목 3 3 9 5" xfId="34270"/>
    <cellStyle name="표제목 3 4" xfId="11202"/>
    <cellStyle name="표제목 3 4 2" xfId="17144"/>
    <cellStyle name="표제목 3 4 2 2" xfId="40198"/>
    <cellStyle name="표제목 3 4 3" xfId="22852"/>
    <cellStyle name="표제목 3 4 3 2" xfId="45891"/>
    <cellStyle name="표제목 3 4 4" xfId="28382"/>
    <cellStyle name="표제목 3 4 4 2" xfId="51421"/>
    <cellStyle name="표제목 3 4 5" xfId="34271"/>
    <cellStyle name="표제목 3 5" xfId="11203"/>
    <cellStyle name="표제목 3 5 2" xfId="17145"/>
    <cellStyle name="표제목 3 5 2 2" xfId="40199"/>
    <cellStyle name="표제목 3 5 3" xfId="22853"/>
    <cellStyle name="표제목 3 5 3 2" xfId="45892"/>
    <cellStyle name="표제목 3 5 4" xfId="28383"/>
    <cellStyle name="표제목 3 5 4 2" xfId="51422"/>
    <cellStyle name="표제목 3 5 5" xfId="34272"/>
    <cellStyle name="표제목 3 6" xfId="11204"/>
    <cellStyle name="표제목 3 6 2" xfId="17146"/>
    <cellStyle name="표제목 3 6 2 2" xfId="40200"/>
    <cellStyle name="표제목 3 6 3" xfId="22854"/>
    <cellStyle name="표제목 3 6 3 2" xfId="45893"/>
    <cellStyle name="표제목 3 6 4" xfId="28384"/>
    <cellStyle name="표제목 3 6 4 2" xfId="51423"/>
    <cellStyle name="표제목 3 6 5" xfId="34273"/>
    <cellStyle name="표제목 3 7" xfId="11205"/>
    <cellStyle name="표제목 3 7 2" xfId="17147"/>
    <cellStyle name="표제목 3 7 2 2" xfId="40201"/>
    <cellStyle name="표제목 3 7 3" xfId="22855"/>
    <cellStyle name="표제목 3 7 3 2" xfId="45894"/>
    <cellStyle name="표제목 3 7 4" xfId="28385"/>
    <cellStyle name="표제목 3 7 4 2" xfId="51424"/>
    <cellStyle name="표제목 3 7 5" xfId="34274"/>
    <cellStyle name="표제목 3 8" xfId="11206"/>
    <cellStyle name="표제목 3 8 2" xfId="17148"/>
    <cellStyle name="표제목 3 8 2 2" xfId="40202"/>
    <cellStyle name="표제목 3 8 3" xfId="22856"/>
    <cellStyle name="표제목 3 8 3 2" xfId="45895"/>
    <cellStyle name="표제목 3 8 4" xfId="28386"/>
    <cellStyle name="표제목 3 8 4 2" xfId="51425"/>
    <cellStyle name="표제목 3 8 5" xfId="34275"/>
    <cellStyle name="표제목 3 9" xfId="11207"/>
    <cellStyle name="표제목 3 9 2" xfId="17149"/>
    <cellStyle name="표제목 3 9 2 2" xfId="40203"/>
    <cellStyle name="표제목 3 9 3" xfId="22857"/>
    <cellStyle name="표제목 3 9 3 2" xfId="45896"/>
    <cellStyle name="표제목 3 9 4" xfId="28387"/>
    <cellStyle name="표제목 3 9 4 2" xfId="51426"/>
    <cellStyle name="표제목 3 9 5" xfId="34276"/>
    <cellStyle name="표제목 4" xfId="5573"/>
    <cellStyle name="표제목 4 2" xfId="5861"/>
    <cellStyle name="표제목 4 2 2" xfId="11208"/>
    <cellStyle name="표제목 4 2 2 2" xfId="17150"/>
    <cellStyle name="표제목 4 2 2 2 2" xfId="40204"/>
    <cellStyle name="표제목 4 2 2 3" xfId="22858"/>
    <cellStyle name="표제목 4 2 2 3 2" xfId="45897"/>
    <cellStyle name="표제목 4 2 2 4" xfId="28388"/>
    <cellStyle name="표제목 4 2 2 4 2" xfId="51427"/>
    <cellStyle name="표제목 4 2 2 5" xfId="34277"/>
    <cellStyle name="표제목 4 2 3" xfId="11209"/>
    <cellStyle name="표제목 4 2 3 2" xfId="17151"/>
    <cellStyle name="표제목 4 2 3 2 2" xfId="40205"/>
    <cellStyle name="표제목 4 2 3 3" xfId="22859"/>
    <cellStyle name="표제목 4 2 3 3 2" xfId="45898"/>
    <cellStyle name="표제목 4 2 3 4" xfId="28389"/>
    <cellStyle name="표제목 4 2 3 4 2" xfId="51428"/>
    <cellStyle name="표제목 4 2 3 5" xfId="34278"/>
    <cellStyle name="표제목 4 2 4" xfId="11210"/>
    <cellStyle name="표제목 4 2 4 2" xfId="17152"/>
    <cellStyle name="표제목 4 2 4 2 2" xfId="40206"/>
    <cellStyle name="표제목 4 2 4 3" xfId="22860"/>
    <cellStyle name="표제목 4 2 4 3 2" xfId="45899"/>
    <cellStyle name="표제목 4 2 4 4" xfId="28390"/>
    <cellStyle name="표제목 4 2 4 4 2" xfId="51429"/>
    <cellStyle name="표제목 4 2 4 5" xfId="34279"/>
    <cellStyle name="표제목 4 2 5" xfId="11211"/>
    <cellStyle name="표제목 4 2 5 2" xfId="17153"/>
    <cellStyle name="표제목 4 2 5 2 2" xfId="40207"/>
    <cellStyle name="표제목 4 2 5 3" xfId="22861"/>
    <cellStyle name="표제목 4 2 5 3 2" xfId="45900"/>
    <cellStyle name="표제목 4 2 5 4" xfId="28391"/>
    <cellStyle name="표제목 4 2 5 4 2" xfId="51430"/>
    <cellStyle name="표제목 4 2 5 5" xfId="34280"/>
    <cellStyle name="표제목 4 2 6" xfId="11212"/>
    <cellStyle name="표제목 4 2 6 2" xfId="17154"/>
    <cellStyle name="표제목 4 2 6 2 2" xfId="40208"/>
    <cellStyle name="표제목 4 2 6 3" xfId="22862"/>
    <cellStyle name="표제목 4 2 6 3 2" xfId="45901"/>
    <cellStyle name="표제목 4 2 6 4" xfId="28392"/>
    <cellStyle name="표제목 4 2 6 4 2" xfId="51431"/>
    <cellStyle name="표제목 4 2 6 5" xfId="34281"/>
    <cellStyle name="표제목 4 2 7" xfId="11834"/>
    <cellStyle name="표제목 4 2 7 2" xfId="34903"/>
    <cellStyle name="표제목 4 2 8" xfId="17595"/>
    <cellStyle name="표제목 4 2 8 2" xfId="40649"/>
    <cellStyle name="표제목 4 2 9" xfId="28975"/>
    <cellStyle name="표제목 4 3" xfId="11213"/>
    <cellStyle name="표제목 4 3 2" xfId="17155"/>
    <cellStyle name="표제목 4 3 2 2" xfId="40209"/>
    <cellStyle name="표제목 4 3 3" xfId="22863"/>
    <cellStyle name="표제목 4 3 3 2" xfId="45902"/>
    <cellStyle name="표제목 4 3 4" xfId="28393"/>
    <cellStyle name="표제목 4 3 4 2" xfId="51432"/>
    <cellStyle name="표제목 4 3 5" xfId="34282"/>
    <cellStyle name="표제목 4 4" xfId="11214"/>
    <cellStyle name="표제목 4 4 2" xfId="17156"/>
    <cellStyle name="표제목 4 4 2 2" xfId="40210"/>
    <cellStyle name="표제목 4 4 3" xfId="22864"/>
    <cellStyle name="표제목 4 4 3 2" xfId="45903"/>
    <cellStyle name="표제목 4 4 4" xfId="28394"/>
    <cellStyle name="표제목 4 4 4 2" xfId="51433"/>
    <cellStyle name="표제목 4 4 5" xfId="34283"/>
    <cellStyle name="표제목 4 5" xfId="11215"/>
    <cellStyle name="표제목 4 5 2" xfId="17157"/>
    <cellStyle name="표제목 4 5 2 2" xfId="40211"/>
    <cellStyle name="표제목 4 5 3" xfId="22865"/>
    <cellStyle name="표제목 4 5 3 2" xfId="45904"/>
    <cellStyle name="표제목 4 5 4" xfId="28395"/>
    <cellStyle name="표제목 4 5 4 2" xfId="51434"/>
    <cellStyle name="표제목 4 5 5" xfId="34284"/>
    <cellStyle name="표제목 4 6" xfId="11561"/>
    <cellStyle name="표제목 4 6 2" xfId="34630"/>
    <cellStyle name="표제목 4 7" xfId="17338"/>
    <cellStyle name="표제목 4 7 2" xfId="40392"/>
    <cellStyle name="표제목 4 8" xfId="28698"/>
    <cellStyle name="표제목 5" xfId="5627"/>
    <cellStyle name="표제목 5 2" xfId="11216"/>
    <cellStyle name="표제목 5 2 2" xfId="17158"/>
    <cellStyle name="표제목 5 2 2 2" xfId="40212"/>
    <cellStyle name="표제목 5 2 3" xfId="22866"/>
    <cellStyle name="표제목 5 2 3 2" xfId="45905"/>
    <cellStyle name="표제목 5 2 4" xfId="28396"/>
    <cellStyle name="표제목 5 2 4 2" xfId="51435"/>
    <cellStyle name="표제목 5 2 5" xfId="34285"/>
    <cellStyle name="표제목 5 3" xfId="11217"/>
    <cellStyle name="표제목 5 3 2" xfId="17159"/>
    <cellStyle name="표제목 5 3 2 2" xfId="40213"/>
    <cellStyle name="표제목 5 3 3" xfId="22867"/>
    <cellStyle name="표제목 5 3 3 2" xfId="45906"/>
    <cellStyle name="표제목 5 3 4" xfId="28397"/>
    <cellStyle name="표제목 5 3 4 2" xfId="51436"/>
    <cellStyle name="표제목 5 3 5" xfId="34286"/>
    <cellStyle name="표제목 5 4" xfId="11218"/>
    <cellStyle name="표제목 5 4 2" xfId="17160"/>
    <cellStyle name="표제목 5 4 2 2" xfId="40214"/>
    <cellStyle name="표제목 5 4 3" xfId="22868"/>
    <cellStyle name="표제목 5 4 3 2" xfId="45907"/>
    <cellStyle name="표제목 5 4 4" xfId="28398"/>
    <cellStyle name="표제목 5 4 4 2" xfId="51437"/>
    <cellStyle name="표제목 5 4 5" xfId="34287"/>
    <cellStyle name="표제목 5 5" xfId="11219"/>
    <cellStyle name="표제목 5 5 2" xfId="17161"/>
    <cellStyle name="표제목 5 5 2 2" xfId="40215"/>
    <cellStyle name="표제목 5 5 3" xfId="22869"/>
    <cellStyle name="표제목 5 5 3 2" xfId="45908"/>
    <cellStyle name="표제목 5 5 4" xfId="28399"/>
    <cellStyle name="표제목 5 5 4 2" xfId="51438"/>
    <cellStyle name="표제목 5 5 5" xfId="34288"/>
    <cellStyle name="표제목 5 6" xfId="11220"/>
    <cellStyle name="표제목 5 6 2" xfId="17162"/>
    <cellStyle name="표제목 5 6 2 2" xfId="40216"/>
    <cellStyle name="표제목 5 6 3" xfId="22870"/>
    <cellStyle name="표제목 5 6 3 2" xfId="45909"/>
    <cellStyle name="표제목 5 6 4" xfId="28400"/>
    <cellStyle name="표제목 5 6 4 2" xfId="51439"/>
    <cellStyle name="표제목 5 6 5" xfId="34289"/>
    <cellStyle name="표제목 5 7" xfId="11602"/>
    <cellStyle name="표제목 5 7 2" xfId="34671"/>
    <cellStyle name="표제목 5 8" xfId="17373"/>
    <cellStyle name="표제목 5 8 2" xfId="40427"/>
    <cellStyle name="표제목 5 9" xfId="28743"/>
    <cellStyle name="표제목 6" xfId="11221"/>
    <cellStyle name="표제목 6 2" xfId="17163"/>
    <cellStyle name="표제목 6 2 2" xfId="40217"/>
    <cellStyle name="표제목 6 3" xfId="22871"/>
    <cellStyle name="표제목 6 3 2" xfId="45910"/>
    <cellStyle name="표제목 6 4" xfId="28401"/>
    <cellStyle name="표제목 6 4 2" xfId="51440"/>
    <cellStyle name="표제목 6 5" xfId="34290"/>
    <cellStyle name="표제목 7" xfId="28446"/>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10</xdr:col>
      <xdr:colOff>828675</xdr:colOff>
      <xdr:row>34</xdr:row>
      <xdr:rowOff>152400</xdr:rowOff>
    </xdr:from>
    <xdr:to>
      <xdr:col>11</xdr:col>
      <xdr:colOff>457200</xdr:colOff>
      <xdr:row>35</xdr:row>
      <xdr:rowOff>188078</xdr:rowOff>
    </xdr:to>
    <xdr:pic>
      <xdr:nvPicPr>
        <xdr:cNvPr id="10" name="그림 9"/>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029" t="13637" r="10097" b="15909"/>
        <a:stretch/>
      </xdr:blipFill>
      <xdr:spPr>
        <a:xfrm>
          <a:off x="5934075" y="7315200"/>
          <a:ext cx="466725" cy="245228"/>
        </a:xfrm>
        <a:prstGeom prst="rect">
          <a:avLst/>
        </a:prstGeom>
      </xdr:spPr>
    </xdr:pic>
    <xdr:clientData/>
  </xdr:twoCellAnchor>
  <xdr:twoCellAnchor editAs="oneCell">
    <xdr:from>
      <xdr:col>11</xdr:col>
      <xdr:colOff>0</xdr:colOff>
      <xdr:row>32</xdr:row>
      <xdr:rowOff>152400</xdr:rowOff>
    </xdr:from>
    <xdr:to>
      <xdr:col>11</xdr:col>
      <xdr:colOff>466725</xdr:colOff>
      <xdr:row>33</xdr:row>
      <xdr:rowOff>197603</xdr:rowOff>
    </xdr:to>
    <xdr:pic>
      <xdr:nvPicPr>
        <xdr:cNvPr id="9" name="그림 8"/>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029" t="13637" r="10097" b="15909"/>
        <a:stretch/>
      </xdr:blipFill>
      <xdr:spPr>
        <a:xfrm>
          <a:off x="5943600" y="6915150"/>
          <a:ext cx="466725" cy="245228"/>
        </a:xfrm>
        <a:prstGeom prst="rect">
          <a:avLst/>
        </a:prstGeom>
      </xdr:spPr>
    </xdr:pic>
    <xdr:clientData/>
  </xdr:twoCellAnchor>
  <xdr:twoCellAnchor editAs="oneCell">
    <xdr:from>
      <xdr:col>11</xdr:col>
      <xdr:colOff>0</xdr:colOff>
      <xdr:row>27</xdr:row>
      <xdr:rowOff>152400</xdr:rowOff>
    </xdr:from>
    <xdr:to>
      <xdr:col>11</xdr:col>
      <xdr:colOff>477523</xdr:colOff>
      <xdr:row>29</xdr:row>
      <xdr:rowOff>172385</xdr:rowOff>
    </xdr:to>
    <xdr:pic>
      <xdr:nvPicPr>
        <xdr:cNvPr id="11"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5943600" y="5915025"/>
          <a:ext cx="477523" cy="420035"/>
        </a:xfrm>
        <a:prstGeom prst="rect">
          <a:avLst/>
        </a:prstGeom>
        <a:noFill/>
        <a:ln w="1">
          <a:noFill/>
          <a:miter lim="800000"/>
          <a:headEnd/>
          <a:tailEnd type="none" w="med" len="med"/>
        </a:ln>
        <a:effectLst/>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5824;&#54620;&#51228;4&#54840;_&#51228;6&#44592;_1&#48516;&#44592;_&#53804;&#51088;&#48372;&#44256;&#494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부.Ⅰ.1"/>
      <sheetName val="1부.Ⅰ.2.1)"/>
      <sheetName val="1부.Ⅰ.2.2)"/>
      <sheetName val="1부.Ⅰ.3.1)"/>
      <sheetName val="1부.Ⅰ.3.2)"/>
      <sheetName val="1부.Ⅰ.4.1)"/>
      <sheetName val="1부.Ⅰ.4.2)"/>
      <sheetName val="1부.Ⅰ.4.3)"/>
      <sheetName val="1부.Ⅰ.5"/>
      <sheetName val="2부.Ⅰ"/>
      <sheetName val="2부.Ⅰ.1.1)"/>
      <sheetName val="2부.Ⅰ.1.2)"/>
      <sheetName val="2부.Ⅰ.1.3)"/>
      <sheetName val="2부.Ⅰ.2"/>
      <sheetName val="2부.Ⅰ.3"/>
      <sheetName val="2부.Ⅰ.4"/>
      <sheetName val="2부.Ⅱ"/>
      <sheetName val="3부.Ⅰ"/>
      <sheetName val="3부.Ⅱ.1.1)"/>
      <sheetName val="3부.Ⅱ.1.2)"/>
      <sheetName val="3부.Ⅱ.2"/>
      <sheetName val="3부.Ⅱ.3"/>
      <sheetName val="3부.Ⅱ.4"/>
      <sheetName val="3부.Ⅲ"/>
      <sheetName val="3부.Ⅳ.1"/>
      <sheetName val="3부.Ⅳ.2"/>
      <sheetName val="3부.Ⅴ"/>
      <sheetName val="4부.Ⅰ.1"/>
      <sheetName val="4부.Ⅰ.2"/>
      <sheetName val="5부.Ⅰ"/>
      <sheetName val="5부.Ⅱ"/>
      <sheetName val="5부.Ⅲ"/>
      <sheetName val="5부.Ⅳ"/>
      <sheetName val="5부.Ⅴ"/>
      <sheetName val="5부.Ⅵ"/>
      <sheetName val="5부.Ⅶ"/>
      <sheetName val="6부.Ⅰ"/>
      <sheetName val="7부.Ⅰ"/>
      <sheetName val="8부.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24">
          <cell r="O24">
            <v>60000000</v>
          </cell>
        </row>
        <row r="26">
          <cell r="O26">
            <v>7500000</v>
          </cell>
        </row>
        <row r="27">
          <cell r="O27">
            <v>21250000</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topLeftCell="A13" zoomScaleNormal="100" zoomScaleSheetLayoutView="100" workbookViewId="0">
      <selection activeCell="M7" sqref="M7"/>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27" t="s">
        <v>0</v>
      </c>
      <c r="B3" s="227"/>
      <c r="C3" s="227"/>
      <c r="D3" s="227"/>
      <c r="E3" s="227"/>
      <c r="F3" s="227"/>
      <c r="G3" s="227"/>
      <c r="H3" s="227"/>
      <c r="I3" s="227"/>
      <c r="J3" s="227"/>
      <c r="K3" s="227"/>
      <c r="L3" s="227"/>
    </row>
    <row r="4" spans="1:12" s="1" customFormat="1" ht="9" customHeight="1">
      <c r="A4" s="2"/>
      <c r="B4" s="2"/>
      <c r="C4" s="2"/>
      <c r="D4" s="2"/>
      <c r="E4" s="2"/>
      <c r="F4" s="2"/>
      <c r="G4" s="2"/>
      <c r="H4" s="2"/>
      <c r="I4" s="2"/>
      <c r="J4" s="2"/>
      <c r="K4" s="2"/>
      <c r="L4" s="2"/>
    </row>
    <row r="5" spans="1:12" s="1" customFormat="1" ht="7.5" customHeight="1">
      <c r="D5" s="228"/>
      <c r="E5" s="228"/>
      <c r="F5" s="228"/>
      <c r="G5" s="228"/>
      <c r="H5" s="3"/>
      <c r="I5" s="4"/>
    </row>
    <row r="6" spans="1:12" s="1" customFormat="1" ht="17.25">
      <c r="D6" s="229" t="s">
        <v>1083</v>
      </c>
      <c r="E6" s="229"/>
      <c r="F6" s="5" t="s">
        <v>1</v>
      </c>
      <c r="G6" s="229" t="s">
        <v>1084</v>
      </c>
      <c r="H6" s="229"/>
      <c r="I6" s="5" t="s">
        <v>2</v>
      </c>
    </row>
    <row r="7" spans="1:12" s="1" customFormat="1" ht="15.75"/>
    <row r="8" spans="1:12" s="1" customFormat="1" ht="17.25">
      <c r="D8" s="6" t="s">
        <v>1042</v>
      </c>
      <c r="E8" s="198">
        <v>6</v>
      </c>
      <c r="F8" s="199" t="s">
        <v>417</v>
      </c>
      <c r="G8" s="198">
        <v>2</v>
      </c>
      <c r="H8" s="199" t="s">
        <v>1043</v>
      </c>
    </row>
    <row r="9" spans="1:12" s="1" customFormat="1" ht="15.75"/>
    <row r="10" spans="1:12" s="1" customFormat="1" ht="15.75"/>
    <row r="11" spans="1:12" s="1" customFormat="1" ht="17.25">
      <c r="B11" s="230" t="s">
        <v>3</v>
      </c>
      <c r="C11" s="230"/>
      <c r="D11" s="230"/>
      <c r="E11" s="230"/>
      <c r="F11" s="230"/>
      <c r="G11" s="8"/>
      <c r="H11" s="8"/>
      <c r="I11" s="8"/>
    </row>
    <row r="12" spans="1:12" s="1" customFormat="1" ht="6.75" customHeight="1"/>
    <row r="13" spans="1:12" s="1" customFormat="1" ht="17.25">
      <c r="D13" s="231"/>
      <c r="E13" s="231"/>
      <c r="F13" s="231"/>
      <c r="G13" s="231"/>
      <c r="H13" s="231"/>
      <c r="I13" s="231"/>
    </row>
    <row r="14" spans="1:12" s="1" customFormat="1" ht="38.25" customHeight="1">
      <c r="B14" s="232" t="s">
        <v>4</v>
      </c>
      <c r="C14" s="230"/>
      <c r="D14" s="230"/>
      <c r="E14" s="230"/>
      <c r="F14" s="230"/>
      <c r="G14" s="230"/>
      <c r="H14" s="230"/>
      <c r="I14" s="230"/>
      <c r="J14" s="230"/>
      <c r="K14" s="230"/>
    </row>
    <row r="15" spans="1:12" s="1" customFormat="1" ht="15.75"/>
    <row r="16" spans="1:12" s="1" customFormat="1" ht="15.75"/>
    <row r="17" spans="4:11" s="1" customFormat="1" ht="15.75">
      <c r="J17" s="233" t="s">
        <v>1144</v>
      </c>
      <c r="K17" s="234"/>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35" t="s">
        <v>1085</v>
      </c>
      <c r="F28" s="235"/>
      <c r="G28" s="235"/>
      <c r="H28" s="235"/>
      <c r="I28" s="235"/>
      <c r="J28" s="235"/>
      <c r="K28" s="235"/>
    </row>
    <row r="29" spans="4:11" s="1" customFormat="1" ht="15.75">
      <c r="D29" s="10" t="s">
        <v>6</v>
      </c>
      <c r="E29" s="235" t="s">
        <v>1086</v>
      </c>
      <c r="F29" s="235"/>
      <c r="G29" s="235"/>
      <c r="H29" s="235"/>
      <c r="I29" s="235"/>
      <c r="J29" s="235"/>
      <c r="K29" s="235"/>
    </row>
    <row r="30" spans="4:11" s="1" customFormat="1" ht="15.75">
      <c r="D30" s="10" t="s">
        <v>7</v>
      </c>
      <c r="E30" s="235" t="s">
        <v>1087</v>
      </c>
      <c r="F30" s="235"/>
      <c r="G30" s="235"/>
      <c r="H30" s="235"/>
      <c r="I30" s="235"/>
      <c r="J30" s="235"/>
      <c r="K30" s="235"/>
    </row>
    <row r="31" spans="4:11" s="1" customFormat="1" ht="15.75">
      <c r="D31" s="10"/>
      <c r="E31" s="225" t="s">
        <v>8</v>
      </c>
      <c r="F31" s="225"/>
      <c r="G31" s="226" t="s">
        <v>1088</v>
      </c>
      <c r="H31" s="226"/>
      <c r="I31" s="226"/>
      <c r="J31" s="226"/>
      <c r="K31" s="226"/>
    </row>
    <row r="32" spans="4:11" s="1" customFormat="1" ht="15.75">
      <c r="D32" s="10"/>
      <c r="E32" s="225" t="s">
        <v>9</v>
      </c>
      <c r="F32" s="225"/>
      <c r="G32" s="235" t="s">
        <v>1089</v>
      </c>
      <c r="H32" s="235"/>
      <c r="I32" s="235"/>
      <c r="J32" s="235"/>
      <c r="K32" s="235"/>
    </row>
    <row r="33" spans="1:12" s="1" customFormat="1" ht="15.75">
      <c r="D33" s="10" t="s">
        <v>10</v>
      </c>
      <c r="E33" s="236" t="s">
        <v>11</v>
      </c>
      <c r="F33" s="236"/>
      <c r="G33" s="226" t="s">
        <v>1090</v>
      </c>
      <c r="H33" s="226"/>
      <c r="I33" s="226"/>
      <c r="J33" s="11" t="s">
        <v>12</v>
      </c>
      <c r="K33" s="13" t="s">
        <v>1091</v>
      </c>
    </row>
    <row r="34" spans="1:12" s="1" customFormat="1" ht="15.75">
      <c r="E34" s="236" t="s">
        <v>13</v>
      </c>
      <c r="F34" s="236"/>
      <c r="G34" s="226" t="s">
        <v>1088</v>
      </c>
      <c r="H34" s="226"/>
      <c r="I34" s="226"/>
      <c r="J34" s="12" t="s">
        <v>14</v>
      </c>
      <c r="K34" s="13" t="s">
        <v>1092</v>
      </c>
    </row>
    <row r="35" spans="1:12" s="1" customFormat="1" ht="16.5" customHeight="1">
      <c r="D35" s="10" t="s">
        <v>15</v>
      </c>
      <c r="E35" s="236" t="s">
        <v>11</v>
      </c>
      <c r="F35" s="236"/>
      <c r="G35" s="226" t="s">
        <v>1090</v>
      </c>
      <c r="H35" s="226"/>
      <c r="I35" s="226"/>
      <c r="J35" s="11" t="s">
        <v>12</v>
      </c>
      <c r="K35" s="13" t="s">
        <v>1091</v>
      </c>
    </row>
    <row r="36" spans="1:12" s="1" customFormat="1" ht="16.5" customHeight="1">
      <c r="E36" s="236" t="s">
        <v>13</v>
      </c>
      <c r="F36" s="236"/>
      <c r="G36" s="226" t="s">
        <v>1088</v>
      </c>
      <c r="H36" s="226"/>
      <c r="I36" s="226"/>
      <c r="J36" s="12" t="s">
        <v>14</v>
      </c>
      <c r="K36" s="13" t="s">
        <v>1092</v>
      </c>
    </row>
    <row r="37" spans="1:12" s="1" customFormat="1" ht="15.75"/>
    <row r="38" spans="1:12" s="1" customFormat="1" ht="15.75"/>
    <row r="39" spans="1:12" s="1" customFormat="1" ht="86.25" customHeight="1">
      <c r="A39" s="237" t="s">
        <v>16</v>
      </c>
      <c r="B39" s="238"/>
      <c r="C39" s="238"/>
      <c r="D39" s="238"/>
      <c r="E39" s="238"/>
      <c r="F39" s="238"/>
      <c r="G39" s="238"/>
      <c r="H39" s="238"/>
      <c r="I39" s="238"/>
      <c r="J39" s="238"/>
      <c r="K39" s="238"/>
      <c r="L39" s="239"/>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pageMargins left="0.70866141732283472" right="0.70866141732283472" top="1.5748031496062993" bottom="0.74803149606299213" header="0.31496062992125984" footer="0.31496062992125984"/>
  <pageSetup paperSize="9" scale="94"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zoomScaleNormal="85" zoomScaleSheetLayoutView="100" workbookViewId="0">
      <selection activeCell="AL7" sqref="AL7"/>
    </sheetView>
  </sheetViews>
  <sheetFormatPr defaultRowHeight="16.5"/>
  <cols>
    <col min="1" max="4" width="1.125" style="1" customWidth="1"/>
    <col min="5" max="37" width="2.375" style="1" customWidth="1"/>
    <col min="38" max="38" width="22.5" style="1" customWidth="1"/>
    <col min="39" max="39" width="9" style="1"/>
  </cols>
  <sheetData>
    <row r="2" spans="1:39" ht="19.5">
      <c r="A2" s="240" t="s">
        <v>17</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39">
      <c r="A3" s="27"/>
      <c r="B3" s="27"/>
      <c r="C3" s="27"/>
      <c r="D3" s="27"/>
      <c r="E3" s="27"/>
      <c r="F3" s="27"/>
      <c r="G3" s="27"/>
      <c r="H3" s="27"/>
      <c r="I3" s="27"/>
      <c r="J3" s="27"/>
      <c r="K3" s="27"/>
      <c r="L3" s="27"/>
      <c r="M3" s="27"/>
      <c r="N3" s="27"/>
      <c r="O3" s="27"/>
      <c r="P3" s="27"/>
    </row>
    <row r="4" spans="1:39" ht="17.25">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5">
      <c r="A5" s="241" t="s">
        <v>18</v>
      </c>
      <c r="B5" s="241"/>
      <c r="C5" s="241"/>
      <c r="D5" s="241"/>
      <c r="E5" s="241"/>
      <c r="F5" s="241"/>
      <c r="G5" s="241"/>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1"/>
      <c r="AG5" s="241"/>
      <c r="AH5" s="17"/>
      <c r="AI5" s="17"/>
      <c r="AJ5" s="17"/>
      <c r="AK5" s="35"/>
      <c r="AL5" s="14"/>
    </row>
    <row r="6" spans="1:39" ht="19.5">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5">
      <c r="A7" s="17"/>
      <c r="B7" s="242" t="s">
        <v>19</v>
      </c>
      <c r="C7" s="242"/>
      <c r="D7" s="242"/>
      <c r="E7" s="242"/>
      <c r="F7" s="242"/>
      <c r="G7" s="242"/>
      <c r="H7" s="242"/>
      <c r="I7" s="242"/>
      <c r="J7" s="242"/>
      <c r="K7" s="242"/>
      <c r="L7" s="242"/>
      <c r="M7" s="242"/>
      <c r="N7" s="242"/>
      <c r="O7" s="242"/>
      <c r="P7" s="242"/>
      <c r="Q7" s="17"/>
      <c r="R7" s="17"/>
      <c r="S7" s="17"/>
      <c r="T7" s="17"/>
      <c r="U7" s="17"/>
      <c r="V7" s="17"/>
      <c r="W7" s="17"/>
      <c r="X7" s="17"/>
      <c r="Y7" s="17"/>
      <c r="Z7" s="17"/>
      <c r="AA7" s="17"/>
      <c r="AB7" s="17"/>
      <c r="AC7" s="17"/>
      <c r="AD7" s="17"/>
      <c r="AE7" s="17"/>
      <c r="AF7" s="17"/>
      <c r="AG7" s="17"/>
      <c r="AH7" s="17"/>
      <c r="AI7" s="17"/>
      <c r="AJ7" s="17"/>
      <c r="AK7" s="35"/>
      <c r="AL7" s="14"/>
    </row>
    <row r="8" spans="1:39" ht="19.5">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43" t="s">
        <v>21</v>
      </c>
      <c r="F9" s="243"/>
      <c r="G9" s="243"/>
      <c r="H9" s="243"/>
      <c r="I9" s="243"/>
      <c r="J9" s="243"/>
      <c r="K9" s="243"/>
      <c r="L9" s="243"/>
      <c r="M9" s="243"/>
      <c r="N9" s="243"/>
      <c r="O9" s="243"/>
      <c r="P9" s="244" t="str">
        <f>표지!E28</f>
        <v>대한제4호뉴스테이위탁관리부동산투자회사</v>
      </c>
      <c r="Q9" s="245"/>
      <c r="R9" s="245"/>
      <c r="S9" s="245"/>
      <c r="T9" s="245"/>
      <c r="U9" s="245"/>
      <c r="V9" s="245"/>
      <c r="W9" s="245"/>
      <c r="X9" s="245"/>
      <c r="Y9" s="245"/>
      <c r="Z9" s="245"/>
      <c r="AA9" s="33" t="str">
        <f>IF(AL9="상장","(","")</f>
        <v/>
      </c>
      <c r="AB9" s="246" t="str">
        <f>IF(AL9="상장","상장일자:","")</f>
        <v/>
      </c>
      <c r="AC9" s="246"/>
      <c r="AD9" s="246"/>
      <c r="AE9" s="246"/>
      <c r="AF9" s="247" t="str">
        <f>IF(AL9="상장","상장일자 입력","")</f>
        <v/>
      </c>
      <c r="AG9" s="247"/>
      <c r="AH9" s="247"/>
      <c r="AI9" s="247"/>
      <c r="AJ9" s="247"/>
      <c r="AK9" s="32" t="str">
        <f>IF(AL9="상장",")","")</f>
        <v/>
      </c>
      <c r="AL9" s="31" t="s">
        <v>367</v>
      </c>
      <c r="AM9" s="27"/>
    </row>
    <row r="10" spans="1:39" s="26" customFormat="1" ht="18.75" customHeight="1">
      <c r="A10" s="30"/>
      <c r="B10" s="30"/>
      <c r="C10" s="29"/>
      <c r="D10" s="29"/>
      <c r="E10" s="248" t="s">
        <v>22</v>
      </c>
      <c r="F10" s="249"/>
      <c r="G10" s="249"/>
      <c r="H10" s="249"/>
      <c r="I10" s="249"/>
      <c r="J10" s="249"/>
      <c r="K10" s="249"/>
      <c r="L10" s="249"/>
      <c r="M10" s="249"/>
      <c r="N10" s="249"/>
      <c r="O10" s="250"/>
      <c r="P10" s="251" t="s">
        <v>1093</v>
      </c>
      <c r="Q10" s="252"/>
      <c r="R10" s="252"/>
      <c r="S10" s="252"/>
      <c r="T10" s="252"/>
      <c r="U10" s="252"/>
      <c r="V10" s="252"/>
      <c r="W10" s="252"/>
      <c r="X10" s="252"/>
      <c r="Y10" s="252"/>
      <c r="Z10" s="252"/>
      <c r="AA10" s="252"/>
      <c r="AB10" s="252"/>
      <c r="AC10" s="252"/>
      <c r="AD10" s="252"/>
      <c r="AE10" s="252"/>
      <c r="AF10" s="252"/>
      <c r="AG10" s="252"/>
      <c r="AH10" s="252"/>
      <c r="AI10" s="252"/>
      <c r="AJ10" s="252"/>
      <c r="AK10" s="253"/>
      <c r="AL10" s="28"/>
      <c r="AM10" s="27"/>
    </row>
    <row r="11" spans="1:39" s="26" customFormat="1" ht="37.5" customHeight="1">
      <c r="A11" s="30"/>
      <c r="B11" s="30"/>
      <c r="C11" s="29"/>
      <c r="D11" s="29"/>
      <c r="E11" s="248" t="s">
        <v>23</v>
      </c>
      <c r="F11" s="249"/>
      <c r="G11" s="249"/>
      <c r="H11" s="249"/>
      <c r="I11" s="249"/>
      <c r="J11" s="249"/>
      <c r="K11" s="249"/>
      <c r="L11" s="249"/>
      <c r="M11" s="249"/>
      <c r="N11" s="249"/>
      <c r="O11" s="250"/>
      <c r="P11" s="254" t="str">
        <f>표지!E30</f>
        <v>서울특별시 강남구 영동대로 517, 26층, 33층(삼성동, 아셈타워)</v>
      </c>
      <c r="Q11" s="255"/>
      <c r="R11" s="255"/>
      <c r="S11" s="255"/>
      <c r="T11" s="255"/>
      <c r="U11" s="255"/>
      <c r="V11" s="255"/>
      <c r="W11" s="255"/>
      <c r="X11" s="255"/>
      <c r="Y11" s="255"/>
      <c r="Z11" s="255"/>
      <c r="AA11" s="255"/>
      <c r="AB11" s="255"/>
      <c r="AC11" s="255"/>
      <c r="AD11" s="255"/>
      <c r="AE11" s="255"/>
      <c r="AF11" s="255"/>
      <c r="AG11" s="255"/>
      <c r="AH11" s="255"/>
      <c r="AI11" s="255"/>
      <c r="AJ11" s="255"/>
      <c r="AK11" s="256"/>
      <c r="AL11" s="28"/>
      <c r="AM11" s="27"/>
    </row>
    <row r="12" spans="1:39" ht="18.75" customHeight="1">
      <c r="A12" s="17"/>
      <c r="B12" s="17"/>
      <c r="C12" s="17"/>
      <c r="D12" s="17"/>
      <c r="E12" s="257" t="s">
        <v>24</v>
      </c>
      <c r="F12" s="258"/>
      <c r="G12" s="258"/>
      <c r="H12" s="258"/>
      <c r="I12" s="258"/>
      <c r="J12" s="258"/>
      <c r="K12" s="258"/>
      <c r="L12" s="258"/>
      <c r="M12" s="258"/>
      <c r="N12" s="258"/>
      <c r="O12" s="258"/>
      <c r="P12" s="259" t="s">
        <v>25</v>
      </c>
      <c r="Q12" s="260"/>
      <c r="R12" s="260"/>
      <c r="S12" s="260"/>
      <c r="T12" s="260"/>
      <c r="U12" s="261" t="str">
        <f>표지!G6</f>
        <v>2021.06.30</v>
      </c>
      <c r="V12" s="261"/>
      <c r="W12" s="261"/>
      <c r="X12" s="261"/>
      <c r="Y12" s="261"/>
      <c r="Z12" s="261"/>
      <c r="AA12" s="262" t="s">
        <v>26</v>
      </c>
      <c r="AB12" s="262"/>
      <c r="AC12" s="262"/>
      <c r="AD12" s="262"/>
      <c r="AE12" s="262"/>
      <c r="AF12" s="262"/>
      <c r="AG12" s="262"/>
      <c r="AH12" s="262"/>
      <c r="AI12" s="262"/>
      <c r="AJ12" s="262"/>
      <c r="AK12" s="263"/>
      <c r="AL12" s="14"/>
    </row>
    <row r="13" spans="1:39" ht="18.75" customHeight="1">
      <c r="A13" s="17"/>
      <c r="B13" s="17"/>
      <c r="C13" s="17"/>
      <c r="D13" s="17"/>
      <c r="E13" s="264" t="s">
        <v>27</v>
      </c>
      <c r="F13" s="264"/>
      <c r="G13" s="264"/>
      <c r="H13" s="264"/>
      <c r="I13" s="264"/>
      <c r="J13" s="264"/>
      <c r="K13" s="264"/>
      <c r="L13" s="264"/>
      <c r="M13" s="264"/>
      <c r="N13" s="264"/>
      <c r="O13" s="264"/>
      <c r="P13" s="265">
        <f>'5부.Ⅰ'!U79</f>
        <v>391550593814</v>
      </c>
      <c r="Q13" s="266"/>
      <c r="R13" s="266"/>
      <c r="S13" s="266"/>
      <c r="T13" s="266"/>
      <c r="U13" s="266"/>
      <c r="V13" s="266"/>
      <c r="W13" s="266"/>
      <c r="X13" s="266"/>
      <c r="Y13" s="266"/>
      <c r="Z13" s="266"/>
      <c r="AA13" s="267"/>
      <c r="AB13" s="267"/>
      <c r="AC13" s="267"/>
      <c r="AD13" s="267"/>
      <c r="AE13" s="267"/>
      <c r="AF13" s="267"/>
      <c r="AG13" s="267"/>
      <c r="AH13" s="267"/>
      <c r="AI13" s="267"/>
      <c r="AJ13" s="267"/>
      <c r="AK13" s="268"/>
      <c r="AL13" s="14"/>
    </row>
    <row r="14" spans="1:39" ht="18.75" customHeight="1">
      <c r="A14" s="17"/>
      <c r="B14" s="17"/>
      <c r="C14" s="17"/>
      <c r="D14" s="17"/>
      <c r="E14" s="269" t="s">
        <v>28</v>
      </c>
      <c r="F14" s="269"/>
      <c r="G14" s="269"/>
      <c r="H14" s="269"/>
      <c r="I14" s="269"/>
      <c r="J14" s="269"/>
      <c r="K14" s="269"/>
      <c r="L14" s="269"/>
      <c r="M14" s="269"/>
      <c r="N14" s="269"/>
      <c r="O14" s="269"/>
      <c r="P14" s="270">
        <f>'5부.Ⅰ'!U112</f>
        <v>28157500000</v>
      </c>
      <c r="Q14" s="271"/>
      <c r="R14" s="271"/>
      <c r="S14" s="271"/>
      <c r="T14" s="271"/>
      <c r="U14" s="271"/>
      <c r="V14" s="271"/>
      <c r="W14" s="271"/>
      <c r="X14" s="271"/>
      <c r="Y14" s="271"/>
      <c r="Z14" s="271"/>
      <c r="AA14" s="272"/>
      <c r="AB14" s="272"/>
      <c r="AC14" s="272"/>
      <c r="AD14" s="272"/>
      <c r="AE14" s="272"/>
      <c r="AF14" s="272"/>
      <c r="AG14" s="272"/>
      <c r="AH14" s="272"/>
      <c r="AI14" s="272"/>
      <c r="AJ14" s="272"/>
      <c r="AK14" s="273"/>
      <c r="AL14" s="14"/>
    </row>
    <row r="15" spans="1:39" ht="18.75" customHeight="1">
      <c r="A15" s="17"/>
      <c r="B15" s="17"/>
      <c r="C15" s="17"/>
      <c r="D15" s="17"/>
      <c r="E15" s="274" t="s">
        <v>29</v>
      </c>
      <c r="F15" s="274"/>
      <c r="G15" s="274"/>
      <c r="H15" s="274"/>
      <c r="I15" s="274"/>
      <c r="J15" s="274"/>
      <c r="K15" s="274"/>
      <c r="L15" s="274"/>
      <c r="M15" s="274"/>
      <c r="N15" s="274"/>
      <c r="O15" s="274"/>
      <c r="P15" s="275">
        <f>'5부.Ⅰ'!U110</f>
        <v>306528950221</v>
      </c>
      <c r="Q15" s="276"/>
      <c r="R15" s="276"/>
      <c r="S15" s="276"/>
      <c r="T15" s="276"/>
      <c r="U15" s="276"/>
      <c r="V15" s="276"/>
      <c r="W15" s="276"/>
      <c r="X15" s="276"/>
      <c r="Y15" s="276"/>
      <c r="Z15" s="276"/>
      <c r="AA15" s="277"/>
      <c r="AB15" s="277"/>
      <c r="AC15" s="277"/>
      <c r="AD15" s="277"/>
      <c r="AE15" s="277"/>
      <c r="AF15" s="277"/>
      <c r="AG15" s="277"/>
      <c r="AH15" s="277"/>
      <c r="AI15" s="277"/>
      <c r="AJ15" s="277"/>
      <c r="AK15" s="278"/>
      <c r="AL15" s="14"/>
    </row>
    <row r="16" spans="1:39" ht="18.75" customHeight="1">
      <c r="A16" s="17"/>
      <c r="B16" s="17"/>
      <c r="C16" s="17"/>
      <c r="D16" s="17"/>
      <c r="E16" s="257" t="s">
        <v>30</v>
      </c>
      <c r="F16" s="258"/>
      <c r="G16" s="258"/>
      <c r="H16" s="258"/>
      <c r="I16" s="258"/>
      <c r="J16" s="258"/>
      <c r="K16" s="258"/>
      <c r="L16" s="258"/>
      <c r="M16" s="258"/>
      <c r="N16" s="258"/>
      <c r="O16" s="258"/>
      <c r="P16" s="251" t="s">
        <v>1090</v>
      </c>
      <c r="Q16" s="252"/>
      <c r="R16" s="252"/>
      <c r="S16" s="252"/>
      <c r="T16" s="252"/>
      <c r="U16" s="252"/>
      <c r="V16" s="252"/>
      <c r="W16" s="252"/>
      <c r="X16" s="252"/>
      <c r="Y16" s="252"/>
      <c r="Z16" s="252"/>
      <c r="AA16" s="252"/>
      <c r="AB16" s="252"/>
      <c r="AC16" s="252"/>
      <c r="AD16" s="252"/>
      <c r="AE16" s="252"/>
      <c r="AF16" s="252"/>
      <c r="AG16" s="252"/>
      <c r="AH16" s="252"/>
      <c r="AI16" s="252"/>
      <c r="AJ16" s="252"/>
      <c r="AK16" s="253"/>
      <c r="AL16" s="14"/>
    </row>
    <row r="17" spans="1:38" ht="18.75" customHeight="1">
      <c r="A17" s="17"/>
      <c r="B17" s="17"/>
      <c r="C17" s="17"/>
      <c r="D17" s="17"/>
      <c r="E17" s="257" t="s">
        <v>31</v>
      </c>
      <c r="F17" s="258"/>
      <c r="G17" s="258"/>
      <c r="H17" s="258"/>
      <c r="I17" s="258"/>
      <c r="J17" s="258"/>
      <c r="K17" s="258"/>
      <c r="L17" s="258"/>
      <c r="M17" s="258"/>
      <c r="N17" s="258"/>
      <c r="O17" s="258"/>
      <c r="P17" s="251" t="s">
        <v>1145</v>
      </c>
      <c r="Q17" s="252"/>
      <c r="R17" s="252"/>
      <c r="S17" s="252"/>
      <c r="T17" s="252"/>
      <c r="U17" s="252"/>
      <c r="V17" s="252"/>
      <c r="W17" s="252"/>
      <c r="X17" s="252"/>
      <c r="Y17" s="252"/>
      <c r="Z17" s="252"/>
      <c r="AA17" s="252"/>
      <c r="AB17" s="252"/>
      <c r="AC17" s="252"/>
      <c r="AD17" s="252"/>
      <c r="AE17" s="252"/>
      <c r="AF17" s="252"/>
      <c r="AG17" s="252"/>
      <c r="AH17" s="252"/>
      <c r="AI17" s="252"/>
      <c r="AJ17" s="252"/>
      <c r="AK17" s="253"/>
      <c r="AL17" s="14"/>
    </row>
    <row r="18" spans="1:38" ht="18.75" customHeight="1">
      <c r="A18" s="17"/>
      <c r="B18" s="17"/>
      <c r="C18" s="17"/>
      <c r="D18" s="17"/>
      <c r="E18" s="257" t="s">
        <v>32</v>
      </c>
      <c r="F18" s="258"/>
      <c r="G18" s="258"/>
      <c r="H18" s="258"/>
      <c r="I18" s="258"/>
      <c r="J18" s="258"/>
      <c r="K18" s="258"/>
      <c r="L18" s="258"/>
      <c r="M18" s="258"/>
      <c r="N18" s="258"/>
      <c r="O18" s="258"/>
      <c r="P18" s="251" t="s">
        <v>1094</v>
      </c>
      <c r="Q18" s="252"/>
      <c r="R18" s="252"/>
      <c r="S18" s="252"/>
      <c r="T18" s="252"/>
      <c r="U18" s="252"/>
      <c r="V18" s="252"/>
      <c r="W18" s="252"/>
      <c r="X18" s="252"/>
      <c r="Y18" s="252"/>
      <c r="Z18" s="252"/>
      <c r="AA18" s="252"/>
      <c r="AB18" s="252"/>
      <c r="AC18" s="252"/>
      <c r="AD18" s="252"/>
      <c r="AE18" s="252"/>
      <c r="AF18" s="252"/>
      <c r="AG18" s="252"/>
      <c r="AH18" s="252"/>
      <c r="AI18" s="252"/>
      <c r="AJ18" s="252"/>
      <c r="AK18" s="253"/>
      <c r="AL18" s="14"/>
    </row>
    <row r="19" spans="1:38" ht="18.75" customHeight="1">
      <c r="A19" s="17"/>
      <c r="B19" s="17"/>
      <c r="C19" s="17"/>
      <c r="D19" s="17"/>
      <c r="E19" s="257" t="s">
        <v>33</v>
      </c>
      <c r="F19" s="258"/>
      <c r="G19" s="258"/>
      <c r="H19" s="258"/>
      <c r="I19" s="258"/>
      <c r="J19" s="258"/>
      <c r="K19" s="258"/>
      <c r="L19" s="258"/>
      <c r="M19" s="258"/>
      <c r="N19" s="258"/>
      <c r="O19" s="280"/>
      <c r="P19" s="287" t="s">
        <v>34</v>
      </c>
      <c r="Q19" s="288"/>
      <c r="R19" s="288"/>
      <c r="S19" s="288"/>
      <c r="T19" s="288"/>
      <c r="U19" s="288"/>
      <c r="V19" s="288"/>
      <c r="W19" s="288"/>
      <c r="X19" s="288"/>
      <c r="Y19" s="288"/>
      <c r="Z19" s="288"/>
      <c r="AA19" s="288"/>
      <c r="AB19" s="288"/>
      <c r="AC19" s="288"/>
      <c r="AD19" s="288"/>
      <c r="AE19" s="288"/>
      <c r="AF19" s="288"/>
      <c r="AG19" s="288"/>
      <c r="AH19" s="288"/>
      <c r="AI19" s="288"/>
      <c r="AJ19" s="288"/>
      <c r="AK19" s="289"/>
      <c r="AL19" s="14"/>
    </row>
    <row r="20" spans="1:38" ht="159.94999999999999" customHeight="1">
      <c r="A20" s="23"/>
      <c r="B20" s="22"/>
      <c r="C20" s="21"/>
      <c r="D20" s="21"/>
      <c r="E20" s="281"/>
      <c r="F20" s="282"/>
      <c r="G20" s="282"/>
      <c r="H20" s="282"/>
      <c r="I20" s="282"/>
      <c r="J20" s="282"/>
      <c r="K20" s="282"/>
      <c r="L20" s="282"/>
      <c r="M20" s="282"/>
      <c r="N20" s="282"/>
      <c r="O20" s="283"/>
      <c r="P20" s="290" t="s">
        <v>1095</v>
      </c>
      <c r="Q20" s="291"/>
      <c r="R20" s="291"/>
      <c r="S20" s="291"/>
      <c r="T20" s="291"/>
      <c r="U20" s="291"/>
      <c r="V20" s="291"/>
      <c r="W20" s="291"/>
      <c r="X20" s="291"/>
      <c r="Y20" s="291"/>
      <c r="Z20" s="291"/>
      <c r="AA20" s="291"/>
      <c r="AB20" s="291"/>
      <c r="AC20" s="291"/>
      <c r="AD20" s="291"/>
      <c r="AE20" s="291"/>
      <c r="AF20" s="291"/>
      <c r="AG20" s="291"/>
      <c r="AH20" s="291"/>
      <c r="AI20" s="291"/>
      <c r="AJ20" s="291"/>
      <c r="AK20" s="292"/>
      <c r="AL20" s="18"/>
    </row>
    <row r="21" spans="1:38" ht="18.75" customHeight="1">
      <c r="A21" s="17"/>
      <c r="B21" s="17"/>
      <c r="C21" s="17"/>
      <c r="D21" s="17"/>
      <c r="E21" s="281"/>
      <c r="F21" s="282"/>
      <c r="G21" s="282"/>
      <c r="H21" s="282"/>
      <c r="I21" s="282"/>
      <c r="J21" s="282"/>
      <c r="K21" s="282"/>
      <c r="L21" s="282"/>
      <c r="M21" s="282"/>
      <c r="N21" s="282"/>
      <c r="O21" s="283"/>
      <c r="P21" s="287" t="s">
        <v>35</v>
      </c>
      <c r="Q21" s="288"/>
      <c r="R21" s="288"/>
      <c r="S21" s="288"/>
      <c r="T21" s="288"/>
      <c r="U21" s="288"/>
      <c r="V21" s="288"/>
      <c r="W21" s="288"/>
      <c r="X21" s="288"/>
      <c r="Y21" s="288"/>
      <c r="Z21" s="288"/>
      <c r="AA21" s="288"/>
      <c r="AB21" s="288"/>
      <c r="AC21" s="288"/>
      <c r="AD21" s="288"/>
      <c r="AE21" s="288"/>
      <c r="AF21" s="288"/>
      <c r="AG21" s="288"/>
      <c r="AH21" s="288"/>
      <c r="AI21" s="288"/>
      <c r="AJ21" s="288"/>
      <c r="AK21" s="289"/>
      <c r="AL21" s="14"/>
    </row>
    <row r="22" spans="1:38" ht="52.5" customHeight="1">
      <c r="A22" s="23"/>
      <c r="B22" s="22"/>
      <c r="C22" s="21"/>
      <c r="D22" s="21"/>
      <c r="E22" s="284"/>
      <c r="F22" s="285"/>
      <c r="G22" s="285"/>
      <c r="H22" s="285"/>
      <c r="I22" s="285"/>
      <c r="J22" s="285"/>
      <c r="K22" s="285"/>
      <c r="L22" s="285"/>
      <c r="M22" s="285"/>
      <c r="N22" s="285"/>
      <c r="O22" s="286"/>
      <c r="P22" s="290" t="s">
        <v>1096</v>
      </c>
      <c r="Q22" s="291"/>
      <c r="R22" s="291"/>
      <c r="S22" s="291"/>
      <c r="T22" s="291"/>
      <c r="U22" s="291"/>
      <c r="V22" s="291"/>
      <c r="W22" s="291"/>
      <c r="X22" s="291"/>
      <c r="Y22" s="291"/>
      <c r="Z22" s="291"/>
      <c r="AA22" s="291"/>
      <c r="AB22" s="291"/>
      <c r="AC22" s="291"/>
      <c r="AD22" s="291"/>
      <c r="AE22" s="291"/>
      <c r="AF22" s="291"/>
      <c r="AG22" s="291"/>
      <c r="AH22" s="291"/>
      <c r="AI22" s="291"/>
      <c r="AJ22" s="291"/>
      <c r="AK22" s="292"/>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79"/>
      <c r="F24" s="279"/>
      <c r="G24" s="279"/>
      <c r="H24" s="279"/>
      <c r="I24" s="279"/>
      <c r="J24" s="279"/>
      <c r="K24" s="279"/>
      <c r="L24" s="279"/>
      <c r="M24" s="279"/>
      <c r="N24" s="279"/>
      <c r="O24" s="279"/>
      <c r="P24" s="279"/>
      <c r="Q24" s="279"/>
      <c r="R24" s="279"/>
      <c r="S24" s="279"/>
      <c r="T24" s="279"/>
      <c r="U24" s="279"/>
      <c r="V24" s="279"/>
      <c r="W24" s="279"/>
      <c r="X24" s="279"/>
      <c r="Y24" s="279"/>
      <c r="Z24" s="279"/>
      <c r="AA24" s="279"/>
      <c r="AB24" s="279"/>
      <c r="AC24" s="279"/>
      <c r="AD24" s="279"/>
      <c r="AE24" s="279"/>
      <c r="AF24" s="279"/>
      <c r="AG24" s="279"/>
      <c r="AH24" s="279"/>
      <c r="AI24" s="279"/>
      <c r="AJ24" s="279"/>
      <c r="AK24" s="279"/>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5">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37" t="s">
        <v>1041</v>
      </c>
      <c r="B27" s="238"/>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9"/>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AL6" sqref="AL6"/>
    </sheetView>
  </sheetViews>
  <sheetFormatPr defaultRowHeight="16.5"/>
  <cols>
    <col min="1" max="4" width="1.125" style="1" customWidth="1"/>
    <col min="5" max="37" width="2.375" style="1" customWidth="1"/>
    <col min="38" max="38" width="22.5" style="1" customWidth="1"/>
  </cols>
  <sheetData>
    <row r="2" spans="1:38" ht="19.5">
      <c r="A2" s="17"/>
      <c r="B2" s="241" t="s">
        <v>37</v>
      </c>
      <c r="C2" s="241"/>
      <c r="D2" s="241"/>
      <c r="E2" s="241"/>
      <c r="F2" s="241"/>
      <c r="G2" s="241"/>
      <c r="H2" s="241"/>
      <c r="I2" s="241"/>
      <c r="J2" s="241"/>
      <c r="K2" s="241"/>
      <c r="L2" s="241"/>
      <c r="M2" s="241"/>
      <c r="N2" s="241"/>
      <c r="O2" s="241"/>
      <c r="P2" s="241"/>
      <c r="Q2" s="17"/>
      <c r="R2" s="17"/>
      <c r="S2" s="17"/>
      <c r="T2" s="17"/>
      <c r="U2" s="17"/>
      <c r="V2" s="17"/>
      <c r="W2" s="17"/>
      <c r="X2" s="17"/>
      <c r="Y2" s="17"/>
      <c r="Z2" s="17"/>
      <c r="AA2" s="17"/>
      <c r="AB2" s="17"/>
      <c r="AC2" s="17"/>
      <c r="AD2" s="17"/>
      <c r="AE2" s="17"/>
      <c r="AF2" s="17"/>
      <c r="AG2" s="17"/>
      <c r="AH2" s="17"/>
      <c r="AI2" s="17"/>
      <c r="AJ2" s="17"/>
      <c r="AK2" s="35"/>
      <c r="AL2" s="14"/>
    </row>
    <row r="3" spans="1:38" ht="19.5">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82" t="s">
        <v>38</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H4" s="282"/>
      <c r="AI4" s="282"/>
      <c r="AJ4" s="282"/>
      <c r="AK4" s="282"/>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293" t="s">
        <v>1097</v>
      </c>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18"/>
    </row>
    <row r="7" spans="1:38" ht="51" customHeight="1">
      <c r="A7" s="23"/>
      <c r="B7" s="22"/>
      <c r="C7" s="21"/>
      <c r="D7" s="21"/>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18"/>
    </row>
    <row r="8" spans="1:38" ht="51" customHeight="1">
      <c r="A8" s="23"/>
      <c r="B8" s="22"/>
      <c r="C8" s="21"/>
      <c r="D8" s="21"/>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18"/>
    </row>
    <row r="9" spans="1:38" ht="51" customHeight="1">
      <c r="A9" s="23"/>
      <c r="B9" s="22"/>
      <c r="C9" s="21"/>
      <c r="D9" s="21"/>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293"/>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5">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37" t="s">
        <v>39</v>
      </c>
      <c r="B12" s="238"/>
      <c r="C12" s="238"/>
      <c r="D12" s="238"/>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c r="AC12" s="238"/>
      <c r="AD12" s="238"/>
      <c r="AE12" s="238"/>
      <c r="AF12" s="238"/>
      <c r="AG12" s="238"/>
      <c r="AH12" s="238"/>
      <c r="AI12" s="238"/>
      <c r="AJ12" s="238"/>
      <c r="AK12" s="239"/>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AL6" sqref="AL6"/>
    </sheetView>
  </sheetViews>
  <sheetFormatPr defaultRowHeight="16.5"/>
  <cols>
    <col min="1" max="4" width="1.125" style="1" customWidth="1"/>
    <col min="5" max="37" width="2.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82" t="s">
        <v>40</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82" t="s">
        <v>41</v>
      </c>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H4" s="282"/>
      <c r="AI4" s="282"/>
      <c r="AJ4" s="282"/>
      <c r="AK4" s="282"/>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298" t="s">
        <v>42</v>
      </c>
      <c r="F6" s="298"/>
      <c r="G6" s="298"/>
      <c r="H6" s="298"/>
      <c r="I6" s="298"/>
      <c r="J6" s="298"/>
      <c r="K6" s="298"/>
      <c r="L6" s="298"/>
      <c r="M6" s="298" t="s">
        <v>43</v>
      </c>
      <c r="N6" s="298"/>
      <c r="O6" s="298"/>
      <c r="P6" s="298"/>
      <c r="Q6" s="298"/>
      <c r="R6" s="298"/>
      <c r="S6" s="298"/>
      <c r="T6" s="298" t="s">
        <v>44</v>
      </c>
      <c r="U6" s="298"/>
      <c r="V6" s="298"/>
      <c r="W6" s="298"/>
      <c r="X6" s="298"/>
      <c r="Y6" s="298"/>
      <c r="Z6" s="298"/>
      <c r="AA6" s="298"/>
      <c r="AB6" s="298"/>
      <c r="AC6" s="298"/>
      <c r="AD6" s="298"/>
      <c r="AE6" s="298"/>
      <c r="AF6" s="299" t="s">
        <v>45</v>
      </c>
      <c r="AG6" s="299"/>
      <c r="AH6" s="299"/>
      <c r="AI6" s="299"/>
      <c r="AJ6" s="299"/>
      <c r="AK6" s="299"/>
      <c r="AL6" s="14"/>
    </row>
    <row r="7" spans="1:39" ht="30" customHeight="1">
      <c r="A7" s="17"/>
      <c r="B7" s="16"/>
      <c r="C7" s="16"/>
      <c r="D7" s="21"/>
      <c r="E7" s="300" t="s">
        <v>1107</v>
      </c>
      <c r="F7" s="300"/>
      <c r="G7" s="300"/>
      <c r="H7" s="300"/>
      <c r="I7" s="300"/>
      <c r="J7" s="300"/>
      <c r="K7" s="300"/>
      <c r="L7" s="300"/>
      <c r="M7" s="296" t="s">
        <v>1108</v>
      </c>
      <c r="N7" s="296"/>
      <c r="O7" s="296"/>
      <c r="P7" s="296"/>
      <c r="Q7" s="296"/>
      <c r="R7" s="296"/>
      <c r="S7" s="296"/>
      <c r="T7" s="295" t="s">
        <v>1107</v>
      </c>
      <c r="U7" s="295"/>
      <c r="V7" s="295"/>
      <c r="W7" s="295"/>
      <c r="X7" s="295"/>
      <c r="Y7" s="295"/>
      <c r="Z7" s="295"/>
      <c r="AA7" s="295"/>
      <c r="AB7" s="295"/>
      <c r="AC7" s="295"/>
      <c r="AD7" s="295"/>
      <c r="AE7" s="295"/>
      <c r="AF7" s="295" t="s">
        <v>1096</v>
      </c>
      <c r="AG7" s="295"/>
      <c r="AH7" s="295"/>
      <c r="AI7" s="295"/>
      <c r="AJ7" s="295"/>
      <c r="AK7" s="295"/>
      <c r="AL7" s="14"/>
    </row>
    <row r="8" spans="1:39" ht="30" customHeight="1">
      <c r="A8" s="17"/>
      <c r="B8" s="16"/>
      <c r="C8" s="16"/>
      <c r="D8" s="21"/>
      <c r="E8" s="300"/>
      <c r="F8" s="300"/>
      <c r="G8" s="300"/>
      <c r="H8" s="300"/>
      <c r="I8" s="300"/>
      <c r="J8" s="300"/>
      <c r="K8" s="300"/>
      <c r="L8" s="300"/>
      <c r="M8" s="296"/>
      <c r="N8" s="296"/>
      <c r="O8" s="296"/>
      <c r="P8" s="296"/>
      <c r="Q8" s="296"/>
      <c r="R8" s="296"/>
      <c r="S8" s="296"/>
      <c r="T8" s="295"/>
      <c r="U8" s="295"/>
      <c r="V8" s="295"/>
      <c r="W8" s="295"/>
      <c r="X8" s="295"/>
      <c r="Y8" s="295"/>
      <c r="Z8" s="295"/>
      <c r="AA8" s="295"/>
      <c r="AB8" s="295"/>
      <c r="AC8" s="295"/>
      <c r="AD8" s="295"/>
      <c r="AE8" s="295"/>
      <c r="AF8" s="295"/>
      <c r="AG8" s="295"/>
      <c r="AH8" s="295"/>
      <c r="AI8" s="295"/>
      <c r="AJ8" s="295"/>
      <c r="AK8" s="295"/>
      <c r="AL8" s="14"/>
    </row>
    <row r="9" spans="1:39" ht="30" customHeight="1">
      <c r="A9" s="17"/>
      <c r="B9" s="16"/>
      <c r="C9" s="16"/>
      <c r="D9" s="21"/>
      <c r="E9" s="300"/>
      <c r="F9" s="300"/>
      <c r="G9" s="300"/>
      <c r="H9" s="300"/>
      <c r="I9" s="300"/>
      <c r="J9" s="300"/>
      <c r="K9" s="300"/>
      <c r="L9" s="300"/>
      <c r="M9" s="296"/>
      <c r="N9" s="296"/>
      <c r="O9" s="296"/>
      <c r="P9" s="296"/>
      <c r="Q9" s="296"/>
      <c r="R9" s="296"/>
      <c r="S9" s="296"/>
      <c r="T9" s="295"/>
      <c r="U9" s="295"/>
      <c r="V9" s="295"/>
      <c r="W9" s="295"/>
      <c r="X9" s="295"/>
      <c r="Y9" s="295"/>
      <c r="Z9" s="295"/>
      <c r="AA9" s="295"/>
      <c r="AB9" s="295"/>
      <c r="AC9" s="295"/>
      <c r="AD9" s="295"/>
      <c r="AE9" s="295"/>
      <c r="AF9" s="295"/>
      <c r="AG9" s="295"/>
      <c r="AH9" s="295"/>
      <c r="AI9" s="295"/>
      <c r="AJ9" s="295"/>
      <c r="AK9" s="295"/>
      <c r="AL9" s="14"/>
    </row>
    <row r="10" spans="1:39" ht="30" customHeight="1">
      <c r="A10" s="17"/>
      <c r="B10" s="16"/>
      <c r="C10" s="16"/>
      <c r="D10" s="21"/>
      <c r="E10" s="300"/>
      <c r="F10" s="300"/>
      <c r="G10" s="300"/>
      <c r="H10" s="300"/>
      <c r="I10" s="300"/>
      <c r="J10" s="300"/>
      <c r="K10" s="300"/>
      <c r="L10" s="300"/>
      <c r="M10" s="296"/>
      <c r="N10" s="296"/>
      <c r="O10" s="296"/>
      <c r="P10" s="296"/>
      <c r="Q10" s="296"/>
      <c r="R10" s="296"/>
      <c r="S10" s="296"/>
      <c r="T10" s="295"/>
      <c r="U10" s="295"/>
      <c r="V10" s="295"/>
      <c r="W10" s="295"/>
      <c r="X10" s="295"/>
      <c r="Y10" s="295"/>
      <c r="Z10" s="295"/>
      <c r="AA10" s="295"/>
      <c r="AB10" s="295"/>
      <c r="AC10" s="295"/>
      <c r="AD10" s="295"/>
      <c r="AE10" s="295"/>
      <c r="AF10" s="295"/>
      <c r="AG10" s="295"/>
      <c r="AH10" s="295"/>
      <c r="AI10" s="295"/>
      <c r="AJ10" s="295"/>
      <c r="AK10" s="295"/>
      <c r="AL10" s="14"/>
    </row>
    <row r="11" spans="1:39" ht="30" customHeight="1">
      <c r="A11" s="17"/>
      <c r="B11" s="16"/>
      <c r="C11" s="16"/>
      <c r="D11" s="21"/>
      <c r="E11" s="300"/>
      <c r="F11" s="300"/>
      <c r="G11" s="300"/>
      <c r="H11" s="300"/>
      <c r="I11" s="300"/>
      <c r="J11" s="300"/>
      <c r="K11" s="300"/>
      <c r="L11" s="300"/>
      <c r="M11" s="296"/>
      <c r="N11" s="296"/>
      <c r="O11" s="296"/>
      <c r="P11" s="296"/>
      <c r="Q11" s="296"/>
      <c r="R11" s="296"/>
      <c r="S11" s="296"/>
      <c r="T11" s="295"/>
      <c r="U11" s="295"/>
      <c r="V11" s="295"/>
      <c r="W11" s="295"/>
      <c r="X11" s="295"/>
      <c r="Y11" s="295"/>
      <c r="Z11" s="295"/>
      <c r="AA11" s="295"/>
      <c r="AB11" s="295"/>
      <c r="AC11" s="295"/>
      <c r="AD11" s="295"/>
      <c r="AE11" s="295"/>
      <c r="AF11" s="295"/>
      <c r="AG11" s="295"/>
      <c r="AH11" s="295"/>
      <c r="AI11" s="295"/>
      <c r="AJ11" s="295"/>
      <c r="AK11" s="295"/>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297" t="s">
        <v>46</v>
      </c>
      <c r="F13" s="297"/>
      <c r="G13" s="297"/>
      <c r="H13" s="297"/>
      <c r="I13" s="297"/>
      <c r="J13" s="297"/>
      <c r="K13" s="297"/>
      <c r="L13" s="297"/>
      <c r="M13" s="297"/>
      <c r="N13" s="297"/>
      <c r="O13" s="297"/>
      <c r="P13" s="297"/>
      <c r="Q13" s="297"/>
      <c r="R13" s="297"/>
      <c r="S13" s="297"/>
      <c r="T13" s="297"/>
      <c r="U13" s="297"/>
      <c r="V13" s="297"/>
      <c r="W13" s="297"/>
      <c r="X13" s="297"/>
      <c r="Y13" s="297"/>
      <c r="Z13" s="297"/>
      <c r="AA13" s="297"/>
      <c r="AB13" s="297"/>
      <c r="AC13" s="297"/>
      <c r="AD13" s="297"/>
      <c r="AE13" s="297"/>
      <c r="AF13" s="297"/>
      <c r="AG13" s="297"/>
      <c r="AH13" s="297"/>
      <c r="AI13" s="297"/>
      <c r="AJ13" s="297"/>
      <c r="AK13" s="297"/>
      <c r="AL13" s="14"/>
    </row>
    <row r="14" spans="1:39" ht="18.75" customHeight="1">
      <c r="A14" s="17"/>
      <c r="B14" s="16"/>
      <c r="C14" s="16"/>
      <c r="D14" s="21"/>
      <c r="E14" s="294" t="s">
        <v>47</v>
      </c>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294"/>
      <c r="AL14" s="14"/>
    </row>
    <row r="15" spans="1:39" ht="26.25" customHeight="1">
      <c r="A15" s="23"/>
      <c r="B15" s="22"/>
      <c r="C15" s="21"/>
      <c r="D15" s="21"/>
      <c r="E15" s="279"/>
      <c r="F15" s="279"/>
      <c r="G15" s="279"/>
      <c r="H15" s="279"/>
      <c r="I15" s="279"/>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279"/>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82" t="s">
        <v>49</v>
      </c>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298" t="s">
        <v>50</v>
      </c>
      <c r="F19" s="298"/>
      <c r="G19" s="298"/>
      <c r="H19" s="298"/>
      <c r="I19" s="298"/>
      <c r="J19" s="298"/>
      <c r="K19" s="298" t="s">
        <v>51</v>
      </c>
      <c r="L19" s="298"/>
      <c r="M19" s="298"/>
      <c r="N19" s="298"/>
      <c r="O19" s="298"/>
      <c r="P19" s="298"/>
      <c r="Q19" s="298" t="s">
        <v>52</v>
      </c>
      <c r="R19" s="298"/>
      <c r="S19" s="298"/>
      <c r="T19" s="298"/>
      <c r="U19" s="298"/>
      <c r="V19" s="298" t="s">
        <v>53</v>
      </c>
      <c r="W19" s="298"/>
      <c r="X19" s="298"/>
      <c r="Y19" s="298"/>
      <c r="Z19" s="298"/>
      <c r="AA19" s="298"/>
      <c r="AB19" s="298"/>
      <c r="AC19" s="298"/>
      <c r="AD19" s="298"/>
      <c r="AE19" s="298"/>
      <c r="AF19" s="299" t="s">
        <v>54</v>
      </c>
      <c r="AG19" s="299"/>
      <c r="AH19" s="299"/>
      <c r="AI19" s="299"/>
      <c r="AJ19" s="299"/>
      <c r="AK19" s="299"/>
      <c r="AL19" s="14"/>
    </row>
    <row r="20" spans="1:39" ht="30" customHeight="1">
      <c r="A20" s="17"/>
      <c r="B20" s="16"/>
      <c r="C20" s="16"/>
      <c r="D20" s="21"/>
      <c r="E20" s="295" t="s">
        <v>1109</v>
      </c>
      <c r="F20" s="295"/>
      <c r="G20" s="295"/>
      <c r="H20" s="295"/>
      <c r="I20" s="295"/>
      <c r="J20" s="295"/>
      <c r="K20" s="295" t="s">
        <v>1086</v>
      </c>
      <c r="L20" s="295"/>
      <c r="M20" s="295"/>
      <c r="N20" s="295"/>
      <c r="O20" s="295"/>
      <c r="P20" s="295"/>
      <c r="Q20" s="296" t="s">
        <v>1110</v>
      </c>
      <c r="R20" s="296"/>
      <c r="S20" s="296"/>
      <c r="T20" s="296"/>
      <c r="U20" s="296"/>
      <c r="V20" s="295" t="s">
        <v>1111</v>
      </c>
      <c r="W20" s="295"/>
      <c r="X20" s="295"/>
      <c r="Y20" s="295"/>
      <c r="Z20" s="295"/>
      <c r="AA20" s="295"/>
      <c r="AB20" s="295"/>
      <c r="AC20" s="295"/>
      <c r="AD20" s="295"/>
      <c r="AE20" s="295"/>
      <c r="AF20" s="295" t="s">
        <v>1096</v>
      </c>
      <c r="AG20" s="295"/>
      <c r="AH20" s="295"/>
      <c r="AI20" s="295"/>
      <c r="AJ20" s="295"/>
      <c r="AK20" s="295"/>
      <c r="AL20" s="14"/>
    </row>
    <row r="21" spans="1:39" ht="30" customHeight="1">
      <c r="A21" s="17"/>
      <c r="B21" s="16"/>
      <c r="C21" s="16"/>
      <c r="D21" s="21"/>
      <c r="E21" s="295" t="s">
        <v>1112</v>
      </c>
      <c r="F21" s="295"/>
      <c r="G21" s="295"/>
      <c r="H21" s="295"/>
      <c r="I21" s="295"/>
      <c r="J21" s="295"/>
      <c r="K21" s="295" t="s">
        <v>1113</v>
      </c>
      <c r="L21" s="295"/>
      <c r="M21" s="295"/>
      <c r="N21" s="295"/>
      <c r="O21" s="295"/>
      <c r="P21" s="295"/>
      <c r="Q21" s="296" t="s">
        <v>1114</v>
      </c>
      <c r="R21" s="296"/>
      <c r="S21" s="296"/>
      <c r="T21" s="296"/>
      <c r="U21" s="296"/>
      <c r="V21" s="295" t="s">
        <v>1115</v>
      </c>
      <c r="W21" s="295"/>
      <c r="X21" s="295"/>
      <c r="Y21" s="295"/>
      <c r="Z21" s="295"/>
      <c r="AA21" s="295"/>
      <c r="AB21" s="295"/>
      <c r="AC21" s="295"/>
      <c r="AD21" s="295"/>
      <c r="AE21" s="295"/>
      <c r="AF21" s="295" t="s">
        <v>1096</v>
      </c>
      <c r="AG21" s="295"/>
      <c r="AH21" s="295"/>
      <c r="AI21" s="295"/>
      <c r="AJ21" s="295"/>
      <c r="AK21" s="295"/>
      <c r="AL21" s="14"/>
    </row>
    <row r="22" spans="1:39" ht="30" customHeight="1">
      <c r="A22" s="17"/>
      <c r="B22" s="16"/>
      <c r="C22" s="16"/>
      <c r="D22" s="21"/>
      <c r="E22" s="295" t="s">
        <v>1112</v>
      </c>
      <c r="F22" s="295"/>
      <c r="G22" s="295"/>
      <c r="H22" s="295"/>
      <c r="I22" s="295"/>
      <c r="J22" s="295"/>
      <c r="K22" s="295" t="s">
        <v>1116</v>
      </c>
      <c r="L22" s="295"/>
      <c r="M22" s="295"/>
      <c r="N22" s="295"/>
      <c r="O22" s="295"/>
      <c r="P22" s="295"/>
      <c r="Q22" s="296" t="s">
        <v>1117</v>
      </c>
      <c r="R22" s="296"/>
      <c r="S22" s="296"/>
      <c r="T22" s="296"/>
      <c r="U22" s="296"/>
      <c r="V22" s="295" t="s">
        <v>1115</v>
      </c>
      <c r="W22" s="295"/>
      <c r="X22" s="295"/>
      <c r="Y22" s="295"/>
      <c r="Z22" s="295"/>
      <c r="AA22" s="295"/>
      <c r="AB22" s="295"/>
      <c r="AC22" s="295"/>
      <c r="AD22" s="295"/>
      <c r="AE22" s="295"/>
      <c r="AF22" s="295" t="s">
        <v>1096</v>
      </c>
      <c r="AG22" s="295"/>
      <c r="AH22" s="295"/>
      <c r="AI22" s="295"/>
      <c r="AJ22" s="295"/>
      <c r="AK22" s="295"/>
      <c r="AL22" s="14"/>
    </row>
    <row r="23" spans="1:39" ht="30" customHeight="1">
      <c r="A23" s="17"/>
      <c r="B23" s="16"/>
      <c r="C23" s="16"/>
      <c r="D23" s="21"/>
      <c r="E23" s="295" t="s">
        <v>1118</v>
      </c>
      <c r="F23" s="295"/>
      <c r="G23" s="295"/>
      <c r="H23" s="295"/>
      <c r="I23" s="295"/>
      <c r="J23" s="295"/>
      <c r="K23" s="295" t="s">
        <v>1119</v>
      </c>
      <c r="L23" s="295"/>
      <c r="M23" s="295"/>
      <c r="N23" s="295"/>
      <c r="O23" s="295"/>
      <c r="P23" s="295"/>
      <c r="Q23" s="296" t="s">
        <v>1120</v>
      </c>
      <c r="R23" s="296"/>
      <c r="S23" s="296"/>
      <c r="T23" s="296"/>
      <c r="U23" s="296"/>
      <c r="V23" s="295" t="s">
        <v>1121</v>
      </c>
      <c r="W23" s="295"/>
      <c r="X23" s="295"/>
      <c r="Y23" s="295"/>
      <c r="Z23" s="295"/>
      <c r="AA23" s="295"/>
      <c r="AB23" s="295"/>
      <c r="AC23" s="295"/>
      <c r="AD23" s="295"/>
      <c r="AE23" s="295"/>
      <c r="AF23" s="295" t="s">
        <v>1096</v>
      </c>
      <c r="AG23" s="295"/>
      <c r="AH23" s="295"/>
      <c r="AI23" s="295"/>
      <c r="AJ23" s="295"/>
      <c r="AK23" s="295"/>
      <c r="AL23" s="14"/>
    </row>
    <row r="24" spans="1:39" ht="30" customHeight="1">
      <c r="A24" s="17"/>
      <c r="B24" s="16"/>
      <c r="C24" s="16"/>
      <c r="D24" s="21"/>
      <c r="E24" s="295"/>
      <c r="F24" s="295"/>
      <c r="G24" s="295"/>
      <c r="H24" s="295"/>
      <c r="I24" s="295"/>
      <c r="J24" s="295"/>
      <c r="K24" s="295"/>
      <c r="L24" s="295"/>
      <c r="M24" s="295"/>
      <c r="N24" s="295"/>
      <c r="O24" s="295"/>
      <c r="P24" s="295"/>
      <c r="Q24" s="296"/>
      <c r="R24" s="296"/>
      <c r="S24" s="296"/>
      <c r="T24" s="296"/>
      <c r="U24" s="296"/>
      <c r="V24" s="295"/>
      <c r="W24" s="295"/>
      <c r="X24" s="295"/>
      <c r="Y24" s="295"/>
      <c r="Z24" s="295"/>
      <c r="AA24" s="295"/>
      <c r="AB24" s="295"/>
      <c r="AC24" s="295"/>
      <c r="AD24" s="295"/>
      <c r="AE24" s="295"/>
      <c r="AF24" s="295"/>
      <c r="AG24" s="295"/>
      <c r="AH24" s="295"/>
      <c r="AI24" s="295"/>
      <c r="AJ24" s="295"/>
      <c r="AK24" s="295"/>
      <c r="AL24" s="14"/>
    </row>
    <row r="25" spans="1:39" ht="6" customHeight="1">
      <c r="A25" s="17"/>
      <c r="B25" s="16"/>
      <c r="C25" s="16"/>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14"/>
    </row>
    <row r="26" spans="1:39" ht="18.75" customHeight="1">
      <c r="A26" s="17"/>
      <c r="B26" s="16"/>
      <c r="C26" s="16"/>
      <c r="D26" s="21"/>
      <c r="E26" s="297" t="s">
        <v>55</v>
      </c>
      <c r="F26" s="297"/>
      <c r="G26" s="297"/>
      <c r="H26" s="297"/>
      <c r="I26" s="297"/>
      <c r="J26" s="297"/>
      <c r="K26" s="297"/>
      <c r="L26" s="297"/>
      <c r="M26" s="297"/>
      <c r="N26" s="297"/>
      <c r="O26" s="297"/>
      <c r="P26" s="297"/>
      <c r="Q26" s="297"/>
      <c r="R26" s="297"/>
      <c r="S26" s="297"/>
      <c r="T26" s="297"/>
      <c r="U26" s="297"/>
      <c r="V26" s="297"/>
      <c r="W26" s="297"/>
      <c r="X26" s="297"/>
      <c r="Y26" s="297"/>
      <c r="Z26" s="297"/>
      <c r="AA26" s="297"/>
      <c r="AB26" s="297"/>
      <c r="AC26" s="297"/>
      <c r="AD26" s="297"/>
      <c r="AE26" s="297"/>
      <c r="AF26" s="297"/>
      <c r="AG26" s="297"/>
      <c r="AH26" s="297"/>
      <c r="AI26" s="297"/>
      <c r="AJ26" s="297"/>
      <c r="AK26" s="297"/>
      <c r="AL26" s="14"/>
    </row>
    <row r="27" spans="1:39" ht="18.75" customHeight="1">
      <c r="A27" s="17"/>
      <c r="B27" s="16"/>
      <c r="C27" s="16"/>
      <c r="D27" s="21"/>
      <c r="E27" s="294" t="s">
        <v>47</v>
      </c>
      <c r="F27" s="294"/>
      <c r="G27" s="294"/>
      <c r="H27" s="294"/>
      <c r="I27" s="294"/>
      <c r="J27" s="294"/>
      <c r="K27" s="294"/>
      <c r="L27" s="294"/>
      <c r="M27" s="294"/>
      <c r="N27" s="294"/>
      <c r="O27" s="294"/>
      <c r="P27" s="294"/>
      <c r="Q27" s="294"/>
      <c r="R27" s="294"/>
      <c r="S27" s="294"/>
      <c r="T27" s="294"/>
      <c r="U27" s="294"/>
      <c r="V27" s="294"/>
      <c r="W27" s="294"/>
      <c r="X27" s="294"/>
      <c r="Y27" s="294"/>
      <c r="Z27" s="294"/>
      <c r="AA27" s="294"/>
      <c r="AB27" s="294"/>
      <c r="AC27" s="294"/>
      <c r="AD27" s="294"/>
      <c r="AE27" s="294"/>
      <c r="AF27" s="294"/>
      <c r="AG27" s="294"/>
      <c r="AH27" s="294"/>
      <c r="AI27" s="294"/>
      <c r="AJ27" s="294"/>
      <c r="AK27" s="294"/>
      <c r="AL27" s="14"/>
    </row>
    <row r="28" spans="1:39" ht="26.25" customHeight="1">
      <c r="A28" s="23"/>
      <c r="B28" s="22"/>
      <c r="C28" s="21"/>
      <c r="D28" s="21"/>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4" t="s">
        <v>48</v>
      </c>
      <c r="AM28" s="1"/>
    </row>
    <row r="29" spans="1:39" ht="18.75" customHeight="1">
      <c r="A29" s="17"/>
      <c r="B29" s="16"/>
      <c r="C29" s="16"/>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14"/>
    </row>
    <row r="30" spans="1:39" ht="19.5">
      <c r="A30" s="17"/>
      <c r="B30" s="16"/>
      <c r="C30" s="16"/>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4"/>
    </row>
    <row r="31" spans="1:39" ht="85.5" customHeight="1">
      <c r="A31" s="237" t="s">
        <v>56</v>
      </c>
      <c r="B31" s="238"/>
      <c r="C31" s="238"/>
      <c r="D31" s="238"/>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9"/>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L9" sqref="AL9"/>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7"/>
      <c r="B2" s="241" t="s">
        <v>57</v>
      </c>
      <c r="C2" s="241"/>
      <c r="D2" s="241"/>
      <c r="E2" s="241"/>
      <c r="F2" s="241"/>
      <c r="G2" s="241"/>
      <c r="H2" s="241"/>
      <c r="I2" s="241"/>
      <c r="J2" s="241"/>
      <c r="K2" s="241"/>
      <c r="L2" s="241"/>
      <c r="M2" s="241"/>
      <c r="N2" s="241"/>
      <c r="O2" s="241"/>
      <c r="P2" s="241"/>
      <c r="Q2" s="17"/>
      <c r="R2" s="17"/>
      <c r="S2" s="17"/>
      <c r="T2" s="17"/>
      <c r="U2" s="17"/>
      <c r="V2" s="17"/>
      <c r="W2" s="17"/>
      <c r="X2" s="17"/>
      <c r="Y2" s="17"/>
      <c r="Z2" s="17"/>
      <c r="AA2" s="17"/>
      <c r="AB2" s="17"/>
      <c r="AC2" s="17"/>
      <c r="AD2" s="17"/>
      <c r="AE2" s="17"/>
      <c r="AF2" s="17"/>
      <c r="AG2" s="17"/>
      <c r="AH2" s="17"/>
      <c r="AI2" s="17"/>
      <c r="AJ2" s="17"/>
      <c r="AK2" s="35"/>
    </row>
    <row r="3" spans="1:3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ht="17.25">
      <c r="C4" s="282" t="s">
        <v>58</v>
      </c>
      <c r="D4" s="282"/>
      <c r="E4" s="282"/>
      <c r="F4" s="282"/>
      <c r="G4" s="282"/>
      <c r="H4" s="282"/>
      <c r="I4" s="282"/>
      <c r="J4" s="282"/>
      <c r="K4" s="282"/>
      <c r="L4" s="282"/>
      <c r="M4" s="282"/>
      <c r="N4" s="282"/>
      <c r="O4" s="282"/>
      <c r="P4" s="282"/>
      <c r="W4" s="43"/>
    </row>
    <row r="5" spans="1:39" ht="17.25">
      <c r="C5" s="25"/>
      <c r="D5" s="25"/>
      <c r="E5" s="25"/>
      <c r="F5" s="25"/>
      <c r="G5" s="25"/>
      <c r="H5" s="25"/>
      <c r="I5" s="25"/>
      <c r="J5" s="25"/>
      <c r="K5" s="25"/>
      <c r="L5" s="25"/>
      <c r="M5" s="25"/>
      <c r="N5" s="25"/>
      <c r="O5" s="25"/>
      <c r="P5" s="25"/>
    </row>
    <row r="6" spans="1:39" ht="18.75" customHeight="1">
      <c r="A6" s="23"/>
      <c r="B6" s="22"/>
      <c r="C6" s="25"/>
      <c r="D6" s="282" t="s">
        <v>59</v>
      </c>
      <c r="E6" s="282"/>
      <c r="F6" s="282"/>
      <c r="G6" s="282"/>
      <c r="H6" s="282"/>
      <c r="I6" s="282"/>
      <c r="J6" s="282"/>
      <c r="K6" s="282"/>
      <c r="L6" s="282"/>
      <c r="M6" s="282"/>
      <c r="N6" s="282"/>
      <c r="O6" s="282"/>
      <c r="P6" s="282"/>
      <c r="Q6" s="282"/>
      <c r="R6" s="282"/>
      <c r="S6" s="282"/>
      <c r="T6" s="282"/>
      <c r="U6" s="282"/>
      <c r="V6" s="282"/>
      <c r="W6" s="282"/>
      <c r="X6" s="282"/>
      <c r="Y6" s="282"/>
      <c r="Z6" s="282"/>
      <c r="AA6" s="282"/>
      <c r="AB6" s="282"/>
      <c r="AC6" s="282"/>
      <c r="AD6" s="282"/>
      <c r="AE6" s="282"/>
      <c r="AF6" s="282"/>
      <c r="AG6" s="282"/>
      <c r="AH6" s="282"/>
      <c r="AI6" s="282"/>
      <c r="AJ6" s="282"/>
      <c r="AK6" s="282"/>
      <c r="AL6" s="14"/>
      <c r="AM6"/>
    </row>
    <row r="7" spans="1:39">
      <c r="AD7" s="41" t="s">
        <v>60</v>
      </c>
      <c r="AE7" s="309" t="str">
        <f>표지!G6</f>
        <v>2021.06.30</v>
      </c>
      <c r="AF7" s="309"/>
      <c r="AG7" s="309"/>
      <c r="AH7" s="309"/>
      <c r="AI7" s="309"/>
      <c r="AJ7" s="310" t="s">
        <v>61</v>
      </c>
      <c r="AK7" s="310"/>
    </row>
    <row r="8" spans="1:39">
      <c r="D8" s="311"/>
      <c r="E8" s="311"/>
      <c r="F8" s="311"/>
      <c r="G8" s="311"/>
      <c r="H8" s="311"/>
      <c r="I8" s="311"/>
      <c r="J8" s="311"/>
      <c r="K8" s="312"/>
      <c r="L8" s="312"/>
      <c r="M8" s="312"/>
      <c r="N8" s="42"/>
      <c r="O8" s="7"/>
      <c r="P8" s="7"/>
      <c r="AF8" s="308" t="s">
        <v>62</v>
      </c>
      <c r="AG8" s="308"/>
      <c r="AH8" s="308"/>
      <c r="AI8" s="308"/>
      <c r="AJ8" s="308"/>
      <c r="AK8" s="308"/>
    </row>
    <row r="9" spans="1:39" ht="25.5" customHeight="1">
      <c r="C9" s="299" t="s">
        <v>63</v>
      </c>
      <c r="D9" s="299"/>
      <c r="E9" s="299"/>
      <c r="F9" s="299"/>
      <c r="G9" s="299"/>
      <c r="H9" s="299"/>
      <c r="I9" s="299" t="s">
        <v>64</v>
      </c>
      <c r="J9" s="299"/>
      <c r="K9" s="299"/>
      <c r="L9" s="299"/>
      <c r="M9" s="299"/>
      <c r="N9" s="299"/>
      <c r="O9" s="299" t="s">
        <v>65</v>
      </c>
      <c r="P9" s="299"/>
      <c r="Q9" s="299"/>
      <c r="R9" s="299"/>
      <c r="S9" s="299"/>
      <c r="T9" s="299"/>
      <c r="U9" s="299"/>
      <c r="V9" s="299" t="s">
        <v>66</v>
      </c>
      <c r="W9" s="299"/>
      <c r="X9" s="299"/>
      <c r="Y9" s="299"/>
      <c r="Z9" s="299"/>
      <c r="AA9" s="299" t="s">
        <v>67</v>
      </c>
      <c r="AB9" s="299"/>
      <c r="AC9" s="299"/>
      <c r="AD9" s="299"/>
      <c r="AE9" s="299"/>
      <c r="AF9" s="299" t="s">
        <v>68</v>
      </c>
      <c r="AG9" s="299"/>
      <c r="AH9" s="299"/>
      <c r="AI9" s="299"/>
      <c r="AJ9" s="299"/>
      <c r="AK9" s="299"/>
    </row>
    <row r="10" spans="1:39" ht="25.5" customHeight="1">
      <c r="C10" s="301" t="s">
        <v>1122</v>
      </c>
      <c r="D10" s="301"/>
      <c r="E10" s="301"/>
      <c r="F10" s="301"/>
      <c r="G10" s="301"/>
      <c r="H10" s="301"/>
      <c r="I10" s="301" t="s">
        <v>1123</v>
      </c>
      <c r="J10" s="301"/>
      <c r="K10" s="301"/>
      <c r="L10" s="301"/>
      <c r="M10" s="301"/>
      <c r="N10" s="301"/>
      <c r="O10" s="302">
        <v>2179000</v>
      </c>
      <c r="P10" s="302"/>
      <c r="Q10" s="302"/>
      <c r="R10" s="302"/>
      <c r="S10" s="302"/>
      <c r="T10" s="302"/>
      <c r="U10" s="302"/>
      <c r="V10" s="302">
        <v>20000</v>
      </c>
      <c r="W10" s="302"/>
      <c r="X10" s="302"/>
      <c r="Y10" s="302"/>
      <c r="Z10" s="302"/>
      <c r="AA10" s="302">
        <v>5000</v>
      </c>
      <c r="AB10" s="302"/>
      <c r="AC10" s="302"/>
      <c r="AD10" s="302"/>
      <c r="AE10" s="302"/>
      <c r="AF10" s="303"/>
      <c r="AG10" s="303"/>
      <c r="AH10" s="303"/>
      <c r="AI10" s="303"/>
      <c r="AJ10" s="303"/>
      <c r="AK10" s="303"/>
    </row>
    <row r="11" spans="1:39" ht="25.5" customHeight="1">
      <c r="C11" s="301" t="s">
        <v>1122</v>
      </c>
      <c r="D11" s="301"/>
      <c r="E11" s="301"/>
      <c r="F11" s="301"/>
      <c r="G11" s="301"/>
      <c r="H11" s="301"/>
      <c r="I11" s="301" t="s">
        <v>1124</v>
      </c>
      <c r="J11" s="301"/>
      <c r="K11" s="301"/>
      <c r="L11" s="301"/>
      <c r="M11" s="301"/>
      <c r="N11" s="301"/>
      <c r="O11" s="302">
        <v>3452500</v>
      </c>
      <c r="P11" s="302"/>
      <c r="Q11" s="302"/>
      <c r="R11" s="302"/>
      <c r="S11" s="302"/>
      <c r="T11" s="302"/>
      <c r="U11" s="302"/>
      <c r="V11" s="302">
        <v>20000</v>
      </c>
      <c r="W11" s="302"/>
      <c r="X11" s="302"/>
      <c r="Y11" s="302"/>
      <c r="Z11" s="302"/>
      <c r="AA11" s="302">
        <v>5000</v>
      </c>
      <c r="AB11" s="302"/>
      <c r="AC11" s="302"/>
      <c r="AD11" s="302"/>
      <c r="AE11" s="302"/>
      <c r="AF11" s="303"/>
      <c r="AG11" s="303"/>
      <c r="AH11" s="303"/>
      <c r="AI11" s="303"/>
      <c r="AJ11" s="303"/>
      <c r="AK11" s="303"/>
    </row>
    <row r="12" spans="1:39" ht="25.5" customHeight="1">
      <c r="C12" s="305"/>
      <c r="D12" s="305"/>
      <c r="E12" s="305"/>
      <c r="F12" s="305"/>
      <c r="G12" s="305"/>
      <c r="H12" s="305"/>
      <c r="I12" s="305"/>
      <c r="J12" s="305"/>
      <c r="K12" s="305"/>
      <c r="L12" s="305"/>
      <c r="M12" s="305"/>
      <c r="N12" s="305"/>
      <c r="O12" s="304"/>
      <c r="P12" s="304"/>
      <c r="Q12" s="304"/>
      <c r="R12" s="304"/>
      <c r="S12" s="304"/>
      <c r="T12" s="304"/>
      <c r="U12" s="304"/>
      <c r="V12" s="304"/>
      <c r="W12" s="304"/>
      <c r="X12" s="304"/>
      <c r="Y12" s="304"/>
      <c r="Z12" s="304"/>
      <c r="AA12" s="304"/>
      <c r="AB12" s="304"/>
      <c r="AC12" s="304"/>
      <c r="AD12" s="304"/>
      <c r="AE12" s="304"/>
      <c r="AF12" s="303"/>
      <c r="AG12" s="303"/>
      <c r="AH12" s="303"/>
      <c r="AI12" s="303"/>
      <c r="AJ12" s="303"/>
      <c r="AK12" s="303"/>
    </row>
    <row r="13" spans="1:39" ht="25.5" customHeight="1">
      <c r="C13" s="305"/>
      <c r="D13" s="305"/>
      <c r="E13" s="305"/>
      <c r="F13" s="305"/>
      <c r="G13" s="305"/>
      <c r="H13" s="305"/>
      <c r="I13" s="305"/>
      <c r="J13" s="305"/>
      <c r="K13" s="305"/>
      <c r="L13" s="305"/>
      <c r="M13" s="305"/>
      <c r="N13" s="305"/>
      <c r="O13" s="304"/>
      <c r="P13" s="304"/>
      <c r="Q13" s="304"/>
      <c r="R13" s="304"/>
      <c r="S13" s="304"/>
      <c r="T13" s="304"/>
      <c r="U13" s="304"/>
      <c r="V13" s="304"/>
      <c r="W13" s="304"/>
      <c r="X13" s="304"/>
      <c r="Y13" s="304"/>
      <c r="Z13" s="304"/>
      <c r="AA13" s="304"/>
      <c r="AB13" s="304"/>
      <c r="AC13" s="304"/>
      <c r="AD13" s="304"/>
      <c r="AE13" s="304"/>
      <c r="AF13" s="303"/>
      <c r="AG13" s="303"/>
      <c r="AH13" s="303"/>
      <c r="AI13" s="303"/>
      <c r="AJ13" s="303"/>
      <c r="AK13" s="303"/>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06"/>
      <c r="F15" s="306"/>
      <c r="G15" s="306"/>
      <c r="H15" s="306"/>
      <c r="I15" s="306"/>
      <c r="J15" s="306"/>
      <c r="K15" s="306"/>
      <c r="L15" s="306"/>
      <c r="M15" s="306"/>
      <c r="N15" s="306"/>
      <c r="O15" s="306"/>
      <c r="P15" s="306"/>
      <c r="Q15" s="306"/>
      <c r="R15" s="306"/>
      <c r="S15" s="306"/>
      <c r="T15" s="306"/>
      <c r="U15" s="306"/>
      <c r="V15" s="306"/>
      <c r="W15" s="306"/>
      <c r="X15" s="306"/>
      <c r="Y15" s="306"/>
      <c r="Z15" s="306"/>
      <c r="AA15" s="306"/>
      <c r="AB15" s="306"/>
      <c r="AC15" s="306"/>
      <c r="AD15" s="306"/>
      <c r="AE15" s="306"/>
      <c r="AF15" s="306"/>
      <c r="AG15" s="306"/>
      <c r="AH15" s="306"/>
      <c r="AI15" s="306"/>
      <c r="AJ15" s="306"/>
      <c r="AK15" s="306"/>
      <c r="AL15" s="24" t="s">
        <v>36</v>
      </c>
    </row>
    <row r="17" spans="1:39" ht="18.75" customHeight="1">
      <c r="A17" s="23"/>
      <c r="B17" s="22"/>
      <c r="C17" s="25"/>
      <c r="D17" s="282" t="s">
        <v>69</v>
      </c>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14"/>
      <c r="AM17"/>
    </row>
    <row r="18" spans="1:39">
      <c r="AE18" s="45"/>
      <c r="AF18" s="308" t="s">
        <v>62</v>
      </c>
      <c r="AG18" s="308"/>
      <c r="AH18" s="308"/>
      <c r="AI18" s="308"/>
      <c r="AJ18" s="308"/>
      <c r="AK18" s="308"/>
    </row>
    <row r="19" spans="1:39" ht="25.5" customHeight="1">
      <c r="C19" s="299" t="s">
        <v>70</v>
      </c>
      <c r="D19" s="299"/>
      <c r="E19" s="299"/>
      <c r="F19" s="299"/>
      <c r="G19" s="299"/>
      <c r="H19" s="299"/>
      <c r="I19" s="299" t="s">
        <v>64</v>
      </c>
      <c r="J19" s="299"/>
      <c r="K19" s="299"/>
      <c r="L19" s="299"/>
      <c r="M19" s="299"/>
      <c r="N19" s="299"/>
      <c r="O19" s="299" t="s">
        <v>71</v>
      </c>
      <c r="P19" s="299"/>
      <c r="Q19" s="299"/>
      <c r="R19" s="299"/>
      <c r="S19" s="299"/>
      <c r="T19" s="299"/>
      <c r="U19" s="299"/>
      <c r="V19" s="299" t="s">
        <v>72</v>
      </c>
      <c r="W19" s="299"/>
      <c r="X19" s="299"/>
      <c r="Y19" s="299"/>
      <c r="Z19" s="299"/>
      <c r="AA19" s="299"/>
      <c r="AB19" s="299"/>
      <c r="AC19" s="299"/>
      <c r="AD19" s="299"/>
      <c r="AE19" s="299" t="s">
        <v>68</v>
      </c>
      <c r="AF19" s="299"/>
      <c r="AG19" s="299"/>
      <c r="AH19" s="299"/>
      <c r="AI19" s="299"/>
      <c r="AJ19" s="299"/>
      <c r="AK19" s="299"/>
    </row>
    <row r="20" spans="1:39" ht="25.5" customHeight="1">
      <c r="C20" s="303"/>
      <c r="D20" s="303"/>
      <c r="E20" s="303"/>
      <c r="F20" s="303"/>
      <c r="G20" s="303"/>
      <c r="H20" s="303"/>
      <c r="I20" s="303"/>
      <c r="J20" s="303"/>
      <c r="K20" s="303"/>
      <c r="L20" s="303"/>
      <c r="M20" s="303"/>
      <c r="N20" s="303"/>
      <c r="O20" s="304"/>
      <c r="P20" s="304"/>
      <c r="Q20" s="304"/>
      <c r="R20" s="304"/>
      <c r="S20" s="304"/>
      <c r="T20" s="304"/>
      <c r="U20" s="304"/>
      <c r="V20" s="304"/>
      <c r="W20" s="304"/>
      <c r="X20" s="304"/>
      <c r="Y20" s="304"/>
      <c r="Z20" s="304"/>
      <c r="AA20" s="304"/>
      <c r="AB20" s="304"/>
      <c r="AC20" s="304"/>
      <c r="AD20" s="304"/>
      <c r="AE20" s="305"/>
      <c r="AF20" s="305"/>
      <c r="AG20" s="305"/>
      <c r="AH20" s="305"/>
      <c r="AI20" s="305"/>
      <c r="AJ20" s="305"/>
      <c r="AK20" s="305"/>
    </row>
    <row r="21" spans="1:39" ht="25.5" customHeight="1">
      <c r="C21" s="303"/>
      <c r="D21" s="303"/>
      <c r="E21" s="303"/>
      <c r="F21" s="303"/>
      <c r="G21" s="303"/>
      <c r="H21" s="303"/>
      <c r="I21" s="303"/>
      <c r="J21" s="303"/>
      <c r="K21" s="303"/>
      <c r="L21" s="303"/>
      <c r="M21" s="303"/>
      <c r="N21" s="303"/>
      <c r="O21" s="304"/>
      <c r="P21" s="304"/>
      <c r="Q21" s="304"/>
      <c r="R21" s="304"/>
      <c r="S21" s="304"/>
      <c r="T21" s="304"/>
      <c r="U21" s="304"/>
      <c r="V21" s="304"/>
      <c r="W21" s="304"/>
      <c r="X21" s="304"/>
      <c r="Y21" s="304"/>
      <c r="Z21" s="304"/>
      <c r="AA21" s="304"/>
      <c r="AB21" s="304"/>
      <c r="AC21" s="304"/>
      <c r="AD21" s="304"/>
      <c r="AE21" s="305"/>
      <c r="AF21" s="305"/>
      <c r="AG21" s="305"/>
      <c r="AH21" s="305"/>
      <c r="AI21" s="305"/>
      <c r="AJ21" s="305"/>
      <c r="AK21" s="305"/>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06"/>
      <c r="F23" s="306"/>
      <c r="G23" s="306"/>
      <c r="H23" s="306"/>
      <c r="I23" s="306"/>
      <c r="J23" s="306"/>
      <c r="K23" s="306"/>
      <c r="L23" s="306"/>
      <c r="M23" s="306"/>
      <c r="N23" s="306"/>
      <c r="O23" s="306"/>
      <c r="P23" s="306"/>
      <c r="Q23" s="306"/>
      <c r="R23" s="306"/>
      <c r="S23" s="306"/>
      <c r="T23" s="306"/>
      <c r="U23" s="306"/>
      <c r="V23" s="306"/>
      <c r="W23" s="306"/>
      <c r="X23" s="306"/>
      <c r="Y23" s="306"/>
      <c r="Z23" s="306"/>
      <c r="AA23" s="306"/>
      <c r="AB23" s="306"/>
      <c r="AC23" s="306"/>
      <c r="AD23" s="306"/>
      <c r="AE23" s="306"/>
      <c r="AF23" s="306"/>
      <c r="AG23" s="306"/>
      <c r="AH23" s="306"/>
      <c r="AI23" s="306"/>
      <c r="AJ23" s="306"/>
      <c r="AK23" s="306"/>
      <c r="AL23" s="24" t="s">
        <v>36</v>
      </c>
    </row>
    <row r="25" spans="1:39" ht="18.75" customHeight="1">
      <c r="A25" s="23"/>
      <c r="B25" s="22"/>
      <c r="C25" s="25"/>
      <c r="D25" s="282" t="s">
        <v>73</v>
      </c>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82"/>
      <c r="AH25" s="282"/>
      <c r="AI25" s="282"/>
      <c r="AJ25" s="282"/>
      <c r="AK25" s="282"/>
      <c r="AL25" s="14"/>
      <c r="AM25"/>
    </row>
    <row r="26" spans="1:39">
      <c r="AL26" s="46"/>
      <c r="AM26"/>
    </row>
    <row r="27" spans="1:39" ht="52.5" customHeight="1">
      <c r="C27" s="307"/>
      <c r="D27" s="307"/>
      <c r="E27" s="307"/>
      <c r="F27" s="307"/>
      <c r="G27" s="307"/>
      <c r="H27" s="307"/>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307"/>
      <c r="AL27"/>
      <c r="AM27"/>
    </row>
    <row r="29" spans="1:39" ht="18.75" customHeight="1">
      <c r="A29" s="23"/>
      <c r="B29" s="22"/>
      <c r="C29" s="25"/>
      <c r="D29" s="282" t="s">
        <v>74</v>
      </c>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82"/>
      <c r="AH29" s="282"/>
      <c r="AI29" s="282"/>
      <c r="AJ29" s="282"/>
      <c r="AK29" s="282"/>
      <c r="AL29" s="14"/>
      <c r="AM29"/>
    </row>
    <row r="30" spans="1:39">
      <c r="AL30" s="46"/>
      <c r="AM30"/>
    </row>
    <row r="31" spans="1:39" ht="52.5" customHeight="1">
      <c r="C31" s="307"/>
      <c r="D31" s="307"/>
      <c r="E31" s="307"/>
      <c r="F31" s="307"/>
      <c r="G31" s="307"/>
      <c r="H31" s="307"/>
      <c r="I31" s="307"/>
      <c r="J31" s="307"/>
      <c r="K31" s="307"/>
      <c r="L31" s="307"/>
      <c r="M31" s="307"/>
      <c r="N31" s="307"/>
      <c r="O31" s="307"/>
      <c r="P31" s="307"/>
      <c r="Q31" s="307"/>
      <c r="R31" s="307"/>
      <c r="S31" s="307"/>
      <c r="T31" s="307"/>
      <c r="U31" s="307"/>
      <c r="V31" s="307"/>
      <c r="W31" s="307"/>
      <c r="X31" s="307"/>
      <c r="Y31" s="307"/>
      <c r="Z31" s="307"/>
      <c r="AA31" s="307"/>
      <c r="AB31" s="307"/>
      <c r="AC31" s="307"/>
      <c r="AD31" s="307"/>
      <c r="AE31" s="307"/>
      <c r="AF31" s="307"/>
      <c r="AG31" s="307"/>
      <c r="AH31" s="307"/>
      <c r="AI31" s="307"/>
      <c r="AJ31" s="307"/>
      <c r="AK31" s="307"/>
      <c r="AL31"/>
      <c r="AM31"/>
    </row>
    <row r="35" spans="1:37" s="1" customFormat="1" ht="68.25" customHeight="1">
      <c r="A35" s="237" t="s">
        <v>75</v>
      </c>
      <c r="B35" s="238"/>
      <c r="C35" s="238"/>
      <c r="D35" s="238"/>
      <c r="E35" s="238"/>
      <c r="F35" s="238"/>
      <c r="G35" s="238"/>
      <c r="H35" s="238"/>
      <c r="I35" s="238"/>
      <c r="J35" s="238"/>
      <c r="K35" s="238"/>
      <c r="L35" s="238"/>
      <c r="M35" s="238"/>
      <c r="N35" s="238"/>
      <c r="O35" s="238"/>
      <c r="P35" s="238"/>
      <c r="Q35" s="238"/>
      <c r="R35" s="238"/>
      <c r="S35" s="238"/>
      <c r="T35" s="238"/>
      <c r="U35" s="238"/>
      <c r="V35" s="238"/>
      <c r="W35" s="238"/>
      <c r="X35" s="238"/>
      <c r="Y35" s="238"/>
      <c r="Z35" s="238"/>
      <c r="AA35" s="238"/>
      <c r="AB35" s="238"/>
      <c r="AC35" s="238"/>
      <c r="AD35" s="238"/>
      <c r="AE35" s="238"/>
      <c r="AF35" s="238"/>
      <c r="AG35" s="238"/>
      <c r="AH35" s="238"/>
      <c r="AI35" s="238"/>
      <c r="AJ35" s="238"/>
      <c r="AK35" s="239"/>
    </row>
  </sheetData>
  <mergeCells count="62">
    <mergeCell ref="AF10:AK10"/>
    <mergeCell ref="AF9:AK9"/>
    <mergeCell ref="B2:P2"/>
    <mergeCell ref="C4:P4"/>
    <mergeCell ref="D6:AK6"/>
    <mergeCell ref="AE7:AI7"/>
    <mergeCell ref="AJ7:AK7"/>
    <mergeCell ref="D8:J8"/>
    <mergeCell ref="K8:M8"/>
    <mergeCell ref="AF8:AK8"/>
    <mergeCell ref="C9:H9"/>
    <mergeCell ref="I9:N9"/>
    <mergeCell ref="O9:U9"/>
    <mergeCell ref="V9:Z9"/>
    <mergeCell ref="AA9:AE9"/>
    <mergeCell ref="C10:H10"/>
    <mergeCell ref="AF12:AK12"/>
    <mergeCell ref="AF11:AK11"/>
    <mergeCell ref="C12:H12"/>
    <mergeCell ref="I12:N12"/>
    <mergeCell ref="O12:U12"/>
    <mergeCell ref="V12:Z12"/>
    <mergeCell ref="AA12:AE12"/>
    <mergeCell ref="C11:H11"/>
    <mergeCell ref="I11:N11"/>
    <mergeCell ref="O11:U11"/>
    <mergeCell ref="V11:Z11"/>
    <mergeCell ref="AA11:AE11"/>
    <mergeCell ref="E15:AK15"/>
    <mergeCell ref="C13:H13"/>
    <mergeCell ref="I13:N13"/>
    <mergeCell ref="O13:U13"/>
    <mergeCell ref="V13:Z13"/>
    <mergeCell ref="AA13:AE13"/>
    <mergeCell ref="AF13:AK13"/>
    <mergeCell ref="I20:N20"/>
    <mergeCell ref="O20:U20"/>
    <mergeCell ref="V20:AD20"/>
    <mergeCell ref="AE20:AK20"/>
    <mergeCell ref="D17:AK17"/>
    <mergeCell ref="AF18:AK18"/>
    <mergeCell ref="C19:H19"/>
    <mergeCell ref="I19:N19"/>
    <mergeCell ref="O19:U19"/>
    <mergeCell ref="V19:AD19"/>
    <mergeCell ref="AE19:AK19"/>
    <mergeCell ref="I10:N10"/>
    <mergeCell ref="O10:U10"/>
    <mergeCell ref="V10:Z10"/>
    <mergeCell ref="AA10:AE10"/>
    <mergeCell ref="A35:AK35"/>
    <mergeCell ref="C21:H21"/>
    <mergeCell ref="I21:N21"/>
    <mergeCell ref="O21:U21"/>
    <mergeCell ref="V21:AD21"/>
    <mergeCell ref="AE21:AK21"/>
    <mergeCell ref="E23:AK23"/>
    <mergeCell ref="D25:AK25"/>
    <mergeCell ref="C27:AK27"/>
    <mergeCell ref="D29:AK29"/>
    <mergeCell ref="C31:AK31"/>
    <mergeCell ref="C20:H20"/>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5"/>
  <sheetViews>
    <sheetView view="pageBreakPreview" zoomScaleNormal="85" zoomScaleSheetLayoutView="100" workbookViewId="0">
      <selection activeCell="AM4" sqref="AM4"/>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5">
      <c r="A2" s="17"/>
      <c r="B2" s="17"/>
      <c r="C2" s="317" t="s">
        <v>76</v>
      </c>
      <c r="D2" s="317"/>
      <c r="E2" s="317"/>
      <c r="F2" s="317"/>
      <c r="G2" s="317"/>
      <c r="H2" s="317"/>
      <c r="I2" s="317"/>
      <c r="J2" s="317"/>
      <c r="K2" s="317"/>
      <c r="L2" s="317"/>
      <c r="M2" s="317"/>
      <c r="N2" s="317"/>
      <c r="O2" s="317"/>
      <c r="P2" s="317"/>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22" t="s">
        <v>77</v>
      </c>
      <c r="AF3" s="322"/>
      <c r="AG3" s="322"/>
      <c r="AH3" s="322"/>
      <c r="AI3" s="322"/>
      <c r="AJ3" s="322"/>
      <c r="AK3" s="322"/>
      <c r="AL3" s="322"/>
    </row>
    <row r="4" spans="1:39" ht="16.5" customHeight="1">
      <c r="A4" s="47"/>
      <c r="B4" s="47"/>
      <c r="C4" s="323" t="s">
        <v>78</v>
      </c>
      <c r="D4" s="323"/>
      <c r="E4" s="323"/>
      <c r="F4" s="323"/>
      <c r="G4" s="323" t="s">
        <v>79</v>
      </c>
      <c r="H4" s="323"/>
      <c r="I4" s="323" t="s">
        <v>80</v>
      </c>
      <c r="J4" s="323"/>
      <c r="K4" s="323"/>
      <c r="L4" s="323"/>
      <c r="M4" s="323"/>
      <c r="N4" s="323"/>
      <c r="O4" s="323"/>
      <c r="P4" s="323"/>
      <c r="Q4" s="323"/>
      <c r="R4" s="323"/>
      <c r="S4" s="323"/>
      <c r="T4" s="323"/>
      <c r="U4" s="323"/>
      <c r="V4" s="323"/>
      <c r="W4" s="324" t="s">
        <v>81</v>
      </c>
      <c r="X4" s="324"/>
      <c r="Y4" s="324"/>
      <c r="Z4" s="324"/>
      <c r="AA4" s="324"/>
      <c r="AB4" s="324"/>
      <c r="AC4" s="323" t="s">
        <v>82</v>
      </c>
      <c r="AD4" s="323"/>
      <c r="AE4" s="323"/>
      <c r="AF4" s="323"/>
      <c r="AG4" s="323"/>
      <c r="AH4" s="323"/>
      <c r="AI4" s="323" t="s">
        <v>83</v>
      </c>
      <c r="AJ4" s="323"/>
      <c r="AK4" s="323"/>
      <c r="AL4" s="323"/>
    </row>
    <row r="5" spans="1:39" ht="29.25" customHeight="1">
      <c r="A5" s="47"/>
      <c r="B5" s="47"/>
      <c r="C5" s="323"/>
      <c r="D5" s="323"/>
      <c r="E5" s="323"/>
      <c r="F5" s="323"/>
      <c r="G5" s="323"/>
      <c r="H5" s="323"/>
      <c r="I5" s="323" t="s">
        <v>84</v>
      </c>
      <c r="J5" s="323"/>
      <c r="K5" s="323"/>
      <c r="L5" s="323" t="s">
        <v>85</v>
      </c>
      <c r="M5" s="323"/>
      <c r="N5" s="323"/>
      <c r="O5" s="323"/>
      <c r="P5" s="323"/>
      <c r="Q5" s="325" t="s">
        <v>86</v>
      </c>
      <c r="R5" s="325"/>
      <c r="S5" s="325"/>
      <c r="T5" s="325" t="s">
        <v>87</v>
      </c>
      <c r="U5" s="325"/>
      <c r="V5" s="325"/>
      <c r="W5" s="324"/>
      <c r="X5" s="324"/>
      <c r="Y5" s="324"/>
      <c r="Z5" s="324"/>
      <c r="AA5" s="324"/>
      <c r="AB5" s="324"/>
      <c r="AC5" s="323"/>
      <c r="AD5" s="323"/>
      <c r="AE5" s="323"/>
      <c r="AF5" s="323"/>
      <c r="AG5" s="323"/>
      <c r="AH5" s="323"/>
      <c r="AI5" s="323"/>
      <c r="AJ5" s="323"/>
      <c r="AK5" s="323"/>
      <c r="AL5" s="323"/>
    </row>
    <row r="6" spans="1:39" ht="29.25" customHeight="1">
      <c r="A6" s="47"/>
      <c r="B6" s="47"/>
      <c r="C6" s="319" t="s">
        <v>1093</v>
      </c>
      <c r="D6" s="319"/>
      <c r="E6" s="319"/>
      <c r="F6" s="319"/>
      <c r="G6" s="320" t="s">
        <v>1125</v>
      </c>
      <c r="H6" s="320"/>
      <c r="I6" s="320" t="s">
        <v>1123</v>
      </c>
      <c r="J6" s="320"/>
      <c r="K6" s="320"/>
      <c r="L6" s="321">
        <v>100000</v>
      </c>
      <c r="M6" s="321"/>
      <c r="N6" s="321"/>
      <c r="O6" s="321"/>
      <c r="P6" s="321"/>
      <c r="Q6" s="321">
        <v>5000</v>
      </c>
      <c r="R6" s="321"/>
      <c r="S6" s="321"/>
      <c r="T6" s="321">
        <v>5000</v>
      </c>
      <c r="U6" s="321"/>
      <c r="V6" s="321"/>
      <c r="W6" s="321">
        <v>500000000</v>
      </c>
      <c r="X6" s="321"/>
      <c r="Y6" s="321"/>
      <c r="Z6" s="321"/>
      <c r="AA6" s="321"/>
      <c r="AB6" s="321"/>
      <c r="AC6" s="321">
        <v>500000000</v>
      </c>
      <c r="AD6" s="321"/>
      <c r="AE6" s="321"/>
      <c r="AF6" s="321"/>
      <c r="AG6" s="321"/>
      <c r="AH6" s="321"/>
      <c r="AI6" s="318">
        <v>0</v>
      </c>
      <c r="AJ6" s="318"/>
      <c r="AK6" s="318"/>
      <c r="AL6" s="318"/>
    </row>
    <row r="7" spans="1:39" ht="29.25" customHeight="1">
      <c r="A7" s="47"/>
      <c r="B7" s="47"/>
      <c r="C7" s="319" t="s">
        <v>1126</v>
      </c>
      <c r="D7" s="319"/>
      <c r="E7" s="319"/>
      <c r="F7" s="319"/>
      <c r="G7" s="320" t="s">
        <v>1127</v>
      </c>
      <c r="H7" s="320"/>
      <c r="I7" s="320" t="s">
        <v>1123</v>
      </c>
      <c r="J7" s="320"/>
      <c r="K7" s="320"/>
      <c r="L7" s="321">
        <v>787500</v>
      </c>
      <c r="M7" s="321"/>
      <c r="N7" s="321"/>
      <c r="O7" s="321"/>
      <c r="P7" s="321"/>
      <c r="Q7" s="321">
        <v>20000</v>
      </c>
      <c r="R7" s="321"/>
      <c r="S7" s="321"/>
      <c r="T7" s="321">
        <v>5000</v>
      </c>
      <c r="U7" s="321"/>
      <c r="V7" s="321"/>
      <c r="W7" s="321">
        <v>3937500000</v>
      </c>
      <c r="X7" s="321"/>
      <c r="Y7" s="321"/>
      <c r="Z7" s="321"/>
      <c r="AA7" s="321"/>
      <c r="AB7" s="321"/>
      <c r="AC7" s="321">
        <f>AC6+W7</f>
        <v>4437500000</v>
      </c>
      <c r="AD7" s="321"/>
      <c r="AE7" s="321"/>
      <c r="AF7" s="321"/>
      <c r="AG7" s="321"/>
      <c r="AH7" s="321"/>
      <c r="AI7" s="318">
        <v>7.875</v>
      </c>
      <c r="AJ7" s="318"/>
      <c r="AK7" s="318"/>
      <c r="AL7" s="318"/>
    </row>
    <row r="8" spans="1:39" ht="29.25" customHeight="1">
      <c r="A8" s="47"/>
      <c r="B8" s="47"/>
      <c r="C8" s="319" t="s">
        <v>1126</v>
      </c>
      <c r="D8" s="319"/>
      <c r="E8" s="319"/>
      <c r="F8" s="319"/>
      <c r="G8" s="320" t="s">
        <v>1127</v>
      </c>
      <c r="H8" s="320"/>
      <c r="I8" s="320" t="s">
        <v>1146</v>
      </c>
      <c r="J8" s="320"/>
      <c r="K8" s="320"/>
      <c r="L8" s="321">
        <v>1287500</v>
      </c>
      <c r="M8" s="321"/>
      <c r="N8" s="321"/>
      <c r="O8" s="321"/>
      <c r="P8" s="321"/>
      <c r="Q8" s="321">
        <v>20000</v>
      </c>
      <c r="R8" s="321"/>
      <c r="S8" s="321"/>
      <c r="T8" s="321">
        <v>5000</v>
      </c>
      <c r="U8" s="321"/>
      <c r="V8" s="321"/>
      <c r="W8" s="321">
        <v>6437500000</v>
      </c>
      <c r="X8" s="321"/>
      <c r="Y8" s="321"/>
      <c r="Z8" s="321"/>
      <c r="AA8" s="321"/>
      <c r="AB8" s="321"/>
      <c r="AC8" s="321">
        <f t="shared" ref="AC8:AC13" si="0">AC7+W8</f>
        <v>10875000000</v>
      </c>
      <c r="AD8" s="321"/>
      <c r="AE8" s="321"/>
      <c r="AF8" s="321"/>
      <c r="AG8" s="321"/>
      <c r="AH8" s="321"/>
      <c r="AI8" s="318">
        <v>1.450704</v>
      </c>
      <c r="AJ8" s="318"/>
      <c r="AK8" s="318"/>
      <c r="AL8" s="318"/>
    </row>
    <row r="9" spans="1:39" ht="29.25" customHeight="1">
      <c r="A9" s="47"/>
      <c r="B9" s="47"/>
      <c r="C9" s="319" t="s">
        <v>1147</v>
      </c>
      <c r="D9" s="319"/>
      <c r="E9" s="319"/>
      <c r="F9" s="319"/>
      <c r="G9" s="320" t="s">
        <v>1148</v>
      </c>
      <c r="H9" s="320"/>
      <c r="I9" s="320" t="s">
        <v>1123</v>
      </c>
      <c r="J9" s="320"/>
      <c r="K9" s="320"/>
      <c r="L9" s="321">
        <v>-75000</v>
      </c>
      <c r="M9" s="321"/>
      <c r="N9" s="321"/>
      <c r="O9" s="321"/>
      <c r="P9" s="321"/>
      <c r="Q9" s="321">
        <v>5000</v>
      </c>
      <c r="R9" s="321"/>
      <c r="S9" s="321"/>
      <c r="T9" s="321">
        <v>5000</v>
      </c>
      <c r="U9" s="321"/>
      <c r="V9" s="321"/>
      <c r="W9" s="321">
        <f>L9*Q9</f>
        <v>-375000000</v>
      </c>
      <c r="X9" s="321"/>
      <c r="Y9" s="321"/>
      <c r="Z9" s="321"/>
      <c r="AA9" s="321"/>
      <c r="AB9" s="321"/>
      <c r="AC9" s="321">
        <f t="shared" si="0"/>
        <v>10500000000</v>
      </c>
      <c r="AD9" s="321"/>
      <c r="AE9" s="321"/>
      <c r="AF9" s="321"/>
      <c r="AG9" s="321"/>
      <c r="AH9" s="321"/>
      <c r="AI9" s="318">
        <v>-3.4000000000000002E-2</v>
      </c>
      <c r="AJ9" s="318"/>
      <c r="AK9" s="318"/>
      <c r="AL9" s="318"/>
    </row>
    <row r="10" spans="1:39" ht="29.25" customHeight="1">
      <c r="A10" s="47"/>
      <c r="B10" s="47"/>
      <c r="C10" s="319" t="s">
        <v>1128</v>
      </c>
      <c r="D10" s="319"/>
      <c r="E10" s="319"/>
      <c r="F10" s="319"/>
      <c r="G10" s="320" t="s">
        <v>1127</v>
      </c>
      <c r="H10" s="320"/>
      <c r="I10" s="320" t="s">
        <v>1123</v>
      </c>
      <c r="J10" s="320"/>
      <c r="K10" s="320"/>
      <c r="L10" s="321">
        <v>23200</v>
      </c>
      <c r="M10" s="321"/>
      <c r="N10" s="321"/>
      <c r="O10" s="321"/>
      <c r="P10" s="321"/>
      <c r="Q10" s="321">
        <v>20000</v>
      </c>
      <c r="R10" s="321"/>
      <c r="S10" s="321"/>
      <c r="T10" s="321">
        <v>5000</v>
      </c>
      <c r="U10" s="321"/>
      <c r="V10" s="321"/>
      <c r="W10" s="321">
        <f>L10*T10</f>
        <v>116000000</v>
      </c>
      <c r="X10" s="321"/>
      <c r="Y10" s="321"/>
      <c r="Z10" s="321"/>
      <c r="AA10" s="321"/>
      <c r="AB10" s="321"/>
      <c r="AC10" s="321">
        <f t="shared" si="0"/>
        <v>10616000000</v>
      </c>
      <c r="AD10" s="321"/>
      <c r="AE10" s="321"/>
      <c r="AF10" s="321"/>
      <c r="AG10" s="321"/>
      <c r="AH10" s="321"/>
      <c r="AI10" s="318">
        <v>1.0999999999999999E-2</v>
      </c>
      <c r="AJ10" s="318"/>
      <c r="AK10" s="318"/>
      <c r="AL10" s="318"/>
    </row>
    <row r="11" spans="1:39" ht="29.25" customHeight="1">
      <c r="A11" s="47"/>
      <c r="B11" s="47"/>
      <c r="C11" s="319" t="s">
        <v>1149</v>
      </c>
      <c r="D11" s="319"/>
      <c r="E11" s="319"/>
      <c r="F11" s="319"/>
      <c r="G11" s="320" t="s">
        <v>1150</v>
      </c>
      <c r="H11" s="320"/>
      <c r="I11" s="320" t="s">
        <v>1146</v>
      </c>
      <c r="J11" s="320"/>
      <c r="K11" s="320"/>
      <c r="L11" s="321">
        <v>36800</v>
      </c>
      <c r="M11" s="321"/>
      <c r="N11" s="321"/>
      <c r="O11" s="321"/>
      <c r="P11" s="321"/>
      <c r="Q11" s="321">
        <v>20000</v>
      </c>
      <c r="R11" s="321"/>
      <c r="S11" s="321"/>
      <c r="T11" s="321">
        <v>5000</v>
      </c>
      <c r="U11" s="321"/>
      <c r="V11" s="321"/>
      <c r="W11" s="321">
        <f t="shared" ref="W11:W13" si="1">L11*T11</f>
        <v>184000000</v>
      </c>
      <c r="X11" s="321"/>
      <c r="Y11" s="321"/>
      <c r="Z11" s="321"/>
      <c r="AA11" s="321"/>
      <c r="AB11" s="321"/>
      <c r="AC11" s="321">
        <f t="shared" si="0"/>
        <v>10800000000</v>
      </c>
      <c r="AD11" s="321"/>
      <c r="AE11" s="321"/>
      <c r="AF11" s="321"/>
      <c r="AG11" s="321"/>
      <c r="AH11" s="321"/>
      <c r="AI11" s="318">
        <v>1.7000000000000001E-2</v>
      </c>
      <c r="AJ11" s="318"/>
      <c r="AK11" s="318"/>
      <c r="AL11" s="318"/>
    </row>
    <row r="12" spans="1:39" ht="29.25" customHeight="1">
      <c r="A12" s="47"/>
      <c r="B12" s="47"/>
      <c r="C12" s="319" t="s">
        <v>1151</v>
      </c>
      <c r="D12" s="319"/>
      <c r="E12" s="319"/>
      <c r="F12" s="319"/>
      <c r="G12" s="320" t="s">
        <v>1150</v>
      </c>
      <c r="H12" s="320"/>
      <c r="I12" s="320" t="s">
        <v>1123</v>
      </c>
      <c r="J12" s="320"/>
      <c r="K12" s="320"/>
      <c r="L12" s="321">
        <v>1343300</v>
      </c>
      <c r="M12" s="321"/>
      <c r="N12" s="321"/>
      <c r="O12" s="321"/>
      <c r="P12" s="321"/>
      <c r="Q12" s="321">
        <v>20000</v>
      </c>
      <c r="R12" s="321"/>
      <c r="S12" s="321"/>
      <c r="T12" s="321">
        <v>5000</v>
      </c>
      <c r="U12" s="321"/>
      <c r="V12" s="321"/>
      <c r="W12" s="321">
        <f t="shared" si="1"/>
        <v>6716500000</v>
      </c>
      <c r="X12" s="321"/>
      <c r="Y12" s="321"/>
      <c r="Z12" s="321"/>
      <c r="AA12" s="321"/>
      <c r="AB12" s="321"/>
      <c r="AC12" s="321">
        <f t="shared" si="0"/>
        <v>17516500000</v>
      </c>
      <c r="AD12" s="321"/>
      <c r="AE12" s="321"/>
      <c r="AF12" s="321"/>
      <c r="AG12" s="321"/>
      <c r="AH12" s="321"/>
      <c r="AI12" s="318">
        <v>0.622</v>
      </c>
      <c r="AJ12" s="318"/>
      <c r="AK12" s="318"/>
      <c r="AL12" s="318"/>
    </row>
    <row r="13" spans="1:39" ht="29.25" customHeight="1">
      <c r="A13" s="47"/>
      <c r="B13" s="47"/>
      <c r="C13" s="319" t="s">
        <v>1152</v>
      </c>
      <c r="D13" s="319"/>
      <c r="E13" s="319"/>
      <c r="F13" s="319"/>
      <c r="G13" s="320" t="s">
        <v>1150</v>
      </c>
      <c r="H13" s="320"/>
      <c r="I13" s="320" t="s">
        <v>1146</v>
      </c>
      <c r="J13" s="320"/>
      <c r="K13" s="320"/>
      <c r="L13" s="321">
        <v>2128200</v>
      </c>
      <c r="M13" s="321"/>
      <c r="N13" s="321"/>
      <c r="O13" s="321"/>
      <c r="P13" s="321"/>
      <c r="Q13" s="321">
        <v>20000</v>
      </c>
      <c r="R13" s="321"/>
      <c r="S13" s="321"/>
      <c r="T13" s="321">
        <v>5000</v>
      </c>
      <c r="U13" s="321"/>
      <c r="V13" s="321"/>
      <c r="W13" s="321">
        <f t="shared" si="1"/>
        <v>10641000000</v>
      </c>
      <c r="X13" s="321"/>
      <c r="Y13" s="321"/>
      <c r="Z13" s="321"/>
      <c r="AA13" s="321"/>
      <c r="AB13" s="321"/>
      <c r="AC13" s="321">
        <f t="shared" si="0"/>
        <v>28157500000</v>
      </c>
      <c r="AD13" s="321"/>
      <c r="AE13" s="321"/>
      <c r="AF13" s="321"/>
      <c r="AG13" s="321"/>
      <c r="AH13" s="321"/>
      <c r="AI13" s="318">
        <v>0.627</v>
      </c>
      <c r="AJ13" s="318"/>
      <c r="AK13" s="318"/>
      <c r="AL13" s="318"/>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c r="AM14" s="1"/>
    </row>
    <row r="15" spans="1:39" ht="26.25" customHeight="1">
      <c r="A15" s="23"/>
      <c r="B15" s="22"/>
      <c r="C15" s="21"/>
      <c r="D15" s="44"/>
      <c r="E15" s="306"/>
      <c r="F15" s="306"/>
      <c r="G15" s="306"/>
      <c r="H15" s="306"/>
      <c r="I15" s="306"/>
      <c r="J15" s="306"/>
      <c r="K15" s="306"/>
      <c r="L15" s="306"/>
      <c r="M15" s="306"/>
      <c r="N15" s="306"/>
      <c r="O15" s="306"/>
      <c r="P15" s="306"/>
      <c r="Q15" s="306"/>
      <c r="R15" s="306"/>
      <c r="S15" s="306"/>
      <c r="T15" s="306"/>
      <c r="U15" s="306"/>
      <c r="V15" s="306"/>
      <c r="W15" s="306"/>
      <c r="X15" s="306"/>
      <c r="Y15" s="306"/>
      <c r="Z15" s="306"/>
      <c r="AA15" s="306"/>
      <c r="AB15" s="306"/>
      <c r="AC15" s="306"/>
      <c r="AD15" s="306"/>
      <c r="AE15" s="306"/>
      <c r="AF15" s="306"/>
      <c r="AG15" s="306"/>
      <c r="AH15" s="306"/>
      <c r="AI15" s="306"/>
      <c r="AJ15" s="306"/>
      <c r="AK15" s="306"/>
      <c r="AL15" s="306"/>
      <c r="AM15" s="24" t="s">
        <v>89</v>
      </c>
    </row>
    <row r="16" spans="1:39" ht="17.25" customHeight="1">
      <c r="A16" s="47"/>
      <c r="B16" s="47"/>
      <c r="C16" s="316"/>
      <c r="D16" s="316"/>
      <c r="E16" s="316"/>
      <c r="F16" s="316"/>
      <c r="G16" s="316"/>
      <c r="H16" s="316"/>
      <c r="I16" s="316"/>
      <c r="J16" s="316"/>
      <c r="K16" s="316"/>
      <c r="L16" s="316"/>
      <c r="M16" s="316"/>
      <c r="N16" s="316"/>
      <c r="O16" s="316"/>
      <c r="P16" s="316"/>
      <c r="Q16" s="316"/>
      <c r="R16" s="49"/>
      <c r="S16" s="49"/>
      <c r="T16" s="49"/>
      <c r="U16" s="49"/>
      <c r="V16" s="49"/>
      <c r="W16" s="49"/>
      <c r="X16" s="49"/>
      <c r="Y16" s="49"/>
      <c r="Z16" s="49"/>
      <c r="AA16" s="49"/>
      <c r="AB16" s="49"/>
      <c r="AC16" s="49"/>
      <c r="AD16" s="19"/>
      <c r="AE16" s="19"/>
      <c r="AF16" s="19"/>
      <c r="AG16" s="19"/>
      <c r="AH16" s="19"/>
      <c r="AI16" s="19"/>
      <c r="AJ16" s="19"/>
      <c r="AK16" s="19"/>
      <c r="AL16" s="19"/>
    </row>
    <row r="17" spans="1:39" ht="18.75" customHeight="1">
      <c r="A17" s="47"/>
      <c r="B17" s="47"/>
      <c r="C17" s="317" t="s">
        <v>90</v>
      </c>
      <c r="D17" s="317"/>
      <c r="E17" s="317"/>
      <c r="F17" s="317"/>
      <c r="G17" s="317"/>
      <c r="H17" s="317"/>
      <c r="I17" s="317"/>
      <c r="J17" s="317"/>
      <c r="K17" s="317"/>
      <c r="L17" s="317"/>
      <c r="M17" s="317"/>
      <c r="N17" s="317"/>
      <c r="O17" s="317"/>
      <c r="P17" s="317"/>
      <c r="Q17" s="18"/>
      <c r="R17" s="49"/>
      <c r="S17" s="49"/>
      <c r="T17" s="49"/>
      <c r="U17" s="49"/>
      <c r="V17" s="49"/>
      <c r="W17" s="49"/>
      <c r="X17" s="49"/>
      <c r="Y17" s="49"/>
      <c r="Z17" s="49"/>
      <c r="AA17" s="49"/>
      <c r="AB17" s="49"/>
      <c r="AC17" s="49"/>
      <c r="AD17" s="19"/>
      <c r="AE17" s="19"/>
      <c r="AF17" s="19"/>
      <c r="AG17" s="19"/>
      <c r="AH17" s="19"/>
      <c r="AI17" s="19"/>
      <c r="AJ17" s="19"/>
      <c r="AK17" s="19"/>
      <c r="AL17" s="19"/>
    </row>
    <row r="18" spans="1:39" ht="17.25" customHeight="1">
      <c r="A18" s="47"/>
      <c r="B18" s="47"/>
      <c r="C18" s="19"/>
      <c r="D18" s="19"/>
      <c r="E18" s="19"/>
      <c r="F18" s="19"/>
      <c r="G18" s="19"/>
      <c r="H18" s="19"/>
      <c r="I18" s="19"/>
      <c r="J18" s="19"/>
      <c r="K18" s="19"/>
      <c r="L18" s="19"/>
      <c r="M18" s="19"/>
      <c r="N18" s="19"/>
      <c r="O18" s="19"/>
      <c r="P18" s="19"/>
      <c r="Q18" s="19"/>
      <c r="R18" s="19"/>
      <c r="S18" s="49"/>
      <c r="T18" s="49"/>
      <c r="U18" s="49"/>
      <c r="V18" s="49"/>
      <c r="W18" s="49"/>
      <c r="X18" s="49"/>
      <c r="Y18" s="49"/>
      <c r="Z18" s="49"/>
      <c r="AA18" s="49"/>
      <c r="AB18" s="49"/>
      <c r="AC18" s="49"/>
      <c r="AD18" s="49"/>
      <c r="AE18" s="49"/>
      <c r="AF18" s="49"/>
      <c r="AG18" s="49"/>
      <c r="AH18" s="49"/>
      <c r="AI18" s="49"/>
      <c r="AJ18" s="49"/>
      <c r="AK18" s="49"/>
      <c r="AL18" s="49"/>
      <c r="AM18" s="46"/>
    </row>
    <row r="19" spans="1:39" ht="51" customHeight="1">
      <c r="C19" s="313"/>
      <c r="D19" s="314"/>
      <c r="E19" s="314"/>
      <c r="F19" s="314"/>
      <c r="G19" s="314"/>
      <c r="H19" s="314"/>
      <c r="I19" s="314"/>
      <c r="J19" s="314"/>
      <c r="K19" s="314"/>
      <c r="L19" s="314"/>
      <c r="M19" s="314"/>
      <c r="N19" s="314"/>
      <c r="O19" s="314"/>
      <c r="P19" s="314"/>
      <c r="Q19" s="314"/>
      <c r="R19" s="314"/>
      <c r="S19" s="314"/>
      <c r="T19" s="314"/>
      <c r="U19" s="314"/>
      <c r="V19" s="314"/>
      <c r="W19" s="314"/>
      <c r="X19" s="314"/>
      <c r="Y19" s="314"/>
      <c r="Z19" s="314"/>
      <c r="AA19" s="314"/>
      <c r="AB19" s="314"/>
      <c r="AC19" s="314"/>
      <c r="AD19" s="314"/>
      <c r="AE19" s="314"/>
      <c r="AF19" s="314"/>
      <c r="AG19" s="314"/>
      <c r="AH19" s="314"/>
      <c r="AI19" s="314"/>
      <c r="AJ19" s="314"/>
      <c r="AK19" s="314"/>
      <c r="AL19" s="315"/>
    </row>
    <row r="25" spans="1:39" ht="138" customHeight="1">
      <c r="A25" s="237" t="s">
        <v>91</v>
      </c>
      <c r="B25" s="238"/>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8"/>
      <c r="AL25" s="239"/>
    </row>
  </sheetData>
  <sheetProtection formatCells="0" formatColumns="0" formatRows="0" insertRows="0" deleteRows="0"/>
  <mergeCells count="89">
    <mergeCell ref="AI9:AL9"/>
    <mergeCell ref="C10:F10"/>
    <mergeCell ref="G10:H10"/>
    <mergeCell ref="I10:K10"/>
    <mergeCell ref="L10:P10"/>
    <mergeCell ref="Q10:S10"/>
    <mergeCell ref="T10:V10"/>
    <mergeCell ref="W10:AB10"/>
    <mergeCell ref="AC10:AH10"/>
    <mergeCell ref="AI10:AL10"/>
    <mergeCell ref="C9:F9"/>
    <mergeCell ref="G9:H9"/>
    <mergeCell ref="I9:K9"/>
    <mergeCell ref="L9:P9"/>
    <mergeCell ref="Q9:S9"/>
    <mergeCell ref="AI7:AL7"/>
    <mergeCell ref="C8:F8"/>
    <mergeCell ref="G8:H8"/>
    <mergeCell ref="I8:K8"/>
    <mergeCell ref="L8:P8"/>
    <mergeCell ref="Q8:S8"/>
    <mergeCell ref="T8:V8"/>
    <mergeCell ref="W8:AB8"/>
    <mergeCell ref="AC8:AH8"/>
    <mergeCell ref="AI8:AL8"/>
    <mergeCell ref="C7:F7"/>
    <mergeCell ref="G7:H7"/>
    <mergeCell ref="I7:K7"/>
    <mergeCell ref="L7:P7"/>
    <mergeCell ref="Q7:S7"/>
    <mergeCell ref="C2:P2"/>
    <mergeCell ref="AE3:AL3"/>
    <mergeCell ref="C4:F5"/>
    <mergeCell ref="G4:H5"/>
    <mergeCell ref="I4:V4"/>
    <mergeCell ref="W4:AB5"/>
    <mergeCell ref="AC4:AH5"/>
    <mergeCell ref="AI4:AL5"/>
    <mergeCell ref="I5:K5"/>
    <mergeCell ref="L5:P5"/>
    <mergeCell ref="Q5:S5"/>
    <mergeCell ref="T5:V5"/>
    <mergeCell ref="AI6:AL6"/>
    <mergeCell ref="C11:F11"/>
    <mergeCell ref="G11:H11"/>
    <mergeCell ref="I11:K11"/>
    <mergeCell ref="L11:P11"/>
    <mergeCell ref="Q11:S11"/>
    <mergeCell ref="T11:V11"/>
    <mergeCell ref="W11:AB11"/>
    <mergeCell ref="AC11:AH11"/>
    <mergeCell ref="AI11:AL11"/>
    <mergeCell ref="C6:F6"/>
    <mergeCell ref="G6:H6"/>
    <mergeCell ref="I6:K6"/>
    <mergeCell ref="L6:P6"/>
    <mergeCell ref="Q6:S6"/>
    <mergeCell ref="T6:V6"/>
    <mergeCell ref="W6:AB6"/>
    <mergeCell ref="AC6:AH6"/>
    <mergeCell ref="T12:V12"/>
    <mergeCell ref="W12:AB12"/>
    <mergeCell ref="AC12:AH12"/>
    <mergeCell ref="T7:V7"/>
    <mergeCell ref="W7:AB7"/>
    <mergeCell ref="AC7:AH7"/>
    <mergeCell ref="T9:V9"/>
    <mergeCell ref="W9:AB9"/>
    <mergeCell ref="AC9:AH9"/>
    <mergeCell ref="AI12:AL12"/>
    <mergeCell ref="C13:F13"/>
    <mergeCell ref="G13:H13"/>
    <mergeCell ref="I13:K13"/>
    <mergeCell ref="L13:P13"/>
    <mergeCell ref="Q13:S13"/>
    <mergeCell ref="T13:V13"/>
    <mergeCell ref="W13:AB13"/>
    <mergeCell ref="AC13:AH13"/>
    <mergeCell ref="AI13:AL13"/>
    <mergeCell ref="C12:F12"/>
    <mergeCell ref="G12:H12"/>
    <mergeCell ref="I12:K12"/>
    <mergeCell ref="L12:P12"/>
    <mergeCell ref="Q12:S12"/>
    <mergeCell ref="C19:AL19"/>
    <mergeCell ref="A25:AL25"/>
    <mergeCell ref="E15:AL15"/>
    <mergeCell ref="C16:Q16"/>
    <mergeCell ref="C17:P17"/>
  </mergeCells>
  <phoneticPr fontId="2" type="noConversion"/>
  <dataValidations count="1">
    <dataValidation type="list" allowBlank="1" showInputMessage="1" showErrorMessage="1" sqref="I6:K13">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W6" sqref="AW6"/>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7"/>
      <c r="B2" s="241" t="s">
        <v>1072</v>
      </c>
      <c r="C2" s="241"/>
      <c r="D2" s="241"/>
      <c r="E2" s="241"/>
      <c r="F2" s="241"/>
      <c r="G2" s="241"/>
      <c r="H2" s="241"/>
      <c r="I2" s="241"/>
      <c r="J2" s="241"/>
      <c r="K2" s="241"/>
      <c r="L2" s="241"/>
      <c r="M2" s="241"/>
      <c r="N2" s="241"/>
      <c r="O2" s="241"/>
      <c r="P2" s="241"/>
      <c r="Q2" s="241"/>
      <c r="R2" s="241"/>
      <c r="S2" s="241"/>
      <c r="T2" s="241"/>
      <c r="U2" s="241"/>
      <c r="V2" s="241"/>
      <c r="W2" s="241"/>
      <c r="X2" s="241"/>
      <c r="Y2" s="241"/>
      <c r="Z2" s="241"/>
      <c r="AA2" s="17"/>
      <c r="AB2" s="17"/>
      <c r="AC2" s="17"/>
      <c r="AD2" s="17"/>
      <c r="AE2" s="17"/>
      <c r="AF2" s="17"/>
      <c r="AG2" s="17"/>
      <c r="AH2" s="17"/>
      <c r="AI2" s="17"/>
      <c r="AJ2" s="17"/>
      <c r="AK2" s="17"/>
      <c r="AL2" s="17"/>
      <c r="AM2" s="17"/>
      <c r="AN2" s="17"/>
      <c r="AO2" s="17"/>
      <c r="AP2" s="17"/>
      <c r="AQ2" s="17"/>
      <c r="AR2" s="17"/>
      <c r="AS2" s="17"/>
      <c r="AT2" s="17"/>
      <c r="AU2" s="35"/>
      <c r="AX2"/>
    </row>
    <row r="3" spans="1:50"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82" t="s">
        <v>92</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39" t="str">
        <f>표지!G6</f>
        <v>2021.06.30</v>
      </c>
      <c r="AN5" s="339"/>
      <c r="AO5" s="339"/>
      <c r="AP5" s="339"/>
      <c r="AQ5" s="339"/>
      <c r="AR5" s="340" t="s">
        <v>94</v>
      </c>
      <c r="AS5" s="340"/>
      <c r="AT5" s="340"/>
      <c r="AU5" s="50" t="s">
        <v>95</v>
      </c>
    </row>
    <row r="6" spans="1:50" ht="30" customHeight="1">
      <c r="A6" s="47"/>
      <c r="B6" s="47"/>
      <c r="C6" s="298" t="s">
        <v>14</v>
      </c>
      <c r="D6" s="298"/>
      <c r="E6" s="298"/>
      <c r="F6" s="298"/>
      <c r="G6" s="298"/>
      <c r="H6" s="298" t="s">
        <v>96</v>
      </c>
      <c r="I6" s="298"/>
      <c r="J6" s="298"/>
      <c r="K6" s="298" t="s">
        <v>97</v>
      </c>
      <c r="L6" s="298"/>
      <c r="M6" s="298"/>
      <c r="N6" s="298" t="s">
        <v>98</v>
      </c>
      <c r="O6" s="298"/>
      <c r="P6" s="298"/>
      <c r="Q6" s="298" t="s">
        <v>99</v>
      </c>
      <c r="R6" s="298"/>
      <c r="S6" s="298" t="s">
        <v>100</v>
      </c>
      <c r="T6" s="298"/>
      <c r="U6" s="298"/>
      <c r="V6" s="298" t="s">
        <v>101</v>
      </c>
      <c r="W6" s="298"/>
      <c r="X6" s="298"/>
      <c r="Y6" s="298" t="s">
        <v>102</v>
      </c>
      <c r="Z6" s="298"/>
      <c r="AA6" s="298"/>
      <c r="AB6" s="298"/>
      <c r="AC6" s="298"/>
      <c r="AD6" s="298"/>
      <c r="AE6" s="298"/>
      <c r="AF6" s="298"/>
      <c r="AG6" s="298"/>
      <c r="AH6" s="298"/>
      <c r="AI6" s="298"/>
      <c r="AJ6" s="298"/>
      <c r="AK6" s="298"/>
      <c r="AL6" s="298"/>
      <c r="AM6" s="298"/>
      <c r="AN6" s="298"/>
      <c r="AO6" s="298"/>
      <c r="AP6" s="298"/>
      <c r="AQ6" s="298" t="s">
        <v>103</v>
      </c>
      <c r="AR6" s="298"/>
      <c r="AS6" s="298"/>
      <c r="AT6" s="298"/>
      <c r="AU6" s="298"/>
    </row>
    <row r="7" spans="1:50" ht="30" customHeight="1">
      <c r="A7" s="47"/>
      <c r="B7" s="47"/>
      <c r="C7" s="298"/>
      <c r="D7" s="298"/>
      <c r="E7" s="298"/>
      <c r="F7" s="298"/>
      <c r="G7" s="298"/>
      <c r="H7" s="298"/>
      <c r="I7" s="298"/>
      <c r="J7" s="298"/>
      <c r="K7" s="298"/>
      <c r="L7" s="298"/>
      <c r="M7" s="298"/>
      <c r="N7" s="298"/>
      <c r="O7" s="298"/>
      <c r="P7" s="298"/>
      <c r="Q7" s="298"/>
      <c r="R7" s="298"/>
      <c r="S7" s="298"/>
      <c r="T7" s="298"/>
      <c r="U7" s="298"/>
      <c r="V7" s="298"/>
      <c r="W7" s="298"/>
      <c r="X7" s="298"/>
      <c r="Y7" s="335" t="s">
        <v>104</v>
      </c>
      <c r="Z7" s="335"/>
      <c r="AA7" s="335"/>
      <c r="AB7" s="335"/>
      <c r="AC7" s="335"/>
      <c r="AD7" s="335" t="s">
        <v>105</v>
      </c>
      <c r="AE7" s="335"/>
      <c r="AF7" s="335"/>
      <c r="AG7" s="335"/>
      <c r="AH7" s="335" t="s">
        <v>106</v>
      </c>
      <c r="AI7" s="335"/>
      <c r="AJ7" s="335"/>
      <c r="AK7" s="335"/>
      <c r="AL7" s="335" t="s">
        <v>107</v>
      </c>
      <c r="AM7" s="335"/>
      <c r="AN7" s="335"/>
      <c r="AO7" s="335"/>
      <c r="AP7" s="335"/>
      <c r="AQ7" s="298"/>
      <c r="AR7" s="298"/>
      <c r="AS7" s="298"/>
      <c r="AT7" s="298"/>
      <c r="AU7" s="298"/>
    </row>
    <row r="8" spans="1:50" ht="49.5" customHeight="1">
      <c r="A8" s="47"/>
      <c r="B8" s="47"/>
      <c r="C8" s="334" t="s">
        <v>1129</v>
      </c>
      <c r="D8" s="334"/>
      <c r="E8" s="334"/>
      <c r="F8" s="334"/>
      <c r="G8" s="334"/>
      <c r="H8" s="319" t="s">
        <v>1099</v>
      </c>
      <c r="I8" s="319"/>
      <c r="J8" s="319"/>
      <c r="K8" s="319" t="s">
        <v>1130</v>
      </c>
      <c r="L8" s="319"/>
      <c r="M8" s="319"/>
      <c r="N8" s="319" t="s">
        <v>1131</v>
      </c>
      <c r="O8" s="319"/>
      <c r="P8" s="319"/>
      <c r="Q8" s="319" t="s">
        <v>1132</v>
      </c>
      <c r="R8" s="319"/>
      <c r="S8" s="319" t="s">
        <v>1153</v>
      </c>
      <c r="T8" s="319"/>
      <c r="U8" s="319"/>
      <c r="V8" s="319" t="s">
        <v>1180</v>
      </c>
      <c r="W8" s="319"/>
      <c r="X8" s="319"/>
      <c r="Y8" s="336">
        <v>3452500</v>
      </c>
      <c r="Z8" s="336"/>
      <c r="AA8" s="336"/>
      <c r="AB8" s="336"/>
      <c r="AC8" s="336"/>
      <c r="AD8" s="337"/>
      <c r="AE8" s="337"/>
      <c r="AF8" s="337"/>
      <c r="AG8" s="337"/>
      <c r="AH8" s="337"/>
      <c r="AI8" s="337"/>
      <c r="AJ8" s="337"/>
      <c r="AK8" s="337"/>
      <c r="AL8" s="329">
        <f>Y8+AD8-AH8</f>
        <v>3452500</v>
      </c>
      <c r="AM8" s="329"/>
      <c r="AN8" s="329"/>
      <c r="AO8" s="329"/>
      <c r="AP8" s="329"/>
      <c r="AQ8" s="330"/>
      <c r="AR8" s="330"/>
      <c r="AS8" s="330"/>
      <c r="AT8" s="330"/>
      <c r="AU8" s="330"/>
    </row>
    <row r="9" spans="1:50" ht="22.5" customHeight="1">
      <c r="A9" s="47"/>
      <c r="B9" s="47"/>
      <c r="C9" s="334"/>
      <c r="D9" s="334"/>
      <c r="E9" s="334"/>
      <c r="F9" s="334"/>
      <c r="G9" s="334"/>
      <c r="H9" s="319"/>
      <c r="I9" s="319"/>
      <c r="J9" s="319"/>
      <c r="K9" s="319"/>
      <c r="L9" s="319"/>
      <c r="M9" s="319"/>
      <c r="N9" s="319"/>
      <c r="O9" s="319"/>
      <c r="P9" s="319"/>
      <c r="Q9" s="319"/>
      <c r="R9" s="319"/>
      <c r="S9" s="319"/>
      <c r="T9" s="319"/>
      <c r="U9" s="319"/>
      <c r="V9" s="319"/>
      <c r="W9" s="319"/>
      <c r="X9" s="319"/>
      <c r="Y9" s="338">
        <v>0.61309999999999998</v>
      </c>
      <c r="Z9" s="338"/>
      <c r="AA9" s="338"/>
      <c r="AB9" s="338"/>
      <c r="AC9" s="338"/>
      <c r="AD9" s="338"/>
      <c r="AE9" s="338"/>
      <c r="AF9" s="338"/>
      <c r="AG9" s="338"/>
      <c r="AH9" s="338"/>
      <c r="AI9" s="338"/>
      <c r="AJ9" s="338"/>
      <c r="AK9" s="338"/>
      <c r="AL9" s="338">
        <v>0.61309999999999998</v>
      </c>
      <c r="AM9" s="338"/>
      <c r="AN9" s="338"/>
      <c r="AO9" s="338"/>
      <c r="AP9" s="338"/>
      <c r="AQ9" s="330"/>
      <c r="AR9" s="330"/>
      <c r="AS9" s="330"/>
      <c r="AT9" s="330"/>
      <c r="AU9" s="330"/>
    </row>
    <row r="10" spans="1:50" ht="49.5" customHeight="1">
      <c r="A10" s="47"/>
      <c r="B10" s="47"/>
      <c r="C10" s="333"/>
      <c r="D10" s="333"/>
      <c r="E10" s="333"/>
      <c r="F10" s="333"/>
      <c r="G10" s="333"/>
      <c r="H10" s="326"/>
      <c r="I10" s="326"/>
      <c r="J10" s="326"/>
      <c r="K10" s="326"/>
      <c r="L10" s="326"/>
      <c r="M10" s="326"/>
      <c r="N10" s="326"/>
      <c r="O10" s="326"/>
      <c r="P10" s="326"/>
      <c r="Q10" s="326"/>
      <c r="R10" s="326"/>
      <c r="S10" s="326"/>
      <c r="T10" s="326"/>
      <c r="U10" s="326"/>
      <c r="V10" s="326"/>
      <c r="W10" s="326"/>
      <c r="X10" s="326"/>
      <c r="Y10" s="327"/>
      <c r="Z10" s="327"/>
      <c r="AA10" s="327"/>
      <c r="AB10" s="327"/>
      <c r="AC10" s="327"/>
      <c r="AD10" s="328"/>
      <c r="AE10" s="328"/>
      <c r="AF10" s="328"/>
      <c r="AG10" s="328"/>
      <c r="AH10" s="328"/>
      <c r="AI10" s="328"/>
      <c r="AJ10" s="328"/>
      <c r="AK10" s="328"/>
      <c r="AL10" s="329">
        <f>Y10+AD10-AH10</f>
        <v>0</v>
      </c>
      <c r="AM10" s="329"/>
      <c r="AN10" s="329"/>
      <c r="AO10" s="329"/>
      <c r="AP10" s="329"/>
      <c r="AQ10" s="330"/>
      <c r="AR10" s="330"/>
      <c r="AS10" s="330"/>
      <c r="AT10" s="330"/>
      <c r="AU10" s="330"/>
    </row>
    <row r="11" spans="1:50" ht="22.5" customHeight="1">
      <c r="A11" s="47"/>
      <c r="B11" s="47"/>
      <c r="C11" s="333"/>
      <c r="D11" s="333"/>
      <c r="E11" s="333"/>
      <c r="F11" s="333"/>
      <c r="G11" s="333"/>
      <c r="H11" s="326"/>
      <c r="I11" s="326"/>
      <c r="J11" s="326"/>
      <c r="K11" s="326"/>
      <c r="L11" s="326"/>
      <c r="M11" s="326"/>
      <c r="N11" s="326"/>
      <c r="O11" s="326"/>
      <c r="P11" s="326"/>
      <c r="Q11" s="326"/>
      <c r="R11" s="326"/>
      <c r="S11" s="326"/>
      <c r="T11" s="326"/>
      <c r="U11" s="326"/>
      <c r="V11" s="326"/>
      <c r="W11" s="326"/>
      <c r="X11" s="326"/>
      <c r="Y11" s="331"/>
      <c r="Z11" s="331"/>
      <c r="AA11" s="331"/>
      <c r="AB11" s="331"/>
      <c r="AC11" s="331"/>
      <c r="AD11" s="331"/>
      <c r="AE11" s="331"/>
      <c r="AF11" s="331"/>
      <c r="AG11" s="331"/>
      <c r="AH11" s="331"/>
      <c r="AI11" s="331"/>
      <c r="AJ11" s="331"/>
      <c r="AK11" s="331"/>
      <c r="AL11" s="332"/>
      <c r="AM11" s="332"/>
      <c r="AN11" s="332"/>
      <c r="AO11" s="332"/>
      <c r="AP11" s="332"/>
      <c r="AQ11" s="330"/>
      <c r="AR11" s="330"/>
      <c r="AS11" s="330"/>
      <c r="AT11" s="330"/>
      <c r="AU11" s="330"/>
    </row>
    <row r="12" spans="1:50" ht="49.5" customHeight="1">
      <c r="A12" s="47"/>
      <c r="B12" s="47"/>
      <c r="C12" s="333"/>
      <c r="D12" s="333"/>
      <c r="E12" s="333"/>
      <c r="F12" s="333"/>
      <c r="G12" s="333"/>
      <c r="H12" s="326"/>
      <c r="I12" s="326"/>
      <c r="J12" s="326"/>
      <c r="K12" s="326"/>
      <c r="L12" s="326"/>
      <c r="M12" s="326"/>
      <c r="N12" s="326"/>
      <c r="O12" s="326"/>
      <c r="P12" s="326"/>
      <c r="Q12" s="326"/>
      <c r="R12" s="326"/>
      <c r="S12" s="326"/>
      <c r="T12" s="326"/>
      <c r="U12" s="326"/>
      <c r="V12" s="326"/>
      <c r="W12" s="326"/>
      <c r="X12" s="326"/>
      <c r="Y12" s="327"/>
      <c r="Z12" s="327"/>
      <c r="AA12" s="327"/>
      <c r="AB12" s="327"/>
      <c r="AC12" s="327"/>
      <c r="AD12" s="328"/>
      <c r="AE12" s="328"/>
      <c r="AF12" s="328"/>
      <c r="AG12" s="328"/>
      <c r="AH12" s="328"/>
      <c r="AI12" s="328"/>
      <c r="AJ12" s="328"/>
      <c r="AK12" s="328"/>
      <c r="AL12" s="329">
        <f>Y12+AD12-AH12</f>
        <v>0</v>
      </c>
      <c r="AM12" s="329"/>
      <c r="AN12" s="329"/>
      <c r="AO12" s="329"/>
      <c r="AP12" s="329"/>
      <c r="AQ12" s="330"/>
      <c r="AR12" s="330"/>
      <c r="AS12" s="330"/>
      <c r="AT12" s="330"/>
      <c r="AU12" s="330"/>
    </row>
    <row r="13" spans="1:50" ht="22.5" customHeight="1">
      <c r="A13" s="47"/>
      <c r="B13" s="47"/>
      <c r="C13" s="333"/>
      <c r="D13" s="333"/>
      <c r="E13" s="333"/>
      <c r="F13" s="333"/>
      <c r="G13" s="333"/>
      <c r="H13" s="326"/>
      <c r="I13" s="326"/>
      <c r="J13" s="326"/>
      <c r="K13" s="326"/>
      <c r="L13" s="326"/>
      <c r="M13" s="326"/>
      <c r="N13" s="326"/>
      <c r="O13" s="326"/>
      <c r="P13" s="326"/>
      <c r="Q13" s="326"/>
      <c r="R13" s="326"/>
      <c r="S13" s="326"/>
      <c r="T13" s="326"/>
      <c r="U13" s="326"/>
      <c r="V13" s="326"/>
      <c r="W13" s="326"/>
      <c r="X13" s="326"/>
      <c r="Y13" s="331"/>
      <c r="Z13" s="331"/>
      <c r="AA13" s="331"/>
      <c r="AB13" s="331"/>
      <c r="AC13" s="331"/>
      <c r="AD13" s="331"/>
      <c r="AE13" s="331"/>
      <c r="AF13" s="331"/>
      <c r="AG13" s="331"/>
      <c r="AH13" s="331"/>
      <c r="AI13" s="331"/>
      <c r="AJ13" s="331"/>
      <c r="AK13" s="331"/>
      <c r="AL13" s="332"/>
      <c r="AM13" s="332"/>
      <c r="AN13" s="332"/>
      <c r="AO13" s="332"/>
      <c r="AP13" s="332"/>
      <c r="AQ13" s="330"/>
      <c r="AR13" s="330"/>
      <c r="AS13" s="330"/>
      <c r="AT13" s="330"/>
      <c r="AU13" s="330"/>
    </row>
    <row r="14" spans="1:50" ht="49.5" customHeight="1">
      <c r="A14" s="47"/>
      <c r="B14" s="47"/>
      <c r="C14" s="333"/>
      <c r="D14" s="333"/>
      <c r="E14" s="333"/>
      <c r="F14" s="333"/>
      <c r="G14" s="333"/>
      <c r="H14" s="326"/>
      <c r="I14" s="326"/>
      <c r="J14" s="326"/>
      <c r="K14" s="326"/>
      <c r="L14" s="326"/>
      <c r="M14" s="326"/>
      <c r="N14" s="326"/>
      <c r="O14" s="326"/>
      <c r="P14" s="326"/>
      <c r="Q14" s="326"/>
      <c r="R14" s="326"/>
      <c r="S14" s="326"/>
      <c r="T14" s="326"/>
      <c r="U14" s="326"/>
      <c r="V14" s="326"/>
      <c r="W14" s="326"/>
      <c r="X14" s="326"/>
      <c r="Y14" s="327"/>
      <c r="Z14" s="327"/>
      <c r="AA14" s="327"/>
      <c r="AB14" s="327"/>
      <c r="AC14" s="327"/>
      <c r="AD14" s="328"/>
      <c r="AE14" s="328"/>
      <c r="AF14" s="328"/>
      <c r="AG14" s="328"/>
      <c r="AH14" s="328"/>
      <c r="AI14" s="328"/>
      <c r="AJ14" s="328"/>
      <c r="AK14" s="328"/>
      <c r="AL14" s="329">
        <f>Y14+AD14-AH14</f>
        <v>0</v>
      </c>
      <c r="AM14" s="329"/>
      <c r="AN14" s="329"/>
      <c r="AO14" s="329"/>
      <c r="AP14" s="329"/>
      <c r="AQ14" s="330"/>
      <c r="AR14" s="330"/>
      <c r="AS14" s="330"/>
      <c r="AT14" s="330"/>
      <c r="AU14" s="330"/>
    </row>
    <row r="15" spans="1:50" ht="22.5" customHeight="1">
      <c r="A15" s="47"/>
      <c r="B15" s="47"/>
      <c r="C15" s="333"/>
      <c r="D15" s="333"/>
      <c r="E15" s="333"/>
      <c r="F15" s="333"/>
      <c r="G15" s="333"/>
      <c r="H15" s="326"/>
      <c r="I15" s="326"/>
      <c r="J15" s="326"/>
      <c r="K15" s="326"/>
      <c r="L15" s="326"/>
      <c r="M15" s="326"/>
      <c r="N15" s="326"/>
      <c r="O15" s="326"/>
      <c r="P15" s="326"/>
      <c r="Q15" s="326"/>
      <c r="R15" s="326"/>
      <c r="S15" s="326"/>
      <c r="T15" s="326"/>
      <c r="U15" s="326"/>
      <c r="V15" s="326"/>
      <c r="W15" s="326"/>
      <c r="X15" s="326"/>
      <c r="Y15" s="331"/>
      <c r="Z15" s="331"/>
      <c r="AA15" s="331"/>
      <c r="AB15" s="331"/>
      <c r="AC15" s="331"/>
      <c r="AD15" s="331"/>
      <c r="AE15" s="331"/>
      <c r="AF15" s="331"/>
      <c r="AG15" s="331"/>
      <c r="AH15" s="331"/>
      <c r="AI15" s="331"/>
      <c r="AJ15" s="331"/>
      <c r="AK15" s="331"/>
      <c r="AL15" s="332"/>
      <c r="AM15" s="332"/>
      <c r="AN15" s="332"/>
      <c r="AO15" s="332"/>
      <c r="AP15" s="332"/>
      <c r="AQ15" s="330"/>
      <c r="AR15" s="330"/>
      <c r="AS15" s="330"/>
      <c r="AT15" s="330"/>
      <c r="AU15" s="330"/>
    </row>
    <row r="16" spans="1:50" ht="49.5" customHeight="1">
      <c r="A16" s="47"/>
      <c r="B16" s="47"/>
      <c r="C16" s="333"/>
      <c r="D16" s="333"/>
      <c r="E16" s="333"/>
      <c r="F16" s="333"/>
      <c r="G16" s="333"/>
      <c r="H16" s="326"/>
      <c r="I16" s="326"/>
      <c r="J16" s="326"/>
      <c r="K16" s="326"/>
      <c r="L16" s="326"/>
      <c r="M16" s="326"/>
      <c r="N16" s="326"/>
      <c r="O16" s="326"/>
      <c r="P16" s="326"/>
      <c r="Q16" s="326"/>
      <c r="R16" s="326"/>
      <c r="S16" s="326"/>
      <c r="T16" s="326"/>
      <c r="U16" s="326"/>
      <c r="V16" s="326"/>
      <c r="W16" s="326"/>
      <c r="X16" s="326"/>
      <c r="Y16" s="327"/>
      <c r="Z16" s="327"/>
      <c r="AA16" s="327"/>
      <c r="AB16" s="327"/>
      <c r="AC16" s="327"/>
      <c r="AD16" s="328"/>
      <c r="AE16" s="328"/>
      <c r="AF16" s="328"/>
      <c r="AG16" s="328"/>
      <c r="AH16" s="328"/>
      <c r="AI16" s="328"/>
      <c r="AJ16" s="328"/>
      <c r="AK16" s="328"/>
      <c r="AL16" s="329">
        <f>Y16+AD16-AH16</f>
        <v>0</v>
      </c>
      <c r="AM16" s="329"/>
      <c r="AN16" s="329"/>
      <c r="AO16" s="329"/>
      <c r="AP16" s="329"/>
      <c r="AQ16" s="330"/>
      <c r="AR16" s="330"/>
      <c r="AS16" s="330"/>
      <c r="AT16" s="330"/>
      <c r="AU16" s="330"/>
    </row>
    <row r="17" spans="1:50" ht="22.5" customHeight="1">
      <c r="A17" s="47"/>
      <c r="B17" s="47"/>
      <c r="C17" s="333"/>
      <c r="D17" s="333"/>
      <c r="E17" s="333"/>
      <c r="F17" s="333"/>
      <c r="G17" s="333"/>
      <c r="H17" s="326"/>
      <c r="I17" s="326"/>
      <c r="J17" s="326"/>
      <c r="K17" s="326"/>
      <c r="L17" s="326"/>
      <c r="M17" s="326"/>
      <c r="N17" s="326"/>
      <c r="O17" s="326"/>
      <c r="P17" s="326"/>
      <c r="Q17" s="326"/>
      <c r="R17" s="326"/>
      <c r="S17" s="326"/>
      <c r="T17" s="326"/>
      <c r="U17" s="326"/>
      <c r="V17" s="326"/>
      <c r="W17" s="326"/>
      <c r="X17" s="326"/>
      <c r="Y17" s="331"/>
      <c r="Z17" s="331"/>
      <c r="AA17" s="331"/>
      <c r="AB17" s="331"/>
      <c r="AC17" s="331"/>
      <c r="AD17" s="331"/>
      <c r="AE17" s="331"/>
      <c r="AF17" s="331"/>
      <c r="AG17" s="331"/>
      <c r="AH17" s="331"/>
      <c r="AI17" s="331"/>
      <c r="AJ17" s="331"/>
      <c r="AK17" s="331"/>
      <c r="AL17" s="332"/>
      <c r="AM17" s="332"/>
      <c r="AN17" s="332"/>
      <c r="AO17" s="332"/>
      <c r="AP17" s="332"/>
      <c r="AQ17" s="330"/>
      <c r="AR17" s="330"/>
      <c r="AS17" s="330"/>
      <c r="AT17" s="330"/>
      <c r="AU17" s="330"/>
    </row>
    <row r="18" spans="1:50" ht="6" customHeight="1">
      <c r="A18" s="17"/>
      <c r="B18" s="16"/>
      <c r="C18" s="16"/>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4"/>
      <c r="AM18"/>
      <c r="AN18"/>
      <c r="AO18"/>
      <c r="AP18"/>
      <c r="AQ18"/>
      <c r="AR18"/>
      <c r="AS18"/>
      <c r="AT18"/>
      <c r="AU18"/>
      <c r="AV18"/>
      <c r="AW18"/>
      <c r="AX18"/>
    </row>
    <row r="19" spans="1:50" ht="18.75" customHeight="1">
      <c r="A19" s="17"/>
      <c r="B19" s="16"/>
      <c r="C19" s="16"/>
      <c r="D19" s="21"/>
      <c r="E19" s="297" t="s">
        <v>108</v>
      </c>
      <c r="F19" s="297"/>
      <c r="G19" s="297"/>
      <c r="H19" s="297"/>
      <c r="I19" s="297"/>
      <c r="J19" s="297"/>
      <c r="K19" s="297"/>
      <c r="L19" s="297"/>
      <c r="M19" s="297"/>
      <c r="N19" s="297"/>
      <c r="O19" s="297"/>
      <c r="P19" s="297"/>
      <c r="Q19" s="297"/>
      <c r="R19" s="297"/>
      <c r="S19" s="297"/>
      <c r="T19" s="297"/>
      <c r="U19" s="297"/>
      <c r="V19" s="297"/>
      <c r="W19" s="297"/>
      <c r="X19" s="297"/>
      <c r="Y19" s="297"/>
      <c r="Z19" s="297"/>
      <c r="AA19" s="297"/>
      <c r="AB19" s="297"/>
      <c r="AC19" s="297"/>
      <c r="AD19" s="297"/>
      <c r="AE19" s="297"/>
      <c r="AF19" s="297"/>
      <c r="AG19" s="297"/>
      <c r="AH19" s="297"/>
      <c r="AI19" s="297"/>
      <c r="AJ19" s="297"/>
      <c r="AK19" s="297"/>
      <c r="AL19" s="14"/>
      <c r="AM19"/>
      <c r="AN19"/>
      <c r="AO19"/>
      <c r="AP19"/>
      <c r="AQ19"/>
      <c r="AR19"/>
      <c r="AS19"/>
      <c r="AT19"/>
      <c r="AU19"/>
      <c r="AV19"/>
      <c r="AW19"/>
      <c r="AX19"/>
    </row>
    <row r="20" spans="1:50" ht="18.75" customHeight="1">
      <c r="A20" s="17"/>
      <c r="B20" s="16"/>
      <c r="C20" s="16"/>
      <c r="D20" s="21"/>
      <c r="E20" s="294" t="s">
        <v>109</v>
      </c>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294"/>
      <c r="AL20" s="14"/>
      <c r="AM20"/>
      <c r="AN20"/>
      <c r="AO20"/>
      <c r="AP20"/>
      <c r="AQ20"/>
      <c r="AR20"/>
      <c r="AS20"/>
      <c r="AT20"/>
      <c r="AU20"/>
      <c r="AV20"/>
      <c r="AW20"/>
      <c r="AX20"/>
    </row>
    <row r="21" spans="1:50" ht="26.25" customHeight="1">
      <c r="A21" s="23"/>
      <c r="B21" s="22"/>
      <c r="C21" s="21"/>
      <c r="D21" s="21"/>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c r="AK21" s="306"/>
      <c r="AL21" s="306"/>
      <c r="AM21" s="306"/>
      <c r="AN21" s="306"/>
      <c r="AO21" s="306"/>
      <c r="AP21" s="306"/>
      <c r="AQ21" s="306"/>
      <c r="AR21" s="306"/>
      <c r="AS21" s="306"/>
      <c r="AT21" s="306"/>
      <c r="AU21" s="306"/>
      <c r="AV21" s="24" t="s">
        <v>36</v>
      </c>
      <c r="AW21"/>
      <c r="AX21"/>
    </row>
    <row r="22" spans="1:50" s="1" customFormat="1" ht="19.5">
      <c r="A22" s="17"/>
      <c r="B22" s="17"/>
      <c r="C22" s="51"/>
      <c r="D22" s="51"/>
      <c r="E22" s="51"/>
      <c r="F22" s="51"/>
      <c r="G22" s="51"/>
      <c r="H22" s="51"/>
      <c r="I22" s="52"/>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row>
    <row r="24" spans="1:50" s="1" customFormat="1" ht="79.5" customHeight="1">
      <c r="A24" s="237" t="s">
        <v>368</v>
      </c>
      <c r="B24" s="238"/>
      <c r="C24" s="238"/>
      <c r="D24" s="238"/>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c r="AC24" s="238"/>
      <c r="AD24" s="238"/>
      <c r="AE24" s="238"/>
      <c r="AF24" s="238"/>
      <c r="AG24" s="238"/>
      <c r="AH24" s="238"/>
      <c r="AI24" s="238"/>
      <c r="AJ24" s="238"/>
      <c r="AK24" s="238"/>
      <c r="AL24" s="238"/>
      <c r="AM24" s="238"/>
      <c r="AN24" s="238"/>
      <c r="AO24" s="238"/>
      <c r="AP24" s="238"/>
      <c r="AQ24" s="238"/>
      <c r="AR24" s="238"/>
      <c r="AS24" s="238"/>
      <c r="AT24" s="238"/>
      <c r="AU24" s="239"/>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Z5" sqref="AZ5"/>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82" t="s">
        <v>110</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282"/>
      <c r="AM2" s="282"/>
      <c r="AN2" s="282"/>
      <c r="AO2" s="282"/>
      <c r="AP2" s="282"/>
      <c r="AQ2" s="282"/>
      <c r="AR2" s="282"/>
      <c r="AS2" s="282"/>
      <c r="AT2" s="282"/>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111</v>
      </c>
      <c r="AP3" s="339" t="str">
        <f>표지!G6</f>
        <v>2021.06.30</v>
      </c>
      <c r="AQ3" s="339"/>
      <c r="AR3" s="339"/>
      <c r="AS3" s="339"/>
      <c r="AT3" s="339"/>
      <c r="AU3" s="340" t="s">
        <v>94</v>
      </c>
      <c r="AV3" s="340"/>
      <c r="AW3" s="340"/>
      <c r="AX3" s="50" t="s">
        <v>112</v>
      </c>
    </row>
    <row r="4" spans="1:62" ht="30" customHeight="1">
      <c r="A4" s="47"/>
      <c r="B4" s="47"/>
      <c r="C4" s="298" t="s">
        <v>113</v>
      </c>
      <c r="D4" s="298"/>
      <c r="E4" s="298"/>
      <c r="F4" s="298"/>
      <c r="G4" s="298" t="s">
        <v>14</v>
      </c>
      <c r="H4" s="298"/>
      <c r="I4" s="298"/>
      <c r="J4" s="298"/>
      <c r="K4" s="298"/>
      <c r="L4" s="298" t="s">
        <v>97</v>
      </c>
      <c r="M4" s="298"/>
      <c r="N4" s="298"/>
      <c r="O4" s="298"/>
      <c r="P4" s="298" t="s">
        <v>98</v>
      </c>
      <c r="Q4" s="298"/>
      <c r="R4" s="298"/>
      <c r="S4" s="298"/>
      <c r="T4" s="298" t="s">
        <v>114</v>
      </c>
      <c r="U4" s="298"/>
      <c r="V4" s="298"/>
      <c r="W4" s="298"/>
      <c r="X4" s="298" t="s">
        <v>115</v>
      </c>
      <c r="Y4" s="298"/>
      <c r="Z4" s="298"/>
      <c r="AA4" s="298"/>
      <c r="AB4" s="298" t="s">
        <v>116</v>
      </c>
      <c r="AC4" s="298"/>
      <c r="AD4" s="298"/>
      <c r="AE4" s="298"/>
      <c r="AF4" s="298" t="s">
        <v>117</v>
      </c>
      <c r="AG4" s="298"/>
      <c r="AH4" s="298"/>
      <c r="AI4" s="298"/>
      <c r="AJ4" s="298"/>
      <c r="AK4" s="298"/>
      <c r="AL4" s="298"/>
      <c r="AM4" s="298"/>
      <c r="AN4" s="298" t="s">
        <v>118</v>
      </c>
      <c r="AO4" s="298"/>
      <c r="AP4" s="298"/>
      <c r="AQ4" s="298"/>
      <c r="AR4" s="298"/>
      <c r="AS4" s="298"/>
      <c r="AT4" s="298" t="s">
        <v>119</v>
      </c>
      <c r="AU4" s="298"/>
      <c r="AV4" s="298"/>
      <c r="AW4" s="298"/>
      <c r="AX4" s="298"/>
    </row>
    <row r="5" spans="1:62" ht="30" customHeight="1">
      <c r="A5" s="47"/>
      <c r="B5" s="47"/>
      <c r="C5" s="346">
        <v>1</v>
      </c>
      <c r="D5" s="347"/>
      <c r="E5" s="347"/>
      <c r="F5" s="348"/>
      <c r="G5" s="349" t="s">
        <v>1133</v>
      </c>
      <c r="H5" s="350"/>
      <c r="I5" s="350"/>
      <c r="J5" s="350"/>
      <c r="K5" s="351"/>
      <c r="L5" s="349" t="s">
        <v>1130</v>
      </c>
      <c r="M5" s="350"/>
      <c r="N5" s="350"/>
      <c r="O5" s="351"/>
      <c r="P5" s="349" t="s">
        <v>1131</v>
      </c>
      <c r="Q5" s="350"/>
      <c r="R5" s="350"/>
      <c r="S5" s="351"/>
      <c r="T5" s="349" t="s">
        <v>1132</v>
      </c>
      <c r="U5" s="350"/>
      <c r="V5" s="350"/>
      <c r="W5" s="351"/>
      <c r="X5" s="349" t="s">
        <v>1096</v>
      </c>
      <c r="Y5" s="350"/>
      <c r="Z5" s="350"/>
      <c r="AA5" s="351"/>
      <c r="AB5" s="358" t="s">
        <v>1123</v>
      </c>
      <c r="AC5" s="359"/>
      <c r="AD5" s="359"/>
      <c r="AE5" s="360"/>
      <c r="AF5" s="352">
        <v>2179000</v>
      </c>
      <c r="AG5" s="353"/>
      <c r="AH5" s="353"/>
      <c r="AI5" s="353"/>
      <c r="AJ5" s="353"/>
      <c r="AK5" s="353"/>
      <c r="AL5" s="353"/>
      <c r="AM5" s="354"/>
      <c r="AN5" s="355">
        <v>0.38690000000000002</v>
      </c>
      <c r="AO5" s="356"/>
      <c r="AP5" s="356"/>
      <c r="AQ5" s="356"/>
      <c r="AR5" s="356"/>
      <c r="AS5" s="357"/>
      <c r="AT5" s="342"/>
      <c r="AU5" s="342"/>
      <c r="AV5" s="342"/>
      <c r="AW5" s="342"/>
      <c r="AX5" s="342"/>
    </row>
    <row r="6" spans="1:62" ht="30" customHeight="1">
      <c r="A6" s="47"/>
      <c r="B6" s="47"/>
      <c r="C6" s="345"/>
      <c r="D6" s="345"/>
      <c r="E6" s="345"/>
      <c r="F6" s="345"/>
      <c r="G6" s="333"/>
      <c r="H6" s="333"/>
      <c r="I6" s="333"/>
      <c r="J6" s="333"/>
      <c r="K6" s="333"/>
      <c r="L6" s="333"/>
      <c r="M6" s="333"/>
      <c r="N6" s="333"/>
      <c r="O6" s="333"/>
      <c r="P6" s="333"/>
      <c r="Q6" s="333"/>
      <c r="R6" s="333"/>
      <c r="S6" s="333"/>
      <c r="T6" s="333"/>
      <c r="U6" s="333"/>
      <c r="V6" s="333"/>
      <c r="W6" s="333"/>
      <c r="X6" s="333"/>
      <c r="Y6" s="333"/>
      <c r="Z6" s="333"/>
      <c r="AA6" s="333"/>
      <c r="AB6" s="343"/>
      <c r="AC6" s="343"/>
      <c r="AD6" s="343"/>
      <c r="AE6" s="343"/>
      <c r="AF6" s="344"/>
      <c r="AG6" s="344"/>
      <c r="AH6" s="344"/>
      <c r="AI6" s="344"/>
      <c r="AJ6" s="344"/>
      <c r="AK6" s="344"/>
      <c r="AL6" s="344"/>
      <c r="AM6" s="344"/>
      <c r="AN6" s="341"/>
      <c r="AO6" s="341"/>
      <c r="AP6" s="341"/>
      <c r="AQ6" s="341"/>
      <c r="AR6" s="341"/>
      <c r="AS6" s="341"/>
      <c r="AT6" s="342"/>
      <c r="AU6" s="342"/>
      <c r="AV6" s="342"/>
      <c r="AW6" s="342"/>
      <c r="AX6" s="342"/>
    </row>
    <row r="7" spans="1:62" ht="30" customHeight="1">
      <c r="A7" s="47"/>
      <c r="B7" s="47"/>
      <c r="C7" s="345"/>
      <c r="D7" s="345"/>
      <c r="E7" s="345"/>
      <c r="F7" s="345"/>
      <c r="G7" s="333"/>
      <c r="H7" s="333"/>
      <c r="I7" s="333"/>
      <c r="J7" s="333"/>
      <c r="K7" s="333"/>
      <c r="L7" s="333"/>
      <c r="M7" s="333"/>
      <c r="N7" s="333"/>
      <c r="O7" s="333"/>
      <c r="P7" s="333"/>
      <c r="Q7" s="333"/>
      <c r="R7" s="333"/>
      <c r="S7" s="333"/>
      <c r="T7" s="333"/>
      <c r="U7" s="333"/>
      <c r="V7" s="333"/>
      <c r="W7" s="333"/>
      <c r="X7" s="333"/>
      <c r="Y7" s="333"/>
      <c r="Z7" s="333"/>
      <c r="AA7" s="333"/>
      <c r="AB7" s="343"/>
      <c r="AC7" s="343"/>
      <c r="AD7" s="343"/>
      <c r="AE7" s="343"/>
      <c r="AF7" s="344"/>
      <c r="AG7" s="344"/>
      <c r="AH7" s="344"/>
      <c r="AI7" s="344"/>
      <c r="AJ7" s="344"/>
      <c r="AK7" s="344"/>
      <c r="AL7" s="344"/>
      <c r="AM7" s="344"/>
      <c r="AN7" s="341"/>
      <c r="AO7" s="341"/>
      <c r="AP7" s="341"/>
      <c r="AQ7" s="341"/>
      <c r="AR7" s="341"/>
      <c r="AS7" s="341"/>
      <c r="AT7" s="342"/>
      <c r="AU7" s="342"/>
      <c r="AV7" s="342"/>
      <c r="AW7" s="342"/>
      <c r="AX7" s="342"/>
    </row>
    <row r="8" spans="1:62" ht="30" customHeight="1">
      <c r="A8" s="47"/>
      <c r="B8" s="47"/>
      <c r="C8" s="345"/>
      <c r="D8" s="345"/>
      <c r="E8" s="345"/>
      <c r="F8" s="345"/>
      <c r="G8" s="333"/>
      <c r="H8" s="333"/>
      <c r="I8" s="333"/>
      <c r="J8" s="333"/>
      <c r="K8" s="333"/>
      <c r="L8" s="333"/>
      <c r="M8" s="333"/>
      <c r="N8" s="333"/>
      <c r="O8" s="333"/>
      <c r="P8" s="333"/>
      <c r="Q8" s="333"/>
      <c r="R8" s="333"/>
      <c r="S8" s="333"/>
      <c r="T8" s="333"/>
      <c r="U8" s="333"/>
      <c r="V8" s="333"/>
      <c r="W8" s="333"/>
      <c r="X8" s="333"/>
      <c r="Y8" s="333"/>
      <c r="Z8" s="333"/>
      <c r="AA8" s="333"/>
      <c r="AB8" s="343"/>
      <c r="AC8" s="343"/>
      <c r="AD8" s="343"/>
      <c r="AE8" s="343"/>
      <c r="AF8" s="344"/>
      <c r="AG8" s="344"/>
      <c r="AH8" s="344"/>
      <c r="AI8" s="344"/>
      <c r="AJ8" s="344"/>
      <c r="AK8" s="344"/>
      <c r="AL8" s="344"/>
      <c r="AM8" s="344"/>
      <c r="AN8" s="341"/>
      <c r="AO8" s="341"/>
      <c r="AP8" s="341"/>
      <c r="AQ8" s="341"/>
      <c r="AR8" s="341"/>
      <c r="AS8" s="341"/>
      <c r="AT8" s="342"/>
      <c r="AU8" s="342"/>
      <c r="AV8" s="342"/>
      <c r="AW8" s="342"/>
      <c r="AX8" s="342"/>
    </row>
    <row r="9" spans="1:62" ht="30" customHeight="1">
      <c r="A9" s="47"/>
      <c r="B9" s="47"/>
      <c r="C9" s="345"/>
      <c r="D9" s="345"/>
      <c r="E9" s="345"/>
      <c r="F9" s="345"/>
      <c r="G9" s="333"/>
      <c r="H9" s="333"/>
      <c r="I9" s="333"/>
      <c r="J9" s="333"/>
      <c r="K9" s="333"/>
      <c r="L9" s="333"/>
      <c r="M9" s="333"/>
      <c r="N9" s="333"/>
      <c r="O9" s="333"/>
      <c r="P9" s="333"/>
      <c r="Q9" s="333"/>
      <c r="R9" s="333"/>
      <c r="S9" s="333"/>
      <c r="T9" s="333"/>
      <c r="U9" s="333"/>
      <c r="V9" s="333"/>
      <c r="W9" s="333"/>
      <c r="X9" s="333"/>
      <c r="Y9" s="333"/>
      <c r="Z9" s="333"/>
      <c r="AA9" s="333"/>
      <c r="AB9" s="343"/>
      <c r="AC9" s="343"/>
      <c r="AD9" s="343"/>
      <c r="AE9" s="343"/>
      <c r="AF9" s="344"/>
      <c r="AG9" s="344"/>
      <c r="AH9" s="344"/>
      <c r="AI9" s="344"/>
      <c r="AJ9" s="344"/>
      <c r="AK9" s="344"/>
      <c r="AL9" s="344"/>
      <c r="AM9" s="344"/>
      <c r="AN9" s="341"/>
      <c r="AO9" s="341"/>
      <c r="AP9" s="341"/>
      <c r="AQ9" s="341"/>
      <c r="AR9" s="341"/>
      <c r="AS9" s="341"/>
      <c r="AT9" s="342"/>
      <c r="AU9" s="342"/>
      <c r="AV9" s="342"/>
      <c r="AW9" s="342"/>
      <c r="AX9" s="342"/>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06"/>
      <c r="F11" s="306"/>
      <c r="G11" s="306"/>
      <c r="H11" s="306"/>
      <c r="I11" s="306"/>
      <c r="J11" s="306"/>
      <c r="K11" s="306"/>
      <c r="L11" s="306"/>
      <c r="M11" s="306"/>
      <c r="N11" s="306"/>
      <c r="O11" s="306"/>
      <c r="P11" s="306"/>
      <c r="Q11" s="306"/>
      <c r="R11" s="306"/>
      <c r="S11" s="306"/>
      <c r="T11" s="306"/>
      <c r="U11" s="306"/>
      <c r="V11" s="306"/>
      <c r="W11" s="306"/>
      <c r="X11" s="306"/>
      <c r="Y11" s="306"/>
      <c r="Z11" s="306"/>
      <c r="AA11" s="306"/>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24" t="s">
        <v>120</v>
      </c>
      <c r="AZ11"/>
    </row>
    <row r="12" spans="1:62" ht="19.5">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37" t="s">
        <v>245</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238"/>
      <c r="AT16" s="238"/>
      <c r="AU16" s="238"/>
      <c r="AV16" s="238"/>
      <c r="AW16" s="238"/>
      <c r="AX16" s="239"/>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L4" sqref="AL4"/>
    </sheetView>
  </sheetViews>
  <sheetFormatPr defaultRowHeight="16.5"/>
  <cols>
    <col min="1" max="4" width="1.125" style="1" customWidth="1"/>
    <col min="5" max="37" width="2.375" style="1" customWidth="1"/>
    <col min="38" max="40" width="9" style="1"/>
  </cols>
  <sheetData>
    <row r="1" spans="1:51" ht="19.5">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82" t="s">
        <v>121</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122</v>
      </c>
      <c r="AC3" s="339" t="str">
        <f>표지!G6</f>
        <v>2021.06.30</v>
      </c>
      <c r="AD3" s="339"/>
      <c r="AE3" s="339"/>
      <c r="AF3" s="339"/>
      <c r="AG3" s="339"/>
      <c r="AH3" s="340" t="s">
        <v>94</v>
      </c>
      <c r="AI3" s="340"/>
      <c r="AJ3" s="340"/>
      <c r="AK3" s="50" t="s">
        <v>95</v>
      </c>
    </row>
    <row r="4" spans="1:51" ht="34.5" customHeight="1">
      <c r="A4" s="47"/>
      <c r="B4" s="47"/>
      <c r="C4" s="298" t="s">
        <v>123</v>
      </c>
      <c r="D4" s="298"/>
      <c r="E4" s="298"/>
      <c r="F4" s="298"/>
      <c r="G4" s="298"/>
      <c r="H4" s="298"/>
      <c r="I4" s="298"/>
      <c r="J4" s="298" t="s">
        <v>124</v>
      </c>
      <c r="K4" s="298"/>
      <c r="L4" s="298"/>
      <c r="M4" s="298"/>
      <c r="N4" s="298" t="s">
        <v>125</v>
      </c>
      <c r="O4" s="298"/>
      <c r="P4" s="298"/>
      <c r="Q4" s="298"/>
      <c r="R4" s="298"/>
      <c r="S4" s="298"/>
      <c r="T4" s="298" t="s">
        <v>126</v>
      </c>
      <c r="U4" s="298"/>
      <c r="V4" s="298"/>
      <c r="W4" s="298"/>
      <c r="X4" s="298"/>
      <c r="Y4" s="298"/>
      <c r="Z4" s="298"/>
      <c r="AA4" s="298" t="s">
        <v>127</v>
      </c>
      <c r="AB4" s="298"/>
      <c r="AC4" s="298"/>
      <c r="AD4" s="298"/>
      <c r="AE4" s="298"/>
      <c r="AF4" s="298"/>
      <c r="AG4" s="298" t="s">
        <v>119</v>
      </c>
      <c r="AH4" s="298"/>
      <c r="AI4" s="298"/>
      <c r="AJ4" s="298"/>
      <c r="AK4" s="298"/>
    </row>
    <row r="5" spans="1:51" ht="30" customHeight="1">
      <c r="A5" s="47"/>
      <c r="B5" s="47"/>
      <c r="C5" s="298" t="s">
        <v>1100</v>
      </c>
      <c r="D5" s="298"/>
      <c r="E5" s="298"/>
      <c r="F5" s="298"/>
      <c r="G5" s="298"/>
      <c r="H5" s="298"/>
      <c r="I5" s="298"/>
      <c r="J5" s="368">
        <v>1</v>
      </c>
      <c r="K5" s="368"/>
      <c r="L5" s="368"/>
      <c r="M5" s="368"/>
      <c r="N5" s="369">
        <f>IFERROR(J5/SUM($J$5:$M$8),"")</f>
        <v>0.5</v>
      </c>
      <c r="O5" s="369"/>
      <c r="P5" s="369"/>
      <c r="Q5" s="369"/>
      <c r="R5" s="369"/>
      <c r="S5" s="369"/>
      <c r="T5" s="374">
        <v>3452500</v>
      </c>
      <c r="U5" s="374"/>
      <c r="V5" s="374"/>
      <c r="W5" s="374"/>
      <c r="X5" s="374"/>
      <c r="Y5" s="374"/>
      <c r="Z5" s="374"/>
      <c r="AA5" s="369">
        <f>IFERROR(T5/SUM($T$5:$Z$8),"")</f>
        <v>0.61306934209358077</v>
      </c>
      <c r="AB5" s="369"/>
      <c r="AC5" s="369"/>
      <c r="AD5" s="369"/>
      <c r="AE5" s="369"/>
      <c r="AF5" s="369"/>
      <c r="AG5" s="371"/>
      <c r="AH5" s="371"/>
      <c r="AI5" s="371"/>
      <c r="AJ5" s="371"/>
      <c r="AK5" s="371"/>
    </row>
    <row r="6" spans="1:51" ht="30" customHeight="1">
      <c r="A6" s="47"/>
      <c r="B6" s="47"/>
      <c r="C6" s="298" t="s">
        <v>1101</v>
      </c>
      <c r="D6" s="298"/>
      <c r="E6" s="298"/>
      <c r="F6" s="298"/>
      <c r="G6" s="298"/>
      <c r="H6" s="298"/>
      <c r="I6" s="298"/>
      <c r="J6" s="368">
        <v>1</v>
      </c>
      <c r="K6" s="368"/>
      <c r="L6" s="368"/>
      <c r="M6" s="368"/>
      <c r="N6" s="369">
        <f>IFERROR(J6/SUM($J$5:$M$8),"")</f>
        <v>0.5</v>
      </c>
      <c r="O6" s="369"/>
      <c r="P6" s="369"/>
      <c r="Q6" s="369"/>
      <c r="R6" s="369"/>
      <c r="S6" s="369"/>
      <c r="T6" s="374">
        <v>2179000</v>
      </c>
      <c r="U6" s="374"/>
      <c r="V6" s="374"/>
      <c r="W6" s="374"/>
      <c r="X6" s="374"/>
      <c r="Y6" s="374"/>
      <c r="Z6" s="374"/>
      <c r="AA6" s="369">
        <f>IFERROR(T6/SUM($T$5:$Z$8),"")</f>
        <v>0.38693065790641923</v>
      </c>
      <c r="AB6" s="369"/>
      <c r="AC6" s="369"/>
      <c r="AD6" s="369"/>
      <c r="AE6" s="369"/>
      <c r="AF6" s="369"/>
      <c r="AG6" s="371"/>
      <c r="AH6" s="371"/>
      <c r="AI6" s="371"/>
      <c r="AJ6" s="371"/>
      <c r="AK6" s="371"/>
    </row>
    <row r="7" spans="1:51" ht="45" customHeight="1">
      <c r="A7" s="47"/>
      <c r="B7" s="47"/>
      <c r="C7" s="298" t="s">
        <v>1102</v>
      </c>
      <c r="D7" s="298"/>
      <c r="E7" s="298"/>
      <c r="F7" s="298"/>
      <c r="G7" s="298"/>
      <c r="H7" s="298"/>
      <c r="I7" s="298"/>
      <c r="J7" s="368"/>
      <c r="K7" s="368"/>
      <c r="L7" s="368"/>
      <c r="M7" s="368"/>
      <c r="N7" s="369">
        <f>IFERROR(J7/SUM($J$5:$M$8),"")</f>
        <v>0</v>
      </c>
      <c r="O7" s="369"/>
      <c r="P7" s="369"/>
      <c r="Q7" s="369"/>
      <c r="R7" s="369"/>
      <c r="S7" s="369"/>
      <c r="T7" s="370"/>
      <c r="U7" s="370"/>
      <c r="V7" s="370"/>
      <c r="W7" s="370"/>
      <c r="X7" s="370"/>
      <c r="Y7" s="370"/>
      <c r="Z7" s="370"/>
      <c r="AA7" s="369">
        <f>IFERROR(T7/SUM($T$5:$Z$8),"")</f>
        <v>0</v>
      </c>
      <c r="AB7" s="369"/>
      <c r="AC7" s="369"/>
      <c r="AD7" s="369"/>
      <c r="AE7" s="369"/>
      <c r="AF7" s="369"/>
      <c r="AG7" s="371"/>
      <c r="AH7" s="371"/>
      <c r="AI7" s="371"/>
      <c r="AJ7" s="371"/>
      <c r="AK7" s="371"/>
    </row>
    <row r="8" spans="1:51" ht="45" customHeight="1">
      <c r="A8" s="47"/>
      <c r="B8" s="47"/>
      <c r="C8" s="298" t="s">
        <v>1103</v>
      </c>
      <c r="D8" s="298"/>
      <c r="E8" s="298"/>
      <c r="F8" s="298"/>
      <c r="G8" s="298"/>
      <c r="H8" s="298"/>
      <c r="I8" s="298"/>
      <c r="J8" s="368"/>
      <c r="K8" s="368"/>
      <c r="L8" s="368"/>
      <c r="M8" s="368"/>
      <c r="N8" s="369">
        <f>IFERROR(J8/SUM($J$5:$M$8),"")</f>
        <v>0</v>
      </c>
      <c r="O8" s="369"/>
      <c r="P8" s="369"/>
      <c r="Q8" s="369"/>
      <c r="R8" s="369"/>
      <c r="S8" s="369"/>
      <c r="T8" s="370"/>
      <c r="U8" s="370"/>
      <c r="V8" s="370"/>
      <c r="W8" s="370"/>
      <c r="X8" s="370"/>
      <c r="Y8" s="370"/>
      <c r="Z8" s="370"/>
      <c r="AA8" s="369">
        <f>IFERROR(T8/SUM($T$5:$Z$8),"")</f>
        <v>0</v>
      </c>
      <c r="AB8" s="369"/>
      <c r="AC8" s="369"/>
      <c r="AD8" s="369"/>
      <c r="AE8" s="369"/>
      <c r="AF8" s="369"/>
      <c r="AG8" s="371"/>
      <c r="AH8" s="371"/>
      <c r="AI8" s="371"/>
      <c r="AJ8" s="371"/>
      <c r="AK8" s="371"/>
    </row>
    <row r="9" spans="1:51" ht="30" customHeight="1">
      <c r="A9" s="47"/>
      <c r="B9" s="47"/>
      <c r="C9" s="298" t="s">
        <v>128</v>
      </c>
      <c r="D9" s="298"/>
      <c r="E9" s="298"/>
      <c r="F9" s="298"/>
      <c r="G9" s="298"/>
      <c r="H9" s="298"/>
      <c r="I9" s="298"/>
      <c r="J9" s="372">
        <f>SUM(J5:M8)</f>
        <v>2</v>
      </c>
      <c r="K9" s="372"/>
      <c r="L9" s="372"/>
      <c r="M9" s="372"/>
      <c r="N9" s="369">
        <f>SUM(N5:S8)</f>
        <v>1</v>
      </c>
      <c r="O9" s="369"/>
      <c r="P9" s="369"/>
      <c r="Q9" s="369"/>
      <c r="R9" s="369"/>
      <c r="S9" s="369"/>
      <c r="T9" s="373">
        <f>SUM(T5:Z8)</f>
        <v>5631500</v>
      </c>
      <c r="U9" s="373"/>
      <c r="V9" s="373"/>
      <c r="W9" s="373"/>
      <c r="X9" s="373"/>
      <c r="Y9" s="373"/>
      <c r="Z9" s="373"/>
      <c r="AA9" s="369">
        <f>SUM(AA5:AF8)</f>
        <v>1</v>
      </c>
      <c r="AB9" s="369"/>
      <c r="AC9" s="369"/>
      <c r="AD9" s="369"/>
      <c r="AE9" s="369"/>
      <c r="AF9" s="369"/>
      <c r="AG9" s="335"/>
      <c r="AH9" s="335"/>
      <c r="AI9" s="335"/>
      <c r="AJ9" s="335"/>
      <c r="AK9" s="335"/>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06"/>
      <c r="F11" s="306"/>
      <c r="G11" s="306"/>
      <c r="H11" s="306"/>
      <c r="I11" s="306"/>
      <c r="J11" s="306"/>
      <c r="K11" s="306"/>
      <c r="L11" s="306"/>
      <c r="M11" s="306"/>
      <c r="N11" s="306"/>
      <c r="O11" s="306"/>
      <c r="P11" s="306"/>
      <c r="Q11" s="306"/>
      <c r="R11" s="306"/>
      <c r="S11" s="306"/>
      <c r="T11" s="306"/>
      <c r="U11" s="306"/>
      <c r="V11" s="306"/>
      <c r="W11" s="306"/>
      <c r="X11" s="306"/>
      <c r="Y11" s="306"/>
      <c r="Z11" s="306"/>
      <c r="AA11" s="306"/>
      <c r="AB11" s="306"/>
      <c r="AC11" s="306"/>
      <c r="AD11" s="306"/>
      <c r="AE11" s="306"/>
      <c r="AF11" s="306"/>
      <c r="AG11" s="306"/>
      <c r="AH11" s="306"/>
      <c r="AI11" s="306"/>
      <c r="AJ11" s="306"/>
      <c r="AK11" s="306"/>
      <c r="AL11" s="24" t="s">
        <v>129</v>
      </c>
      <c r="AM11" s="44"/>
      <c r="AN11" s="44"/>
      <c r="AO11" s="44"/>
      <c r="AP11" s="44"/>
      <c r="AQ11" s="44"/>
      <c r="AR11" s="44"/>
      <c r="AS11" s="44"/>
      <c r="AT11" s="44"/>
      <c r="AU11" s="44"/>
      <c r="AV11" s="44"/>
      <c r="AW11" s="44"/>
      <c r="AX11" s="44"/>
      <c r="AY11" s="24"/>
    </row>
    <row r="14" spans="1:51" ht="20.25" customHeight="1">
      <c r="C14" s="282" t="s">
        <v>130</v>
      </c>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14"/>
      <c r="AM14" s="27"/>
    </row>
    <row r="15" spans="1:51" ht="19.5">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61" t="s">
        <v>131</v>
      </c>
      <c r="D16" s="361"/>
      <c r="E16" s="361"/>
      <c r="F16" s="361"/>
      <c r="G16" s="361"/>
      <c r="H16" s="361"/>
      <c r="I16" s="361"/>
      <c r="J16" s="361"/>
      <c r="K16" s="365"/>
      <c r="L16" s="366"/>
      <c r="M16" s="367"/>
      <c r="N16" s="54" t="s">
        <v>132</v>
      </c>
      <c r="O16" s="367"/>
      <c r="P16" s="367"/>
      <c r="Q16" s="54" t="s">
        <v>133</v>
      </c>
      <c r="R16" s="55"/>
      <c r="S16" s="366"/>
      <c r="T16" s="367"/>
      <c r="U16" s="54" t="s">
        <v>132</v>
      </c>
      <c r="V16" s="367"/>
      <c r="W16" s="367"/>
      <c r="X16" s="54" t="s">
        <v>133</v>
      </c>
      <c r="Y16" s="55"/>
      <c r="Z16" s="366"/>
      <c r="AA16" s="367"/>
      <c r="AB16" s="54" t="s">
        <v>134</v>
      </c>
      <c r="AC16" s="367"/>
      <c r="AD16" s="367"/>
      <c r="AE16" s="54" t="s">
        <v>135</v>
      </c>
      <c r="AF16" s="55"/>
      <c r="AG16" s="361" t="s">
        <v>136</v>
      </c>
      <c r="AH16" s="361"/>
      <c r="AI16" s="361"/>
      <c r="AJ16" s="361"/>
      <c r="AK16" s="361"/>
    </row>
    <row r="17" spans="1:40" ht="30" customHeight="1">
      <c r="A17" s="47"/>
      <c r="B17" s="47"/>
      <c r="C17" s="361" t="s">
        <v>137</v>
      </c>
      <c r="D17" s="361"/>
      <c r="E17" s="361"/>
      <c r="F17" s="361"/>
      <c r="G17" s="361"/>
      <c r="H17" s="361"/>
      <c r="I17" s="361"/>
      <c r="J17" s="361"/>
      <c r="K17" s="361"/>
      <c r="L17" s="364"/>
      <c r="M17" s="364"/>
      <c r="N17" s="364"/>
      <c r="O17" s="364"/>
      <c r="P17" s="364"/>
      <c r="Q17" s="364"/>
      <c r="R17" s="364"/>
      <c r="S17" s="362"/>
      <c r="T17" s="362"/>
      <c r="U17" s="362"/>
      <c r="V17" s="362"/>
      <c r="W17" s="362"/>
      <c r="X17" s="362"/>
      <c r="Y17" s="362"/>
      <c r="Z17" s="362"/>
      <c r="AA17" s="362"/>
      <c r="AB17" s="362"/>
      <c r="AC17" s="362"/>
      <c r="AD17" s="362"/>
      <c r="AE17" s="362"/>
      <c r="AF17" s="362"/>
      <c r="AG17" s="363"/>
      <c r="AH17" s="363"/>
      <c r="AI17" s="363"/>
      <c r="AJ17" s="363"/>
      <c r="AK17" s="363"/>
    </row>
    <row r="18" spans="1:40" ht="30" customHeight="1">
      <c r="A18" s="47"/>
      <c r="B18" s="47"/>
      <c r="C18" s="361" t="s">
        <v>138</v>
      </c>
      <c r="D18" s="361"/>
      <c r="E18" s="361"/>
      <c r="F18" s="361"/>
      <c r="G18" s="361"/>
      <c r="H18" s="361"/>
      <c r="I18" s="361"/>
      <c r="J18" s="361"/>
      <c r="K18" s="361"/>
      <c r="L18" s="362"/>
      <c r="M18" s="362"/>
      <c r="N18" s="362"/>
      <c r="O18" s="362"/>
      <c r="P18" s="362"/>
      <c r="Q18" s="362"/>
      <c r="R18" s="362"/>
      <c r="S18" s="362"/>
      <c r="T18" s="362"/>
      <c r="U18" s="362"/>
      <c r="V18" s="362"/>
      <c r="W18" s="362"/>
      <c r="X18" s="362"/>
      <c r="Y18" s="362"/>
      <c r="Z18" s="362"/>
      <c r="AA18" s="362"/>
      <c r="AB18" s="362"/>
      <c r="AC18" s="362"/>
      <c r="AD18" s="362"/>
      <c r="AE18" s="362"/>
      <c r="AF18" s="362"/>
      <c r="AG18" s="363"/>
      <c r="AH18" s="363"/>
      <c r="AI18" s="363"/>
      <c r="AJ18" s="363"/>
      <c r="AK18" s="363"/>
    </row>
    <row r="19" spans="1:40" ht="30" customHeight="1">
      <c r="A19" s="47"/>
      <c r="B19" s="47"/>
      <c r="C19" s="361" t="s">
        <v>139</v>
      </c>
      <c r="D19" s="361"/>
      <c r="E19" s="361"/>
      <c r="F19" s="361"/>
      <c r="G19" s="361"/>
      <c r="H19" s="361"/>
      <c r="I19" s="361"/>
      <c r="J19" s="361"/>
      <c r="K19" s="361"/>
      <c r="L19" s="362"/>
      <c r="M19" s="362"/>
      <c r="N19" s="362"/>
      <c r="O19" s="362"/>
      <c r="P19" s="362"/>
      <c r="Q19" s="362"/>
      <c r="R19" s="362"/>
      <c r="S19" s="362"/>
      <c r="T19" s="362"/>
      <c r="U19" s="362"/>
      <c r="V19" s="362"/>
      <c r="W19" s="362"/>
      <c r="X19" s="362"/>
      <c r="Y19" s="362"/>
      <c r="Z19" s="362"/>
      <c r="AA19" s="362"/>
      <c r="AB19" s="362"/>
      <c r="AC19" s="362"/>
      <c r="AD19" s="362"/>
      <c r="AE19" s="362"/>
      <c r="AF19" s="362"/>
      <c r="AG19" s="363"/>
      <c r="AH19" s="363"/>
      <c r="AI19" s="363"/>
      <c r="AJ19" s="363"/>
      <c r="AK19" s="363"/>
    </row>
    <row r="20" spans="1:40" ht="30" customHeight="1">
      <c r="A20" s="47"/>
      <c r="B20" s="47"/>
      <c r="C20" s="361" t="s">
        <v>140</v>
      </c>
      <c r="D20" s="361"/>
      <c r="E20" s="361"/>
      <c r="F20" s="361"/>
      <c r="G20" s="361"/>
      <c r="H20" s="361"/>
      <c r="I20" s="361"/>
      <c r="J20" s="361"/>
      <c r="K20" s="361"/>
      <c r="L20" s="362"/>
      <c r="M20" s="362"/>
      <c r="N20" s="362"/>
      <c r="O20" s="362"/>
      <c r="P20" s="362"/>
      <c r="Q20" s="362"/>
      <c r="R20" s="362"/>
      <c r="S20" s="362"/>
      <c r="T20" s="362"/>
      <c r="U20" s="362"/>
      <c r="V20" s="362"/>
      <c r="W20" s="362"/>
      <c r="X20" s="362"/>
      <c r="Y20" s="362"/>
      <c r="Z20" s="362"/>
      <c r="AA20" s="362"/>
      <c r="AB20" s="362"/>
      <c r="AC20" s="362"/>
      <c r="AD20" s="362"/>
      <c r="AE20" s="362"/>
      <c r="AF20" s="362"/>
      <c r="AG20" s="363"/>
      <c r="AH20" s="363"/>
      <c r="AI20" s="363"/>
      <c r="AJ20" s="363"/>
      <c r="AK20" s="363"/>
    </row>
    <row r="21" spans="1:40" ht="18.75" customHeight="1">
      <c r="A21" s="17"/>
      <c r="B21" s="16"/>
      <c r="C21" s="16"/>
      <c r="D21" s="21"/>
      <c r="E21" s="294" t="s">
        <v>141</v>
      </c>
      <c r="F21" s="294"/>
      <c r="G21" s="294"/>
      <c r="H21" s="294"/>
      <c r="I21" s="294"/>
      <c r="J21" s="294"/>
      <c r="K21" s="294"/>
      <c r="L21" s="294"/>
      <c r="M21" s="294"/>
      <c r="N21" s="294"/>
      <c r="O21" s="294"/>
      <c r="P21" s="294"/>
      <c r="Q21" s="294"/>
      <c r="R21" s="294"/>
      <c r="S21" s="294"/>
      <c r="T21" s="294"/>
      <c r="U21" s="294"/>
      <c r="V21" s="294"/>
      <c r="W21" s="294"/>
      <c r="X21" s="294"/>
      <c r="Y21" s="294"/>
      <c r="Z21" s="294"/>
      <c r="AA21" s="294"/>
      <c r="AB21" s="294"/>
      <c r="AC21" s="294"/>
      <c r="AD21" s="294"/>
      <c r="AE21" s="294"/>
      <c r="AF21" s="294"/>
      <c r="AG21" s="294"/>
      <c r="AH21" s="294"/>
      <c r="AI21" s="294"/>
      <c r="AJ21" s="294"/>
      <c r="AK21" s="294"/>
      <c r="AL21" s="14"/>
      <c r="AM21"/>
      <c r="AN21"/>
    </row>
    <row r="22" spans="1:40" ht="26.25" customHeight="1">
      <c r="A22" s="23"/>
      <c r="B22" s="22"/>
      <c r="C22" s="21"/>
      <c r="D22" s="21"/>
      <c r="E22" s="279"/>
      <c r="F22" s="279"/>
      <c r="G22" s="279"/>
      <c r="H22" s="279"/>
      <c r="I22" s="279"/>
      <c r="J22" s="279"/>
      <c r="K22" s="279"/>
      <c r="L22" s="279"/>
      <c r="M22" s="279"/>
      <c r="N22" s="279"/>
      <c r="O22" s="279"/>
      <c r="P22" s="279"/>
      <c r="Q22" s="279"/>
      <c r="R22" s="279"/>
      <c r="S22" s="279"/>
      <c r="T22" s="279"/>
      <c r="U22" s="279"/>
      <c r="V22" s="279"/>
      <c r="W22" s="279"/>
      <c r="X22" s="279"/>
      <c r="Y22" s="279"/>
      <c r="Z22" s="279"/>
      <c r="AA22" s="279"/>
      <c r="AB22" s="279"/>
      <c r="AC22" s="279"/>
      <c r="AD22" s="279"/>
      <c r="AE22" s="279"/>
      <c r="AF22" s="279"/>
      <c r="AG22" s="279"/>
      <c r="AH22" s="279"/>
      <c r="AI22" s="279"/>
      <c r="AJ22" s="279"/>
      <c r="AK22" s="279"/>
      <c r="AL22" s="24" t="s">
        <v>36</v>
      </c>
      <c r="AN22"/>
    </row>
    <row r="25" spans="1:40" ht="82.5" customHeight="1">
      <c r="A25" s="237" t="s">
        <v>142</v>
      </c>
      <c r="B25" s="238"/>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9"/>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AG6" sqref="AG6"/>
    </sheetView>
  </sheetViews>
  <sheetFormatPr defaultRowHeight="16.5"/>
  <cols>
    <col min="1" max="4" width="1.125" style="58" customWidth="1"/>
    <col min="5" max="7" width="2.375" style="58" customWidth="1"/>
    <col min="8" max="8" width="5.25" style="58" customWidth="1"/>
    <col min="9" max="9" width="1.5" style="58" customWidth="1"/>
    <col min="10" max="32" width="3.125" style="58" customWidth="1"/>
    <col min="33" max="33" width="13.625" style="58" bestFit="1" customWidth="1"/>
    <col min="34" max="34" width="14.625" style="58" bestFit="1" customWidth="1"/>
    <col min="35" max="35" width="9" style="58"/>
    <col min="36" max="16384" width="9" style="72"/>
  </cols>
  <sheetData>
    <row r="2" spans="1:39" s="58" customFormat="1" ht="19.5">
      <c r="A2" s="56"/>
      <c r="B2" s="241" t="s">
        <v>143</v>
      </c>
      <c r="C2" s="241"/>
      <c r="D2" s="241"/>
      <c r="E2" s="241"/>
      <c r="F2" s="241"/>
      <c r="G2" s="241"/>
      <c r="H2" s="241"/>
      <c r="I2" s="241"/>
      <c r="J2" s="241"/>
      <c r="K2" s="241"/>
      <c r="L2" s="241"/>
      <c r="M2" s="241"/>
      <c r="N2" s="241"/>
      <c r="O2" s="241"/>
      <c r="P2" s="241"/>
      <c r="Q2" s="56"/>
      <c r="R2" s="56"/>
      <c r="S2" s="56"/>
      <c r="T2" s="56"/>
      <c r="U2" s="56"/>
      <c r="V2" s="56"/>
      <c r="W2" s="56"/>
      <c r="X2" s="56"/>
      <c r="Y2" s="56"/>
      <c r="Z2" s="56"/>
      <c r="AA2" s="56"/>
      <c r="AB2" s="56"/>
      <c r="AC2" s="56"/>
      <c r="AD2" s="56"/>
      <c r="AE2" s="56"/>
      <c r="AF2" s="56"/>
      <c r="AG2" s="57"/>
      <c r="AJ2" s="72"/>
      <c r="AK2" s="72"/>
      <c r="AL2" s="72"/>
      <c r="AM2" s="72"/>
    </row>
    <row r="3" spans="1:39" s="58" customFormat="1" ht="19.5">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5">
      <c r="A4" s="56"/>
      <c r="B4" s="59"/>
      <c r="C4" s="414" t="s">
        <v>144</v>
      </c>
      <c r="D4" s="414"/>
      <c r="E4" s="414"/>
      <c r="F4" s="414"/>
      <c r="G4" s="414"/>
      <c r="H4" s="414"/>
      <c r="I4" s="414"/>
      <c r="J4" s="414"/>
      <c r="K4" s="414"/>
      <c r="L4" s="414"/>
      <c r="M4" s="414"/>
      <c r="N4" s="414"/>
      <c r="O4" s="414"/>
      <c r="P4" s="414"/>
      <c r="Q4" s="56"/>
      <c r="R4" s="56"/>
      <c r="S4" s="56"/>
      <c r="T4" s="56"/>
      <c r="U4" s="56"/>
      <c r="V4" s="56"/>
      <c r="W4" s="56"/>
      <c r="X4" s="56"/>
      <c r="Y4" s="56"/>
      <c r="Z4" s="56"/>
      <c r="AA4" s="56"/>
      <c r="AB4" s="56"/>
      <c r="AC4" s="56"/>
      <c r="AD4" s="56"/>
      <c r="AE4" s="56"/>
      <c r="AF4" s="56"/>
      <c r="AG4" s="57"/>
      <c r="AJ4" s="72"/>
      <c r="AK4" s="72"/>
      <c r="AL4" s="72"/>
      <c r="AM4" s="72"/>
    </row>
    <row r="5" spans="1:39" s="58" customFormat="1" ht="19.5">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251.25" customHeight="1">
      <c r="A6" s="56"/>
      <c r="B6" s="56"/>
      <c r="C6" s="415" t="s">
        <v>1134</v>
      </c>
      <c r="D6" s="416"/>
      <c r="E6" s="416"/>
      <c r="F6" s="416"/>
      <c r="G6" s="416"/>
      <c r="H6" s="416"/>
      <c r="I6" s="416"/>
      <c r="J6" s="416"/>
      <c r="K6" s="416"/>
      <c r="L6" s="416"/>
      <c r="M6" s="416"/>
      <c r="N6" s="416"/>
      <c r="O6" s="416"/>
      <c r="P6" s="416"/>
      <c r="Q6" s="416"/>
      <c r="R6" s="416"/>
      <c r="S6" s="416"/>
      <c r="T6" s="416"/>
      <c r="U6" s="416"/>
      <c r="V6" s="416"/>
      <c r="W6" s="416"/>
      <c r="X6" s="416"/>
      <c r="Y6" s="416"/>
      <c r="Z6" s="416"/>
      <c r="AA6" s="416"/>
      <c r="AB6" s="416"/>
      <c r="AC6" s="416"/>
      <c r="AD6" s="416"/>
      <c r="AE6" s="416"/>
      <c r="AF6" s="416"/>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414" t="s">
        <v>145</v>
      </c>
      <c r="D8" s="414"/>
      <c r="E8" s="414"/>
      <c r="F8" s="414"/>
      <c r="G8" s="414"/>
      <c r="H8" s="414"/>
      <c r="I8" s="414"/>
      <c r="J8" s="414"/>
      <c r="K8" s="414"/>
      <c r="L8" s="414"/>
      <c r="M8" s="414"/>
      <c r="N8" s="414"/>
      <c r="O8" s="414"/>
      <c r="P8" s="414"/>
      <c r="Q8" s="414"/>
      <c r="R8" s="414"/>
      <c r="S8" s="414"/>
      <c r="T8" s="414"/>
      <c r="U8" s="414"/>
      <c r="V8" s="414"/>
      <c r="W8" s="414"/>
      <c r="X8" s="56"/>
      <c r="Y8" s="56"/>
      <c r="Z8" s="56"/>
      <c r="AA8" s="56"/>
      <c r="AB8" s="56"/>
      <c r="AC8" s="56"/>
      <c r="AD8" s="56"/>
      <c r="AE8" s="56"/>
      <c r="AF8" s="56"/>
      <c r="AG8" s="57"/>
      <c r="AJ8" s="72"/>
      <c r="AK8" s="72"/>
      <c r="AL8" s="72"/>
      <c r="AM8" s="72"/>
    </row>
    <row r="9" spans="1:39" s="58" customFormat="1" ht="18.75" customHeight="1">
      <c r="A9" s="56"/>
      <c r="B9" s="56"/>
      <c r="D9" s="417" t="s">
        <v>146</v>
      </c>
      <c r="E9" s="417"/>
      <c r="F9" s="417"/>
      <c r="G9" s="417"/>
      <c r="H9" s="417"/>
      <c r="I9" s="417"/>
      <c r="J9" s="417"/>
      <c r="K9" s="418">
        <v>5000</v>
      </c>
      <c r="L9" s="418"/>
      <c r="M9" s="418"/>
      <c r="N9" s="60" t="s">
        <v>147</v>
      </c>
      <c r="O9" s="61" t="s">
        <v>148</v>
      </c>
      <c r="P9" s="61"/>
      <c r="AA9" s="388" t="s">
        <v>149</v>
      </c>
      <c r="AB9" s="388"/>
      <c r="AC9" s="388"/>
      <c r="AD9" s="388"/>
      <c r="AE9" s="388"/>
      <c r="AF9" s="388"/>
      <c r="AG9" s="57"/>
      <c r="AJ9" s="72"/>
      <c r="AK9" s="72"/>
      <c r="AL9" s="72"/>
      <c r="AM9" s="72"/>
    </row>
    <row r="10" spans="1:39" s="58" customFormat="1" ht="25.5" customHeight="1">
      <c r="A10" s="62"/>
      <c r="B10" s="62"/>
      <c r="C10" s="402" t="s">
        <v>150</v>
      </c>
      <c r="D10" s="402"/>
      <c r="E10" s="402"/>
      <c r="F10" s="402"/>
      <c r="G10" s="402"/>
      <c r="H10" s="413"/>
      <c r="I10" s="63"/>
      <c r="J10" s="64"/>
      <c r="K10" s="65" t="s">
        <v>151</v>
      </c>
      <c r="L10" s="81">
        <v>5</v>
      </c>
      <c r="M10" s="67" t="s">
        <v>152</v>
      </c>
      <c r="N10" s="64"/>
      <c r="O10" s="68"/>
      <c r="P10" s="69"/>
      <c r="Q10" s="70" t="s">
        <v>151</v>
      </c>
      <c r="R10" s="81">
        <v>4</v>
      </c>
      <c r="S10" s="69" t="s">
        <v>152</v>
      </c>
      <c r="T10" s="69"/>
      <c r="U10" s="68"/>
      <c r="V10" s="69"/>
      <c r="W10" s="70" t="s">
        <v>151</v>
      </c>
      <c r="X10" s="81">
        <v>3</v>
      </c>
      <c r="Y10" s="70" t="s">
        <v>152</v>
      </c>
      <c r="Z10" s="69"/>
      <c r="AA10" s="68"/>
      <c r="AB10" s="69"/>
      <c r="AC10" s="70" t="s">
        <v>151</v>
      </c>
      <c r="AD10" s="81">
        <v>2</v>
      </c>
      <c r="AE10" s="70" t="s">
        <v>152</v>
      </c>
      <c r="AF10" s="71"/>
      <c r="AG10" s="57"/>
      <c r="AJ10" s="72"/>
      <c r="AK10" s="72"/>
      <c r="AL10" s="72"/>
      <c r="AM10" s="72"/>
    </row>
    <row r="11" spans="1:39" s="58" customFormat="1" ht="25.5" customHeight="1">
      <c r="A11" s="62"/>
      <c r="B11" s="62"/>
      <c r="C11" s="384" t="s">
        <v>153</v>
      </c>
      <c r="D11" s="384"/>
      <c r="E11" s="384"/>
      <c r="F11" s="384"/>
      <c r="G11" s="384"/>
      <c r="H11" s="384"/>
      <c r="I11" s="383">
        <v>-6278403822</v>
      </c>
      <c r="J11" s="383"/>
      <c r="K11" s="383"/>
      <c r="L11" s="383"/>
      <c r="M11" s="383"/>
      <c r="N11" s="383"/>
      <c r="O11" s="383">
        <v>-13826745117</v>
      </c>
      <c r="P11" s="383"/>
      <c r="Q11" s="383"/>
      <c r="R11" s="383"/>
      <c r="S11" s="383"/>
      <c r="T11" s="383"/>
      <c r="U11" s="383">
        <v>-231248935</v>
      </c>
      <c r="V11" s="383"/>
      <c r="W11" s="383"/>
      <c r="X11" s="383"/>
      <c r="Y11" s="383"/>
      <c r="Z11" s="383"/>
      <c r="AA11" s="383">
        <v>-1581520720</v>
      </c>
      <c r="AB11" s="383"/>
      <c r="AC11" s="383"/>
      <c r="AD11" s="383"/>
      <c r="AE11" s="383"/>
      <c r="AF11" s="383"/>
      <c r="AG11" s="57"/>
      <c r="AJ11" s="72"/>
      <c r="AK11" s="72"/>
      <c r="AL11" s="72"/>
      <c r="AM11" s="72"/>
    </row>
    <row r="12" spans="1:39" s="58" customFormat="1" ht="25.5" customHeight="1">
      <c r="C12" s="396" t="s">
        <v>154</v>
      </c>
      <c r="D12" s="391"/>
      <c r="E12" s="391"/>
      <c r="F12" s="391"/>
      <c r="G12" s="391"/>
      <c r="H12" s="392"/>
      <c r="I12" s="406">
        <v>0</v>
      </c>
      <c r="J12" s="407"/>
      <c r="K12" s="407"/>
      <c r="L12" s="407"/>
      <c r="M12" s="407"/>
      <c r="N12" s="408"/>
      <c r="O12" s="409">
        <v>0</v>
      </c>
      <c r="P12" s="409"/>
      <c r="Q12" s="409"/>
      <c r="R12" s="409"/>
      <c r="S12" s="409"/>
      <c r="T12" s="409"/>
      <c r="U12" s="409">
        <v>0</v>
      </c>
      <c r="V12" s="409"/>
      <c r="W12" s="409"/>
      <c r="X12" s="409"/>
      <c r="Y12" s="409"/>
      <c r="Z12" s="409"/>
      <c r="AA12" s="409">
        <v>0</v>
      </c>
      <c r="AB12" s="409"/>
      <c r="AC12" s="409"/>
      <c r="AD12" s="409"/>
      <c r="AE12" s="409"/>
      <c r="AF12" s="409"/>
      <c r="AJ12" s="72"/>
      <c r="AK12" s="72"/>
      <c r="AL12" s="72"/>
      <c r="AM12" s="72"/>
    </row>
    <row r="13" spans="1:39" s="58" customFormat="1" ht="25.5" customHeight="1">
      <c r="C13" s="390" t="s">
        <v>155</v>
      </c>
      <c r="D13" s="391"/>
      <c r="E13" s="391"/>
      <c r="F13" s="391"/>
      <c r="G13" s="391"/>
      <c r="H13" s="392"/>
      <c r="I13" s="410">
        <f>I32+I33</f>
        <v>4272676225</v>
      </c>
      <c r="J13" s="411"/>
      <c r="K13" s="411"/>
      <c r="L13" s="411"/>
      <c r="M13" s="411"/>
      <c r="N13" s="412"/>
      <c r="O13" s="410">
        <f>O32+O33</f>
        <v>4269583572</v>
      </c>
      <c r="P13" s="411"/>
      <c r="Q13" s="411"/>
      <c r="R13" s="411"/>
      <c r="S13" s="411"/>
      <c r="T13" s="412"/>
      <c r="U13" s="410">
        <f>U32+U33</f>
        <v>0</v>
      </c>
      <c r="V13" s="411"/>
      <c r="W13" s="411"/>
      <c r="X13" s="411"/>
      <c r="Y13" s="411"/>
      <c r="Z13" s="412"/>
      <c r="AA13" s="410">
        <f>AA32+AA33</f>
        <v>0</v>
      </c>
      <c r="AB13" s="411"/>
      <c r="AC13" s="411"/>
      <c r="AD13" s="411"/>
      <c r="AE13" s="411"/>
      <c r="AF13" s="412"/>
      <c r="AJ13" s="72"/>
      <c r="AK13" s="72"/>
      <c r="AL13" s="72"/>
      <c r="AM13" s="72"/>
    </row>
    <row r="14" spans="1:39" s="58" customFormat="1" ht="25.5" customHeight="1">
      <c r="A14" s="62"/>
      <c r="B14" s="62"/>
      <c r="C14" s="384" t="s">
        <v>156</v>
      </c>
      <c r="D14" s="384"/>
      <c r="E14" s="384"/>
      <c r="F14" s="384"/>
      <c r="G14" s="384"/>
      <c r="H14" s="384"/>
      <c r="I14" s="405">
        <f>I12+I13</f>
        <v>4272676225</v>
      </c>
      <c r="J14" s="405"/>
      <c r="K14" s="405"/>
      <c r="L14" s="405"/>
      <c r="M14" s="405"/>
      <c r="N14" s="405"/>
      <c r="O14" s="405">
        <f>O12+O13</f>
        <v>4269583572</v>
      </c>
      <c r="P14" s="405"/>
      <c r="Q14" s="405"/>
      <c r="R14" s="405"/>
      <c r="S14" s="405"/>
      <c r="T14" s="405"/>
      <c r="U14" s="405">
        <f>U12+U13</f>
        <v>0</v>
      </c>
      <c r="V14" s="405"/>
      <c r="W14" s="405"/>
      <c r="X14" s="405"/>
      <c r="Y14" s="405"/>
      <c r="Z14" s="405"/>
      <c r="AA14" s="405">
        <f>AA12+AA13</f>
        <v>0</v>
      </c>
      <c r="AB14" s="405"/>
      <c r="AC14" s="405"/>
      <c r="AD14" s="405"/>
      <c r="AE14" s="405"/>
      <c r="AF14" s="405"/>
      <c r="AG14" s="57"/>
      <c r="AJ14" s="72"/>
      <c r="AK14" s="72"/>
      <c r="AL14" s="72"/>
      <c r="AM14" s="72"/>
    </row>
    <row r="15" spans="1:39" s="58" customFormat="1" ht="25.5" customHeight="1">
      <c r="A15" s="62"/>
      <c r="B15" s="62"/>
      <c r="C15" s="384" t="s">
        <v>157</v>
      </c>
      <c r="D15" s="384"/>
      <c r="E15" s="384"/>
      <c r="F15" s="384"/>
      <c r="G15" s="384"/>
      <c r="H15" s="384"/>
      <c r="I15" s="383">
        <v>0</v>
      </c>
      <c r="J15" s="383"/>
      <c r="K15" s="383"/>
      <c r="L15" s="383"/>
      <c r="M15" s="383"/>
      <c r="N15" s="383"/>
      <c r="O15" s="393">
        <v>0</v>
      </c>
      <c r="P15" s="394"/>
      <c r="Q15" s="394"/>
      <c r="R15" s="394"/>
      <c r="S15" s="394"/>
      <c r="T15" s="395"/>
      <c r="U15" s="379">
        <v>0</v>
      </c>
      <c r="V15" s="379"/>
      <c r="W15" s="379"/>
      <c r="X15" s="379"/>
      <c r="Y15" s="379"/>
      <c r="Z15" s="379"/>
      <c r="AA15" s="379">
        <v>0</v>
      </c>
      <c r="AB15" s="379"/>
      <c r="AC15" s="379"/>
      <c r="AD15" s="379"/>
      <c r="AE15" s="379"/>
      <c r="AF15" s="379"/>
      <c r="AG15" s="57"/>
      <c r="AJ15" s="72"/>
      <c r="AK15" s="72"/>
      <c r="AL15" s="72"/>
      <c r="AM15" s="72"/>
    </row>
    <row r="16" spans="1:39" s="58" customFormat="1" ht="25.5" customHeight="1">
      <c r="A16" s="62"/>
      <c r="B16" s="62"/>
      <c r="C16" s="384" t="s">
        <v>158</v>
      </c>
      <c r="D16" s="384"/>
      <c r="E16" s="384"/>
      <c r="F16" s="384"/>
      <c r="G16" s="384"/>
      <c r="H16" s="384"/>
      <c r="I16" s="393">
        <v>0</v>
      </c>
      <c r="J16" s="394"/>
      <c r="K16" s="394"/>
      <c r="L16" s="394"/>
      <c r="M16" s="394"/>
      <c r="N16" s="395"/>
      <c r="O16" s="379">
        <v>0</v>
      </c>
      <c r="P16" s="379"/>
      <c r="Q16" s="379"/>
      <c r="R16" s="379"/>
      <c r="S16" s="379"/>
      <c r="T16" s="379"/>
      <c r="U16" s="379">
        <v>0</v>
      </c>
      <c r="V16" s="379"/>
      <c r="W16" s="379"/>
      <c r="X16" s="379"/>
      <c r="Y16" s="379"/>
      <c r="Z16" s="379"/>
      <c r="AA16" s="379">
        <v>0</v>
      </c>
      <c r="AB16" s="379"/>
      <c r="AC16" s="379"/>
      <c r="AD16" s="379"/>
      <c r="AE16" s="379"/>
      <c r="AF16" s="379"/>
      <c r="AG16" s="57"/>
      <c r="AJ16" s="72"/>
      <c r="AK16" s="72"/>
      <c r="AL16" s="72"/>
      <c r="AM16" s="72"/>
    </row>
    <row r="17" spans="1:39" s="58" customFormat="1" ht="25.5" customHeight="1">
      <c r="A17" s="62"/>
      <c r="B17" s="62"/>
      <c r="C17" s="384" t="s">
        <v>159</v>
      </c>
      <c r="D17" s="384"/>
      <c r="E17" s="384"/>
      <c r="F17" s="384"/>
      <c r="G17" s="384"/>
      <c r="H17" s="384"/>
      <c r="I17" s="385">
        <f>IF(ISERROR(I15/((I34+I35)/2)*100),"-",I15/((I34+I35)/2))</f>
        <v>0</v>
      </c>
      <c r="J17" s="385"/>
      <c r="K17" s="385"/>
      <c r="L17" s="385"/>
      <c r="M17" s="385"/>
      <c r="N17" s="385"/>
      <c r="O17" s="385">
        <f>IF(ISERROR(O15/((O34+O35)/2)*100),"-",O15/((O34+O35)/2))</f>
        <v>0</v>
      </c>
      <c r="P17" s="385"/>
      <c r="Q17" s="385"/>
      <c r="R17" s="385"/>
      <c r="S17" s="385"/>
      <c r="T17" s="385"/>
      <c r="U17" s="385">
        <f>IF(ISERROR(U15/((U34+U35)/2)*100),"-",U15/((U34+U35)/2))</f>
        <v>0</v>
      </c>
      <c r="V17" s="385"/>
      <c r="W17" s="385"/>
      <c r="X17" s="385"/>
      <c r="Y17" s="385"/>
      <c r="Z17" s="385"/>
      <c r="AA17" s="385">
        <f>IF(ISERROR(AA15/((AA34+AA35)/2)*100),"-",AA15/((AA34+AA35)/2))</f>
        <v>0</v>
      </c>
      <c r="AB17" s="385"/>
      <c r="AC17" s="385"/>
      <c r="AD17" s="385"/>
      <c r="AE17" s="385"/>
      <c r="AF17" s="385"/>
      <c r="AG17" s="57"/>
      <c r="AJ17" s="72"/>
      <c r="AK17" s="72"/>
      <c r="AL17" s="72"/>
      <c r="AM17" s="72"/>
    </row>
    <row r="18" spans="1:39" ht="25.5" customHeight="1">
      <c r="A18" s="62"/>
      <c r="B18" s="62"/>
      <c r="C18" s="384" t="s">
        <v>160</v>
      </c>
      <c r="D18" s="384"/>
      <c r="E18" s="384"/>
      <c r="F18" s="384"/>
      <c r="G18" s="384"/>
      <c r="H18" s="384"/>
      <c r="I18" s="385">
        <f>IF(ISERROR(I17*365/I31),"-",I17*365/I31)</f>
        <v>0</v>
      </c>
      <c r="J18" s="385"/>
      <c r="K18" s="385"/>
      <c r="L18" s="385"/>
      <c r="M18" s="385"/>
      <c r="N18" s="385"/>
      <c r="O18" s="385">
        <f>IF(ISERROR(O17*365/O31),"-",O17*365/O31)</f>
        <v>0</v>
      </c>
      <c r="P18" s="385"/>
      <c r="Q18" s="385"/>
      <c r="R18" s="385"/>
      <c r="S18" s="385"/>
      <c r="T18" s="385"/>
      <c r="U18" s="385">
        <f>IF(ISERROR(U17*365/U31),"-",U17*365/U31)</f>
        <v>0</v>
      </c>
      <c r="V18" s="385"/>
      <c r="W18" s="385"/>
      <c r="X18" s="385"/>
      <c r="Y18" s="385"/>
      <c r="Z18" s="385"/>
      <c r="AA18" s="385">
        <f>IF(ISERROR(AA17*365/AA31),"-",AA17*365/AA31)</f>
        <v>0</v>
      </c>
      <c r="AB18" s="385"/>
      <c r="AC18" s="385"/>
      <c r="AD18" s="385"/>
      <c r="AE18" s="385"/>
      <c r="AF18" s="385"/>
      <c r="AG18" s="57"/>
    </row>
    <row r="19" spans="1:39" ht="30.75" customHeight="1">
      <c r="E19" s="404" t="s">
        <v>161</v>
      </c>
      <c r="F19" s="404"/>
      <c r="G19" s="404"/>
      <c r="H19" s="404"/>
      <c r="I19" s="404"/>
      <c r="J19" s="404"/>
      <c r="K19" s="404"/>
      <c r="L19" s="404"/>
      <c r="M19" s="404"/>
      <c r="N19" s="404"/>
      <c r="O19" s="404"/>
      <c r="P19" s="404"/>
      <c r="Q19" s="404"/>
      <c r="R19" s="404"/>
      <c r="S19" s="404"/>
      <c r="T19" s="404"/>
      <c r="U19" s="404"/>
      <c r="V19" s="404"/>
      <c r="W19" s="404"/>
      <c r="X19" s="404"/>
      <c r="Y19" s="404"/>
      <c r="Z19" s="404"/>
      <c r="AA19" s="404"/>
      <c r="AB19" s="404"/>
      <c r="AC19" s="404"/>
      <c r="AD19" s="404"/>
      <c r="AE19" s="404"/>
      <c r="AF19" s="404"/>
    </row>
    <row r="20" spans="1:39">
      <c r="E20" s="297" t="s">
        <v>162</v>
      </c>
      <c r="F20" s="297"/>
      <c r="G20" s="297"/>
      <c r="H20" s="297"/>
      <c r="I20" s="297"/>
      <c r="J20" s="297"/>
      <c r="K20" s="297"/>
      <c r="L20" s="297"/>
      <c r="M20" s="297"/>
      <c r="N20" s="297"/>
      <c r="O20" s="297"/>
      <c r="P20" s="297"/>
      <c r="Q20" s="297"/>
      <c r="R20" s="297"/>
      <c r="S20" s="297"/>
      <c r="T20" s="297"/>
      <c r="U20" s="297"/>
      <c r="V20" s="297"/>
      <c r="W20" s="297"/>
      <c r="X20" s="297"/>
      <c r="Y20" s="297"/>
      <c r="Z20" s="297"/>
      <c r="AA20" s="297"/>
      <c r="AB20" s="297"/>
      <c r="AC20" s="297"/>
      <c r="AD20" s="297"/>
      <c r="AE20" s="297"/>
      <c r="AF20" s="297"/>
    </row>
    <row r="21" spans="1:39">
      <c r="E21" s="294" t="s">
        <v>163</v>
      </c>
      <c r="F21" s="294"/>
      <c r="G21" s="294"/>
      <c r="H21" s="294"/>
      <c r="I21" s="294"/>
      <c r="J21" s="294"/>
      <c r="K21" s="294"/>
      <c r="L21" s="294"/>
      <c r="M21" s="294"/>
      <c r="N21" s="294"/>
      <c r="O21" s="294"/>
      <c r="P21" s="294"/>
      <c r="Q21" s="294"/>
      <c r="R21" s="294"/>
      <c r="S21" s="294"/>
      <c r="T21" s="294"/>
      <c r="U21" s="294"/>
      <c r="V21" s="294"/>
      <c r="W21" s="294"/>
      <c r="X21" s="294"/>
      <c r="Y21" s="294"/>
      <c r="Z21" s="294"/>
      <c r="AA21" s="294"/>
      <c r="AB21" s="294"/>
      <c r="AC21" s="294"/>
      <c r="AD21" s="294"/>
      <c r="AE21" s="294"/>
      <c r="AF21" s="294"/>
    </row>
    <row r="22" spans="1:39">
      <c r="E22" s="294" t="s">
        <v>164</v>
      </c>
      <c r="F22" s="294"/>
      <c r="G22" s="294"/>
      <c r="H22" s="294"/>
      <c r="I22" s="294"/>
      <c r="J22" s="294"/>
      <c r="K22" s="294"/>
      <c r="L22" s="294"/>
      <c r="M22" s="294"/>
      <c r="N22" s="294"/>
      <c r="O22" s="294"/>
      <c r="P22" s="294"/>
      <c r="Q22" s="294"/>
      <c r="R22" s="294"/>
      <c r="S22" s="294"/>
      <c r="T22" s="294"/>
      <c r="U22" s="294"/>
      <c r="V22" s="294"/>
      <c r="W22" s="294"/>
      <c r="X22" s="294"/>
      <c r="Y22" s="294"/>
      <c r="Z22" s="294"/>
      <c r="AA22" s="294"/>
      <c r="AB22" s="294"/>
      <c r="AC22" s="294"/>
      <c r="AD22" s="294"/>
      <c r="AE22" s="294"/>
      <c r="AF22" s="294"/>
    </row>
    <row r="23" spans="1:39">
      <c r="E23" s="297" t="s">
        <v>165</v>
      </c>
      <c r="F23" s="297"/>
      <c r="G23" s="297"/>
      <c r="H23" s="297"/>
      <c r="I23" s="297"/>
      <c r="J23" s="297"/>
      <c r="K23" s="297"/>
      <c r="L23" s="297"/>
      <c r="M23" s="297"/>
      <c r="N23" s="297"/>
      <c r="O23" s="297"/>
      <c r="P23" s="297"/>
      <c r="Q23" s="297"/>
      <c r="R23" s="297"/>
      <c r="S23" s="297"/>
      <c r="T23" s="297"/>
      <c r="U23" s="297"/>
      <c r="V23" s="297"/>
      <c r="W23" s="297"/>
      <c r="X23" s="297"/>
      <c r="Y23" s="297"/>
      <c r="Z23" s="297"/>
      <c r="AA23" s="297"/>
      <c r="AB23" s="297"/>
      <c r="AC23" s="297"/>
      <c r="AD23" s="297"/>
      <c r="AE23" s="297"/>
      <c r="AF23" s="297"/>
    </row>
    <row r="24" spans="1:39" ht="33.75" customHeight="1">
      <c r="E24" s="403" t="s">
        <v>166</v>
      </c>
      <c r="F24" s="403"/>
      <c r="G24" s="403"/>
      <c r="H24" s="403"/>
      <c r="I24" s="403"/>
      <c r="J24" s="403"/>
      <c r="K24" s="403"/>
      <c r="L24" s="403"/>
      <c r="M24" s="403"/>
      <c r="N24" s="403"/>
      <c r="O24" s="403"/>
      <c r="P24" s="403"/>
      <c r="Q24" s="403"/>
      <c r="R24" s="403"/>
      <c r="S24" s="403"/>
      <c r="T24" s="403"/>
      <c r="U24" s="403"/>
      <c r="V24" s="403"/>
      <c r="W24" s="403"/>
      <c r="X24" s="403"/>
      <c r="Y24" s="403"/>
      <c r="Z24" s="403"/>
      <c r="AA24" s="403"/>
      <c r="AB24" s="403"/>
      <c r="AC24" s="403"/>
      <c r="AD24" s="403"/>
      <c r="AE24" s="403"/>
      <c r="AF24" s="403"/>
    </row>
    <row r="25" spans="1:39" customFormat="1" ht="26.25" customHeight="1">
      <c r="A25" s="23"/>
      <c r="B25" s="22"/>
      <c r="C25" s="21"/>
      <c r="D25" s="21"/>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297" t="s">
        <v>167</v>
      </c>
      <c r="E27" s="297"/>
      <c r="F27" s="297"/>
      <c r="G27" s="297"/>
      <c r="H27" s="297"/>
      <c r="I27" s="297"/>
      <c r="J27" s="297"/>
      <c r="K27" s="297"/>
      <c r="L27" s="297"/>
      <c r="M27" s="297"/>
      <c r="N27" s="297"/>
      <c r="AA27" s="388" t="s">
        <v>168</v>
      </c>
      <c r="AB27" s="388"/>
      <c r="AC27" s="388"/>
      <c r="AD27" s="388"/>
      <c r="AE27" s="388"/>
      <c r="AF27" s="388"/>
    </row>
    <row r="28" spans="1:39" ht="16.5" customHeight="1">
      <c r="C28" s="402" t="s">
        <v>150</v>
      </c>
      <c r="D28" s="402"/>
      <c r="E28" s="402"/>
      <c r="F28" s="402"/>
      <c r="G28" s="402"/>
      <c r="H28" s="402"/>
      <c r="I28" s="63"/>
      <c r="J28" s="64"/>
      <c r="K28" s="65" t="s">
        <v>151</v>
      </c>
      <c r="L28" s="66">
        <f>L10</f>
        <v>5</v>
      </c>
      <c r="M28" s="67" t="s">
        <v>152</v>
      </c>
      <c r="N28" s="64"/>
      <c r="O28" s="68"/>
      <c r="P28" s="69"/>
      <c r="Q28" s="70" t="s">
        <v>151</v>
      </c>
      <c r="R28" s="70">
        <f>R10</f>
        <v>4</v>
      </c>
      <c r="S28" s="69" t="s">
        <v>152</v>
      </c>
      <c r="T28" s="69"/>
      <c r="U28" s="68"/>
      <c r="V28" s="69"/>
      <c r="W28" s="70" t="s">
        <v>151</v>
      </c>
      <c r="X28" s="70">
        <f>X10</f>
        <v>3</v>
      </c>
      <c r="Y28" s="70" t="s">
        <v>152</v>
      </c>
      <c r="Z28" s="69"/>
      <c r="AA28" s="68"/>
      <c r="AB28" s="69"/>
      <c r="AC28" s="70" t="s">
        <v>151</v>
      </c>
      <c r="AD28" s="70">
        <f>AD10</f>
        <v>2</v>
      </c>
      <c r="AE28" s="70" t="s">
        <v>152</v>
      </c>
      <c r="AF28" s="71"/>
    </row>
    <row r="29" spans="1:39" ht="16.5" customHeight="1">
      <c r="C29" s="384" t="s">
        <v>169</v>
      </c>
      <c r="D29" s="384"/>
      <c r="E29" s="384"/>
      <c r="F29" s="384"/>
      <c r="G29" s="384"/>
      <c r="H29" s="384"/>
      <c r="I29" s="397">
        <v>43831</v>
      </c>
      <c r="J29" s="398"/>
      <c r="K29" s="398"/>
      <c r="L29" s="398"/>
      <c r="M29" s="398"/>
      <c r="N29" s="399"/>
      <c r="O29" s="400">
        <v>43466</v>
      </c>
      <c r="P29" s="400"/>
      <c r="Q29" s="400"/>
      <c r="R29" s="400"/>
      <c r="S29" s="400"/>
      <c r="T29" s="400"/>
      <c r="U29" s="400">
        <v>43101</v>
      </c>
      <c r="V29" s="400"/>
      <c r="W29" s="400"/>
      <c r="X29" s="400"/>
      <c r="Y29" s="400"/>
      <c r="Z29" s="400"/>
      <c r="AA29" s="400">
        <v>42736</v>
      </c>
      <c r="AB29" s="400"/>
      <c r="AC29" s="400"/>
      <c r="AD29" s="400"/>
      <c r="AE29" s="400"/>
      <c r="AF29" s="400"/>
    </row>
    <row r="30" spans="1:39" ht="16.5" customHeight="1">
      <c r="C30" s="384" t="s">
        <v>170</v>
      </c>
      <c r="D30" s="384"/>
      <c r="E30" s="384"/>
      <c r="F30" s="384"/>
      <c r="G30" s="384"/>
      <c r="H30" s="384"/>
      <c r="I30" s="397">
        <v>44196</v>
      </c>
      <c r="J30" s="398"/>
      <c r="K30" s="398"/>
      <c r="L30" s="398"/>
      <c r="M30" s="398"/>
      <c r="N30" s="399"/>
      <c r="O30" s="400">
        <v>43830</v>
      </c>
      <c r="P30" s="400"/>
      <c r="Q30" s="400"/>
      <c r="R30" s="400"/>
      <c r="S30" s="400"/>
      <c r="T30" s="400"/>
      <c r="U30" s="400">
        <v>43465</v>
      </c>
      <c r="V30" s="400"/>
      <c r="W30" s="400"/>
      <c r="X30" s="400"/>
      <c r="Y30" s="400"/>
      <c r="Z30" s="400"/>
      <c r="AA30" s="400">
        <v>43100</v>
      </c>
      <c r="AB30" s="400"/>
      <c r="AC30" s="400"/>
      <c r="AD30" s="400"/>
      <c r="AE30" s="400"/>
      <c r="AF30" s="400"/>
    </row>
    <row r="31" spans="1:39" ht="16.5" customHeight="1">
      <c r="C31" s="384" t="s">
        <v>171</v>
      </c>
      <c r="D31" s="384"/>
      <c r="E31" s="384"/>
      <c r="F31" s="384"/>
      <c r="G31" s="384"/>
      <c r="H31" s="384"/>
      <c r="I31" s="401">
        <f>IFERROR(IF(I29&gt;0, I30-I29+1, " "),"")</f>
        <v>366</v>
      </c>
      <c r="J31" s="401"/>
      <c r="K31" s="401"/>
      <c r="L31" s="401"/>
      <c r="M31" s="401"/>
      <c r="N31" s="401"/>
      <c r="O31" s="401">
        <f>IFERROR(IF(O29&gt;0, O30-O29+1, " "),"")</f>
        <v>365</v>
      </c>
      <c r="P31" s="401"/>
      <c r="Q31" s="401"/>
      <c r="R31" s="401"/>
      <c r="S31" s="401"/>
      <c r="T31" s="401"/>
      <c r="U31" s="401">
        <f>IFERROR(IF(U29&gt;0, U30-U29+1, " "),"")</f>
        <v>365</v>
      </c>
      <c r="V31" s="401"/>
      <c r="W31" s="401"/>
      <c r="X31" s="401"/>
      <c r="Y31" s="401"/>
      <c r="Z31" s="401"/>
      <c r="AA31" s="401">
        <f>IFERROR(IF(AA29&gt;0, AA30-AA29+1, " "),"")</f>
        <v>365</v>
      </c>
      <c r="AB31" s="401"/>
      <c r="AC31" s="401"/>
      <c r="AD31" s="401"/>
      <c r="AE31" s="401"/>
      <c r="AF31" s="401"/>
    </row>
    <row r="32" spans="1:39" ht="16.5" customHeight="1">
      <c r="C32" s="390" t="s">
        <v>172</v>
      </c>
      <c r="D32" s="391"/>
      <c r="E32" s="391"/>
      <c r="F32" s="391"/>
      <c r="G32" s="391"/>
      <c r="H32" s="392"/>
      <c r="I32" s="393">
        <v>4272676225</v>
      </c>
      <c r="J32" s="394"/>
      <c r="K32" s="394"/>
      <c r="L32" s="394"/>
      <c r="M32" s="394"/>
      <c r="N32" s="395"/>
      <c r="O32" s="379">
        <v>4269583572</v>
      </c>
      <c r="P32" s="379"/>
      <c r="Q32" s="379"/>
      <c r="R32" s="379"/>
      <c r="S32" s="379"/>
      <c r="T32" s="379"/>
      <c r="U32" s="379">
        <v>0</v>
      </c>
      <c r="V32" s="379"/>
      <c r="W32" s="379"/>
      <c r="X32" s="379"/>
      <c r="Y32" s="379"/>
      <c r="Z32" s="379"/>
      <c r="AA32" s="379">
        <v>0</v>
      </c>
      <c r="AB32" s="379"/>
      <c r="AC32" s="379"/>
      <c r="AD32" s="379"/>
      <c r="AE32" s="379"/>
      <c r="AF32" s="379"/>
    </row>
    <row r="33" spans="1:35" ht="45" customHeight="1">
      <c r="C33" s="396" t="s">
        <v>173</v>
      </c>
      <c r="D33" s="391"/>
      <c r="E33" s="391"/>
      <c r="F33" s="391"/>
      <c r="G33" s="391"/>
      <c r="H33" s="392"/>
      <c r="I33" s="393">
        <v>0</v>
      </c>
      <c r="J33" s="394"/>
      <c r="K33" s="394"/>
      <c r="L33" s="394"/>
      <c r="M33" s="394"/>
      <c r="N33" s="395"/>
      <c r="O33" s="379">
        <v>0</v>
      </c>
      <c r="P33" s="379"/>
      <c r="Q33" s="379"/>
      <c r="R33" s="379"/>
      <c r="S33" s="379"/>
      <c r="T33" s="379"/>
      <c r="U33" s="379">
        <v>0</v>
      </c>
      <c r="V33" s="379"/>
      <c r="W33" s="379"/>
      <c r="X33" s="379"/>
      <c r="Y33" s="379"/>
      <c r="Z33" s="379"/>
      <c r="AA33" s="379">
        <v>0</v>
      </c>
      <c r="AB33" s="379"/>
      <c r="AC33" s="379"/>
      <c r="AD33" s="379"/>
      <c r="AE33" s="379"/>
      <c r="AF33" s="379"/>
    </row>
    <row r="34" spans="1:35">
      <c r="C34" s="390" t="s">
        <v>174</v>
      </c>
      <c r="D34" s="391"/>
      <c r="E34" s="391"/>
      <c r="F34" s="391"/>
      <c r="G34" s="391"/>
      <c r="H34" s="392"/>
      <c r="I34" s="383">
        <v>112461585938</v>
      </c>
      <c r="J34" s="383"/>
      <c r="K34" s="383"/>
      <c r="L34" s="383"/>
      <c r="M34" s="383"/>
      <c r="N34" s="383"/>
      <c r="O34" s="379">
        <v>43128930178</v>
      </c>
      <c r="P34" s="379"/>
      <c r="Q34" s="379"/>
      <c r="R34" s="379"/>
      <c r="S34" s="379"/>
      <c r="T34" s="379"/>
      <c r="U34" s="379">
        <v>43128930178</v>
      </c>
      <c r="V34" s="379"/>
      <c r="W34" s="379"/>
      <c r="X34" s="379"/>
      <c r="Y34" s="379"/>
      <c r="Z34" s="379"/>
      <c r="AA34" s="379">
        <v>41931058530</v>
      </c>
      <c r="AB34" s="379"/>
      <c r="AC34" s="379"/>
      <c r="AD34" s="379"/>
      <c r="AE34" s="379"/>
      <c r="AF34" s="379"/>
      <c r="AH34" s="75"/>
    </row>
    <row r="35" spans="1:35">
      <c r="C35" s="390" t="s">
        <v>175</v>
      </c>
      <c r="D35" s="391"/>
      <c r="E35" s="391"/>
      <c r="F35" s="391"/>
      <c r="G35" s="391"/>
      <c r="H35" s="392"/>
      <c r="I35" s="383">
        <v>112461585938</v>
      </c>
      <c r="J35" s="383"/>
      <c r="K35" s="383"/>
      <c r="L35" s="383"/>
      <c r="M35" s="383"/>
      <c r="N35" s="383"/>
      <c r="O35" s="379">
        <v>112461585938</v>
      </c>
      <c r="P35" s="379"/>
      <c r="Q35" s="379"/>
      <c r="R35" s="379"/>
      <c r="S35" s="379"/>
      <c r="T35" s="379"/>
      <c r="U35" s="379">
        <v>43128930178</v>
      </c>
      <c r="V35" s="379"/>
      <c r="W35" s="379"/>
      <c r="X35" s="379"/>
      <c r="Y35" s="379"/>
      <c r="Z35" s="379"/>
      <c r="AA35" s="379">
        <v>43128930178</v>
      </c>
      <c r="AB35" s="379"/>
      <c r="AC35" s="379"/>
      <c r="AD35" s="379"/>
      <c r="AE35" s="379"/>
      <c r="AF35" s="379"/>
      <c r="AH35" s="76"/>
    </row>
    <row r="36" spans="1:35" ht="5.25" customHeight="1">
      <c r="AH36" s="76"/>
    </row>
    <row r="37" spans="1:35">
      <c r="D37" s="294" t="s">
        <v>176</v>
      </c>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row>
    <row r="39" spans="1:35">
      <c r="D39" s="77" t="s">
        <v>177</v>
      </c>
      <c r="AA39" s="388" t="s">
        <v>149</v>
      </c>
      <c r="AB39" s="388"/>
      <c r="AC39" s="388"/>
      <c r="AD39" s="388"/>
      <c r="AE39" s="388"/>
      <c r="AF39" s="388"/>
    </row>
    <row r="40" spans="1:35" ht="25.5" customHeight="1">
      <c r="A40" s="62"/>
      <c r="B40" s="62"/>
      <c r="C40" s="389" t="s">
        <v>150</v>
      </c>
      <c r="D40" s="389"/>
      <c r="E40" s="389"/>
      <c r="F40" s="389"/>
      <c r="G40" s="389"/>
      <c r="H40" s="389"/>
      <c r="I40" s="63"/>
      <c r="J40" s="64"/>
      <c r="K40" s="65" t="s">
        <v>151</v>
      </c>
      <c r="L40" s="66">
        <f>L10</f>
        <v>5</v>
      </c>
      <c r="M40" s="67" t="s">
        <v>152</v>
      </c>
      <c r="N40" s="64"/>
      <c r="O40" s="68"/>
      <c r="P40" s="69"/>
      <c r="Q40" s="70" t="s">
        <v>151</v>
      </c>
      <c r="R40" s="70">
        <f>R10</f>
        <v>4</v>
      </c>
      <c r="S40" s="69" t="s">
        <v>152</v>
      </c>
      <c r="T40" s="69"/>
      <c r="U40" s="68"/>
      <c r="V40" s="69"/>
      <c r="W40" s="70" t="s">
        <v>151</v>
      </c>
      <c r="X40" s="70">
        <f>X10</f>
        <v>3</v>
      </c>
      <c r="Y40" s="70" t="s">
        <v>152</v>
      </c>
      <c r="Z40" s="69"/>
      <c r="AA40" s="68"/>
      <c r="AB40" s="69"/>
      <c r="AC40" s="70" t="s">
        <v>151</v>
      </c>
      <c r="AD40" s="70">
        <f>AD10</f>
        <v>2</v>
      </c>
      <c r="AE40" s="70" t="s">
        <v>152</v>
      </c>
      <c r="AF40" s="71"/>
      <c r="AG40" s="57"/>
    </row>
    <row r="41" spans="1:35" ht="25.5" customHeight="1">
      <c r="A41" s="62"/>
      <c r="B41" s="62"/>
      <c r="C41" s="384" t="s">
        <v>178</v>
      </c>
      <c r="D41" s="384"/>
      <c r="E41" s="384"/>
      <c r="F41" s="384"/>
      <c r="G41" s="384"/>
      <c r="H41" s="384"/>
      <c r="I41" s="383">
        <v>0</v>
      </c>
      <c r="J41" s="383"/>
      <c r="K41" s="383"/>
      <c r="L41" s="383"/>
      <c r="M41" s="383"/>
      <c r="N41" s="383"/>
      <c r="O41" s="379">
        <v>0</v>
      </c>
      <c r="P41" s="379"/>
      <c r="Q41" s="379"/>
      <c r="R41" s="379"/>
      <c r="S41" s="379"/>
      <c r="T41" s="379"/>
      <c r="U41" s="379">
        <v>0</v>
      </c>
      <c r="V41" s="379"/>
      <c r="W41" s="379"/>
      <c r="X41" s="379"/>
      <c r="Y41" s="379"/>
      <c r="Z41" s="379"/>
      <c r="AA41" s="379">
        <v>0</v>
      </c>
      <c r="AB41" s="379"/>
      <c r="AC41" s="379"/>
      <c r="AD41" s="379"/>
      <c r="AE41" s="379"/>
      <c r="AF41" s="379"/>
      <c r="AG41" s="57"/>
    </row>
    <row r="42" spans="1:35" s="80" customFormat="1" ht="25.5" customHeight="1">
      <c r="A42" s="78"/>
      <c r="B42" s="78"/>
      <c r="C42" s="386" t="s">
        <v>179</v>
      </c>
      <c r="D42" s="386"/>
      <c r="E42" s="386"/>
      <c r="F42" s="386"/>
      <c r="G42" s="386"/>
      <c r="H42" s="386"/>
      <c r="I42" s="387">
        <f>IF(ISERROR(I41/((I47+I48)/2)*100),"-",I41/((I47+I48)/2))</f>
        <v>0</v>
      </c>
      <c r="J42" s="387"/>
      <c r="K42" s="387"/>
      <c r="L42" s="387"/>
      <c r="M42" s="387"/>
      <c r="N42" s="387"/>
      <c r="O42" s="387">
        <f>IF(ISERROR(O41/((O47+O48)/2)*100),"-",O41/((O47+O48)/2))</f>
        <v>0</v>
      </c>
      <c r="P42" s="387"/>
      <c r="Q42" s="387"/>
      <c r="R42" s="387"/>
      <c r="S42" s="387"/>
      <c r="T42" s="387"/>
      <c r="U42" s="387">
        <f>IF(ISERROR(U41/((U47+U48)/2)*100),"-",U41/((U47+U48)/2))</f>
        <v>0</v>
      </c>
      <c r="V42" s="387"/>
      <c r="W42" s="387"/>
      <c r="X42" s="387"/>
      <c r="Y42" s="387"/>
      <c r="Z42" s="387"/>
      <c r="AA42" s="387">
        <f>IF(ISERROR(AA41/((AA47+AA48)/2)*100),"-",AA41/((AA47+AA48)/2))</f>
        <v>0</v>
      </c>
      <c r="AB42" s="387"/>
      <c r="AC42" s="387"/>
      <c r="AD42" s="387"/>
      <c r="AE42" s="387"/>
      <c r="AF42" s="387"/>
      <c r="AG42" s="57"/>
      <c r="AH42" s="79"/>
      <c r="AI42" s="79"/>
    </row>
    <row r="43" spans="1:35" s="80" customFormat="1" ht="25.5" customHeight="1">
      <c r="A43" s="78"/>
      <c r="B43" s="78"/>
      <c r="C43" s="384" t="s">
        <v>180</v>
      </c>
      <c r="D43" s="384"/>
      <c r="E43" s="384"/>
      <c r="F43" s="384"/>
      <c r="G43" s="384"/>
      <c r="H43" s="384"/>
      <c r="I43" s="385">
        <f>IF(ISERROR(I42*365/I31),"-",I42*365/I31)</f>
        <v>0</v>
      </c>
      <c r="J43" s="385"/>
      <c r="K43" s="385"/>
      <c r="L43" s="385"/>
      <c r="M43" s="385"/>
      <c r="N43" s="385"/>
      <c r="O43" s="385">
        <f>IF(ISERROR(O42*365/O31),"-",O42*365/O31)</f>
        <v>0</v>
      </c>
      <c r="P43" s="385"/>
      <c r="Q43" s="385"/>
      <c r="R43" s="385"/>
      <c r="S43" s="385"/>
      <c r="T43" s="385"/>
      <c r="U43" s="385">
        <f>IF(ISERROR(U42*365/U31),"-",U42*365/U31)</f>
        <v>0</v>
      </c>
      <c r="V43" s="385"/>
      <c r="W43" s="385"/>
      <c r="X43" s="385"/>
      <c r="Y43" s="385"/>
      <c r="Z43" s="385"/>
      <c r="AA43" s="385">
        <f>IF(ISERROR(AA42*365/AA31),"-",AA42*365/AA31)</f>
        <v>0</v>
      </c>
      <c r="AB43" s="385"/>
      <c r="AC43" s="385"/>
      <c r="AD43" s="385"/>
      <c r="AE43" s="385"/>
      <c r="AF43" s="385"/>
      <c r="AG43" s="57"/>
      <c r="AH43" s="79"/>
      <c r="AI43" s="79"/>
    </row>
    <row r="44" spans="1:35" ht="25.5" customHeight="1">
      <c r="A44" s="62"/>
      <c r="B44" s="62"/>
      <c r="C44" s="384" t="s">
        <v>181</v>
      </c>
      <c r="D44" s="384"/>
      <c r="E44" s="384"/>
      <c r="F44" s="384"/>
      <c r="G44" s="384"/>
      <c r="H44" s="384"/>
      <c r="I44" s="383">
        <v>0</v>
      </c>
      <c r="J44" s="383"/>
      <c r="K44" s="383"/>
      <c r="L44" s="383"/>
      <c r="M44" s="383"/>
      <c r="N44" s="383"/>
      <c r="O44" s="379">
        <v>0</v>
      </c>
      <c r="P44" s="379"/>
      <c r="Q44" s="379"/>
      <c r="R44" s="379"/>
      <c r="S44" s="379"/>
      <c r="T44" s="379"/>
      <c r="U44" s="379">
        <v>0</v>
      </c>
      <c r="V44" s="379"/>
      <c r="W44" s="379"/>
      <c r="X44" s="379"/>
      <c r="Y44" s="379"/>
      <c r="Z44" s="379"/>
      <c r="AA44" s="379">
        <v>0</v>
      </c>
      <c r="AB44" s="379"/>
      <c r="AC44" s="379"/>
      <c r="AD44" s="379"/>
      <c r="AE44" s="379"/>
      <c r="AF44" s="379"/>
      <c r="AG44" s="57"/>
    </row>
    <row r="45" spans="1:35" s="80" customFormat="1" ht="25.5" customHeight="1">
      <c r="A45" s="78"/>
      <c r="B45" s="78"/>
      <c r="C45" s="384" t="s">
        <v>182</v>
      </c>
      <c r="D45" s="384"/>
      <c r="E45" s="384"/>
      <c r="F45" s="384"/>
      <c r="G45" s="384"/>
      <c r="H45" s="384"/>
      <c r="I45" s="385">
        <f>IF(ISERROR(I44/((I49+I50)/2)*100),"-",I44/((I49+I50)/2))</f>
        <v>0</v>
      </c>
      <c r="J45" s="385"/>
      <c r="K45" s="385"/>
      <c r="L45" s="385"/>
      <c r="M45" s="385"/>
      <c r="N45" s="385"/>
      <c r="O45" s="385">
        <f>IF(ISERROR(O44/((O49+O50)/2)*100),"-",O44/((O49+O50)/2))</f>
        <v>0</v>
      </c>
      <c r="P45" s="385"/>
      <c r="Q45" s="385"/>
      <c r="R45" s="385"/>
      <c r="S45" s="385"/>
      <c r="T45" s="385"/>
      <c r="U45" s="385">
        <f>IF(ISERROR(U44/((U49+U50)/2)*100),"-",U44/((U49+U50)/2))</f>
        <v>0</v>
      </c>
      <c r="V45" s="385"/>
      <c r="W45" s="385"/>
      <c r="X45" s="385"/>
      <c r="Y45" s="385"/>
      <c r="Z45" s="385"/>
      <c r="AA45" s="385">
        <f>IF(ISERROR(AA44/((AA49+AA50)/2)*100),"-",AA44/((AA49+AA50)/2))</f>
        <v>0</v>
      </c>
      <c r="AB45" s="385"/>
      <c r="AC45" s="385"/>
      <c r="AD45" s="385"/>
      <c r="AE45" s="385"/>
      <c r="AF45" s="385"/>
      <c r="AG45" s="57"/>
      <c r="AH45" s="79"/>
      <c r="AI45" s="79"/>
    </row>
    <row r="46" spans="1:35" s="80" customFormat="1" ht="25.5" customHeight="1" thickBot="1">
      <c r="A46" s="78"/>
      <c r="B46" s="78"/>
      <c r="C46" s="380" t="s">
        <v>183</v>
      </c>
      <c r="D46" s="380"/>
      <c r="E46" s="380"/>
      <c r="F46" s="380"/>
      <c r="G46" s="380"/>
      <c r="H46" s="380"/>
      <c r="I46" s="381">
        <f>IF(ISERROR(I45*365/I31),"-",I45*365/I31)</f>
        <v>0</v>
      </c>
      <c r="J46" s="381"/>
      <c r="K46" s="381"/>
      <c r="L46" s="381"/>
      <c r="M46" s="381"/>
      <c r="N46" s="381"/>
      <c r="O46" s="381">
        <f>IF(ISERROR(O45*365/O31),"-",O45*365/O31)</f>
        <v>0</v>
      </c>
      <c r="P46" s="381"/>
      <c r="Q46" s="381"/>
      <c r="R46" s="381"/>
      <c r="S46" s="381"/>
      <c r="T46" s="381"/>
      <c r="U46" s="381">
        <f>IF(ISERROR(U45*365/U31),"-",U45*365/U31)</f>
        <v>0</v>
      </c>
      <c r="V46" s="381"/>
      <c r="W46" s="381"/>
      <c r="X46" s="381"/>
      <c r="Y46" s="381"/>
      <c r="Z46" s="381"/>
      <c r="AA46" s="381">
        <f>IF(ISERROR(AA45*365/AA31),"-",AA45*365/AA31)</f>
        <v>0</v>
      </c>
      <c r="AB46" s="381"/>
      <c r="AC46" s="381"/>
      <c r="AD46" s="381"/>
      <c r="AE46" s="381"/>
      <c r="AF46" s="381"/>
      <c r="AG46" s="57"/>
      <c r="AH46" s="79"/>
      <c r="AI46" s="79"/>
    </row>
    <row r="47" spans="1:35" ht="23.25" customHeight="1">
      <c r="C47" s="382" t="s">
        <v>184</v>
      </c>
      <c r="D47" s="382"/>
      <c r="E47" s="382"/>
      <c r="F47" s="382"/>
      <c r="G47" s="382"/>
      <c r="H47" s="382"/>
      <c r="I47" s="383">
        <v>17262500000</v>
      </c>
      <c r="J47" s="383"/>
      <c r="K47" s="383"/>
      <c r="L47" s="383"/>
      <c r="M47" s="383"/>
      <c r="N47" s="383"/>
      <c r="O47" s="383">
        <v>6621500000</v>
      </c>
      <c r="P47" s="383"/>
      <c r="Q47" s="383"/>
      <c r="R47" s="383"/>
      <c r="S47" s="383"/>
      <c r="T47" s="383"/>
      <c r="U47" s="383">
        <v>6621500000</v>
      </c>
      <c r="V47" s="383"/>
      <c r="W47" s="383"/>
      <c r="X47" s="383"/>
      <c r="Y47" s="383"/>
      <c r="Z47" s="383"/>
      <c r="AA47" s="383">
        <v>6437500000</v>
      </c>
      <c r="AB47" s="383"/>
      <c r="AC47" s="383"/>
      <c r="AD47" s="383"/>
      <c r="AE47" s="383"/>
      <c r="AF47" s="383"/>
      <c r="AH47" s="75"/>
    </row>
    <row r="48" spans="1:35" ht="23.25" customHeight="1">
      <c r="C48" s="378" t="s">
        <v>185</v>
      </c>
      <c r="D48" s="378"/>
      <c r="E48" s="378"/>
      <c r="F48" s="378"/>
      <c r="G48" s="378"/>
      <c r="H48" s="378"/>
      <c r="I48" s="379">
        <v>17262500000</v>
      </c>
      <c r="J48" s="379"/>
      <c r="K48" s="379"/>
      <c r="L48" s="379"/>
      <c r="M48" s="379"/>
      <c r="N48" s="379"/>
      <c r="O48" s="379">
        <v>17262500000</v>
      </c>
      <c r="P48" s="379"/>
      <c r="Q48" s="379"/>
      <c r="R48" s="379"/>
      <c r="S48" s="379"/>
      <c r="T48" s="379"/>
      <c r="U48" s="379">
        <v>6621500000</v>
      </c>
      <c r="V48" s="379"/>
      <c r="W48" s="379"/>
      <c r="X48" s="379"/>
      <c r="Y48" s="379"/>
      <c r="Z48" s="379"/>
      <c r="AA48" s="379">
        <v>6621500000</v>
      </c>
      <c r="AB48" s="379"/>
      <c r="AC48" s="379"/>
      <c r="AD48" s="379"/>
      <c r="AE48" s="379"/>
      <c r="AF48" s="379"/>
      <c r="AH48" s="76"/>
    </row>
    <row r="49" spans="1:39" ht="23.25" customHeight="1">
      <c r="C49" s="378" t="s">
        <v>186</v>
      </c>
      <c r="D49" s="378"/>
      <c r="E49" s="378"/>
      <c r="F49" s="378"/>
      <c r="G49" s="378"/>
      <c r="H49" s="378"/>
      <c r="I49" s="379">
        <v>11270000000</v>
      </c>
      <c r="J49" s="379"/>
      <c r="K49" s="379"/>
      <c r="L49" s="379"/>
      <c r="M49" s="379"/>
      <c r="N49" s="379"/>
      <c r="O49" s="379">
        <v>4553500000</v>
      </c>
      <c r="P49" s="379"/>
      <c r="Q49" s="379"/>
      <c r="R49" s="379"/>
      <c r="S49" s="379"/>
      <c r="T49" s="379"/>
      <c r="U49" s="379">
        <v>4553500000</v>
      </c>
      <c r="V49" s="379"/>
      <c r="W49" s="379"/>
      <c r="X49" s="379"/>
      <c r="Y49" s="379"/>
      <c r="Z49" s="379"/>
      <c r="AA49" s="379">
        <v>4437500000</v>
      </c>
      <c r="AB49" s="379"/>
      <c r="AC49" s="379"/>
      <c r="AD49" s="379"/>
      <c r="AE49" s="379"/>
      <c r="AF49" s="379"/>
      <c r="AH49" s="75"/>
    </row>
    <row r="50" spans="1:39" s="58" customFormat="1" ht="23.25" customHeight="1">
      <c r="C50" s="378" t="s">
        <v>187</v>
      </c>
      <c r="D50" s="378"/>
      <c r="E50" s="378"/>
      <c r="F50" s="378"/>
      <c r="G50" s="378"/>
      <c r="H50" s="378"/>
      <c r="I50" s="379">
        <v>11270000000</v>
      </c>
      <c r="J50" s="379"/>
      <c r="K50" s="379"/>
      <c r="L50" s="379"/>
      <c r="M50" s="379"/>
      <c r="N50" s="379"/>
      <c r="O50" s="379">
        <v>11270000000</v>
      </c>
      <c r="P50" s="379"/>
      <c r="Q50" s="379"/>
      <c r="R50" s="379"/>
      <c r="S50" s="379"/>
      <c r="T50" s="379"/>
      <c r="U50" s="379">
        <v>4553500000</v>
      </c>
      <c r="V50" s="379"/>
      <c r="W50" s="379"/>
      <c r="X50" s="379"/>
      <c r="Y50" s="379"/>
      <c r="Z50" s="379"/>
      <c r="AA50" s="379">
        <v>4553500000</v>
      </c>
      <c r="AB50" s="379"/>
      <c r="AC50" s="379"/>
      <c r="AD50" s="379"/>
      <c r="AE50" s="379"/>
      <c r="AF50" s="379"/>
      <c r="AH50" s="76"/>
      <c r="AJ50" s="72"/>
      <c r="AK50" s="72"/>
      <c r="AL50" s="72"/>
      <c r="AM50" s="72"/>
    </row>
    <row r="51" spans="1:39" s="58" customFormat="1" ht="5.25" customHeight="1">
      <c r="AH51" s="76"/>
      <c r="AJ51" s="72"/>
      <c r="AK51" s="72"/>
      <c r="AL51" s="72"/>
      <c r="AM51" s="72"/>
    </row>
    <row r="52" spans="1:39" s="58" customFormat="1">
      <c r="D52" s="294" t="s">
        <v>176</v>
      </c>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J52" s="72"/>
      <c r="AK52" s="72"/>
      <c r="AL52" s="72"/>
      <c r="AM52" s="72"/>
    </row>
    <row r="57" spans="1:39" s="58" customFormat="1" ht="103.5" customHeight="1">
      <c r="A57" s="375" t="s">
        <v>188</v>
      </c>
      <c r="B57" s="376"/>
      <c r="C57" s="376"/>
      <c r="D57" s="376"/>
      <c r="E57" s="376"/>
      <c r="F57" s="376"/>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6"/>
      <c r="AE57" s="376"/>
      <c r="AF57" s="377"/>
      <c r="AJ57" s="72"/>
      <c r="AK57" s="72"/>
      <c r="AL57" s="72"/>
      <c r="AM57" s="72"/>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L7" sqref="AL7"/>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42" width="9" style="1"/>
  </cols>
  <sheetData>
    <row r="2" spans="1:46" s="1" customFormat="1" ht="19.5">
      <c r="A2" s="240" t="s">
        <v>189</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Q2"/>
      <c r="AR2"/>
      <c r="AS2"/>
      <c r="AT2"/>
    </row>
    <row r="3" spans="1:46" s="1" customFormat="1" ht="19.5">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5">
      <c r="A4" s="241" t="s">
        <v>190</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17"/>
      <c r="AI4" s="17"/>
      <c r="AJ4" s="17"/>
      <c r="AK4" s="35"/>
      <c r="AL4" s="14"/>
    </row>
    <row r="5" spans="1:46" s="1" customFormat="1"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43" t="s">
        <v>191</v>
      </c>
      <c r="AB6" s="443"/>
      <c r="AC6" s="443"/>
      <c r="AD6" s="443"/>
      <c r="AE6" s="443"/>
      <c r="AF6" s="443"/>
      <c r="AG6" s="443"/>
      <c r="AH6" s="443"/>
      <c r="AI6" s="443"/>
      <c r="AJ6" s="443"/>
      <c r="AK6" s="443"/>
      <c r="AQ6"/>
      <c r="AR6"/>
      <c r="AS6"/>
      <c r="AT6"/>
    </row>
    <row r="7" spans="1:46" s="1" customFormat="1" ht="20.100000000000001" customHeight="1">
      <c r="C7" s="444" t="s">
        <v>192</v>
      </c>
      <c r="D7" s="445"/>
      <c r="E7" s="445"/>
      <c r="F7" s="445"/>
      <c r="G7" s="445"/>
      <c r="H7" s="445"/>
      <c r="I7" s="445"/>
      <c r="J7" s="445"/>
      <c r="K7" s="445"/>
      <c r="L7" s="445"/>
      <c r="M7" s="446"/>
      <c r="N7" s="451" t="s">
        <v>1044</v>
      </c>
      <c r="O7" s="452"/>
      <c r="P7" s="452"/>
      <c r="Q7" s="452"/>
      <c r="R7" s="452"/>
      <c r="S7" s="452"/>
      <c r="T7" s="452"/>
      <c r="U7" s="453"/>
      <c r="V7" s="451" t="s">
        <v>1045</v>
      </c>
      <c r="W7" s="452"/>
      <c r="X7" s="452"/>
      <c r="Y7" s="452"/>
      <c r="Z7" s="452"/>
      <c r="AA7" s="452"/>
      <c r="AB7" s="452"/>
      <c r="AC7" s="453"/>
      <c r="AD7" s="454" t="s">
        <v>193</v>
      </c>
      <c r="AE7" s="445"/>
      <c r="AF7" s="445"/>
      <c r="AG7" s="445"/>
      <c r="AH7" s="445"/>
      <c r="AI7" s="445"/>
      <c r="AJ7" s="445"/>
      <c r="AK7" s="446"/>
      <c r="AQ7"/>
      <c r="AR7"/>
      <c r="AS7"/>
      <c r="AT7"/>
    </row>
    <row r="8" spans="1:46" s="1" customFormat="1" ht="20.100000000000001" customHeight="1">
      <c r="C8" s="447"/>
      <c r="D8" s="448"/>
      <c r="E8" s="448"/>
      <c r="F8" s="449"/>
      <c r="G8" s="449"/>
      <c r="H8" s="449"/>
      <c r="I8" s="449"/>
      <c r="J8" s="449"/>
      <c r="K8" s="449"/>
      <c r="L8" s="449"/>
      <c r="M8" s="450"/>
      <c r="N8" s="456" t="s">
        <v>194</v>
      </c>
      <c r="O8" s="456"/>
      <c r="P8" s="456"/>
      <c r="Q8" s="456"/>
      <c r="R8" s="456"/>
      <c r="S8" s="456" t="s">
        <v>125</v>
      </c>
      <c r="T8" s="456"/>
      <c r="U8" s="456"/>
      <c r="V8" s="456" t="s">
        <v>194</v>
      </c>
      <c r="W8" s="456"/>
      <c r="X8" s="456"/>
      <c r="Y8" s="456"/>
      <c r="Z8" s="456"/>
      <c r="AA8" s="456" t="s">
        <v>125</v>
      </c>
      <c r="AB8" s="456"/>
      <c r="AC8" s="456"/>
      <c r="AD8" s="455"/>
      <c r="AE8" s="449"/>
      <c r="AF8" s="449"/>
      <c r="AG8" s="449"/>
      <c r="AH8" s="449"/>
      <c r="AI8" s="449"/>
      <c r="AJ8" s="449"/>
      <c r="AK8" s="450"/>
      <c r="AQ8"/>
      <c r="AR8"/>
      <c r="AS8"/>
      <c r="AT8"/>
    </row>
    <row r="9" spans="1:46" s="1" customFormat="1" ht="37.5" customHeight="1">
      <c r="C9" s="440" t="s">
        <v>195</v>
      </c>
      <c r="D9" s="441"/>
      <c r="E9" s="441"/>
      <c r="F9" s="442"/>
      <c r="G9" s="420"/>
      <c r="H9" s="420"/>
      <c r="I9" s="420"/>
      <c r="J9" s="420"/>
      <c r="K9" s="420"/>
      <c r="L9" s="420"/>
      <c r="M9" s="420"/>
      <c r="N9" s="421">
        <v>353205669445</v>
      </c>
      <c r="O9" s="421"/>
      <c r="P9" s="421"/>
      <c r="Q9" s="421"/>
      <c r="R9" s="421"/>
      <c r="S9" s="419">
        <f>IFERROR(N9/SUM($N$9:$R$13)*100,"")</f>
        <v>89.939836050417966</v>
      </c>
      <c r="T9" s="419"/>
      <c r="U9" s="419"/>
      <c r="V9" s="421">
        <v>352137500389</v>
      </c>
      <c r="W9" s="421"/>
      <c r="X9" s="421"/>
      <c r="Y9" s="421"/>
      <c r="Z9" s="421"/>
      <c r="AA9" s="419">
        <f>IFERROR(V9/SUM($V$9:$Z$13)*100,"")</f>
        <v>89.934099437549932</v>
      </c>
      <c r="AB9" s="419"/>
      <c r="AC9" s="419"/>
      <c r="AD9" s="430">
        <f>IFERROR(AA9+AA10,"")</f>
        <v>89.934099437549932</v>
      </c>
      <c r="AE9" s="431"/>
      <c r="AF9" s="431"/>
      <c r="AG9" s="431"/>
      <c r="AH9" s="431"/>
      <c r="AI9" s="431"/>
      <c r="AJ9" s="431"/>
      <c r="AK9" s="432"/>
      <c r="AQ9"/>
      <c r="AR9"/>
      <c r="AS9"/>
      <c r="AT9"/>
    </row>
    <row r="10" spans="1:46" s="1" customFormat="1" ht="37.5" customHeight="1">
      <c r="C10" s="436"/>
      <c r="D10" s="437"/>
      <c r="E10" s="438"/>
      <c r="F10" s="439" t="s">
        <v>196</v>
      </c>
      <c r="G10" s="420"/>
      <c r="H10" s="420"/>
      <c r="I10" s="420"/>
      <c r="J10" s="420"/>
      <c r="K10" s="420"/>
      <c r="L10" s="420"/>
      <c r="M10" s="420"/>
      <c r="N10" s="421"/>
      <c r="O10" s="421"/>
      <c r="P10" s="421"/>
      <c r="Q10" s="421"/>
      <c r="R10" s="421"/>
      <c r="S10" s="419">
        <f>IFERROR(N10/SUM($N$9:$R$13)*100,"")</f>
        <v>0</v>
      </c>
      <c r="T10" s="419"/>
      <c r="U10" s="419"/>
      <c r="V10" s="421"/>
      <c r="W10" s="421"/>
      <c r="X10" s="421"/>
      <c r="Y10" s="421"/>
      <c r="Z10" s="421"/>
      <c r="AA10" s="419">
        <f>IFERROR(V10/SUM($V$9:$Z$13)*100,"")</f>
        <v>0</v>
      </c>
      <c r="AB10" s="419"/>
      <c r="AC10" s="419"/>
      <c r="AD10" s="433"/>
      <c r="AE10" s="434"/>
      <c r="AF10" s="434"/>
      <c r="AG10" s="434"/>
      <c r="AH10" s="434"/>
      <c r="AI10" s="434"/>
      <c r="AJ10" s="434"/>
      <c r="AK10" s="435"/>
      <c r="AQ10"/>
      <c r="AR10"/>
      <c r="AS10"/>
      <c r="AT10"/>
    </row>
    <row r="11" spans="1:46" s="1" customFormat="1" ht="37.5" customHeight="1">
      <c r="C11" s="429" t="s">
        <v>197</v>
      </c>
      <c r="D11" s="429"/>
      <c r="E11" s="429"/>
      <c r="F11" s="420"/>
      <c r="G11" s="420"/>
      <c r="H11" s="420"/>
      <c r="I11" s="420"/>
      <c r="J11" s="420"/>
      <c r="K11" s="420"/>
      <c r="L11" s="420"/>
      <c r="M11" s="420"/>
      <c r="N11" s="421"/>
      <c r="O11" s="421"/>
      <c r="P11" s="421"/>
      <c r="Q11" s="421"/>
      <c r="R11" s="421"/>
      <c r="S11" s="419">
        <f>IFERROR(N11/SUM($N$9:$R$13)*100,"")</f>
        <v>0</v>
      </c>
      <c r="T11" s="419"/>
      <c r="U11" s="419"/>
      <c r="V11" s="421"/>
      <c r="W11" s="421"/>
      <c r="X11" s="421"/>
      <c r="Y11" s="421"/>
      <c r="Z11" s="421"/>
      <c r="AA11" s="419">
        <f>IFERROR(V11/SUM($V$9:$Z$13)*100,"")</f>
        <v>0</v>
      </c>
      <c r="AB11" s="419"/>
      <c r="AC11" s="419"/>
      <c r="AD11" s="422">
        <f>AA11</f>
        <v>0</v>
      </c>
      <c r="AE11" s="423"/>
      <c r="AF11" s="423"/>
      <c r="AG11" s="423"/>
      <c r="AH11" s="423"/>
      <c r="AI11" s="423"/>
      <c r="AJ11" s="423"/>
      <c r="AK11" s="424"/>
      <c r="AQ11"/>
      <c r="AR11"/>
      <c r="AS11"/>
      <c r="AT11"/>
    </row>
    <row r="12" spans="1:46" s="1" customFormat="1" ht="37.5" customHeight="1">
      <c r="C12" s="420" t="s">
        <v>198</v>
      </c>
      <c r="D12" s="420"/>
      <c r="E12" s="420"/>
      <c r="F12" s="420"/>
      <c r="G12" s="420"/>
      <c r="H12" s="420"/>
      <c r="I12" s="420"/>
      <c r="J12" s="420"/>
      <c r="K12" s="420"/>
      <c r="L12" s="420"/>
      <c r="M12" s="420"/>
      <c r="N12" s="421">
        <v>37067722827</v>
      </c>
      <c r="O12" s="421"/>
      <c r="P12" s="421"/>
      <c r="Q12" s="421"/>
      <c r="R12" s="421"/>
      <c r="S12" s="419">
        <f>IFERROR(N12/SUM($N$9:$R$13)*100,"")</f>
        <v>9.4388771252208148</v>
      </c>
      <c r="T12" s="419"/>
      <c r="U12" s="419"/>
      <c r="V12" s="421">
        <v>37071803934</v>
      </c>
      <c r="W12" s="421"/>
      <c r="X12" s="421"/>
      <c r="Y12" s="421"/>
      <c r="Z12" s="421"/>
      <c r="AA12" s="419">
        <f>IFERROR(V12/SUM($V$9:$Z$13)*100,"")</f>
        <v>9.4679473150308606</v>
      </c>
      <c r="AB12" s="419"/>
      <c r="AC12" s="419"/>
      <c r="AD12" s="422">
        <f>AA12</f>
        <v>9.4679473150308606</v>
      </c>
      <c r="AE12" s="423"/>
      <c r="AF12" s="423"/>
      <c r="AG12" s="423"/>
      <c r="AH12" s="423"/>
      <c r="AI12" s="423"/>
      <c r="AJ12" s="423"/>
      <c r="AK12" s="424"/>
      <c r="AQ12"/>
      <c r="AR12"/>
      <c r="AS12"/>
      <c r="AT12"/>
    </row>
    <row r="13" spans="1:46" s="1" customFormat="1" ht="37.5" customHeight="1">
      <c r="C13" s="420" t="s">
        <v>199</v>
      </c>
      <c r="D13" s="420"/>
      <c r="E13" s="420"/>
      <c r="F13" s="420"/>
      <c r="G13" s="420"/>
      <c r="H13" s="420"/>
      <c r="I13" s="420"/>
      <c r="J13" s="420"/>
      <c r="K13" s="420"/>
      <c r="L13" s="420"/>
      <c r="M13" s="420"/>
      <c r="N13" s="421">
        <v>2439875792</v>
      </c>
      <c r="O13" s="421"/>
      <c r="P13" s="421"/>
      <c r="Q13" s="421"/>
      <c r="R13" s="421"/>
      <c r="S13" s="419">
        <f>IFERROR(N13/SUM($N$9:$R$13)*100,"")</f>
        <v>0.62128682436122229</v>
      </c>
      <c r="T13" s="419"/>
      <c r="U13" s="419"/>
      <c r="V13" s="421">
        <v>2341289491</v>
      </c>
      <c r="W13" s="421"/>
      <c r="X13" s="421"/>
      <c r="Y13" s="421"/>
      <c r="Z13" s="421"/>
      <c r="AA13" s="419">
        <f>IFERROR(V13/SUM($V$9:$Z$13)*100,"")</f>
        <v>0.59795324741920663</v>
      </c>
      <c r="AB13" s="419"/>
      <c r="AC13" s="419"/>
      <c r="AD13" s="422">
        <f>AA13</f>
        <v>0.59795324741920663</v>
      </c>
      <c r="AE13" s="423"/>
      <c r="AF13" s="423"/>
      <c r="AG13" s="423"/>
      <c r="AH13" s="423"/>
      <c r="AI13" s="423"/>
      <c r="AJ13" s="423"/>
      <c r="AK13" s="424"/>
      <c r="AQ13"/>
      <c r="AR13"/>
      <c r="AS13"/>
      <c r="AT13"/>
    </row>
    <row r="14" spans="1:46" s="1" customFormat="1" ht="37.5" customHeight="1">
      <c r="C14" s="425" t="s">
        <v>200</v>
      </c>
      <c r="D14" s="426"/>
      <c r="E14" s="426"/>
      <c r="F14" s="426"/>
      <c r="G14" s="426"/>
      <c r="H14" s="426"/>
      <c r="I14" s="426"/>
      <c r="J14" s="426"/>
      <c r="K14" s="426"/>
      <c r="L14" s="426"/>
      <c r="M14" s="427"/>
      <c r="N14" s="428">
        <f>SUM(N9:R13)</f>
        <v>392713268064</v>
      </c>
      <c r="O14" s="428"/>
      <c r="P14" s="428"/>
      <c r="Q14" s="428"/>
      <c r="R14" s="428"/>
      <c r="S14" s="419">
        <f>IFERROR(N14/SUM($N$14:$R$14)*100,"")</f>
        <v>100</v>
      </c>
      <c r="T14" s="419"/>
      <c r="U14" s="419"/>
      <c r="V14" s="428">
        <f>SUM(V9:Z13)</f>
        <v>391550593814</v>
      </c>
      <c r="W14" s="428"/>
      <c r="X14" s="428"/>
      <c r="Y14" s="428"/>
      <c r="Z14" s="428"/>
      <c r="AA14" s="419">
        <f>IFERROR(V14/SUM($V$14:$Z$14)*100,"")</f>
        <v>100</v>
      </c>
      <c r="AB14" s="419"/>
      <c r="AC14" s="419"/>
      <c r="AD14" s="419">
        <f>AA14</f>
        <v>100</v>
      </c>
      <c r="AE14" s="419"/>
      <c r="AF14" s="419"/>
      <c r="AG14" s="419"/>
      <c r="AH14" s="419"/>
      <c r="AI14" s="419"/>
      <c r="AJ14" s="419"/>
      <c r="AK14" s="419"/>
      <c r="AQ14"/>
      <c r="AR14"/>
      <c r="AS14"/>
      <c r="AT14"/>
    </row>
    <row r="15" spans="1:46" s="1" customFormat="1" ht="6" customHeight="1">
      <c r="AQ15"/>
      <c r="AR15"/>
      <c r="AS15"/>
      <c r="AT15"/>
    </row>
    <row r="16" spans="1:46" s="1" customFormat="1" ht="64.5" customHeight="1">
      <c r="D16" s="83"/>
      <c r="E16" s="232" t="s">
        <v>201</v>
      </c>
      <c r="F16" s="232"/>
      <c r="G16" s="232"/>
      <c r="H16" s="232"/>
      <c r="I16" s="232"/>
      <c r="J16" s="232"/>
      <c r="K16" s="232"/>
      <c r="L16" s="232"/>
      <c r="M16" s="232"/>
      <c r="N16" s="232"/>
      <c r="O16" s="232"/>
      <c r="P16" s="232"/>
      <c r="Q16" s="232"/>
      <c r="R16" s="232"/>
      <c r="S16" s="232"/>
      <c r="T16" s="232"/>
      <c r="U16" s="232"/>
      <c r="V16" s="232"/>
      <c r="W16" s="232"/>
      <c r="X16" s="232"/>
      <c r="Y16" s="232"/>
      <c r="Z16" s="232"/>
      <c r="AA16" s="232"/>
      <c r="AB16" s="232"/>
      <c r="AC16" s="232"/>
      <c r="AD16" s="232"/>
      <c r="AE16" s="232"/>
      <c r="AF16" s="232"/>
      <c r="AG16" s="232"/>
      <c r="AH16" s="232"/>
      <c r="AI16" s="232"/>
      <c r="AJ16" s="232"/>
      <c r="AK16" s="232"/>
      <c r="AQ16"/>
      <c r="AR16"/>
      <c r="AS16"/>
      <c r="AT16"/>
    </row>
    <row r="17" spans="1:46" s="1" customFormat="1" ht="18.75" customHeight="1">
      <c r="E17" s="232" t="s">
        <v>202</v>
      </c>
      <c r="F17" s="232"/>
      <c r="G17" s="232"/>
      <c r="H17" s="232"/>
      <c r="I17" s="232"/>
      <c r="J17" s="232"/>
      <c r="K17" s="232"/>
      <c r="L17" s="232"/>
      <c r="M17" s="232"/>
      <c r="N17" s="232"/>
      <c r="O17" s="232"/>
      <c r="P17" s="232"/>
      <c r="Q17" s="232"/>
      <c r="R17" s="232"/>
      <c r="S17" s="232"/>
      <c r="T17" s="232"/>
      <c r="U17" s="232"/>
      <c r="V17" s="232"/>
      <c r="W17" s="232"/>
      <c r="X17" s="232"/>
      <c r="Y17" s="232"/>
      <c r="Z17" s="232"/>
      <c r="AA17" s="232"/>
      <c r="AB17" s="232"/>
      <c r="AC17" s="232"/>
      <c r="AD17" s="232"/>
      <c r="AE17" s="232"/>
      <c r="AF17" s="232"/>
      <c r="AG17" s="232"/>
      <c r="AH17" s="232"/>
      <c r="AI17" s="232"/>
      <c r="AJ17" s="232"/>
      <c r="AK17" s="232"/>
      <c r="AQ17"/>
      <c r="AR17"/>
      <c r="AS17"/>
      <c r="AT17"/>
    </row>
    <row r="18" spans="1:46" ht="18.75" customHeight="1">
      <c r="E18" s="232" t="s">
        <v>203</v>
      </c>
      <c r="F18" s="232"/>
      <c r="G18" s="232"/>
      <c r="H18" s="232"/>
      <c r="I18" s="232"/>
      <c r="J18" s="232"/>
      <c r="K18" s="232"/>
      <c r="L18" s="232"/>
      <c r="M18" s="232"/>
      <c r="N18" s="232"/>
      <c r="O18" s="232"/>
      <c r="P18" s="232"/>
      <c r="Q18" s="232"/>
      <c r="R18" s="232"/>
      <c r="S18" s="232"/>
      <c r="T18" s="232"/>
      <c r="U18" s="232"/>
      <c r="V18" s="232"/>
      <c r="W18" s="232"/>
      <c r="X18" s="232"/>
      <c r="Y18" s="232"/>
      <c r="Z18" s="232"/>
      <c r="AA18" s="232"/>
      <c r="AB18" s="232"/>
      <c r="AC18" s="232"/>
      <c r="AD18" s="232"/>
      <c r="AE18" s="232"/>
      <c r="AF18" s="232"/>
      <c r="AG18" s="232"/>
      <c r="AH18" s="232"/>
      <c r="AI18" s="232"/>
      <c r="AJ18" s="232"/>
      <c r="AK18" s="232"/>
    </row>
    <row r="19" spans="1:46" ht="18.75" customHeight="1">
      <c r="E19" s="232" t="s">
        <v>204</v>
      </c>
      <c r="F19" s="232"/>
      <c r="G19" s="232"/>
      <c r="H19" s="232"/>
      <c r="I19" s="232"/>
      <c r="J19" s="232"/>
      <c r="K19" s="232"/>
      <c r="L19" s="232"/>
      <c r="M19" s="232"/>
      <c r="N19" s="232"/>
      <c r="O19" s="232"/>
      <c r="P19" s="232"/>
      <c r="Q19" s="232"/>
      <c r="R19" s="232"/>
      <c r="S19" s="232"/>
      <c r="T19" s="232"/>
      <c r="U19" s="232"/>
      <c r="V19" s="232"/>
      <c r="W19" s="232"/>
      <c r="X19" s="232"/>
      <c r="Y19" s="232"/>
      <c r="Z19" s="232"/>
      <c r="AA19" s="232"/>
      <c r="AB19" s="232"/>
      <c r="AC19" s="232"/>
      <c r="AD19" s="232"/>
      <c r="AE19" s="232"/>
      <c r="AF19" s="232"/>
      <c r="AG19" s="232"/>
      <c r="AH19" s="232"/>
      <c r="AI19" s="232"/>
      <c r="AJ19" s="232"/>
      <c r="AK19" s="232"/>
    </row>
    <row r="20" spans="1:46" ht="26.25" customHeight="1">
      <c r="A20" s="23"/>
      <c r="B20" s="22"/>
      <c r="C20" s="21"/>
      <c r="D20" s="21"/>
      <c r="E20" s="279"/>
      <c r="F20" s="279"/>
      <c r="G20" s="279"/>
      <c r="H20" s="279"/>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c r="AF20" s="279"/>
      <c r="AG20" s="279"/>
      <c r="AH20" s="279"/>
      <c r="AI20" s="279"/>
      <c r="AJ20" s="279"/>
      <c r="AK20" s="279"/>
      <c r="AL20" s="87" t="s">
        <v>217</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37" t="s">
        <v>205</v>
      </c>
      <c r="B23" s="238"/>
      <c r="C23" s="238"/>
      <c r="D23" s="238"/>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c r="AC23" s="238"/>
      <c r="AD23" s="238"/>
      <c r="AE23" s="238"/>
      <c r="AF23" s="238"/>
      <c r="AG23" s="238"/>
      <c r="AH23" s="238"/>
      <c r="AI23" s="238"/>
      <c r="AJ23" s="238"/>
      <c r="AK23" s="239"/>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L5" sqref="AL5"/>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7"/>
      <c r="B2" s="462" t="s">
        <v>218</v>
      </c>
      <c r="C2" s="462"/>
      <c r="D2" s="462"/>
      <c r="E2" s="462"/>
      <c r="F2" s="462"/>
      <c r="G2" s="462"/>
      <c r="H2" s="462"/>
      <c r="I2" s="462"/>
      <c r="J2" s="462"/>
      <c r="K2" s="462"/>
      <c r="L2" s="462"/>
      <c r="M2" s="462"/>
      <c r="N2" s="462"/>
      <c r="O2" s="462"/>
      <c r="P2" s="462"/>
      <c r="Q2" s="462"/>
      <c r="R2" s="462"/>
      <c r="S2" s="462"/>
      <c r="T2" s="462"/>
      <c r="U2" s="462"/>
      <c r="V2" s="462"/>
      <c r="W2" s="462"/>
      <c r="X2" s="462"/>
      <c r="Y2" s="462"/>
      <c r="Z2" s="462"/>
      <c r="AA2" s="17"/>
      <c r="AB2" s="17"/>
      <c r="AC2" s="17"/>
      <c r="AD2" s="17"/>
      <c r="AE2" s="17"/>
      <c r="AF2" s="17"/>
      <c r="AG2" s="17"/>
      <c r="AH2" s="17"/>
      <c r="AI2" s="17"/>
      <c r="AJ2" s="17"/>
      <c r="AK2" s="17"/>
      <c r="AL2" s="17"/>
      <c r="AM2" s="17"/>
      <c r="AN2" s="17"/>
      <c r="AO2" s="17"/>
      <c r="AP2" s="17"/>
      <c r="AQ2" s="17"/>
      <c r="AR2" s="17"/>
      <c r="AS2" s="17"/>
      <c r="AT2" s="17"/>
      <c r="AU2" s="35"/>
      <c r="AV2" s="1"/>
      <c r="AW2" s="1"/>
    </row>
    <row r="3" spans="1:4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82" t="s">
        <v>219</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23" t="s">
        <v>206</v>
      </c>
      <c r="D6" s="323"/>
      <c r="E6" s="323"/>
      <c r="F6" s="323"/>
      <c r="G6" s="323"/>
      <c r="H6" s="323"/>
      <c r="I6" s="323" t="s">
        <v>207</v>
      </c>
      <c r="J6" s="323"/>
      <c r="K6" s="323"/>
      <c r="L6" s="323"/>
      <c r="M6" s="323"/>
      <c r="N6" s="323"/>
      <c r="O6" s="323"/>
      <c r="P6" s="323"/>
      <c r="Q6" s="323"/>
      <c r="R6" s="323"/>
      <c r="S6" s="323"/>
      <c r="T6" s="464" t="s">
        <v>208</v>
      </c>
      <c r="U6" s="464"/>
      <c r="V6" s="464"/>
      <c r="W6" s="464"/>
      <c r="X6" s="464"/>
      <c r="Y6" s="464" t="s">
        <v>209</v>
      </c>
      <c r="Z6" s="464"/>
      <c r="AA6" s="464"/>
      <c r="AB6" s="464"/>
      <c r="AC6" s="464"/>
      <c r="AD6" s="464" t="s">
        <v>210</v>
      </c>
      <c r="AE6" s="464"/>
      <c r="AF6" s="464"/>
      <c r="AG6" s="464"/>
      <c r="AH6" s="464"/>
      <c r="AI6" s="464"/>
      <c r="AJ6" s="464"/>
      <c r="AK6" s="464"/>
      <c r="AL6" s="210" t="s">
        <v>211</v>
      </c>
      <c r="AM6" s="210" t="s">
        <v>212</v>
      </c>
      <c r="AN6" s="210" t="s">
        <v>215</v>
      </c>
      <c r="AO6" s="210" t="s">
        <v>213</v>
      </c>
      <c r="AP6" s="210" t="s">
        <v>216</v>
      </c>
    </row>
    <row r="7" spans="1:49" ht="30" customHeight="1">
      <c r="A7" s="47"/>
      <c r="B7" s="47"/>
      <c r="C7" s="213">
        <v>1</v>
      </c>
      <c r="D7" s="459" t="s">
        <v>1135</v>
      </c>
      <c r="E7" s="460"/>
      <c r="F7" s="460"/>
      <c r="G7" s="460"/>
      <c r="H7" s="460"/>
      <c r="I7" s="460" t="s">
        <v>1136</v>
      </c>
      <c r="J7" s="460"/>
      <c r="K7" s="460"/>
      <c r="L7" s="460"/>
      <c r="M7" s="460"/>
      <c r="N7" s="460"/>
      <c r="O7" s="460"/>
      <c r="P7" s="460"/>
      <c r="Q7" s="460"/>
      <c r="R7" s="460"/>
      <c r="S7" s="460"/>
      <c r="T7" s="463" t="s">
        <v>1137</v>
      </c>
      <c r="U7" s="461"/>
      <c r="V7" s="461"/>
      <c r="W7" s="461"/>
      <c r="X7" s="461"/>
      <c r="Y7" s="463" t="s">
        <v>1138</v>
      </c>
      <c r="Z7" s="461"/>
      <c r="AA7" s="461"/>
      <c r="AB7" s="461"/>
      <c r="AC7" s="461"/>
      <c r="AD7" s="458" t="s">
        <v>1156</v>
      </c>
      <c r="AE7" s="458"/>
      <c r="AF7" s="458"/>
      <c r="AG7" s="458"/>
      <c r="AH7" s="458"/>
      <c r="AI7" s="458"/>
      <c r="AJ7" s="458"/>
      <c r="AK7" s="458"/>
      <c r="AL7" s="211" t="s">
        <v>1154</v>
      </c>
      <c r="AM7" s="211" t="s">
        <v>1155</v>
      </c>
      <c r="AN7" s="212">
        <v>58138</v>
      </c>
      <c r="AO7" s="212">
        <v>164949.3076</v>
      </c>
      <c r="AP7" s="212">
        <v>9575.52</v>
      </c>
    </row>
    <row r="8" spans="1:49" ht="30" customHeight="1">
      <c r="A8" s="47"/>
      <c r="B8" s="47"/>
      <c r="C8" s="214">
        <v>2</v>
      </c>
      <c r="D8" s="459"/>
      <c r="E8" s="460"/>
      <c r="F8" s="460"/>
      <c r="G8" s="460"/>
      <c r="H8" s="460"/>
      <c r="I8" s="460"/>
      <c r="J8" s="460"/>
      <c r="K8" s="460"/>
      <c r="L8" s="460"/>
      <c r="M8" s="460"/>
      <c r="N8" s="460"/>
      <c r="O8" s="460"/>
      <c r="P8" s="460"/>
      <c r="Q8" s="460"/>
      <c r="R8" s="460"/>
      <c r="S8" s="460"/>
      <c r="T8" s="461"/>
      <c r="U8" s="461"/>
      <c r="V8" s="461"/>
      <c r="W8" s="461"/>
      <c r="X8" s="461"/>
      <c r="Y8" s="461"/>
      <c r="Z8" s="461"/>
      <c r="AA8" s="461"/>
      <c r="AB8" s="461"/>
      <c r="AC8" s="461"/>
      <c r="AD8" s="458"/>
      <c r="AE8" s="458"/>
      <c r="AF8" s="458"/>
      <c r="AG8" s="458"/>
      <c r="AH8" s="458"/>
      <c r="AI8" s="458"/>
      <c r="AJ8" s="458"/>
      <c r="AK8" s="458"/>
      <c r="AL8" s="211"/>
      <c r="AM8" s="211"/>
      <c r="AN8" s="212"/>
      <c r="AO8" s="212"/>
      <c r="AP8" s="212"/>
    </row>
    <row r="9" spans="1:49" ht="30" customHeight="1">
      <c r="A9" s="47"/>
      <c r="B9" s="47"/>
      <c r="C9" s="213">
        <v>3</v>
      </c>
      <c r="D9" s="459"/>
      <c r="E9" s="460"/>
      <c r="F9" s="460"/>
      <c r="G9" s="460"/>
      <c r="H9" s="460"/>
      <c r="I9" s="460"/>
      <c r="J9" s="460"/>
      <c r="K9" s="460"/>
      <c r="L9" s="460"/>
      <c r="M9" s="460"/>
      <c r="N9" s="460"/>
      <c r="O9" s="460"/>
      <c r="P9" s="460"/>
      <c r="Q9" s="460"/>
      <c r="R9" s="460"/>
      <c r="S9" s="460"/>
      <c r="T9" s="461"/>
      <c r="U9" s="461"/>
      <c r="V9" s="461"/>
      <c r="W9" s="461"/>
      <c r="X9" s="461"/>
      <c r="Y9" s="461"/>
      <c r="Z9" s="461"/>
      <c r="AA9" s="461"/>
      <c r="AB9" s="461"/>
      <c r="AC9" s="461"/>
      <c r="AD9" s="458"/>
      <c r="AE9" s="458"/>
      <c r="AF9" s="458"/>
      <c r="AG9" s="458"/>
      <c r="AH9" s="458"/>
      <c r="AI9" s="458"/>
      <c r="AJ9" s="458"/>
      <c r="AK9" s="458"/>
      <c r="AL9" s="211"/>
      <c r="AM9" s="211"/>
      <c r="AN9" s="212"/>
      <c r="AO9" s="212"/>
      <c r="AP9" s="212"/>
    </row>
    <row r="10" spans="1:49" ht="30" customHeight="1">
      <c r="A10" s="47"/>
      <c r="B10" s="47"/>
      <c r="C10" s="214">
        <v>4</v>
      </c>
      <c r="D10" s="459"/>
      <c r="E10" s="460"/>
      <c r="F10" s="460"/>
      <c r="G10" s="460"/>
      <c r="H10" s="460"/>
      <c r="I10" s="460"/>
      <c r="J10" s="460"/>
      <c r="K10" s="460"/>
      <c r="L10" s="460"/>
      <c r="M10" s="460"/>
      <c r="N10" s="460"/>
      <c r="O10" s="460"/>
      <c r="P10" s="460"/>
      <c r="Q10" s="460"/>
      <c r="R10" s="460"/>
      <c r="S10" s="460"/>
      <c r="T10" s="461"/>
      <c r="U10" s="461"/>
      <c r="V10" s="461"/>
      <c r="W10" s="461"/>
      <c r="X10" s="461"/>
      <c r="Y10" s="461"/>
      <c r="Z10" s="461"/>
      <c r="AA10" s="461"/>
      <c r="AB10" s="461"/>
      <c r="AC10" s="461"/>
      <c r="AD10" s="458"/>
      <c r="AE10" s="458"/>
      <c r="AF10" s="458"/>
      <c r="AG10" s="458"/>
      <c r="AH10" s="458"/>
      <c r="AI10" s="458"/>
      <c r="AJ10" s="458"/>
      <c r="AK10" s="458"/>
      <c r="AL10" s="211"/>
      <c r="AM10" s="211"/>
      <c r="AN10" s="212"/>
      <c r="AO10" s="212"/>
      <c r="AP10" s="212"/>
    </row>
    <row r="11" spans="1:49" ht="30" customHeight="1">
      <c r="A11" s="47"/>
      <c r="B11" s="47"/>
      <c r="C11" s="213">
        <v>5</v>
      </c>
      <c r="D11" s="459"/>
      <c r="E11" s="460"/>
      <c r="F11" s="460"/>
      <c r="G11" s="460"/>
      <c r="H11" s="460"/>
      <c r="I11" s="460"/>
      <c r="J11" s="460"/>
      <c r="K11" s="460"/>
      <c r="L11" s="460"/>
      <c r="M11" s="460"/>
      <c r="N11" s="460"/>
      <c r="O11" s="460"/>
      <c r="P11" s="460"/>
      <c r="Q11" s="460"/>
      <c r="R11" s="460"/>
      <c r="S11" s="460"/>
      <c r="T11" s="461"/>
      <c r="U11" s="461"/>
      <c r="V11" s="461"/>
      <c r="W11" s="461"/>
      <c r="X11" s="461"/>
      <c r="Y11" s="461"/>
      <c r="Z11" s="461"/>
      <c r="AA11" s="461"/>
      <c r="AB11" s="461"/>
      <c r="AC11" s="461"/>
      <c r="AD11" s="458"/>
      <c r="AE11" s="458"/>
      <c r="AF11" s="458"/>
      <c r="AG11" s="458"/>
      <c r="AH11" s="458"/>
      <c r="AI11" s="458"/>
      <c r="AJ11" s="458"/>
      <c r="AK11" s="458"/>
      <c r="AL11" s="211"/>
      <c r="AM11" s="211"/>
      <c r="AN11" s="212"/>
      <c r="AO11" s="212"/>
      <c r="AP11" s="212"/>
    </row>
    <row r="12" spans="1:49" ht="30" customHeight="1">
      <c r="A12" s="47"/>
      <c r="B12" s="47"/>
      <c r="C12" s="214">
        <v>6</v>
      </c>
      <c r="D12" s="459"/>
      <c r="E12" s="460"/>
      <c r="F12" s="460"/>
      <c r="G12" s="460"/>
      <c r="H12" s="460"/>
      <c r="I12" s="460"/>
      <c r="J12" s="460"/>
      <c r="K12" s="460"/>
      <c r="L12" s="460"/>
      <c r="M12" s="460"/>
      <c r="N12" s="460"/>
      <c r="O12" s="460"/>
      <c r="P12" s="460"/>
      <c r="Q12" s="460"/>
      <c r="R12" s="460"/>
      <c r="S12" s="460"/>
      <c r="T12" s="461"/>
      <c r="U12" s="461"/>
      <c r="V12" s="461"/>
      <c r="W12" s="461"/>
      <c r="X12" s="461"/>
      <c r="Y12" s="461"/>
      <c r="Z12" s="461"/>
      <c r="AA12" s="461"/>
      <c r="AB12" s="461"/>
      <c r="AC12" s="461"/>
      <c r="AD12" s="458"/>
      <c r="AE12" s="458"/>
      <c r="AF12" s="458"/>
      <c r="AG12" s="458"/>
      <c r="AH12" s="458"/>
      <c r="AI12" s="458"/>
      <c r="AJ12" s="458"/>
      <c r="AK12" s="458"/>
      <c r="AL12" s="211"/>
      <c r="AM12" s="211"/>
      <c r="AN12" s="212"/>
      <c r="AO12" s="212"/>
      <c r="AP12" s="212"/>
    </row>
    <row r="13" spans="1:49" ht="30" customHeight="1">
      <c r="A13" s="47"/>
      <c r="B13" s="47"/>
      <c r="C13" s="213">
        <v>7</v>
      </c>
      <c r="D13" s="459"/>
      <c r="E13" s="460"/>
      <c r="F13" s="460"/>
      <c r="G13" s="460"/>
      <c r="H13" s="460"/>
      <c r="I13" s="460"/>
      <c r="J13" s="460"/>
      <c r="K13" s="460"/>
      <c r="L13" s="460"/>
      <c r="M13" s="460"/>
      <c r="N13" s="460"/>
      <c r="O13" s="460"/>
      <c r="P13" s="460"/>
      <c r="Q13" s="460"/>
      <c r="R13" s="460"/>
      <c r="S13" s="460"/>
      <c r="T13" s="461"/>
      <c r="U13" s="461"/>
      <c r="V13" s="461"/>
      <c r="W13" s="461"/>
      <c r="X13" s="461"/>
      <c r="Y13" s="461"/>
      <c r="Z13" s="461"/>
      <c r="AA13" s="461"/>
      <c r="AB13" s="461"/>
      <c r="AC13" s="461"/>
      <c r="AD13" s="458"/>
      <c r="AE13" s="458"/>
      <c r="AF13" s="458"/>
      <c r="AG13" s="458"/>
      <c r="AH13" s="458"/>
      <c r="AI13" s="458"/>
      <c r="AJ13" s="458"/>
      <c r="AK13" s="458"/>
      <c r="AL13" s="211"/>
      <c r="AM13" s="211"/>
      <c r="AN13" s="212"/>
      <c r="AO13" s="212"/>
      <c r="AP13" s="212"/>
    </row>
    <row r="14" spans="1:49" ht="30" customHeight="1">
      <c r="A14" s="47"/>
      <c r="B14" s="47"/>
      <c r="C14" s="214">
        <v>8</v>
      </c>
      <c r="D14" s="459"/>
      <c r="E14" s="460"/>
      <c r="F14" s="460"/>
      <c r="G14" s="460"/>
      <c r="H14" s="460"/>
      <c r="I14" s="460"/>
      <c r="J14" s="460"/>
      <c r="K14" s="460"/>
      <c r="L14" s="460"/>
      <c r="M14" s="460"/>
      <c r="N14" s="460"/>
      <c r="O14" s="460"/>
      <c r="P14" s="460"/>
      <c r="Q14" s="460"/>
      <c r="R14" s="460"/>
      <c r="S14" s="460"/>
      <c r="T14" s="461"/>
      <c r="U14" s="461"/>
      <c r="V14" s="461"/>
      <c r="W14" s="461"/>
      <c r="X14" s="461"/>
      <c r="Y14" s="461"/>
      <c r="Z14" s="461"/>
      <c r="AA14" s="461"/>
      <c r="AB14" s="461"/>
      <c r="AC14" s="461"/>
      <c r="AD14" s="458"/>
      <c r="AE14" s="458"/>
      <c r="AF14" s="458"/>
      <c r="AG14" s="458"/>
      <c r="AH14" s="458"/>
      <c r="AI14" s="458"/>
      <c r="AJ14" s="458"/>
      <c r="AK14" s="458"/>
      <c r="AL14" s="211"/>
      <c r="AM14" s="211"/>
      <c r="AN14" s="212"/>
      <c r="AO14" s="212"/>
      <c r="AP14" s="212"/>
    </row>
    <row r="15" spans="1:49" ht="30" customHeight="1">
      <c r="A15" s="47"/>
      <c r="B15" s="47"/>
      <c r="C15" s="213">
        <v>9</v>
      </c>
      <c r="D15" s="459"/>
      <c r="E15" s="460"/>
      <c r="F15" s="460"/>
      <c r="G15" s="460"/>
      <c r="H15" s="460"/>
      <c r="I15" s="460"/>
      <c r="J15" s="460"/>
      <c r="K15" s="460"/>
      <c r="L15" s="460"/>
      <c r="M15" s="460"/>
      <c r="N15" s="460"/>
      <c r="O15" s="460"/>
      <c r="P15" s="460"/>
      <c r="Q15" s="460"/>
      <c r="R15" s="460"/>
      <c r="S15" s="460"/>
      <c r="T15" s="461"/>
      <c r="U15" s="461"/>
      <c r="V15" s="461"/>
      <c r="W15" s="461"/>
      <c r="X15" s="461"/>
      <c r="Y15" s="461"/>
      <c r="Z15" s="461"/>
      <c r="AA15" s="461"/>
      <c r="AB15" s="461"/>
      <c r="AC15" s="461"/>
      <c r="AD15" s="458"/>
      <c r="AE15" s="458"/>
      <c r="AF15" s="458"/>
      <c r="AG15" s="458"/>
      <c r="AH15" s="458"/>
      <c r="AI15" s="458"/>
      <c r="AJ15" s="458"/>
      <c r="AK15" s="458"/>
      <c r="AL15" s="211"/>
      <c r="AM15" s="211"/>
      <c r="AN15" s="212"/>
      <c r="AO15" s="212"/>
      <c r="AP15" s="212"/>
    </row>
    <row r="16" spans="1:49" ht="30" customHeight="1">
      <c r="A16" s="47"/>
      <c r="B16" s="47"/>
      <c r="C16" s="214">
        <v>10</v>
      </c>
      <c r="D16" s="459"/>
      <c r="E16" s="460"/>
      <c r="F16" s="460"/>
      <c r="G16" s="460"/>
      <c r="H16" s="460"/>
      <c r="I16" s="460"/>
      <c r="J16" s="460"/>
      <c r="K16" s="460"/>
      <c r="L16" s="460"/>
      <c r="M16" s="460"/>
      <c r="N16" s="460"/>
      <c r="O16" s="460"/>
      <c r="P16" s="460"/>
      <c r="Q16" s="460"/>
      <c r="R16" s="460"/>
      <c r="S16" s="460"/>
      <c r="T16" s="461"/>
      <c r="U16" s="461"/>
      <c r="V16" s="461"/>
      <c r="W16" s="461"/>
      <c r="X16" s="461"/>
      <c r="Y16" s="461"/>
      <c r="Z16" s="461"/>
      <c r="AA16" s="461"/>
      <c r="AB16" s="461"/>
      <c r="AC16" s="461"/>
      <c r="AD16" s="458"/>
      <c r="AE16" s="458"/>
      <c r="AF16" s="458"/>
      <c r="AG16" s="458"/>
      <c r="AH16" s="458"/>
      <c r="AI16" s="458"/>
      <c r="AJ16" s="458"/>
      <c r="AK16" s="458"/>
      <c r="AL16" s="211"/>
      <c r="AM16" s="211"/>
      <c r="AN16" s="212"/>
      <c r="AO16" s="212"/>
      <c r="AP16" s="212"/>
    </row>
    <row r="17" spans="1:46" ht="30" customHeight="1">
      <c r="A17" s="47"/>
      <c r="B17" s="47"/>
      <c r="C17" s="213">
        <v>11</v>
      </c>
      <c r="D17" s="459"/>
      <c r="E17" s="460"/>
      <c r="F17" s="460"/>
      <c r="G17" s="460"/>
      <c r="H17" s="460"/>
      <c r="I17" s="460"/>
      <c r="J17" s="460"/>
      <c r="K17" s="460"/>
      <c r="L17" s="460"/>
      <c r="M17" s="460"/>
      <c r="N17" s="460"/>
      <c r="O17" s="460"/>
      <c r="P17" s="460"/>
      <c r="Q17" s="460"/>
      <c r="R17" s="460"/>
      <c r="S17" s="460"/>
      <c r="T17" s="461"/>
      <c r="U17" s="461"/>
      <c r="V17" s="461"/>
      <c r="W17" s="461"/>
      <c r="X17" s="461"/>
      <c r="Y17" s="461"/>
      <c r="Z17" s="461"/>
      <c r="AA17" s="461"/>
      <c r="AB17" s="461"/>
      <c r="AC17" s="461"/>
      <c r="AD17" s="458"/>
      <c r="AE17" s="458"/>
      <c r="AF17" s="458"/>
      <c r="AG17" s="458"/>
      <c r="AH17" s="458"/>
      <c r="AI17" s="458"/>
      <c r="AJ17" s="458"/>
      <c r="AK17" s="458"/>
      <c r="AL17" s="211"/>
      <c r="AM17" s="211"/>
      <c r="AN17" s="212"/>
      <c r="AO17" s="212"/>
      <c r="AP17" s="212"/>
    </row>
    <row r="18" spans="1:46" ht="30" customHeight="1">
      <c r="A18" s="47"/>
      <c r="B18" s="47"/>
      <c r="C18" s="214">
        <v>12</v>
      </c>
      <c r="D18" s="459"/>
      <c r="E18" s="460"/>
      <c r="F18" s="460"/>
      <c r="G18" s="460"/>
      <c r="H18" s="460"/>
      <c r="I18" s="460"/>
      <c r="J18" s="460"/>
      <c r="K18" s="460"/>
      <c r="L18" s="460"/>
      <c r="M18" s="460"/>
      <c r="N18" s="460"/>
      <c r="O18" s="460"/>
      <c r="P18" s="460"/>
      <c r="Q18" s="460"/>
      <c r="R18" s="460"/>
      <c r="S18" s="460"/>
      <c r="T18" s="461"/>
      <c r="U18" s="461"/>
      <c r="V18" s="461"/>
      <c r="W18" s="461"/>
      <c r="X18" s="461"/>
      <c r="Y18" s="461"/>
      <c r="Z18" s="461"/>
      <c r="AA18" s="461"/>
      <c r="AB18" s="461"/>
      <c r="AC18" s="461"/>
      <c r="AD18" s="458"/>
      <c r="AE18" s="458"/>
      <c r="AF18" s="458"/>
      <c r="AG18" s="458"/>
      <c r="AH18" s="458"/>
      <c r="AI18" s="458"/>
      <c r="AJ18" s="458"/>
      <c r="AK18" s="458"/>
      <c r="AL18" s="211"/>
      <c r="AM18" s="211"/>
      <c r="AN18" s="212"/>
      <c r="AO18" s="212"/>
      <c r="AP18" s="212"/>
    </row>
    <row r="19" spans="1:46" ht="30" customHeight="1">
      <c r="A19" s="47"/>
      <c r="B19" s="47"/>
      <c r="C19" s="213">
        <v>13</v>
      </c>
      <c r="D19" s="459"/>
      <c r="E19" s="460"/>
      <c r="F19" s="460"/>
      <c r="G19" s="460"/>
      <c r="H19" s="460"/>
      <c r="I19" s="460"/>
      <c r="J19" s="460"/>
      <c r="K19" s="460"/>
      <c r="L19" s="460"/>
      <c r="M19" s="460"/>
      <c r="N19" s="460"/>
      <c r="O19" s="460"/>
      <c r="P19" s="460"/>
      <c r="Q19" s="460"/>
      <c r="R19" s="460"/>
      <c r="S19" s="460"/>
      <c r="T19" s="461"/>
      <c r="U19" s="461"/>
      <c r="V19" s="461"/>
      <c r="W19" s="461"/>
      <c r="X19" s="461"/>
      <c r="Y19" s="461"/>
      <c r="Z19" s="461"/>
      <c r="AA19" s="461"/>
      <c r="AB19" s="461"/>
      <c r="AC19" s="461"/>
      <c r="AD19" s="458"/>
      <c r="AE19" s="458"/>
      <c r="AF19" s="458"/>
      <c r="AG19" s="458"/>
      <c r="AH19" s="458"/>
      <c r="AI19" s="458"/>
      <c r="AJ19" s="458"/>
      <c r="AK19" s="458"/>
      <c r="AL19" s="211"/>
      <c r="AM19" s="211"/>
      <c r="AN19" s="212"/>
      <c r="AO19" s="212"/>
      <c r="AP19" s="212"/>
    </row>
    <row r="20" spans="1:46" ht="30" customHeight="1">
      <c r="A20" s="47"/>
      <c r="B20" s="47"/>
      <c r="C20" s="214">
        <v>14</v>
      </c>
      <c r="D20" s="459"/>
      <c r="E20" s="460"/>
      <c r="F20" s="460"/>
      <c r="G20" s="460"/>
      <c r="H20" s="460"/>
      <c r="I20" s="460"/>
      <c r="J20" s="460"/>
      <c r="K20" s="460"/>
      <c r="L20" s="460"/>
      <c r="M20" s="460"/>
      <c r="N20" s="460"/>
      <c r="O20" s="460"/>
      <c r="P20" s="460"/>
      <c r="Q20" s="460"/>
      <c r="R20" s="460"/>
      <c r="S20" s="460"/>
      <c r="T20" s="461"/>
      <c r="U20" s="461"/>
      <c r="V20" s="461"/>
      <c r="W20" s="461"/>
      <c r="X20" s="461"/>
      <c r="Y20" s="461"/>
      <c r="Z20" s="461"/>
      <c r="AA20" s="461"/>
      <c r="AB20" s="461"/>
      <c r="AC20" s="461"/>
      <c r="AD20" s="458"/>
      <c r="AE20" s="458"/>
      <c r="AF20" s="458"/>
      <c r="AG20" s="458"/>
      <c r="AH20" s="458"/>
      <c r="AI20" s="458"/>
      <c r="AJ20" s="458"/>
      <c r="AK20" s="458"/>
      <c r="AL20" s="211"/>
      <c r="AM20" s="211"/>
      <c r="AN20" s="212"/>
      <c r="AO20" s="212"/>
      <c r="AP20" s="212"/>
    </row>
    <row r="21" spans="1:46" ht="30" customHeight="1">
      <c r="A21" s="47"/>
      <c r="B21" s="47"/>
      <c r="C21" s="213">
        <v>15</v>
      </c>
      <c r="D21" s="459"/>
      <c r="E21" s="460"/>
      <c r="F21" s="460"/>
      <c r="G21" s="460"/>
      <c r="H21" s="460"/>
      <c r="I21" s="460"/>
      <c r="J21" s="460"/>
      <c r="K21" s="460"/>
      <c r="L21" s="460"/>
      <c r="M21" s="460"/>
      <c r="N21" s="460"/>
      <c r="O21" s="460"/>
      <c r="P21" s="460"/>
      <c r="Q21" s="460"/>
      <c r="R21" s="460"/>
      <c r="S21" s="460"/>
      <c r="T21" s="461"/>
      <c r="U21" s="461"/>
      <c r="V21" s="461"/>
      <c r="W21" s="461"/>
      <c r="X21" s="461"/>
      <c r="Y21" s="461"/>
      <c r="Z21" s="461"/>
      <c r="AA21" s="461"/>
      <c r="AB21" s="461"/>
      <c r="AC21" s="461"/>
      <c r="AD21" s="458"/>
      <c r="AE21" s="458"/>
      <c r="AF21" s="458"/>
      <c r="AG21" s="458"/>
      <c r="AH21" s="458"/>
      <c r="AI21" s="458"/>
      <c r="AJ21" s="458"/>
      <c r="AK21" s="458"/>
      <c r="AL21" s="211"/>
      <c r="AM21" s="211"/>
      <c r="AN21" s="212"/>
      <c r="AO21" s="212"/>
      <c r="AP21" s="212"/>
    </row>
    <row r="22" spans="1:46">
      <c r="D22" s="86"/>
      <c r="E22" s="457" t="s">
        <v>214</v>
      </c>
      <c r="F22" s="457"/>
      <c r="G22" s="457"/>
      <c r="H22" s="457"/>
      <c r="I22" s="457"/>
      <c r="J22" s="457"/>
      <c r="K22" s="457"/>
      <c r="L22" s="457"/>
      <c r="M22" s="457"/>
      <c r="N22" s="457"/>
      <c r="O22" s="457"/>
      <c r="P22" s="457"/>
      <c r="Q22" s="457"/>
      <c r="R22" s="457"/>
      <c r="S22" s="457"/>
      <c r="T22" s="457"/>
      <c r="U22" s="457"/>
      <c r="V22" s="457"/>
      <c r="W22" s="457"/>
      <c r="X22" s="457"/>
      <c r="Y22" s="457"/>
      <c r="Z22" s="457"/>
      <c r="AA22" s="457"/>
      <c r="AB22" s="457"/>
      <c r="AC22" s="457"/>
      <c r="AD22" s="457"/>
      <c r="AE22" s="457"/>
    </row>
    <row r="23" spans="1:46" ht="26.25" customHeight="1">
      <c r="A23" s="23"/>
      <c r="B23" s="22"/>
      <c r="C23" s="21"/>
      <c r="D23" s="21"/>
      <c r="E23" s="279"/>
      <c r="F23" s="279"/>
      <c r="G23" s="279"/>
      <c r="H23" s="279"/>
      <c r="I23" s="279"/>
      <c r="J23" s="279"/>
      <c r="K23" s="279"/>
      <c r="L23" s="279"/>
      <c r="M23" s="279"/>
      <c r="N23" s="279"/>
      <c r="O23" s="279"/>
      <c r="P23" s="279"/>
      <c r="Q23" s="279"/>
      <c r="R23" s="279"/>
      <c r="S23" s="279"/>
      <c r="T23" s="279"/>
      <c r="U23" s="279"/>
      <c r="V23" s="279"/>
      <c r="W23" s="279"/>
      <c r="X23" s="279"/>
      <c r="Y23" s="279"/>
      <c r="Z23" s="279"/>
      <c r="AA23" s="279"/>
      <c r="AB23" s="279"/>
      <c r="AC23" s="279"/>
      <c r="AD23" s="279"/>
      <c r="AE23" s="279"/>
      <c r="AF23" s="279"/>
      <c r="AG23" s="279"/>
      <c r="AH23" s="279"/>
      <c r="AI23" s="279"/>
      <c r="AJ23" s="279"/>
      <c r="AK23" s="279"/>
      <c r="AL23" s="87" t="s">
        <v>217</v>
      </c>
    </row>
    <row r="26" spans="1:46" ht="151.5" customHeight="1">
      <c r="A26" s="237" t="s">
        <v>408</v>
      </c>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9"/>
    </row>
    <row r="27" spans="1:46" ht="133.5" customHeight="1">
      <c r="A27" s="237" t="s">
        <v>220</v>
      </c>
      <c r="B27" s="238"/>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9"/>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Z5" sqref="Z5"/>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7"/>
      <c r="AA1" s="35"/>
      <c r="AB1" s="1"/>
      <c r="AC1" s="1"/>
    </row>
    <row r="2" spans="1:38" ht="17.25" customHeight="1">
      <c r="C2" s="282" t="s">
        <v>231</v>
      </c>
      <c r="D2" s="282"/>
      <c r="E2" s="282"/>
      <c r="F2" s="282"/>
      <c r="G2" s="282"/>
      <c r="H2" s="282"/>
      <c r="I2" s="282"/>
      <c r="J2" s="282"/>
      <c r="K2" s="282"/>
      <c r="L2" s="282"/>
      <c r="M2" s="282"/>
      <c r="N2" s="282"/>
      <c r="O2" s="282"/>
      <c r="P2" s="282"/>
      <c r="Q2" s="282"/>
      <c r="R2" s="282"/>
      <c r="S2" s="282"/>
      <c r="T2" s="282"/>
      <c r="U2" s="282"/>
      <c r="V2" s="282"/>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6"/>
      <c r="D4" s="206"/>
      <c r="E4" s="206"/>
      <c r="F4" s="206"/>
      <c r="G4" s="206"/>
      <c r="H4" s="206"/>
      <c r="I4" s="206"/>
      <c r="J4" s="206"/>
      <c r="K4" s="206"/>
      <c r="L4" s="206"/>
      <c r="M4" s="206"/>
      <c r="N4" s="206"/>
      <c r="O4" s="206"/>
      <c r="P4" s="206"/>
      <c r="Q4" s="206"/>
      <c r="R4" s="206"/>
      <c r="S4" s="322" t="s">
        <v>221</v>
      </c>
      <c r="T4" s="322"/>
      <c r="U4" s="322"/>
      <c r="V4" s="322"/>
      <c r="W4" s="322"/>
      <c r="X4" s="322"/>
      <c r="Y4" s="322"/>
    </row>
    <row r="5" spans="1:38" ht="30" customHeight="1">
      <c r="A5" s="89"/>
      <c r="B5" s="89"/>
      <c r="C5" s="323" t="s">
        <v>222</v>
      </c>
      <c r="D5" s="323"/>
      <c r="E5" s="323"/>
      <c r="F5" s="323"/>
      <c r="G5" s="323" t="s">
        <v>72</v>
      </c>
      <c r="H5" s="323"/>
      <c r="I5" s="323"/>
      <c r="J5" s="323"/>
      <c r="K5" s="323" t="s">
        <v>223</v>
      </c>
      <c r="L5" s="323"/>
      <c r="M5" s="323"/>
      <c r="N5" s="323"/>
      <c r="O5" s="323" t="s">
        <v>224</v>
      </c>
      <c r="P5" s="323"/>
      <c r="Q5" s="323"/>
      <c r="R5" s="323"/>
      <c r="S5" s="324" t="s">
        <v>225</v>
      </c>
      <c r="T5" s="324"/>
      <c r="U5" s="464" t="s">
        <v>226</v>
      </c>
      <c r="V5" s="464"/>
      <c r="W5" s="464" t="s">
        <v>227</v>
      </c>
      <c r="X5" s="464"/>
      <c r="Y5" s="464"/>
    </row>
    <row r="6" spans="1:38" ht="30" customHeight="1">
      <c r="A6" s="89"/>
      <c r="B6" s="89"/>
      <c r="C6" s="323"/>
      <c r="D6" s="323"/>
      <c r="E6" s="323"/>
      <c r="F6" s="323"/>
      <c r="G6" s="469" t="s">
        <v>228</v>
      </c>
      <c r="H6" s="469"/>
      <c r="I6" s="469" t="s">
        <v>229</v>
      </c>
      <c r="J6" s="469"/>
      <c r="K6" s="469" t="s">
        <v>228</v>
      </c>
      <c r="L6" s="469"/>
      <c r="M6" s="469" t="s">
        <v>229</v>
      </c>
      <c r="N6" s="469"/>
      <c r="O6" s="469" t="s">
        <v>228</v>
      </c>
      <c r="P6" s="469"/>
      <c r="Q6" s="469" t="s">
        <v>230</v>
      </c>
      <c r="R6" s="469"/>
      <c r="S6" s="324"/>
      <c r="T6" s="324"/>
      <c r="U6" s="464"/>
      <c r="V6" s="464"/>
      <c r="W6" s="464"/>
      <c r="X6" s="464"/>
      <c r="Y6" s="464"/>
    </row>
    <row r="7" spans="1:38" ht="48" customHeight="1">
      <c r="A7" s="89"/>
      <c r="B7" s="89"/>
      <c r="C7" s="215">
        <v>1</v>
      </c>
      <c r="D7" s="465" t="s">
        <v>1135</v>
      </c>
      <c r="E7" s="465"/>
      <c r="F7" s="465"/>
      <c r="G7" s="468">
        <v>146490.72964100001</v>
      </c>
      <c r="H7" s="468"/>
      <c r="I7" s="468">
        <v>207252.320359</v>
      </c>
      <c r="J7" s="468"/>
      <c r="K7" s="468">
        <v>2691.5574350000002</v>
      </c>
      <c r="L7" s="468"/>
      <c r="M7" s="468">
        <v>6381.490863</v>
      </c>
      <c r="N7" s="468"/>
      <c r="O7" s="468"/>
      <c r="P7" s="468"/>
      <c r="Q7" s="468"/>
      <c r="R7" s="468"/>
      <c r="S7" s="468">
        <v>10678.597909</v>
      </c>
      <c r="T7" s="468"/>
      <c r="U7" s="466"/>
      <c r="V7" s="466"/>
      <c r="W7" s="467">
        <f t="shared" ref="W7" si="0">G7+I7+K7+M7+O7+Q7-S7-U7</f>
        <v>352137.50038900005</v>
      </c>
      <c r="X7" s="467"/>
      <c r="Y7" s="467"/>
    </row>
    <row r="8" spans="1:38" ht="48" customHeight="1">
      <c r="A8" s="89"/>
      <c r="B8" s="89"/>
      <c r="C8" s="215">
        <v>2</v>
      </c>
      <c r="D8" s="465">
        <f>'2부.Ⅰ.1.1)'!D8</f>
        <v>0</v>
      </c>
      <c r="E8" s="465"/>
      <c r="F8" s="465"/>
      <c r="G8" s="468"/>
      <c r="H8" s="468"/>
      <c r="I8" s="468"/>
      <c r="J8" s="468"/>
      <c r="K8" s="468"/>
      <c r="L8" s="468"/>
      <c r="M8" s="468"/>
      <c r="N8" s="468"/>
      <c r="O8" s="468"/>
      <c r="P8" s="468"/>
      <c r="Q8" s="468"/>
      <c r="R8" s="468"/>
      <c r="S8" s="468"/>
      <c r="T8" s="468"/>
      <c r="U8" s="466"/>
      <c r="V8" s="466"/>
      <c r="W8" s="467">
        <f t="shared" ref="W8:W21" si="1">G8+I8+K8+M8+O8+Q8-S8-U8</f>
        <v>0</v>
      </c>
      <c r="X8" s="467"/>
      <c r="Y8" s="467"/>
    </row>
    <row r="9" spans="1:38" ht="48" customHeight="1">
      <c r="A9" s="89"/>
      <c r="B9" s="89"/>
      <c r="C9" s="215">
        <v>3</v>
      </c>
      <c r="D9" s="465">
        <f>'2부.Ⅰ.1.1)'!D9</f>
        <v>0</v>
      </c>
      <c r="E9" s="465"/>
      <c r="F9" s="465"/>
      <c r="G9" s="468"/>
      <c r="H9" s="468"/>
      <c r="I9" s="468"/>
      <c r="J9" s="468"/>
      <c r="K9" s="468"/>
      <c r="L9" s="468"/>
      <c r="M9" s="468"/>
      <c r="N9" s="468"/>
      <c r="O9" s="468"/>
      <c r="P9" s="468"/>
      <c r="Q9" s="468"/>
      <c r="R9" s="468"/>
      <c r="S9" s="468"/>
      <c r="T9" s="468"/>
      <c r="U9" s="466"/>
      <c r="V9" s="466"/>
      <c r="W9" s="467">
        <f t="shared" si="1"/>
        <v>0</v>
      </c>
      <c r="X9" s="467"/>
      <c r="Y9" s="467"/>
    </row>
    <row r="10" spans="1:38" ht="48" customHeight="1">
      <c r="A10" s="89"/>
      <c r="B10" s="89"/>
      <c r="C10" s="215">
        <v>4</v>
      </c>
      <c r="D10" s="465">
        <f>'2부.Ⅰ.1.1)'!D10</f>
        <v>0</v>
      </c>
      <c r="E10" s="465"/>
      <c r="F10" s="465"/>
      <c r="G10" s="468"/>
      <c r="H10" s="468"/>
      <c r="I10" s="468"/>
      <c r="J10" s="468"/>
      <c r="K10" s="468"/>
      <c r="L10" s="468"/>
      <c r="M10" s="468"/>
      <c r="N10" s="468"/>
      <c r="O10" s="468"/>
      <c r="P10" s="468"/>
      <c r="Q10" s="468"/>
      <c r="R10" s="468"/>
      <c r="S10" s="468"/>
      <c r="T10" s="468"/>
      <c r="U10" s="466"/>
      <c r="V10" s="466"/>
      <c r="W10" s="467">
        <f t="shared" si="1"/>
        <v>0</v>
      </c>
      <c r="X10" s="467"/>
      <c r="Y10" s="467"/>
    </row>
    <row r="11" spans="1:38" ht="48" customHeight="1">
      <c r="A11" s="89"/>
      <c r="B11" s="89"/>
      <c r="C11" s="215">
        <v>5</v>
      </c>
      <c r="D11" s="465">
        <f>'2부.Ⅰ.1.1)'!D11</f>
        <v>0</v>
      </c>
      <c r="E11" s="465"/>
      <c r="F11" s="465"/>
      <c r="G11" s="468"/>
      <c r="H11" s="468"/>
      <c r="I11" s="468"/>
      <c r="J11" s="468"/>
      <c r="K11" s="468"/>
      <c r="L11" s="468"/>
      <c r="M11" s="468"/>
      <c r="N11" s="468"/>
      <c r="O11" s="468"/>
      <c r="P11" s="468"/>
      <c r="Q11" s="468"/>
      <c r="R11" s="468"/>
      <c r="S11" s="468"/>
      <c r="T11" s="468"/>
      <c r="U11" s="466"/>
      <c r="V11" s="466"/>
      <c r="W11" s="467">
        <f t="shared" si="1"/>
        <v>0</v>
      </c>
      <c r="X11" s="467"/>
      <c r="Y11" s="467"/>
    </row>
    <row r="12" spans="1:38" ht="48" customHeight="1">
      <c r="A12" s="89"/>
      <c r="B12" s="89"/>
      <c r="C12" s="215">
        <v>6</v>
      </c>
      <c r="D12" s="465">
        <f>'2부.Ⅰ.1.1)'!D12</f>
        <v>0</v>
      </c>
      <c r="E12" s="465"/>
      <c r="F12" s="465"/>
      <c r="G12" s="468"/>
      <c r="H12" s="468"/>
      <c r="I12" s="468"/>
      <c r="J12" s="468"/>
      <c r="K12" s="468"/>
      <c r="L12" s="468"/>
      <c r="M12" s="468"/>
      <c r="N12" s="468"/>
      <c r="O12" s="468"/>
      <c r="P12" s="468"/>
      <c r="Q12" s="468"/>
      <c r="R12" s="468"/>
      <c r="S12" s="468"/>
      <c r="T12" s="468"/>
      <c r="U12" s="466"/>
      <c r="V12" s="466"/>
      <c r="W12" s="467">
        <f t="shared" si="1"/>
        <v>0</v>
      </c>
      <c r="X12" s="467"/>
      <c r="Y12" s="467"/>
    </row>
    <row r="13" spans="1:38" ht="48" customHeight="1">
      <c r="A13" s="89"/>
      <c r="B13" s="89"/>
      <c r="C13" s="215">
        <v>7</v>
      </c>
      <c r="D13" s="465">
        <f>'2부.Ⅰ.1.1)'!D13</f>
        <v>0</v>
      </c>
      <c r="E13" s="465"/>
      <c r="F13" s="465"/>
      <c r="G13" s="468"/>
      <c r="H13" s="468"/>
      <c r="I13" s="468"/>
      <c r="J13" s="468"/>
      <c r="K13" s="468"/>
      <c r="L13" s="468"/>
      <c r="M13" s="468"/>
      <c r="N13" s="468"/>
      <c r="O13" s="468"/>
      <c r="P13" s="468"/>
      <c r="Q13" s="468"/>
      <c r="R13" s="468"/>
      <c r="S13" s="468"/>
      <c r="T13" s="468"/>
      <c r="U13" s="466"/>
      <c r="V13" s="466"/>
      <c r="W13" s="467">
        <f t="shared" si="1"/>
        <v>0</v>
      </c>
      <c r="X13" s="467"/>
      <c r="Y13" s="467"/>
    </row>
    <row r="14" spans="1:38" ht="48" customHeight="1">
      <c r="A14" s="89"/>
      <c r="B14" s="89"/>
      <c r="C14" s="215">
        <v>8</v>
      </c>
      <c r="D14" s="465">
        <f>'2부.Ⅰ.1.1)'!D14</f>
        <v>0</v>
      </c>
      <c r="E14" s="465"/>
      <c r="F14" s="465"/>
      <c r="G14" s="468"/>
      <c r="H14" s="468"/>
      <c r="I14" s="468"/>
      <c r="J14" s="468"/>
      <c r="K14" s="468"/>
      <c r="L14" s="468"/>
      <c r="M14" s="468"/>
      <c r="N14" s="468"/>
      <c r="O14" s="468"/>
      <c r="P14" s="468"/>
      <c r="Q14" s="468"/>
      <c r="R14" s="468"/>
      <c r="S14" s="468"/>
      <c r="T14" s="468"/>
      <c r="U14" s="466"/>
      <c r="V14" s="466"/>
      <c r="W14" s="467">
        <f t="shared" si="1"/>
        <v>0</v>
      </c>
      <c r="X14" s="467"/>
      <c r="Y14" s="467"/>
    </row>
    <row r="15" spans="1:38" ht="48" customHeight="1">
      <c r="A15" s="89"/>
      <c r="B15" s="89"/>
      <c r="C15" s="215">
        <v>9</v>
      </c>
      <c r="D15" s="465">
        <f>'2부.Ⅰ.1.1)'!D15</f>
        <v>0</v>
      </c>
      <c r="E15" s="465"/>
      <c r="F15" s="465"/>
      <c r="G15" s="468"/>
      <c r="H15" s="468"/>
      <c r="I15" s="468"/>
      <c r="J15" s="468"/>
      <c r="K15" s="468"/>
      <c r="L15" s="468"/>
      <c r="M15" s="468"/>
      <c r="N15" s="468"/>
      <c r="O15" s="468"/>
      <c r="P15" s="468"/>
      <c r="Q15" s="468"/>
      <c r="R15" s="468"/>
      <c r="S15" s="468"/>
      <c r="T15" s="468"/>
      <c r="U15" s="466"/>
      <c r="V15" s="466"/>
      <c r="W15" s="467">
        <f t="shared" si="1"/>
        <v>0</v>
      </c>
      <c r="X15" s="467"/>
      <c r="Y15" s="467"/>
    </row>
    <row r="16" spans="1:38" ht="48" customHeight="1">
      <c r="A16" s="89"/>
      <c r="B16" s="89"/>
      <c r="C16" s="215">
        <v>10</v>
      </c>
      <c r="D16" s="465">
        <f>'2부.Ⅰ.1.1)'!D16</f>
        <v>0</v>
      </c>
      <c r="E16" s="465"/>
      <c r="F16" s="465"/>
      <c r="G16" s="468"/>
      <c r="H16" s="468"/>
      <c r="I16" s="468"/>
      <c r="J16" s="468"/>
      <c r="K16" s="468"/>
      <c r="L16" s="468"/>
      <c r="M16" s="468"/>
      <c r="N16" s="468"/>
      <c r="O16" s="468"/>
      <c r="P16" s="468"/>
      <c r="Q16" s="468"/>
      <c r="R16" s="468"/>
      <c r="S16" s="468"/>
      <c r="T16" s="468"/>
      <c r="U16" s="466"/>
      <c r="V16" s="466"/>
      <c r="W16" s="467">
        <f t="shared" si="1"/>
        <v>0</v>
      </c>
      <c r="X16" s="467"/>
      <c r="Y16" s="467"/>
    </row>
    <row r="17" spans="1:51" ht="48" customHeight="1">
      <c r="A17" s="89"/>
      <c r="B17" s="89"/>
      <c r="C17" s="215">
        <v>11</v>
      </c>
      <c r="D17" s="465">
        <f>'2부.Ⅰ.1.1)'!D17</f>
        <v>0</v>
      </c>
      <c r="E17" s="465"/>
      <c r="F17" s="465"/>
      <c r="G17" s="468"/>
      <c r="H17" s="468"/>
      <c r="I17" s="468"/>
      <c r="J17" s="468"/>
      <c r="K17" s="468"/>
      <c r="L17" s="468"/>
      <c r="M17" s="468"/>
      <c r="N17" s="468"/>
      <c r="O17" s="468"/>
      <c r="P17" s="468"/>
      <c r="Q17" s="468"/>
      <c r="R17" s="468"/>
      <c r="S17" s="468"/>
      <c r="T17" s="468"/>
      <c r="U17" s="466"/>
      <c r="V17" s="466"/>
      <c r="W17" s="467">
        <f t="shared" si="1"/>
        <v>0</v>
      </c>
      <c r="X17" s="467"/>
      <c r="Y17" s="467"/>
    </row>
    <row r="18" spans="1:51" ht="48" customHeight="1">
      <c r="A18" s="89"/>
      <c r="B18" s="89"/>
      <c r="C18" s="215">
        <v>12</v>
      </c>
      <c r="D18" s="465">
        <f>'2부.Ⅰ.1.1)'!D18</f>
        <v>0</v>
      </c>
      <c r="E18" s="465"/>
      <c r="F18" s="465"/>
      <c r="G18" s="468"/>
      <c r="H18" s="468"/>
      <c r="I18" s="468"/>
      <c r="J18" s="468"/>
      <c r="K18" s="468"/>
      <c r="L18" s="468"/>
      <c r="M18" s="468"/>
      <c r="N18" s="468"/>
      <c r="O18" s="468"/>
      <c r="P18" s="468"/>
      <c r="Q18" s="468"/>
      <c r="R18" s="468"/>
      <c r="S18" s="468"/>
      <c r="T18" s="468"/>
      <c r="U18" s="466"/>
      <c r="V18" s="466"/>
      <c r="W18" s="467">
        <f t="shared" si="1"/>
        <v>0</v>
      </c>
      <c r="X18" s="467"/>
      <c r="Y18" s="467"/>
    </row>
    <row r="19" spans="1:51" ht="48" customHeight="1">
      <c r="A19" s="89"/>
      <c r="B19" s="89"/>
      <c r="C19" s="215">
        <v>13</v>
      </c>
      <c r="D19" s="465">
        <f>'2부.Ⅰ.1.1)'!D19</f>
        <v>0</v>
      </c>
      <c r="E19" s="465"/>
      <c r="F19" s="465"/>
      <c r="G19" s="468"/>
      <c r="H19" s="468"/>
      <c r="I19" s="468"/>
      <c r="J19" s="468"/>
      <c r="K19" s="468"/>
      <c r="L19" s="468"/>
      <c r="M19" s="468"/>
      <c r="N19" s="468"/>
      <c r="O19" s="468"/>
      <c r="P19" s="468"/>
      <c r="Q19" s="468"/>
      <c r="R19" s="468"/>
      <c r="S19" s="468"/>
      <c r="T19" s="468"/>
      <c r="U19" s="466"/>
      <c r="V19" s="466"/>
      <c r="W19" s="467">
        <f t="shared" si="1"/>
        <v>0</v>
      </c>
      <c r="X19" s="467"/>
      <c r="Y19" s="467"/>
    </row>
    <row r="20" spans="1:51" ht="48" customHeight="1">
      <c r="A20" s="89"/>
      <c r="B20" s="89"/>
      <c r="C20" s="215">
        <v>14</v>
      </c>
      <c r="D20" s="465">
        <f>'2부.Ⅰ.1.1)'!D20</f>
        <v>0</v>
      </c>
      <c r="E20" s="465"/>
      <c r="F20" s="465"/>
      <c r="G20" s="468"/>
      <c r="H20" s="468"/>
      <c r="I20" s="468"/>
      <c r="J20" s="468"/>
      <c r="K20" s="468"/>
      <c r="L20" s="468"/>
      <c r="M20" s="468"/>
      <c r="N20" s="468"/>
      <c r="O20" s="468"/>
      <c r="P20" s="468"/>
      <c r="Q20" s="468"/>
      <c r="R20" s="468"/>
      <c r="S20" s="468"/>
      <c r="T20" s="468"/>
      <c r="U20" s="466"/>
      <c r="V20" s="466"/>
      <c r="W20" s="467">
        <f t="shared" si="1"/>
        <v>0</v>
      </c>
      <c r="X20" s="467"/>
      <c r="Y20" s="467"/>
    </row>
    <row r="21" spans="1:51" ht="48" customHeight="1">
      <c r="A21" s="89"/>
      <c r="B21" s="89"/>
      <c r="C21" s="215">
        <v>15</v>
      </c>
      <c r="D21" s="465">
        <f>'2부.Ⅰ.1.1)'!D21</f>
        <v>0</v>
      </c>
      <c r="E21" s="465"/>
      <c r="F21" s="465"/>
      <c r="G21" s="468"/>
      <c r="H21" s="468"/>
      <c r="I21" s="468"/>
      <c r="J21" s="468"/>
      <c r="K21" s="468"/>
      <c r="L21" s="468"/>
      <c r="M21" s="468"/>
      <c r="N21" s="468"/>
      <c r="O21" s="468"/>
      <c r="P21" s="468"/>
      <c r="Q21" s="468"/>
      <c r="R21" s="468"/>
      <c r="S21" s="468"/>
      <c r="T21" s="468"/>
      <c r="U21" s="466"/>
      <c r="V21" s="466"/>
      <c r="W21" s="467">
        <f t="shared" si="1"/>
        <v>0</v>
      </c>
      <c r="X21" s="467"/>
      <c r="Y21" s="467"/>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06"/>
      <c r="F23" s="306"/>
      <c r="G23" s="306"/>
      <c r="H23" s="306"/>
      <c r="I23" s="306"/>
      <c r="J23" s="306"/>
      <c r="K23" s="306"/>
      <c r="L23" s="306"/>
      <c r="M23" s="306"/>
      <c r="N23" s="306"/>
      <c r="O23" s="306"/>
      <c r="P23" s="306"/>
      <c r="Q23" s="306"/>
      <c r="R23" s="306"/>
      <c r="S23" s="306"/>
      <c r="T23" s="306"/>
      <c r="U23" s="306"/>
      <c r="V23" s="306"/>
      <c r="W23" s="306"/>
      <c r="X23" s="306"/>
      <c r="Y23" s="306"/>
      <c r="Z23" s="24" t="s">
        <v>129</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37" t="s">
        <v>237</v>
      </c>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9"/>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0000"/>
  </sheetPr>
  <dimension ref="A2:AY24"/>
  <sheetViews>
    <sheetView tabSelected="1" view="pageBreakPreview" zoomScaleNormal="100" zoomScaleSheetLayoutView="100" workbookViewId="0">
      <selection activeCell="N6" sqref="N6:Q6"/>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82" t="s">
        <v>236</v>
      </c>
      <c r="D2" s="282"/>
      <c r="E2" s="282"/>
      <c r="F2" s="282"/>
      <c r="G2" s="282"/>
      <c r="H2" s="282"/>
      <c r="I2" s="282"/>
      <c r="J2" s="282"/>
      <c r="K2" s="282"/>
      <c r="L2" s="282"/>
      <c r="M2" s="282"/>
      <c r="N2" s="282"/>
      <c r="O2" s="282"/>
      <c r="P2" s="282"/>
      <c r="Q2" s="282"/>
      <c r="R2" s="282"/>
      <c r="S2" s="282"/>
      <c r="T2" s="282"/>
      <c r="U2" s="282"/>
      <c r="V2" s="282"/>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69" t="s">
        <v>206</v>
      </c>
      <c r="D4" s="469"/>
      <c r="E4" s="469"/>
      <c r="F4" s="469"/>
      <c r="G4" s="469"/>
      <c r="H4" s="469"/>
      <c r="I4" s="477" t="s">
        <v>232</v>
      </c>
      <c r="J4" s="478"/>
      <c r="K4" s="478"/>
      <c r="L4" s="478"/>
      <c r="M4" s="478"/>
      <c r="N4" s="324" t="s">
        <v>233</v>
      </c>
      <c r="O4" s="469"/>
      <c r="P4" s="469"/>
      <c r="Q4" s="469"/>
      <c r="R4" s="324" t="s">
        <v>234</v>
      </c>
      <c r="S4" s="324"/>
      <c r="T4" s="324"/>
      <c r="U4" s="324"/>
      <c r="V4" s="324"/>
      <c r="W4" s="324" t="s">
        <v>235</v>
      </c>
      <c r="X4" s="469"/>
      <c r="Y4" s="469"/>
      <c r="Z4" s="93"/>
      <c r="AA4" s="93"/>
      <c r="AB4" s="93"/>
      <c r="AC4" s="93"/>
      <c r="AD4" s="93"/>
      <c r="AE4" s="93"/>
    </row>
    <row r="5" spans="1:31" s="91" customFormat="1" ht="30" customHeight="1">
      <c r="A5" s="89"/>
      <c r="B5" s="89"/>
      <c r="C5" s="216">
        <v>1</v>
      </c>
      <c r="D5" s="470" t="str">
        <f>'2부.Ⅰ.1.1)'!D7</f>
        <v>SK뷰파크 3차</v>
      </c>
      <c r="E5" s="471"/>
      <c r="F5" s="471"/>
      <c r="G5" s="471"/>
      <c r="H5" s="471"/>
      <c r="I5" s="705">
        <v>85674</v>
      </c>
      <c r="J5" s="705"/>
      <c r="K5" s="705"/>
      <c r="L5" s="705"/>
      <c r="M5" s="705"/>
      <c r="N5" s="705">
        <v>84278</v>
      </c>
      <c r="O5" s="705"/>
      <c r="P5" s="705"/>
      <c r="Q5" s="705"/>
      <c r="R5" s="706">
        <f>IFERROR(N5/I5,"")</f>
        <v>0.98370567500058359</v>
      </c>
      <c r="S5" s="706"/>
      <c r="T5" s="706"/>
      <c r="U5" s="706"/>
      <c r="V5" s="706"/>
      <c r="W5" s="707">
        <v>1067</v>
      </c>
      <c r="X5" s="707"/>
      <c r="Y5" s="707"/>
      <c r="Z5" s="93"/>
      <c r="AA5" s="93"/>
      <c r="AB5" s="93"/>
      <c r="AC5" s="93"/>
      <c r="AD5" s="93"/>
      <c r="AE5" s="93"/>
    </row>
    <row r="6" spans="1:31" s="91" customFormat="1" ht="30" customHeight="1">
      <c r="A6" s="89"/>
      <c r="B6" s="89"/>
      <c r="C6" s="216">
        <v>2</v>
      </c>
      <c r="D6" s="470">
        <f>'2부.Ⅰ.1.1)'!D8</f>
        <v>0</v>
      </c>
      <c r="E6" s="471"/>
      <c r="F6" s="471"/>
      <c r="G6" s="471"/>
      <c r="H6" s="471"/>
      <c r="I6" s="472"/>
      <c r="J6" s="472"/>
      <c r="K6" s="472"/>
      <c r="L6" s="472"/>
      <c r="M6" s="472"/>
      <c r="N6" s="472"/>
      <c r="O6" s="472"/>
      <c r="P6" s="472"/>
      <c r="Q6" s="472"/>
      <c r="R6" s="473" t="str">
        <f t="shared" ref="R5:R19" si="0">IFERROR(N6/I6,"")</f>
        <v/>
      </c>
      <c r="S6" s="473"/>
      <c r="T6" s="473"/>
      <c r="U6" s="473"/>
      <c r="V6" s="473"/>
      <c r="W6" s="474"/>
      <c r="X6" s="474"/>
      <c r="Y6" s="474"/>
      <c r="Z6" s="93"/>
      <c r="AA6" s="93"/>
      <c r="AB6" s="93"/>
      <c r="AC6" s="93"/>
      <c r="AD6" s="93"/>
      <c r="AE6" s="93"/>
    </row>
    <row r="7" spans="1:31" s="91" customFormat="1" ht="30" customHeight="1">
      <c r="A7" s="89"/>
      <c r="B7" s="89"/>
      <c r="C7" s="216">
        <v>3</v>
      </c>
      <c r="D7" s="470">
        <f>'2부.Ⅰ.1.1)'!D9</f>
        <v>0</v>
      </c>
      <c r="E7" s="471"/>
      <c r="F7" s="471"/>
      <c r="G7" s="471"/>
      <c r="H7" s="471"/>
      <c r="I7" s="472"/>
      <c r="J7" s="472"/>
      <c r="K7" s="472"/>
      <c r="L7" s="472"/>
      <c r="M7" s="472"/>
      <c r="N7" s="472"/>
      <c r="O7" s="472"/>
      <c r="P7" s="472"/>
      <c r="Q7" s="472"/>
      <c r="R7" s="473" t="str">
        <f t="shared" si="0"/>
        <v/>
      </c>
      <c r="S7" s="473"/>
      <c r="T7" s="473"/>
      <c r="U7" s="473"/>
      <c r="V7" s="473"/>
      <c r="W7" s="474"/>
      <c r="X7" s="474"/>
      <c r="Y7" s="474"/>
      <c r="Z7" s="93"/>
      <c r="AA7" s="93"/>
      <c r="AB7" s="93"/>
      <c r="AC7" s="93"/>
      <c r="AD7" s="93"/>
      <c r="AE7" s="93"/>
    </row>
    <row r="8" spans="1:31" s="91" customFormat="1" ht="30" customHeight="1">
      <c r="A8" s="89"/>
      <c r="B8" s="89"/>
      <c r="C8" s="216">
        <v>4</v>
      </c>
      <c r="D8" s="470">
        <f>'2부.Ⅰ.1.1)'!D10</f>
        <v>0</v>
      </c>
      <c r="E8" s="471"/>
      <c r="F8" s="471"/>
      <c r="G8" s="471"/>
      <c r="H8" s="471"/>
      <c r="I8" s="472"/>
      <c r="J8" s="472"/>
      <c r="K8" s="472"/>
      <c r="L8" s="472"/>
      <c r="M8" s="472"/>
      <c r="N8" s="472"/>
      <c r="O8" s="472"/>
      <c r="P8" s="472"/>
      <c r="Q8" s="472"/>
      <c r="R8" s="473" t="str">
        <f t="shared" si="0"/>
        <v/>
      </c>
      <c r="S8" s="473"/>
      <c r="T8" s="473"/>
      <c r="U8" s="473"/>
      <c r="V8" s="473"/>
      <c r="W8" s="474"/>
      <c r="X8" s="474"/>
      <c r="Y8" s="474"/>
      <c r="Z8" s="93"/>
      <c r="AA8" s="93"/>
      <c r="AB8" s="93"/>
      <c r="AC8" s="93"/>
      <c r="AD8" s="93"/>
      <c r="AE8" s="93"/>
    </row>
    <row r="9" spans="1:31" s="91" customFormat="1" ht="30" customHeight="1">
      <c r="A9" s="89"/>
      <c r="B9" s="89"/>
      <c r="C9" s="216">
        <v>5</v>
      </c>
      <c r="D9" s="470">
        <f>'2부.Ⅰ.1.1)'!D11</f>
        <v>0</v>
      </c>
      <c r="E9" s="471"/>
      <c r="F9" s="471"/>
      <c r="G9" s="471"/>
      <c r="H9" s="471"/>
      <c r="I9" s="472"/>
      <c r="J9" s="472"/>
      <c r="K9" s="472"/>
      <c r="L9" s="472"/>
      <c r="M9" s="472"/>
      <c r="N9" s="472"/>
      <c r="O9" s="472"/>
      <c r="P9" s="472"/>
      <c r="Q9" s="472"/>
      <c r="R9" s="473" t="str">
        <f t="shared" si="0"/>
        <v/>
      </c>
      <c r="S9" s="473"/>
      <c r="T9" s="473"/>
      <c r="U9" s="473"/>
      <c r="V9" s="473"/>
      <c r="W9" s="474"/>
      <c r="X9" s="474"/>
      <c r="Y9" s="474"/>
      <c r="Z9" s="93"/>
      <c r="AA9" s="93"/>
      <c r="AB9" s="93"/>
      <c r="AC9" s="93"/>
      <c r="AD9" s="93"/>
      <c r="AE9" s="93"/>
    </row>
    <row r="10" spans="1:31" s="91" customFormat="1" ht="30" customHeight="1">
      <c r="A10" s="89"/>
      <c r="B10" s="89"/>
      <c r="C10" s="216">
        <v>6</v>
      </c>
      <c r="D10" s="470">
        <f>'2부.Ⅰ.1.1)'!D12</f>
        <v>0</v>
      </c>
      <c r="E10" s="471"/>
      <c r="F10" s="471"/>
      <c r="G10" s="471"/>
      <c r="H10" s="471"/>
      <c r="I10" s="472"/>
      <c r="J10" s="472"/>
      <c r="K10" s="472"/>
      <c r="L10" s="472"/>
      <c r="M10" s="472"/>
      <c r="N10" s="472"/>
      <c r="O10" s="472"/>
      <c r="P10" s="472"/>
      <c r="Q10" s="472"/>
      <c r="R10" s="473" t="str">
        <f t="shared" si="0"/>
        <v/>
      </c>
      <c r="S10" s="473"/>
      <c r="T10" s="473"/>
      <c r="U10" s="473"/>
      <c r="V10" s="473"/>
      <c r="W10" s="474"/>
      <c r="X10" s="474"/>
      <c r="Y10" s="474"/>
      <c r="Z10" s="93"/>
      <c r="AA10" s="93"/>
      <c r="AB10" s="93"/>
      <c r="AC10" s="93"/>
      <c r="AD10" s="93"/>
      <c r="AE10" s="93"/>
    </row>
    <row r="11" spans="1:31" s="91" customFormat="1" ht="30" customHeight="1">
      <c r="A11" s="89"/>
      <c r="B11" s="89"/>
      <c r="C11" s="216">
        <v>7</v>
      </c>
      <c r="D11" s="470">
        <f>'2부.Ⅰ.1.1)'!D13</f>
        <v>0</v>
      </c>
      <c r="E11" s="471"/>
      <c r="F11" s="471"/>
      <c r="G11" s="471"/>
      <c r="H11" s="471"/>
      <c r="I11" s="472"/>
      <c r="J11" s="472"/>
      <c r="K11" s="472"/>
      <c r="L11" s="472"/>
      <c r="M11" s="472"/>
      <c r="N11" s="472"/>
      <c r="O11" s="472"/>
      <c r="P11" s="472"/>
      <c r="Q11" s="472"/>
      <c r="R11" s="473" t="str">
        <f t="shared" si="0"/>
        <v/>
      </c>
      <c r="S11" s="473"/>
      <c r="T11" s="473"/>
      <c r="U11" s="473"/>
      <c r="V11" s="473"/>
      <c r="W11" s="474"/>
      <c r="X11" s="474"/>
      <c r="Y11" s="474"/>
      <c r="Z11" s="93"/>
      <c r="AA11" s="93"/>
      <c r="AB11" s="93"/>
      <c r="AC11" s="93"/>
      <c r="AD11" s="93"/>
      <c r="AE11" s="93"/>
    </row>
    <row r="12" spans="1:31" s="91" customFormat="1" ht="30" customHeight="1">
      <c r="A12" s="89"/>
      <c r="B12" s="89"/>
      <c r="C12" s="216">
        <v>8</v>
      </c>
      <c r="D12" s="470">
        <f>'2부.Ⅰ.1.1)'!D14</f>
        <v>0</v>
      </c>
      <c r="E12" s="471"/>
      <c r="F12" s="471"/>
      <c r="G12" s="471"/>
      <c r="H12" s="471"/>
      <c r="I12" s="472"/>
      <c r="J12" s="472"/>
      <c r="K12" s="472"/>
      <c r="L12" s="472"/>
      <c r="M12" s="472"/>
      <c r="N12" s="472"/>
      <c r="O12" s="472"/>
      <c r="P12" s="472"/>
      <c r="Q12" s="472"/>
      <c r="R12" s="473" t="str">
        <f t="shared" si="0"/>
        <v/>
      </c>
      <c r="S12" s="473"/>
      <c r="T12" s="473"/>
      <c r="U12" s="473"/>
      <c r="V12" s="473"/>
      <c r="W12" s="474"/>
      <c r="X12" s="474"/>
      <c r="Y12" s="474"/>
      <c r="Z12" s="93"/>
      <c r="AA12" s="93"/>
      <c r="AB12" s="93"/>
      <c r="AC12" s="93"/>
      <c r="AD12" s="93"/>
      <c r="AE12" s="93"/>
    </row>
    <row r="13" spans="1:31" s="91" customFormat="1" ht="30" customHeight="1">
      <c r="A13" s="89"/>
      <c r="B13" s="89"/>
      <c r="C13" s="216">
        <v>9</v>
      </c>
      <c r="D13" s="470">
        <f>'2부.Ⅰ.1.1)'!D15</f>
        <v>0</v>
      </c>
      <c r="E13" s="471"/>
      <c r="F13" s="471"/>
      <c r="G13" s="471"/>
      <c r="H13" s="471"/>
      <c r="I13" s="472"/>
      <c r="J13" s="472"/>
      <c r="K13" s="472"/>
      <c r="L13" s="472"/>
      <c r="M13" s="472"/>
      <c r="N13" s="472"/>
      <c r="O13" s="472"/>
      <c r="P13" s="472"/>
      <c r="Q13" s="472"/>
      <c r="R13" s="473" t="str">
        <f t="shared" si="0"/>
        <v/>
      </c>
      <c r="S13" s="473"/>
      <c r="T13" s="473"/>
      <c r="U13" s="473"/>
      <c r="V13" s="473"/>
      <c r="W13" s="474"/>
      <c r="X13" s="474"/>
      <c r="Y13" s="474"/>
      <c r="Z13" s="93"/>
      <c r="AA13" s="93"/>
      <c r="AB13" s="93"/>
      <c r="AC13" s="93"/>
      <c r="AD13" s="93"/>
      <c r="AE13" s="93"/>
    </row>
    <row r="14" spans="1:31" s="91" customFormat="1" ht="30" customHeight="1">
      <c r="A14" s="89"/>
      <c r="B14" s="89"/>
      <c r="C14" s="216">
        <v>10</v>
      </c>
      <c r="D14" s="470">
        <f>'2부.Ⅰ.1.1)'!D16</f>
        <v>0</v>
      </c>
      <c r="E14" s="471"/>
      <c r="F14" s="471"/>
      <c r="G14" s="471"/>
      <c r="H14" s="471"/>
      <c r="I14" s="472"/>
      <c r="J14" s="472"/>
      <c r="K14" s="472"/>
      <c r="L14" s="472"/>
      <c r="M14" s="472"/>
      <c r="N14" s="472"/>
      <c r="O14" s="472"/>
      <c r="P14" s="472"/>
      <c r="Q14" s="472"/>
      <c r="R14" s="473" t="str">
        <f t="shared" si="0"/>
        <v/>
      </c>
      <c r="S14" s="473"/>
      <c r="T14" s="473"/>
      <c r="U14" s="473"/>
      <c r="V14" s="473"/>
      <c r="W14" s="474"/>
      <c r="X14" s="474"/>
      <c r="Y14" s="474"/>
      <c r="Z14" s="93"/>
      <c r="AA14" s="93"/>
      <c r="AB14" s="93"/>
      <c r="AC14" s="93"/>
      <c r="AD14" s="93"/>
      <c r="AE14" s="93"/>
    </row>
    <row r="15" spans="1:31" s="91" customFormat="1" ht="30" customHeight="1">
      <c r="A15" s="89"/>
      <c r="B15" s="89"/>
      <c r="C15" s="216">
        <v>11</v>
      </c>
      <c r="D15" s="470">
        <f>'2부.Ⅰ.1.1)'!D17</f>
        <v>0</v>
      </c>
      <c r="E15" s="471"/>
      <c r="F15" s="471"/>
      <c r="G15" s="471"/>
      <c r="H15" s="471"/>
      <c r="I15" s="472"/>
      <c r="J15" s="472"/>
      <c r="K15" s="472"/>
      <c r="L15" s="472"/>
      <c r="M15" s="472"/>
      <c r="N15" s="472"/>
      <c r="O15" s="472"/>
      <c r="P15" s="472"/>
      <c r="Q15" s="472"/>
      <c r="R15" s="473" t="str">
        <f t="shared" si="0"/>
        <v/>
      </c>
      <c r="S15" s="473"/>
      <c r="T15" s="473"/>
      <c r="U15" s="473"/>
      <c r="V15" s="473"/>
      <c r="W15" s="474"/>
      <c r="X15" s="474"/>
      <c r="Y15" s="474"/>
      <c r="Z15" s="93"/>
      <c r="AA15" s="93"/>
      <c r="AB15" s="93"/>
      <c r="AC15" s="93"/>
      <c r="AD15" s="93"/>
      <c r="AE15" s="93"/>
    </row>
    <row r="16" spans="1:31" s="91" customFormat="1" ht="30" customHeight="1">
      <c r="A16" s="89"/>
      <c r="B16" s="89"/>
      <c r="C16" s="216">
        <v>12</v>
      </c>
      <c r="D16" s="470">
        <f>'2부.Ⅰ.1.1)'!D18</f>
        <v>0</v>
      </c>
      <c r="E16" s="471"/>
      <c r="F16" s="471"/>
      <c r="G16" s="471"/>
      <c r="H16" s="471"/>
      <c r="I16" s="472"/>
      <c r="J16" s="472"/>
      <c r="K16" s="472"/>
      <c r="L16" s="472"/>
      <c r="M16" s="472"/>
      <c r="N16" s="472"/>
      <c r="O16" s="472"/>
      <c r="P16" s="472"/>
      <c r="Q16" s="472"/>
      <c r="R16" s="473" t="str">
        <f t="shared" si="0"/>
        <v/>
      </c>
      <c r="S16" s="473"/>
      <c r="T16" s="473"/>
      <c r="U16" s="473"/>
      <c r="V16" s="473"/>
      <c r="W16" s="474"/>
      <c r="X16" s="474"/>
      <c r="Y16" s="474"/>
      <c r="Z16" s="93"/>
      <c r="AA16" s="93"/>
      <c r="AB16" s="93"/>
      <c r="AC16" s="93"/>
      <c r="AD16" s="93"/>
      <c r="AE16" s="93"/>
    </row>
    <row r="17" spans="1:51" s="91" customFormat="1" ht="30" customHeight="1">
      <c r="A17" s="89"/>
      <c r="B17" s="89"/>
      <c r="C17" s="216">
        <v>13</v>
      </c>
      <c r="D17" s="470">
        <f>'2부.Ⅰ.1.1)'!D19</f>
        <v>0</v>
      </c>
      <c r="E17" s="471"/>
      <c r="F17" s="471"/>
      <c r="G17" s="471"/>
      <c r="H17" s="471"/>
      <c r="I17" s="472"/>
      <c r="J17" s="472"/>
      <c r="K17" s="472"/>
      <c r="L17" s="472"/>
      <c r="M17" s="472"/>
      <c r="N17" s="472"/>
      <c r="O17" s="472"/>
      <c r="P17" s="472"/>
      <c r="Q17" s="472"/>
      <c r="R17" s="473" t="str">
        <f t="shared" si="0"/>
        <v/>
      </c>
      <c r="S17" s="473"/>
      <c r="T17" s="473"/>
      <c r="U17" s="473"/>
      <c r="V17" s="473"/>
      <c r="W17" s="474"/>
      <c r="X17" s="474"/>
      <c r="Y17" s="474"/>
      <c r="Z17" s="93"/>
      <c r="AA17" s="93"/>
      <c r="AB17" s="93"/>
      <c r="AC17" s="93"/>
      <c r="AD17" s="93"/>
      <c r="AE17" s="93"/>
    </row>
    <row r="18" spans="1:51" s="91" customFormat="1" ht="30" customHeight="1">
      <c r="A18" s="89"/>
      <c r="B18" s="89"/>
      <c r="C18" s="216">
        <v>14</v>
      </c>
      <c r="D18" s="470">
        <f>'2부.Ⅰ.1.1)'!D20</f>
        <v>0</v>
      </c>
      <c r="E18" s="471"/>
      <c r="F18" s="471"/>
      <c r="G18" s="471"/>
      <c r="H18" s="471"/>
      <c r="I18" s="472"/>
      <c r="J18" s="472"/>
      <c r="K18" s="472"/>
      <c r="L18" s="472"/>
      <c r="M18" s="472"/>
      <c r="N18" s="472"/>
      <c r="O18" s="472"/>
      <c r="P18" s="472"/>
      <c r="Q18" s="472"/>
      <c r="R18" s="473" t="str">
        <f t="shared" si="0"/>
        <v/>
      </c>
      <c r="S18" s="473"/>
      <c r="T18" s="473"/>
      <c r="U18" s="473"/>
      <c r="V18" s="473"/>
      <c r="W18" s="474"/>
      <c r="X18" s="474"/>
      <c r="Y18" s="474"/>
      <c r="Z18" s="93"/>
      <c r="AA18" s="93"/>
      <c r="AB18" s="93"/>
      <c r="AC18" s="93"/>
      <c r="AD18" s="93"/>
      <c r="AE18" s="93"/>
    </row>
    <row r="19" spans="1:51" s="91" customFormat="1" ht="30" customHeight="1">
      <c r="A19" s="89"/>
      <c r="B19" s="89"/>
      <c r="C19" s="216">
        <v>15</v>
      </c>
      <c r="D19" s="470">
        <f>'2부.Ⅰ.1.1)'!D21</f>
        <v>0</v>
      </c>
      <c r="E19" s="471"/>
      <c r="F19" s="471"/>
      <c r="G19" s="471"/>
      <c r="H19" s="471"/>
      <c r="I19" s="472"/>
      <c r="J19" s="472"/>
      <c r="K19" s="472"/>
      <c r="L19" s="472"/>
      <c r="M19" s="472"/>
      <c r="N19" s="472"/>
      <c r="O19" s="472"/>
      <c r="P19" s="472"/>
      <c r="Q19" s="472"/>
      <c r="R19" s="473" t="str">
        <f t="shared" si="0"/>
        <v/>
      </c>
      <c r="S19" s="473"/>
      <c r="T19" s="473"/>
      <c r="U19" s="473"/>
      <c r="V19" s="473"/>
      <c r="W19" s="474"/>
      <c r="X19" s="474"/>
      <c r="Y19" s="474"/>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19"/>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06"/>
      <c r="F21" s="306"/>
      <c r="G21" s="306"/>
      <c r="H21" s="306"/>
      <c r="I21" s="306"/>
      <c r="J21" s="306"/>
      <c r="K21" s="306"/>
      <c r="L21" s="306"/>
      <c r="M21" s="306"/>
      <c r="N21" s="306"/>
      <c r="O21" s="306"/>
      <c r="P21" s="306"/>
      <c r="Q21" s="306"/>
      <c r="R21" s="306"/>
      <c r="S21" s="306"/>
      <c r="T21" s="306"/>
      <c r="U21" s="306"/>
      <c r="V21" s="306"/>
      <c r="W21" s="306"/>
      <c r="X21" s="306"/>
      <c r="Y21" s="306"/>
      <c r="Z21" s="24" t="s">
        <v>129</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37" t="s">
        <v>238</v>
      </c>
      <c r="B24" s="475"/>
      <c r="C24" s="475"/>
      <c r="D24" s="475"/>
      <c r="E24" s="475"/>
      <c r="F24" s="475"/>
      <c r="G24" s="475"/>
      <c r="H24" s="475"/>
      <c r="I24" s="475"/>
      <c r="J24" s="475"/>
      <c r="K24" s="475"/>
      <c r="L24" s="475"/>
      <c r="M24" s="475"/>
      <c r="N24" s="475"/>
      <c r="O24" s="475"/>
      <c r="P24" s="475"/>
      <c r="Q24" s="475"/>
      <c r="R24" s="475"/>
      <c r="S24" s="475"/>
      <c r="T24" s="475"/>
      <c r="U24" s="475"/>
      <c r="V24" s="475"/>
      <c r="W24" s="475"/>
      <c r="X24" s="475"/>
      <c r="Y24" s="476"/>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5"/>
  <sheetViews>
    <sheetView view="pageBreakPreview" zoomScaleNormal="100" zoomScaleSheetLayoutView="100" workbookViewId="0">
      <selection activeCell="AG5" sqref="AG5"/>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1" t="s">
        <v>1073</v>
      </c>
      <c r="C2" s="241"/>
      <c r="D2" s="241"/>
      <c r="E2" s="241"/>
      <c r="F2" s="241"/>
      <c r="G2" s="241"/>
      <c r="H2" s="241"/>
      <c r="I2" s="241"/>
      <c r="J2" s="241"/>
      <c r="K2" s="241"/>
      <c r="L2" s="241"/>
      <c r="M2" s="241"/>
      <c r="N2" s="241"/>
      <c r="O2" s="241"/>
      <c r="P2" s="241"/>
      <c r="Q2" s="241"/>
      <c r="R2" s="241"/>
      <c r="S2" s="241"/>
      <c r="T2" s="241"/>
      <c r="U2" s="241"/>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82" t="s">
        <v>191</v>
      </c>
      <c r="Z4" s="482"/>
      <c r="AA4" s="482"/>
      <c r="AB4" s="482"/>
      <c r="AC4" s="482"/>
      <c r="AD4" s="482"/>
      <c r="AE4" s="482"/>
      <c r="AF4" s="482"/>
      <c r="AG4" s="14"/>
    </row>
    <row r="5" spans="1:50" ht="30" customHeight="1">
      <c r="A5" s="47"/>
      <c r="B5" s="47"/>
      <c r="C5" s="323" t="s">
        <v>239</v>
      </c>
      <c r="D5" s="323"/>
      <c r="E5" s="323"/>
      <c r="F5" s="323"/>
      <c r="G5" s="323"/>
      <c r="H5" s="323"/>
      <c r="I5" s="323"/>
      <c r="J5" s="323"/>
      <c r="K5" s="323" t="s">
        <v>244</v>
      </c>
      <c r="L5" s="323"/>
      <c r="M5" s="323"/>
      <c r="N5" s="323"/>
      <c r="O5" s="323"/>
      <c r="P5" s="323"/>
      <c r="Q5" s="323" t="s">
        <v>240</v>
      </c>
      <c r="R5" s="323"/>
      <c r="S5" s="323"/>
      <c r="T5" s="323"/>
      <c r="U5" s="323"/>
      <c r="V5" s="464" t="s">
        <v>1048</v>
      </c>
      <c r="W5" s="464"/>
      <c r="X5" s="464"/>
      <c r="Y5" s="464"/>
      <c r="Z5" s="464"/>
      <c r="AA5" s="464"/>
      <c r="AB5" s="464" t="s">
        <v>241</v>
      </c>
      <c r="AC5" s="464"/>
      <c r="AD5" s="464"/>
      <c r="AE5" s="464"/>
      <c r="AF5" s="464"/>
    </row>
    <row r="6" spans="1:50" ht="30" customHeight="1">
      <c r="A6" s="47"/>
      <c r="B6" s="47"/>
      <c r="C6" s="324" t="s">
        <v>242</v>
      </c>
      <c r="D6" s="324"/>
      <c r="E6" s="324"/>
      <c r="F6" s="324"/>
      <c r="G6" s="324"/>
      <c r="H6" s="324"/>
      <c r="I6" s="324"/>
      <c r="J6" s="324"/>
      <c r="K6" s="479"/>
      <c r="L6" s="479"/>
      <c r="M6" s="479"/>
      <c r="N6" s="479"/>
      <c r="O6" s="479"/>
      <c r="P6" s="479"/>
      <c r="Q6" s="480"/>
      <c r="R6" s="480"/>
      <c r="S6" s="480"/>
      <c r="T6" s="480"/>
      <c r="U6" s="480"/>
      <c r="V6" s="481"/>
      <c r="W6" s="481"/>
      <c r="X6" s="481"/>
      <c r="Y6" s="481"/>
      <c r="Z6" s="481"/>
      <c r="AA6" s="481"/>
      <c r="AB6" s="341"/>
      <c r="AC6" s="341"/>
      <c r="AD6" s="341"/>
      <c r="AE6" s="341"/>
      <c r="AF6" s="341"/>
    </row>
    <row r="7" spans="1:50" ht="30" customHeight="1">
      <c r="A7" s="47"/>
      <c r="B7" s="47"/>
      <c r="C7" s="324" t="s">
        <v>242</v>
      </c>
      <c r="D7" s="324"/>
      <c r="E7" s="324"/>
      <c r="F7" s="324"/>
      <c r="G7" s="324"/>
      <c r="H7" s="324"/>
      <c r="I7" s="324"/>
      <c r="J7" s="324"/>
      <c r="K7" s="479"/>
      <c r="L7" s="479"/>
      <c r="M7" s="479"/>
      <c r="N7" s="479"/>
      <c r="O7" s="479"/>
      <c r="P7" s="479"/>
      <c r="Q7" s="480"/>
      <c r="R7" s="480"/>
      <c r="S7" s="480"/>
      <c r="T7" s="480"/>
      <c r="U7" s="480"/>
      <c r="V7" s="481"/>
      <c r="W7" s="481"/>
      <c r="X7" s="481"/>
      <c r="Y7" s="481"/>
      <c r="Z7" s="481"/>
      <c r="AA7" s="481"/>
      <c r="AB7" s="341"/>
      <c r="AC7" s="341"/>
      <c r="AD7" s="341"/>
      <c r="AE7" s="341"/>
      <c r="AF7" s="341"/>
    </row>
    <row r="8" spans="1:50" ht="30" customHeight="1">
      <c r="A8" s="47"/>
      <c r="B8" s="47"/>
      <c r="C8" s="324" t="s">
        <v>242</v>
      </c>
      <c r="D8" s="324"/>
      <c r="E8" s="324"/>
      <c r="F8" s="324"/>
      <c r="G8" s="324"/>
      <c r="H8" s="324"/>
      <c r="I8" s="324"/>
      <c r="J8" s="324"/>
      <c r="K8" s="479"/>
      <c r="L8" s="479"/>
      <c r="M8" s="479"/>
      <c r="N8" s="479"/>
      <c r="O8" s="479"/>
      <c r="P8" s="479"/>
      <c r="Q8" s="480"/>
      <c r="R8" s="480"/>
      <c r="S8" s="480"/>
      <c r="T8" s="480"/>
      <c r="U8" s="480"/>
      <c r="V8" s="481"/>
      <c r="W8" s="481"/>
      <c r="X8" s="481"/>
      <c r="Y8" s="481"/>
      <c r="Z8" s="481"/>
      <c r="AA8" s="481"/>
      <c r="AB8" s="341"/>
      <c r="AC8" s="341"/>
      <c r="AD8" s="341"/>
      <c r="AE8" s="341"/>
      <c r="AF8" s="341"/>
    </row>
    <row r="9" spans="1:50" ht="30" customHeight="1">
      <c r="A9" s="47"/>
      <c r="B9" s="47"/>
      <c r="C9" s="324" t="s">
        <v>242</v>
      </c>
      <c r="D9" s="324"/>
      <c r="E9" s="324"/>
      <c r="F9" s="324"/>
      <c r="G9" s="324"/>
      <c r="H9" s="324"/>
      <c r="I9" s="324"/>
      <c r="J9" s="324"/>
      <c r="K9" s="479"/>
      <c r="L9" s="479"/>
      <c r="M9" s="479"/>
      <c r="N9" s="479"/>
      <c r="O9" s="479"/>
      <c r="P9" s="479"/>
      <c r="Q9" s="480"/>
      <c r="R9" s="480"/>
      <c r="S9" s="480"/>
      <c r="T9" s="480"/>
      <c r="U9" s="480"/>
      <c r="V9" s="481"/>
      <c r="W9" s="481"/>
      <c r="X9" s="481"/>
      <c r="Y9" s="481"/>
      <c r="Z9" s="481"/>
      <c r="AA9" s="481"/>
      <c r="AB9" s="341"/>
      <c r="AC9" s="341"/>
      <c r="AD9" s="341"/>
      <c r="AE9" s="341"/>
      <c r="AF9" s="341"/>
    </row>
    <row r="10" spans="1:50" ht="30" customHeight="1">
      <c r="A10" s="47"/>
      <c r="B10" s="47"/>
      <c r="C10" s="324" t="s">
        <v>242</v>
      </c>
      <c r="D10" s="324"/>
      <c r="E10" s="324"/>
      <c r="F10" s="324"/>
      <c r="G10" s="324"/>
      <c r="H10" s="324"/>
      <c r="I10" s="324"/>
      <c r="J10" s="324"/>
      <c r="K10" s="479"/>
      <c r="L10" s="479"/>
      <c r="M10" s="479"/>
      <c r="N10" s="479"/>
      <c r="O10" s="479"/>
      <c r="P10" s="479"/>
      <c r="Q10" s="480"/>
      <c r="R10" s="480"/>
      <c r="S10" s="480"/>
      <c r="T10" s="480"/>
      <c r="U10" s="480"/>
      <c r="V10" s="481"/>
      <c r="W10" s="481"/>
      <c r="X10" s="481"/>
      <c r="Y10" s="481"/>
      <c r="Z10" s="481"/>
      <c r="AA10" s="481"/>
      <c r="AB10" s="341"/>
      <c r="AC10" s="341"/>
      <c r="AD10" s="341"/>
      <c r="AE10" s="341"/>
      <c r="AF10" s="341"/>
    </row>
    <row r="11" spans="1:50" ht="30" customHeight="1">
      <c r="A11" s="47"/>
      <c r="B11" s="47"/>
      <c r="C11" s="324" t="s">
        <v>242</v>
      </c>
      <c r="D11" s="324"/>
      <c r="E11" s="324"/>
      <c r="F11" s="324"/>
      <c r="G11" s="324"/>
      <c r="H11" s="324"/>
      <c r="I11" s="324"/>
      <c r="J11" s="324"/>
      <c r="K11" s="479"/>
      <c r="L11" s="479"/>
      <c r="M11" s="479"/>
      <c r="N11" s="479"/>
      <c r="O11" s="479"/>
      <c r="P11" s="479"/>
      <c r="Q11" s="480"/>
      <c r="R11" s="480"/>
      <c r="S11" s="480"/>
      <c r="T11" s="480"/>
      <c r="U11" s="480"/>
      <c r="V11" s="481"/>
      <c r="W11" s="481"/>
      <c r="X11" s="481"/>
      <c r="Y11" s="481"/>
      <c r="Z11" s="481"/>
      <c r="AA11" s="481"/>
      <c r="AB11" s="341"/>
      <c r="AC11" s="341"/>
      <c r="AD11" s="341"/>
      <c r="AE11" s="341"/>
      <c r="AF11" s="341"/>
    </row>
    <row r="12" spans="1:50" ht="30" customHeight="1">
      <c r="A12" s="47"/>
      <c r="B12" s="47"/>
      <c r="C12" s="324" t="s">
        <v>242</v>
      </c>
      <c r="D12" s="324"/>
      <c r="E12" s="324"/>
      <c r="F12" s="324"/>
      <c r="G12" s="324"/>
      <c r="H12" s="324"/>
      <c r="I12" s="324"/>
      <c r="J12" s="324"/>
      <c r="K12" s="479"/>
      <c r="L12" s="479"/>
      <c r="M12" s="479"/>
      <c r="N12" s="479"/>
      <c r="O12" s="479"/>
      <c r="P12" s="479"/>
      <c r="Q12" s="480"/>
      <c r="R12" s="480"/>
      <c r="S12" s="480"/>
      <c r="T12" s="480"/>
      <c r="U12" s="480"/>
      <c r="V12" s="481"/>
      <c r="W12" s="481"/>
      <c r="X12" s="481"/>
      <c r="Y12" s="481"/>
      <c r="Z12" s="481"/>
      <c r="AA12" s="481"/>
      <c r="AB12" s="341"/>
      <c r="AC12" s="341"/>
      <c r="AD12" s="341"/>
      <c r="AE12" s="341"/>
      <c r="AF12" s="341"/>
    </row>
    <row r="13" spans="1:50" ht="30" customHeight="1">
      <c r="A13" s="47"/>
      <c r="B13" s="47"/>
      <c r="C13" s="324" t="s">
        <v>242</v>
      </c>
      <c r="D13" s="324"/>
      <c r="E13" s="324"/>
      <c r="F13" s="324"/>
      <c r="G13" s="324"/>
      <c r="H13" s="324"/>
      <c r="I13" s="324"/>
      <c r="J13" s="324"/>
      <c r="K13" s="479"/>
      <c r="L13" s="479"/>
      <c r="M13" s="479"/>
      <c r="N13" s="479"/>
      <c r="O13" s="479"/>
      <c r="P13" s="479"/>
      <c r="Q13" s="480"/>
      <c r="R13" s="480"/>
      <c r="S13" s="480"/>
      <c r="T13" s="480"/>
      <c r="U13" s="480"/>
      <c r="V13" s="481"/>
      <c r="W13" s="481"/>
      <c r="X13" s="481"/>
      <c r="Y13" s="481"/>
      <c r="Z13" s="481"/>
      <c r="AA13" s="481"/>
      <c r="AB13" s="341"/>
      <c r="AC13" s="341"/>
      <c r="AD13" s="341"/>
      <c r="AE13" s="341"/>
      <c r="AF13" s="341"/>
    </row>
    <row r="14" spans="1:50" ht="30" customHeight="1">
      <c r="A14" s="47"/>
      <c r="B14" s="47"/>
      <c r="C14" s="324" t="s">
        <v>242</v>
      </c>
      <c r="D14" s="324"/>
      <c r="E14" s="324"/>
      <c r="F14" s="324"/>
      <c r="G14" s="324"/>
      <c r="H14" s="324"/>
      <c r="I14" s="324"/>
      <c r="J14" s="324"/>
      <c r="K14" s="479"/>
      <c r="L14" s="479"/>
      <c r="M14" s="479"/>
      <c r="N14" s="479"/>
      <c r="O14" s="479"/>
      <c r="P14" s="479"/>
      <c r="Q14" s="480"/>
      <c r="R14" s="480"/>
      <c r="S14" s="480"/>
      <c r="T14" s="480"/>
      <c r="U14" s="480"/>
      <c r="V14" s="481"/>
      <c r="W14" s="481"/>
      <c r="X14" s="481"/>
      <c r="Y14" s="481"/>
      <c r="Z14" s="481"/>
      <c r="AA14" s="481"/>
      <c r="AB14" s="341"/>
      <c r="AC14" s="341"/>
      <c r="AD14" s="341"/>
      <c r="AE14" s="341"/>
      <c r="AF14" s="341"/>
    </row>
    <row r="15" spans="1:50" ht="30" customHeight="1">
      <c r="A15" s="47"/>
      <c r="B15" s="47"/>
      <c r="C15" s="324" t="s">
        <v>242</v>
      </c>
      <c r="D15" s="324"/>
      <c r="E15" s="324"/>
      <c r="F15" s="324"/>
      <c r="G15" s="324"/>
      <c r="H15" s="324"/>
      <c r="I15" s="324"/>
      <c r="J15" s="324"/>
      <c r="K15" s="479"/>
      <c r="L15" s="479"/>
      <c r="M15" s="479"/>
      <c r="N15" s="479"/>
      <c r="O15" s="479"/>
      <c r="P15" s="479"/>
      <c r="Q15" s="480"/>
      <c r="R15" s="480"/>
      <c r="S15" s="480"/>
      <c r="T15" s="480"/>
      <c r="U15" s="480"/>
      <c r="V15" s="481"/>
      <c r="W15" s="481"/>
      <c r="X15" s="481"/>
      <c r="Y15" s="481"/>
      <c r="Z15" s="481"/>
      <c r="AA15" s="481"/>
      <c r="AB15" s="341"/>
      <c r="AC15" s="341"/>
      <c r="AD15" s="341"/>
      <c r="AE15" s="341"/>
      <c r="AF15" s="341"/>
    </row>
    <row r="16" spans="1:50" ht="30" customHeight="1">
      <c r="A16" s="47"/>
      <c r="B16" s="47"/>
      <c r="C16" s="324" t="s">
        <v>242</v>
      </c>
      <c r="D16" s="324"/>
      <c r="E16" s="324"/>
      <c r="F16" s="324"/>
      <c r="G16" s="324"/>
      <c r="H16" s="324"/>
      <c r="I16" s="324"/>
      <c r="J16" s="324"/>
      <c r="K16" s="479"/>
      <c r="L16" s="479"/>
      <c r="M16" s="479"/>
      <c r="N16" s="479"/>
      <c r="O16" s="479"/>
      <c r="P16" s="479"/>
      <c r="Q16" s="480"/>
      <c r="R16" s="480"/>
      <c r="S16" s="480"/>
      <c r="T16" s="480"/>
      <c r="U16" s="480"/>
      <c r="V16" s="481"/>
      <c r="W16" s="481"/>
      <c r="X16" s="481"/>
      <c r="Y16" s="481"/>
      <c r="Z16" s="481"/>
      <c r="AA16" s="481"/>
      <c r="AB16" s="341"/>
      <c r="AC16" s="341"/>
      <c r="AD16" s="341"/>
      <c r="AE16" s="341"/>
      <c r="AF16" s="341"/>
    </row>
    <row r="17" spans="1:46" ht="30" customHeight="1">
      <c r="A17" s="47"/>
      <c r="B17" s="47"/>
      <c r="C17" s="324" t="s">
        <v>242</v>
      </c>
      <c r="D17" s="324"/>
      <c r="E17" s="324"/>
      <c r="F17" s="324"/>
      <c r="G17" s="324"/>
      <c r="H17" s="324"/>
      <c r="I17" s="324"/>
      <c r="J17" s="324"/>
      <c r="K17" s="479"/>
      <c r="L17" s="479"/>
      <c r="M17" s="479"/>
      <c r="N17" s="479"/>
      <c r="O17" s="479"/>
      <c r="P17" s="479"/>
      <c r="Q17" s="480"/>
      <c r="R17" s="480"/>
      <c r="S17" s="480"/>
      <c r="T17" s="480"/>
      <c r="U17" s="480"/>
      <c r="V17" s="481"/>
      <c r="W17" s="481"/>
      <c r="X17" s="481"/>
      <c r="Y17" s="481"/>
      <c r="Z17" s="481"/>
      <c r="AA17" s="481"/>
      <c r="AB17" s="341"/>
      <c r="AC17" s="341"/>
      <c r="AD17" s="341"/>
      <c r="AE17" s="341"/>
      <c r="AF17" s="341"/>
    </row>
    <row r="18" spans="1:46" ht="30" customHeight="1">
      <c r="A18" s="47"/>
      <c r="B18" s="47"/>
      <c r="C18" s="324" t="s">
        <v>242</v>
      </c>
      <c r="D18" s="324"/>
      <c r="E18" s="324"/>
      <c r="F18" s="324"/>
      <c r="G18" s="324"/>
      <c r="H18" s="324"/>
      <c r="I18" s="324"/>
      <c r="J18" s="324"/>
      <c r="K18" s="479"/>
      <c r="L18" s="479"/>
      <c r="M18" s="479"/>
      <c r="N18" s="479"/>
      <c r="O18" s="479"/>
      <c r="P18" s="479"/>
      <c r="Q18" s="480"/>
      <c r="R18" s="480"/>
      <c r="S18" s="480"/>
      <c r="T18" s="480"/>
      <c r="U18" s="480"/>
      <c r="V18" s="481"/>
      <c r="W18" s="481"/>
      <c r="X18" s="481"/>
      <c r="Y18" s="481"/>
      <c r="Z18" s="481"/>
      <c r="AA18" s="481"/>
      <c r="AB18" s="341"/>
      <c r="AC18" s="341"/>
      <c r="AD18" s="341"/>
      <c r="AE18" s="341"/>
      <c r="AF18" s="341"/>
    </row>
    <row r="19" spans="1:46" ht="30" customHeight="1">
      <c r="A19" s="47"/>
      <c r="B19" s="47"/>
      <c r="C19" s="324" t="s">
        <v>242</v>
      </c>
      <c r="D19" s="324"/>
      <c r="E19" s="324"/>
      <c r="F19" s="324"/>
      <c r="G19" s="324"/>
      <c r="H19" s="324"/>
      <c r="I19" s="324"/>
      <c r="J19" s="324"/>
      <c r="K19" s="479"/>
      <c r="L19" s="479"/>
      <c r="M19" s="479"/>
      <c r="N19" s="479"/>
      <c r="O19" s="479"/>
      <c r="P19" s="479"/>
      <c r="Q19" s="480"/>
      <c r="R19" s="480"/>
      <c r="S19" s="480"/>
      <c r="T19" s="480"/>
      <c r="U19" s="480"/>
      <c r="V19" s="481"/>
      <c r="W19" s="481"/>
      <c r="X19" s="481"/>
      <c r="Y19" s="481"/>
      <c r="Z19" s="481"/>
      <c r="AA19" s="481"/>
      <c r="AB19" s="341"/>
      <c r="AC19" s="341"/>
      <c r="AD19" s="341"/>
      <c r="AE19" s="341"/>
      <c r="AF19" s="341"/>
    </row>
    <row r="20" spans="1:46" ht="30" customHeight="1">
      <c r="A20" s="47"/>
      <c r="B20" s="47"/>
      <c r="C20" s="324" t="s">
        <v>242</v>
      </c>
      <c r="D20" s="324"/>
      <c r="E20" s="324"/>
      <c r="F20" s="324"/>
      <c r="G20" s="324"/>
      <c r="H20" s="324"/>
      <c r="I20" s="324"/>
      <c r="J20" s="324"/>
      <c r="K20" s="479"/>
      <c r="L20" s="479"/>
      <c r="M20" s="479"/>
      <c r="N20" s="479"/>
      <c r="O20" s="479"/>
      <c r="P20" s="479"/>
      <c r="Q20" s="480"/>
      <c r="R20" s="480"/>
      <c r="S20" s="480"/>
      <c r="T20" s="480"/>
      <c r="U20" s="480"/>
      <c r="V20" s="481"/>
      <c r="W20" s="481"/>
      <c r="X20" s="481"/>
      <c r="Y20" s="481"/>
      <c r="Z20" s="481"/>
      <c r="AA20" s="481"/>
      <c r="AB20" s="341"/>
      <c r="AC20" s="341"/>
      <c r="AD20" s="341"/>
      <c r="AE20" s="341"/>
      <c r="AF20" s="341"/>
    </row>
    <row r="21" spans="1:46" ht="7.5" customHeight="1">
      <c r="A21" s="23"/>
      <c r="B21" s="22"/>
      <c r="C21" s="21"/>
      <c r="D21" s="21"/>
      <c r="E21" s="25"/>
      <c r="F21" s="25"/>
      <c r="G21" s="25"/>
      <c r="H21" s="25"/>
      <c r="I21" s="25"/>
      <c r="J21" s="25"/>
      <c r="K21" s="25"/>
      <c r="L21" s="25"/>
      <c r="M21" s="25"/>
      <c r="N21" s="25"/>
      <c r="O21" s="25"/>
      <c r="P21" s="19"/>
      <c r="Q21" s="19"/>
      <c r="R21" s="19"/>
      <c r="S21" s="19"/>
      <c r="T21" s="19"/>
      <c r="U21" s="19"/>
      <c r="V21" s="19"/>
      <c r="W21" s="19"/>
      <c r="X21" s="19"/>
      <c r="Y21" s="19"/>
      <c r="Z21" s="19"/>
      <c r="AA21" s="19"/>
      <c r="AB21" s="19"/>
      <c r="AC21" s="19"/>
      <c r="AD21" s="19"/>
      <c r="AE21" s="19"/>
      <c r="AF21" s="19"/>
      <c r="AG21" s="18"/>
    </row>
    <row r="22" spans="1:46" ht="26.25" customHeight="1">
      <c r="A22" s="23"/>
      <c r="B22" s="22"/>
      <c r="C22" s="21"/>
      <c r="D22" s="44"/>
      <c r="E22" s="306"/>
      <c r="F22" s="306"/>
      <c r="G22" s="306"/>
      <c r="H22" s="306"/>
      <c r="I22" s="306"/>
      <c r="J22" s="306"/>
      <c r="K22" s="306"/>
      <c r="L22" s="306"/>
      <c r="M22" s="306"/>
      <c r="N22" s="306"/>
      <c r="O22" s="306"/>
      <c r="P22" s="306"/>
      <c r="Q22" s="306"/>
      <c r="R22" s="306"/>
      <c r="S22" s="306"/>
      <c r="T22" s="306"/>
      <c r="U22" s="306"/>
      <c r="V22" s="306"/>
      <c r="W22" s="306"/>
      <c r="X22" s="306"/>
      <c r="Y22" s="306"/>
      <c r="Z22" s="306"/>
      <c r="AA22" s="306"/>
      <c r="AB22" s="306"/>
      <c r="AC22" s="306"/>
      <c r="AD22" s="306"/>
      <c r="AE22" s="306"/>
      <c r="AF22" s="306"/>
      <c r="AG22" s="87" t="s">
        <v>243</v>
      </c>
      <c r="AH22" s="44"/>
      <c r="AI22" s="44"/>
      <c r="AJ22" s="44"/>
      <c r="AK22" s="44"/>
      <c r="AL22" s="44"/>
      <c r="AM22" s="44"/>
      <c r="AN22" s="44"/>
      <c r="AO22" s="44"/>
      <c r="AP22" s="44"/>
      <c r="AQ22" s="44"/>
      <c r="AR22" s="44"/>
      <c r="AS22" s="44"/>
      <c r="AT22" s="24"/>
    </row>
    <row r="25" spans="1:46" ht="62.25" customHeight="1">
      <c r="A25" s="237" t="s">
        <v>252</v>
      </c>
      <c r="B25" s="238"/>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9"/>
    </row>
  </sheetData>
  <sheetProtection formatCells="0" formatRows="0"/>
  <mergeCells count="84">
    <mergeCell ref="A25:AF25"/>
    <mergeCell ref="Y4:AF4"/>
    <mergeCell ref="C5:J5"/>
    <mergeCell ref="K5:P5"/>
    <mergeCell ref="Q5:U5"/>
    <mergeCell ref="V5:AA5"/>
    <mergeCell ref="E22:AF2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 ref="C11:J11"/>
    <mergeCell ref="K11:P11"/>
    <mergeCell ref="Q11:U11"/>
    <mergeCell ref="V11:AA11"/>
    <mergeCell ref="AB11:AF11"/>
    <mergeCell ref="C12:J12"/>
    <mergeCell ref="K12:P12"/>
    <mergeCell ref="Q12:U12"/>
    <mergeCell ref="V12:AA12"/>
    <mergeCell ref="AB12:AF12"/>
    <mergeCell ref="C13:J13"/>
    <mergeCell ref="K13:P13"/>
    <mergeCell ref="Q13:U13"/>
    <mergeCell ref="V13:AA13"/>
    <mergeCell ref="AB13:AF13"/>
    <mergeCell ref="C14:J14"/>
    <mergeCell ref="K14:P14"/>
    <mergeCell ref="Q14:U14"/>
    <mergeCell ref="V14:AA14"/>
    <mergeCell ref="AB14:AF14"/>
    <mergeCell ref="C15:J15"/>
    <mergeCell ref="K15:P15"/>
    <mergeCell ref="Q15:U15"/>
    <mergeCell ref="V15:AA15"/>
    <mergeCell ref="AB15:AF15"/>
    <mergeCell ref="C16:J16"/>
    <mergeCell ref="K16:P16"/>
    <mergeCell ref="Q16:U16"/>
    <mergeCell ref="V16:AA16"/>
    <mergeCell ref="AB16:AF16"/>
    <mergeCell ref="C17:J17"/>
    <mergeCell ref="K17:P17"/>
    <mergeCell ref="Q17:U17"/>
    <mergeCell ref="V17:AA17"/>
    <mergeCell ref="AB17:AF17"/>
    <mergeCell ref="C18:J18"/>
    <mergeCell ref="K18:P18"/>
    <mergeCell ref="Q18:U18"/>
    <mergeCell ref="V18:AA18"/>
    <mergeCell ref="AB18:AF18"/>
    <mergeCell ref="C19:J19"/>
    <mergeCell ref="K19:P19"/>
    <mergeCell ref="Q19:U19"/>
    <mergeCell ref="V19:AA19"/>
    <mergeCell ref="AB19:AF19"/>
    <mergeCell ref="C20:J20"/>
    <mergeCell ref="K20:P20"/>
    <mergeCell ref="Q20:U20"/>
    <mergeCell ref="V20:AA20"/>
    <mergeCell ref="AB20:AF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8"/>
  <sheetViews>
    <sheetView view="pageBreakPreview" zoomScaleNormal="100" zoomScaleSheetLayoutView="100" workbookViewId="0">
      <selection activeCell="AP5" sqref="AP5"/>
    </sheetView>
  </sheetViews>
  <sheetFormatPr defaultRowHeight="16.5"/>
  <cols>
    <col min="1" max="4" width="1.125" style="1" customWidth="1"/>
    <col min="5" max="41" width="2.375" style="1" customWidth="1"/>
    <col min="42" max="50" width="9" style="1"/>
  </cols>
  <sheetData>
    <row r="2" spans="1:55" ht="19.5">
      <c r="A2" s="17"/>
      <c r="B2" s="241" t="s">
        <v>1074</v>
      </c>
      <c r="C2" s="241"/>
      <c r="D2" s="241"/>
      <c r="E2" s="241"/>
      <c r="F2" s="241"/>
      <c r="G2" s="241"/>
      <c r="H2" s="241"/>
      <c r="I2" s="241"/>
      <c r="J2" s="241"/>
      <c r="K2" s="241"/>
      <c r="L2" s="241"/>
      <c r="M2" s="241"/>
      <c r="N2" s="241"/>
      <c r="O2" s="241"/>
      <c r="P2" s="241"/>
      <c r="Q2" s="241"/>
      <c r="R2" s="241"/>
      <c r="S2" s="241"/>
      <c r="T2" s="241"/>
      <c r="U2" s="241"/>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22" t="s">
        <v>247</v>
      </c>
      <c r="AE4" s="322"/>
      <c r="AF4" s="322"/>
      <c r="AG4" s="322"/>
      <c r="AH4" s="322"/>
      <c r="AI4" s="322"/>
      <c r="AJ4" s="322"/>
      <c r="AK4" s="322"/>
      <c r="AL4" s="322"/>
      <c r="AM4" s="322"/>
      <c r="AN4" s="322"/>
      <c r="AO4" s="322"/>
      <c r="AP4" s="14"/>
    </row>
    <row r="5" spans="1:55" ht="26.25" customHeight="1">
      <c r="A5" s="17"/>
      <c r="B5" s="16"/>
      <c r="C5" s="16"/>
      <c r="D5" s="16"/>
      <c r="E5" s="483" t="s">
        <v>248</v>
      </c>
      <c r="F5" s="483"/>
      <c r="G5" s="483"/>
      <c r="H5" s="483"/>
      <c r="I5" s="483"/>
      <c r="J5" s="483"/>
      <c r="K5" s="483"/>
      <c r="L5" s="483"/>
      <c r="M5" s="483" t="s">
        <v>249</v>
      </c>
      <c r="N5" s="483"/>
      <c r="O5" s="483"/>
      <c r="P5" s="483"/>
      <c r="Q5" s="483"/>
      <c r="R5" s="483"/>
      <c r="S5" s="483"/>
      <c r="T5" s="483"/>
      <c r="U5" s="483"/>
      <c r="V5" s="483" t="s">
        <v>250</v>
      </c>
      <c r="W5" s="483"/>
      <c r="X5" s="483"/>
      <c r="Y5" s="483"/>
      <c r="Z5" s="483" t="s">
        <v>1046</v>
      </c>
      <c r="AA5" s="483"/>
      <c r="AB5" s="483"/>
      <c r="AC5" s="483"/>
      <c r="AD5" s="483"/>
      <c r="AE5" s="483"/>
      <c r="AF5" s="483" t="s">
        <v>1047</v>
      </c>
      <c r="AG5" s="483"/>
      <c r="AH5" s="483"/>
      <c r="AI5" s="483"/>
      <c r="AJ5" s="483"/>
      <c r="AK5" s="483"/>
      <c r="AL5" s="483" t="s">
        <v>251</v>
      </c>
      <c r="AM5" s="483"/>
      <c r="AN5" s="483"/>
      <c r="AO5" s="483"/>
      <c r="AP5" s="14"/>
    </row>
    <row r="6" spans="1:55" ht="26.25" customHeight="1">
      <c r="A6" s="17"/>
      <c r="B6" s="16"/>
      <c r="C6" s="16"/>
      <c r="D6" s="16"/>
      <c r="E6" s="326" t="s">
        <v>1183</v>
      </c>
      <c r="F6" s="326"/>
      <c r="G6" s="326"/>
      <c r="H6" s="326"/>
      <c r="I6" s="326"/>
      <c r="J6" s="326"/>
      <c r="K6" s="326"/>
      <c r="L6" s="326"/>
      <c r="M6" s="326" t="s">
        <v>1157</v>
      </c>
      <c r="N6" s="326"/>
      <c r="O6" s="326"/>
      <c r="P6" s="326"/>
      <c r="Q6" s="326"/>
      <c r="R6" s="326"/>
      <c r="S6" s="326"/>
      <c r="T6" s="326"/>
      <c r="U6" s="326"/>
      <c r="V6" s="343" t="s">
        <v>1164</v>
      </c>
      <c r="W6" s="343"/>
      <c r="X6" s="343"/>
      <c r="Y6" s="343"/>
      <c r="Z6" s="485">
        <v>474</v>
      </c>
      <c r="AA6" s="485"/>
      <c r="AB6" s="485"/>
      <c r="AC6" s="485"/>
      <c r="AD6" s="485"/>
      <c r="AE6" s="485"/>
      <c r="AF6" s="485">
        <v>494</v>
      </c>
      <c r="AG6" s="485"/>
      <c r="AH6" s="485"/>
      <c r="AI6" s="485"/>
      <c r="AJ6" s="485"/>
      <c r="AK6" s="485"/>
      <c r="AL6" s="484"/>
      <c r="AM6" s="484"/>
      <c r="AN6" s="484"/>
      <c r="AO6" s="484"/>
      <c r="AP6" s="14"/>
    </row>
    <row r="7" spans="1:55" ht="26.25" customHeight="1">
      <c r="A7" s="17"/>
      <c r="B7" s="223"/>
      <c r="C7" s="223"/>
      <c r="D7" s="223"/>
      <c r="E7" s="326" t="s">
        <v>1181</v>
      </c>
      <c r="F7" s="326"/>
      <c r="G7" s="326"/>
      <c r="H7" s="326"/>
      <c r="I7" s="326"/>
      <c r="J7" s="326"/>
      <c r="K7" s="326"/>
      <c r="L7" s="326"/>
      <c r="M7" s="326" t="s">
        <v>1160</v>
      </c>
      <c r="N7" s="326"/>
      <c r="O7" s="326"/>
      <c r="P7" s="326"/>
      <c r="Q7" s="326"/>
      <c r="R7" s="326"/>
      <c r="S7" s="326"/>
      <c r="T7" s="326"/>
      <c r="U7" s="326"/>
      <c r="V7" s="343" t="s">
        <v>1165</v>
      </c>
      <c r="W7" s="343"/>
      <c r="X7" s="343"/>
      <c r="Y7" s="343"/>
      <c r="Z7" s="485">
        <v>30514</v>
      </c>
      <c r="AA7" s="485"/>
      <c r="AB7" s="485"/>
      <c r="AC7" s="485"/>
      <c r="AD7" s="485"/>
      <c r="AE7" s="485"/>
      <c r="AF7" s="485">
        <v>31907</v>
      </c>
      <c r="AG7" s="485"/>
      <c r="AH7" s="485"/>
      <c r="AI7" s="485"/>
      <c r="AJ7" s="485"/>
      <c r="AK7" s="485"/>
      <c r="AL7" s="484"/>
      <c r="AM7" s="484"/>
      <c r="AN7" s="484"/>
      <c r="AO7" s="484"/>
      <c r="AP7" s="14"/>
    </row>
    <row r="8" spans="1:55" ht="26.25" customHeight="1">
      <c r="A8" s="17"/>
      <c r="B8" s="223"/>
      <c r="C8" s="223"/>
      <c r="D8" s="223"/>
      <c r="E8" s="326" t="s">
        <v>1181</v>
      </c>
      <c r="F8" s="326"/>
      <c r="G8" s="326"/>
      <c r="H8" s="326"/>
      <c r="I8" s="326"/>
      <c r="J8" s="326"/>
      <c r="K8" s="326"/>
      <c r="L8" s="326"/>
      <c r="M8" s="326" t="s">
        <v>1160</v>
      </c>
      <c r="N8" s="326"/>
      <c r="O8" s="326"/>
      <c r="P8" s="326"/>
      <c r="Q8" s="326"/>
      <c r="R8" s="326"/>
      <c r="S8" s="326"/>
      <c r="T8" s="326"/>
      <c r="U8" s="326"/>
      <c r="V8" s="343" t="s">
        <v>1165</v>
      </c>
      <c r="W8" s="343"/>
      <c r="X8" s="343"/>
      <c r="Y8" s="343"/>
      <c r="Z8" s="485">
        <v>3</v>
      </c>
      <c r="AA8" s="485"/>
      <c r="AB8" s="485"/>
      <c r="AC8" s="485"/>
      <c r="AD8" s="485"/>
      <c r="AE8" s="485"/>
      <c r="AF8" s="485">
        <v>3</v>
      </c>
      <c r="AG8" s="485"/>
      <c r="AH8" s="485"/>
      <c r="AI8" s="485"/>
      <c r="AJ8" s="485"/>
      <c r="AK8" s="485"/>
      <c r="AL8" s="484"/>
      <c r="AM8" s="484"/>
      <c r="AN8" s="484"/>
      <c r="AO8" s="484"/>
      <c r="AP8" s="14"/>
    </row>
    <row r="9" spans="1:55" ht="26.25" customHeight="1">
      <c r="A9" s="17"/>
      <c r="B9" s="222"/>
      <c r="C9" s="222"/>
      <c r="D9" s="222"/>
      <c r="E9" s="326" t="s">
        <v>1182</v>
      </c>
      <c r="F9" s="326"/>
      <c r="G9" s="326"/>
      <c r="H9" s="326"/>
      <c r="I9" s="326"/>
      <c r="J9" s="326"/>
      <c r="K9" s="326"/>
      <c r="L9" s="326"/>
      <c r="M9" s="326" t="s">
        <v>1158</v>
      </c>
      <c r="N9" s="326"/>
      <c r="O9" s="326"/>
      <c r="P9" s="326"/>
      <c r="Q9" s="326"/>
      <c r="R9" s="326"/>
      <c r="S9" s="326"/>
      <c r="T9" s="326"/>
      <c r="U9" s="326"/>
      <c r="V9" s="343" t="s">
        <v>1164</v>
      </c>
      <c r="W9" s="343"/>
      <c r="X9" s="343"/>
      <c r="Y9" s="343"/>
      <c r="Z9" s="485">
        <v>1829</v>
      </c>
      <c r="AA9" s="485"/>
      <c r="AB9" s="485"/>
      <c r="AC9" s="485"/>
      <c r="AD9" s="485"/>
      <c r="AE9" s="485"/>
      <c r="AF9" s="485">
        <v>659</v>
      </c>
      <c r="AG9" s="485"/>
      <c r="AH9" s="485"/>
      <c r="AI9" s="485"/>
      <c r="AJ9" s="485"/>
      <c r="AK9" s="485"/>
      <c r="AL9" s="484"/>
      <c r="AM9" s="484"/>
      <c r="AN9" s="484"/>
      <c r="AO9" s="484"/>
      <c r="AP9" s="14"/>
    </row>
    <row r="10" spans="1:55" ht="26.25" customHeight="1">
      <c r="A10" s="17"/>
      <c r="B10" s="223"/>
      <c r="C10" s="223"/>
      <c r="D10" s="223"/>
      <c r="E10" s="326" t="s">
        <v>1183</v>
      </c>
      <c r="F10" s="326"/>
      <c r="G10" s="326"/>
      <c r="H10" s="326"/>
      <c r="I10" s="326"/>
      <c r="J10" s="326"/>
      <c r="K10" s="326"/>
      <c r="L10" s="326"/>
      <c r="M10" s="326" t="s">
        <v>1159</v>
      </c>
      <c r="N10" s="326"/>
      <c r="O10" s="326"/>
      <c r="P10" s="326"/>
      <c r="Q10" s="326"/>
      <c r="R10" s="326"/>
      <c r="S10" s="326"/>
      <c r="T10" s="326"/>
      <c r="U10" s="326"/>
      <c r="V10" s="343" t="s">
        <v>1164</v>
      </c>
      <c r="W10" s="343"/>
      <c r="X10" s="343"/>
      <c r="Y10" s="343"/>
      <c r="Z10" s="485">
        <v>30</v>
      </c>
      <c r="AA10" s="485"/>
      <c r="AB10" s="485"/>
      <c r="AC10" s="485"/>
      <c r="AD10" s="485"/>
      <c r="AE10" s="485"/>
      <c r="AF10" s="485">
        <v>30</v>
      </c>
      <c r="AG10" s="485"/>
      <c r="AH10" s="485"/>
      <c r="AI10" s="485"/>
      <c r="AJ10" s="485"/>
      <c r="AK10" s="485"/>
      <c r="AL10" s="484"/>
      <c r="AM10" s="484"/>
      <c r="AN10" s="484"/>
      <c r="AO10" s="484"/>
      <c r="AP10" s="14"/>
    </row>
    <row r="11" spans="1:55" ht="26.25" customHeight="1">
      <c r="A11" s="17"/>
      <c r="B11" s="222"/>
      <c r="C11" s="222"/>
      <c r="D11" s="222"/>
      <c r="E11" s="326" t="s">
        <v>1182</v>
      </c>
      <c r="F11" s="326"/>
      <c r="G11" s="326"/>
      <c r="H11" s="326"/>
      <c r="I11" s="326"/>
      <c r="J11" s="326"/>
      <c r="K11" s="326"/>
      <c r="L11" s="326"/>
      <c r="M11" s="326" t="s">
        <v>1163</v>
      </c>
      <c r="N11" s="326"/>
      <c r="O11" s="326"/>
      <c r="P11" s="326"/>
      <c r="Q11" s="326"/>
      <c r="R11" s="326"/>
      <c r="S11" s="326"/>
      <c r="T11" s="326"/>
      <c r="U11" s="326"/>
      <c r="V11" s="343" t="s">
        <v>1164</v>
      </c>
      <c r="W11" s="343"/>
      <c r="X11" s="343"/>
      <c r="Y11" s="343"/>
      <c r="Z11" s="485">
        <v>2001</v>
      </c>
      <c r="AA11" s="485"/>
      <c r="AB11" s="485"/>
      <c r="AC11" s="485"/>
      <c r="AD11" s="485"/>
      <c r="AE11" s="485"/>
      <c r="AF11" s="485">
        <v>1718</v>
      </c>
      <c r="AG11" s="485"/>
      <c r="AH11" s="485"/>
      <c r="AI11" s="485"/>
      <c r="AJ11" s="485"/>
      <c r="AK11" s="485"/>
      <c r="AL11" s="484"/>
      <c r="AM11" s="484"/>
      <c r="AN11" s="484"/>
      <c r="AO11" s="484"/>
      <c r="AP11" s="14"/>
    </row>
    <row r="12" spans="1:55" ht="26.25" customHeight="1">
      <c r="A12" s="17"/>
      <c r="B12" s="222"/>
      <c r="C12" s="222"/>
      <c r="D12" s="222"/>
      <c r="E12" s="326" t="s">
        <v>1182</v>
      </c>
      <c r="F12" s="326"/>
      <c r="G12" s="326"/>
      <c r="H12" s="326"/>
      <c r="I12" s="326"/>
      <c r="J12" s="326"/>
      <c r="K12" s="326"/>
      <c r="L12" s="326"/>
      <c r="M12" s="326" t="s">
        <v>1161</v>
      </c>
      <c r="N12" s="326"/>
      <c r="O12" s="326"/>
      <c r="P12" s="326"/>
      <c r="Q12" s="326"/>
      <c r="R12" s="326"/>
      <c r="S12" s="326"/>
      <c r="T12" s="326"/>
      <c r="U12" s="326"/>
      <c r="V12" s="343" t="s">
        <v>1164</v>
      </c>
      <c r="W12" s="343"/>
      <c r="X12" s="343"/>
      <c r="Y12" s="343"/>
      <c r="Z12" s="485">
        <v>2001</v>
      </c>
      <c r="AA12" s="485"/>
      <c r="AB12" s="485"/>
      <c r="AC12" s="485"/>
      <c r="AD12" s="485"/>
      <c r="AE12" s="485"/>
      <c r="AF12" s="485">
        <v>2002</v>
      </c>
      <c r="AG12" s="485"/>
      <c r="AH12" s="485"/>
      <c r="AI12" s="485"/>
      <c r="AJ12" s="485"/>
      <c r="AK12" s="485"/>
      <c r="AL12" s="484"/>
      <c r="AM12" s="484"/>
      <c r="AN12" s="484"/>
      <c r="AO12" s="484"/>
      <c r="AP12" s="14"/>
    </row>
    <row r="13" spans="1:55" ht="26.25" customHeight="1">
      <c r="A13" s="17"/>
      <c r="B13" s="222"/>
      <c r="C13" s="222"/>
      <c r="D13" s="222"/>
      <c r="E13" s="326" t="s">
        <v>1166</v>
      </c>
      <c r="F13" s="326"/>
      <c r="G13" s="326"/>
      <c r="H13" s="326"/>
      <c r="I13" s="326"/>
      <c r="J13" s="326"/>
      <c r="K13" s="326"/>
      <c r="L13" s="326"/>
      <c r="M13" s="326" t="s">
        <v>1162</v>
      </c>
      <c r="N13" s="326"/>
      <c r="O13" s="326"/>
      <c r="P13" s="326"/>
      <c r="Q13" s="326"/>
      <c r="R13" s="326"/>
      <c r="S13" s="326"/>
      <c r="T13" s="326"/>
      <c r="U13" s="326"/>
      <c r="V13" s="343" t="s">
        <v>1164</v>
      </c>
      <c r="W13" s="343"/>
      <c r="X13" s="343"/>
      <c r="Y13" s="343"/>
      <c r="Z13" s="485">
        <v>216</v>
      </c>
      <c r="AA13" s="485"/>
      <c r="AB13" s="485"/>
      <c r="AC13" s="485"/>
      <c r="AD13" s="485"/>
      <c r="AE13" s="485"/>
      <c r="AF13" s="485">
        <v>259</v>
      </c>
      <c r="AG13" s="485"/>
      <c r="AH13" s="485"/>
      <c r="AI13" s="485"/>
      <c r="AJ13" s="485"/>
      <c r="AK13" s="485"/>
      <c r="AL13" s="484"/>
      <c r="AM13" s="484"/>
      <c r="AN13" s="484"/>
      <c r="AO13" s="484"/>
      <c r="AP13" s="14"/>
    </row>
    <row r="14" spans="1:55"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97"/>
      <c r="AA14" s="97"/>
      <c r="AB14" s="97"/>
      <c r="AC14" s="97"/>
      <c r="AD14" s="97"/>
      <c r="AE14" s="97"/>
      <c r="AF14" s="97"/>
      <c r="AG14" s="97"/>
      <c r="AH14" s="97"/>
      <c r="AI14" s="97"/>
      <c r="AJ14" s="97"/>
      <c r="AK14" s="97"/>
      <c r="AL14" s="19"/>
      <c r="AM14" s="19"/>
      <c r="AN14" s="19"/>
      <c r="AO14" s="19"/>
      <c r="AP14" s="18"/>
    </row>
    <row r="15" spans="1:55" ht="26.25" customHeight="1">
      <c r="A15" s="23"/>
      <c r="B15" s="22"/>
      <c r="C15" s="21"/>
      <c r="D15" s="44"/>
      <c r="E15" s="306"/>
      <c r="F15" s="306"/>
      <c r="G15" s="306"/>
      <c r="H15" s="306"/>
      <c r="I15" s="306"/>
      <c r="J15" s="306"/>
      <c r="K15" s="306"/>
      <c r="L15" s="306"/>
      <c r="M15" s="306"/>
      <c r="N15" s="306"/>
      <c r="O15" s="306"/>
      <c r="P15" s="306"/>
      <c r="Q15" s="306"/>
      <c r="R15" s="306"/>
      <c r="S15" s="306"/>
      <c r="T15" s="306"/>
      <c r="U15" s="306"/>
      <c r="V15" s="306"/>
      <c r="W15" s="306"/>
      <c r="X15" s="306"/>
      <c r="Y15" s="306"/>
      <c r="Z15" s="306"/>
      <c r="AA15" s="306"/>
      <c r="AB15" s="306"/>
      <c r="AC15" s="306"/>
      <c r="AD15" s="306"/>
      <c r="AE15" s="306"/>
      <c r="AF15" s="306"/>
      <c r="AG15" s="306"/>
      <c r="AH15" s="306"/>
      <c r="AI15" s="306"/>
      <c r="AJ15" s="306"/>
      <c r="AK15" s="306"/>
      <c r="AL15" s="85"/>
      <c r="AM15" s="85"/>
      <c r="AN15" s="85"/>
      <c r="AO15" s="85"/>
      <c r="AP15" s="87" t="s">
        <v>217</v>
      </c>
      <c r="AQ15" s="44"/>
      <c r="AR15" s="44"/>
      <c r="AS15" s="44"/>
      <c r="AT15" s="44"/>
      <c r="AU15" s="44"/>
      <c r="AV15" s="44"/>
      <c r="AW15" s="44"/>
      <c r="AX15" s="44"/>
      <c r="AY15" s="44"/>
      <c r="AZ15" s="44"/>
      <c r="BA15" s="44"/>
      <c r="BB15" s="44"/>
      <c r="BC15" s="24"/>
    </row>
    <row r="18" spans="1:41" ht="54" customHeight="1">
      <c r="A18" s="237" t="s">
        <v>253</v>
      </c>
      <c r="B18" s="238"/>
      <c r="C18" s="238"/>
      <c r="D18" s="238"/>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c r="AC18" s="238"/>
      <c r="AD18" s="238"/>
      <c r="AE18" s="238"/>
      <c r="AF18" s="238"/>
      <c r="AG18" s="238"/>
      <c r="AH18" s="238"/>
      <c r="AI18" s="238"/>
      <c r="AJ18" s="238"/>
      <c r="AK18" s="239"/>
      <c r="AL18" s="88"/>
      <c r="AM18" s="88"/>
      <c r="AN18" s="88"/>
      <c r="AO18" s="88"/>
    </row>
  </sheetData>
  <sheetProtection formatCells="0" formatRows="0"/>
  <mergeCells count="58">
    <mergeCell ref="AL7:AO7"/>
    <mergeCell ref="E7:L7"/>
    <mergeCell ref="M7:U7"/>
    <mergeCell ref="V7:Y7"/>
    <mergeCell ref="Z7:AE7"/>
    <mergeCell ref="AF7:AK7"/>
    <mergeCell ref="AF10:AK10"/>
    <mergeCell ref="AL10:AO10"/>
    <mergeCell ref="E8:L8"/>
    <mergeCell ref="M8:U8"/>
    <mergeCell ref="V8:Y8"/>
    <mergeCell ref="Z8:AE8"/>
    <mergeCell ref="AF8:AK8"/>
    <mergeCell ref="AL8:AO8"/>
    <mergeCell ref="AL13:AO13"/>
    <mergeCell ref="E11:L11"/>
    <mergeCell ref="M11:U11"/>
    <mergeCell ref="V11:Y11"/>
    <mergeCell ref="Z11:AE11"/>
    <mergeCell ref="AF11:AK11"/>
    <mergeCell ref="AL11:AO11"/>
    <mergeCell ref="E13:L13"/>
    <mergeCell ref="M13:U13"/>
    <mergeCell ref="V13:Y13"/>
    <mergeCell ref="Z13:AE13"/>
    <mergeCell ref="AF13:AK13"/>
    <mergeCell ref="AL9:AO9"/>
    <mergeCell ref="E12:L12"/>
    <mergeCell ref="M12:U12"/>
    <mergeCell ref="V12:Y12"/>
    <mergeCell ref="Z12:AE12"/>
    <mergeCell ref="AF12:AK12"/>
    <mergeCell ref="AL12:AO12"/>
    <mergeCell ref="E9:L9"/>
    <mergeCell ref="M9:U9"/>
    <mergeCell ref="V9:Y9"/>
    <mergeCell ref="Z9:AE9"/>
    <mergeCell ref="AF9:AK9"/>
    <mergeCell ref="E10:L10"/>
    <mergeCell ref="M10:U10"/>
    <mergeCell ref="V10:Y10"/>
    <mergeCell ref="Z10:AE10"/>
    <mergeCell ref="B2:U2"/>
    <mergeCell ref="AL5:AO5"/>
    <mergeCell ref="AD4:AO4"/>
    <mergeCell ref="AL6:AO6"/>
    <mergeCell ref="A18:AK18"/>
    <mergeCell ref="E15:AK15"/>
    <mergeCell ref="E5:L5"/>
    <mergeCell ref="M5:U5"/>
    <mergeCell ref="V5:Y5"/>
    <mergeCell ref="Z5:AE5"/>
    <mergeCell ref="AF5:AK5"/>
    <mergeCell ref="E6:L6"/>
    <mergeCell ref="M6:U6"/>
    <mergeCell ref="V6:Y6"/>
    <mergeCell ref="Z6:AE6"/>
    <mergeCell ref="AF6:AK6"/>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G5" sqref="AG5"/>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1" t="s">
        <v>1075</v>
      </c>
      <c r="C2" s="241"/>
      <c r="D2" s="241"/>
      <c r="E2" s="241"/>
      <c r="F2" s="241"/>
      <c r="G2" s="241"/>
      <c r="H2" s="241"/>
      <c r="I2" s="241"/>
      <c r="J2" s="241"/>
      <c r="K2" s="241"/>
      <c r="L2" s="241"/>
      <c r="M2" s="241"/>
      <c r="N2" s="241"/>
      <c r="O2" s="241"/>
      <c r="P2" s="241"/>
      <c r="Q2" s="241"/>
      <c r="R2" s="241"/>
      <c r="S2" s="241"/>
      <c r="T2" s="241"/>
      <c r="U2" s="241"/>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82" t="s">
        <v>254</v>
      </c>
      <c r="Z4" s="482"/>
      <c r="AA4" s="482"/>
      <c r="AB4" s="482"/>
      <c r="AC4" s="482"/>
      <c r="AD4" s="482"/>
      <c r="AE4" s="482"/>
      <c r="AF4" s="482"/>
      <c r="AG4" s="14"/>
    </row>
    <row r="5" spans="1:50" ht="30" customHeight="1">
      <c r="A5" s="47"/>
      <c r="B5" s="47"/>
      <c r="C5" s="323" t="s">
        <v>239</v>
      </c>
      <c r="D5" s="323"/>
      <c r="E5" s="323"/>
      <c r="F5" s="323"/>
      <c r="G5" s="323"/>
      <c r="H5" s="323"/>
      <c r="I5" s="323"/>
      <c r="J5" s="323"/>
      <c r="K5" s="323" t="s">
        <v>244</v>
      </c>
      <c r="L5" s="323"/>
      <c r="M5" s="323"/>
      <c r="N5" s="323"/>
      <c r="O5" s="323"/>
      <c r="P5" s="323"/>
      <c r="Q5" s="323" t="s">
        <v>240</v>
      </c>
      <c r="R5" s="323"/>
      <c r="S5" s="323"/>
      <c r="T5" s="323"/>
      <c r="U5" s="323"/>
      <c r="V5" s="464" t="s">
        <v>1048</v>
      </c>
      <c r="W5" s="464"/>
      <c r="X5" s="464"/>
      <c r="Y5" s="464"/>
      <c r="Z5" s="464"/>
      <c r="AA5" s="464"/>
      <c r="AB5" s="464" t="s">
        <v>257</v>
      </c>
      <c r="AC5" s="464"/>
      <c r="AD5" s="464"/>
      <c r="AE5" s="464"/>
      <c r="AF5" s="464"/>
    </row>
    <row r="6" spans="1:50" ht="30" customHeight="1">
      <c r="A6" s="47"/>
      <c r="B6" s="47"/>
      <c r="C6" s="324" t="s">
        <v>255</v>
      </c>
      <c r="D6" s="324"/>
      <c r="E6" s="324"/>
      <c r="F6" s="324"/>
      <c r="G6" s="324"/>
      <c r="H6" s="324"/>
      <c r="I6" s="324"/>
      <c r="J6" s="324"/>
      <c r="K6" s="479"/>
      <c r="L6" s="479"/>
      <c r="M6" s="479"/>
      <c r="N6" s="479"/>
      <c r="O6" s="479"/>
      <c r="P6" s="479"/>
      <c r="Q6" s="480"/>
      <c r="R6" s="480"/>
      <c r="S6" s="480"/>
      <c r="T6" s="480"/>
      <c r="U6" s="480"/>
      <c r="V6" s="481"/>
      <c r="W6" s="481"/>
      <c r="X6" s="481"/>
      <c r="Y6" s="481"/>
      <c r="Z6" s="481"/>
      <c r="AA6" s="481"/>
      <c r="AB6" s="341"/>
      <c r="AC6" s="341"/>
      <c r="AD6" s="341"/>
      <c r="AE6" s="341"/>
      <c r="AF6" s="341"/>
    </row>
    <row r="7" spans="1:50" ht="30" customHeight="1">
      <c r="A7" s="47"/>
      <c r="B7" s="47"/>
      <c r="C7" s="324" t="s">
        <v>255</v>
      </c>
      <c r="D7" s="324"/>
      <c r="E7" s="324"/>
      <c r="F7" s="324"/>
      <c r="G7" s="324"/>
      <c r="H7" s="324"/>
      <c r="I7" s="324"/>
      <c r="J7" s="324"/>
      <c r="K7" s="479"/>
      <c r="L7" s="479"/>
      <c r="M7" s="479"/>
      <c r="N7" s="479"/>
      <c r="O7" s="479"/>
      <c r="P7" s="479"/>
      <c r="Q7" s="480"/>
      <c r="R7" s="480"/>
      <c r="S7" s="480"/>
      <c r="T7" s="480"/>
      <c r="U7" s="480"/>
      <c r="V7" s="481"/>
      <c r="W7" s="481"/>
      <c r="X7" s="481"/>
      <c r="Y7" s="481"/>
      <c r="Z7" s="481"/>
      <c r="AA7" s="481"/>
      <c r="AB7" s="341"/>
      <c r="AC7" s="341"/>
      <c r="AD7" s="341"/>
      <c r="AE7" s="341"/>
      <c r="AF7" s="341"/>
    </row>
    <row r="8" spans="1:50" ht="30" customHeight="1">
      <c r="A8" s="47"/>
      <c r="B8" s="47"/>
      <c r="C8" s="324" t="s">
        <v>255</v>
      </c>
      <c r="D8" s="324"/>
      <c r="E8" s="324"/>
      <c r="F8" s="324"/>
      <c r="G8" s="324"/>
      <c r="H8" s="324"/>
      <c r="I8" s="324"/>
      <c r="J8" s="324"/>
      <c r="K8" s="479"/>
      <c r="L8" s="479"/>
      <c r="M8" s="479"/>
      <c r="N8" s="479"/>
      <c r="O8" s="479"/>
      <c r="P8" s="479"/>
      <c r="Q8" s="480"/>
      <c r="R8" s="480"/>
      <c r="S8" s="480"/>
      <c r="T8" s="480"/>
      <c r="U8" s="480"/>
      <c r="V8" s="481"/>
      <c r="W8" s="481"/>
      <c r="X8" s="481"/>
      <c r="Y8" s="481"/>
      <c r="Z8" s="481"/>
      <c r="AA8" s="481"/>
      <c r="AB8" s="341"/>
      <c r="AC8" s="341"/>
      <c r="AD8" s="341"/>
      <c r="AE8" s="341"/>
      <c r="AF8" s="341"/>
    </row>
    <row r="9" spans="1:50" ht="30" customHeight="1">
      <c r="A9" s="47"/>
      <c r="B9" s="47"/>
      <c r="C9" s="324" t="s">
        <v>255</v>
      </c>
      <c r="D9" s="324"/>
      <c r="E9" s="324"/>
      <c r="F9" s="324"/>
      <c r="G9" s="324"/>
      <c r="H9" s="324"/>
      <c r="I9" s="324"/>
      <c r="J9" s="324"/>
      <c r="K9" s="479"/>
      <c r="L9" s="479"/>
      <c r="M9" s="479"/>
      <c r="N9" s="479"/>
      <c r="O9" s="479"/>
      <c r="P9" s="479"/>
      <c r="Q9" s="480"/>
      <c r="R9" s="480"/>
      <c r="S9" s="480"/>
      <c r="T9" s="480"/>
      <c r="U9" s="480"/>
      <c r="V9" s="481"/>
      <c r="W9" s="481"/>
      <c r="X9" s="481"/>
      <c r="Y9" s="481"/>
      <c r="Z9" s="481"/>
      <c r="AA9" s="481"/>
      <c r="AB9" s="341"/>
      <c r="AC9" s="341"/>
      <c r="AD9" s="341"/>
      <c r="AE9" s="341"/>
      <c r="AF9" s="341"/>
    </row>
    <row r="10" spans="1:50" ht="30" customHeight="1">
      <c r="A10" s="47"/>
      <c r="B10" s="47"/>
      <c r="C10" s="324" t="s">
        <v>255</v>
      </c>
      <c r="D10" s="324"/>
      <c r="E10" s="324"/>
      <c r="F10" s="324"/>
      <c r="G10" s="324"/>
      <c r="H10" s="324"/>
      <c r="I10" s="324"/>
      <c r="J10" s="324"/>
      <c r="K10" s="479"/>
      <c r="L10" s="479"/>
      <c r="M10" s="479"/>
      <c r="N10" s="479"/>
      <c r="O10" s="479"/>
      <c r="P10" s="479"/>
      <c r="Q10" s="480"/>
      <c r="R10" s="480"/>
      <c r="S10" s="480"/>
      <c r="T10" s="480"/>
      <c r="U10" s="480"/>
      <c r="V10" s="481"/>
      <c r="W10" s="481"/>
      <c r="X10" s="481"/>
      <c r="Y10" s="481"/>
      <c r="Z10" s="481"/>
      <c r="AA10" s="481"/>
      <c r="AB10" s="341"/>
      <c r="AC10" s="341"/>
      <c r="AD10" s="341"/>
      <c r="AE10" s="341"/>
      <c r="AF10" s="341"/>
    </row>
    <row r="11" spans="1:50" ht="30" customHeight="1">
      <c r="A11" s="47"/>
      <c r="B11" s="47"/>
      <c r="C11" s="324" t="s">
        <v>256</v>
      </c>
      <c r="D11" s="324"/>
      <c r="E11" s="324"/>
      <c r="F11" s="324"/>
      <c r="G11" s="324"/>
      <c r="H11" s="324"/>
      <c r="I11" s="324"/>
      <c r="J11" s="324"/>
      <c r="K11" s="479"/>
      <c r="L11" s="479"/>
      <c r="M11" s="479"/>
      <c r="N11" s="479"/>
      <c r="O11" s="479"/>
      <c r="P11" s="479"/>
      <c r="Q11" s="480"/>
      <c r="R11" s="480"/>
      <c r="S11" s="480"/>
      <c r="T11" s="480"/>
      <c r="U11" s="480"/>
      <c r="V11" s="481"/>
      <c r="W11" s="481"/>
      <c r="X11" s="481"/>
      <c r="Y11" s="481"/>
      <c r="Z11" s="481"/>
      <c r="AA11" s="481"/>
      <c r="AB11" s="341"/>
      <c r="AC11" s="341"/>
      <c r="AD11" s="341"/>
      <c r="AE11" s="341"/>
      <c r="AF11" s="341"/>
    </row>
    <row r="12" spans="1:50" ht="30" customHeight="1">
      <c r="A12" s="47"/>
      <c r="B12" s="47"/>
      <c r="C12" s="324" t="s">
        <v>256</v>
      </c>
      <c r="D12" s="324"/>
      <c r="E12" s="324"/>
      <c r="F12" s="324"/>
      <c r="G12" s="324"/>
      <c r="H12" s="324"/>
      <c r="I12" s="324"/>
      <c r="J12" s="324"/>
      <c r="K12" s="479"/>
      <c r="L12" s="479"/>
      <c r="M12" s="479"/>
      <c r="N12" s="479"/>
      <c r="O12" s="479"/>
      <c r="P12" s="479"/>
      <c r="Q12" s="480"/>
      <c r="R12" s="480"/>
      <c r="S12" s="480"/>
      <c r="T12" s="480"/>
      <c r="U12" s="480"/>
      <c r="V12" s="481"/>
      <c r="W12" s="481"/>
      <c r="X12" s="481"/>
      <c r="Y12" s="481"/>
      <c r="Z12" s="481"/>
      <c r="AA12" s="481"/>
      <c r="AB12" s="341"/>
      <c r="AC12" s="341"/>
      <c r="AD12" s="341"/>
      <c r="AE12" s="341"/>
      <c r="AF12" s="341"/>
    </row>
    <row r="13" spans="1:50" ht="30" customHeight="1">
      <c r="A13" s="47"/>
      <c r="B13" s="47"/>
      <c r="C13" s="324" t="s">
        <v>256</v>
      </c>
      <c r="D13" s="324"/>
      <c r="E13" s="324"/>
      <c r="F13" s="324"/>
      <c r="G13" s="324"/>
      <c r="H13" s="324"/>
      <c r="I13" s="324"/>
      <c r="J13" s="324"/>
      <c r="K13" s="479"/>
      <c r="L13" s="479"/>
      <c r="M13" s="479"/>
      <c r="N13" s="479"/>
      <c r="O13" s="479"/>
      <c r="P13" s="479"/>
      <c r="Q13" s="480"/>
      <c r="R13" s="480"/>
      <c r="S13" s="480"/>
      <c r="T13" s="480"/>
      <c r="U13" s="480"/>
      <c r="V13" s="481"/>
      <c r="W13" s="481"/>
      <c r="X13" s="481"/>
      <c r="Y13" s="481"/>
      <c r="Z13" s="481"/>
      <c r="AA13" s="481"/>
      <c r="AB13" s="341"/>
      <c r="AC13" s="341"/>
      <c r="AD13" s="341"/>
      <c r="AE13" s="341"/>
      <c r="AF13" s="341"/>
    </row>
    <row r="14" spans="1:50" ht="30" customHeight="1">
      <c r="A14" s="47"/>
      <c r="B14" s="47"/>
      <c r="C14" s="324" t="s">
        <v>1079</v>
      </c>
      <c r="D14" s="324"/>
      <c r="E14" s="324"/>
      <c r="F14" s="324"/>
      <c r="G14" s="324"/>
      <c r="H14" s="324"/>
      <c r="I14" s="324"/>
      <c r="J14" s="324"/>
      <c r="K14" s="479" t="s">
        <v>1139</v>
      </c>
      <c r="L14" s="479"/>
      <c r="M14" s="479"/>
      <c r="N14" s="479"/>
      <c r="O14" s="479"/>
      <c r="P14" s="479"/>
      <c r="Q14" s="480">
        <v>1635</v>
      </c>
      <c r="R14" s="480"/>
      <c r="S14" s="480"/>
      <c r="T14" s="480"/>
      <c r="U14" s="480"/>
      <c r="V14" s="481">
        <v>1635</v>
      </c>
      <c r="W14" s="481"/>
      <c r="X14" s="481"/>
      <c r="Y14" s="481"/>
      <c r="Z14" s="481"/>
      <c r="AA14" s="481"/>
      <c r="AB14" s="341"/>
      <c r="AC14" s="341"/>
      <c r="AD14" s="341"/>
      <c r="AE14" s="341"/>
      <c r="AF14" s="341"/>
    </row>
    <row r="15" spans="1:50" ht="30" customHeight="1">
      <c r="A15" s="47"/>
      <c r="B15" s="47"/>
      <c r="C15" s="324" t="s">
        <v>1079</v>
      </c>
      <c r="D15" s="324"/>
      <c r="E15" s="324"/>
      <c r="F15" s="324"/>
      <c r="G15" s="324"/>
      <c r="H15" s="324"/>
      <c r="I15" s="324"/>
      <c r="J15" s="324"/>
      <c r="K15" s="479" t="s">
        <v>1168</v>
      </c>
      <c r="L15" s="479"/>
      <c r="M15" s="479"/>
      <c r="N15" s="479"/>
      <c r="O15" s="479"/>
      <c r="P15" s="479"/>
      <c r="Q15" s="480">
        <v>422</v>
      </c>
      <c r="R15" s="480"/>
      <c r="S15" s="480"/>
      <c r="T15" s="480"/>
      <c r="U15" s="480"/>
      <c r="V15" s="481">
        <v>422</v>
      </c>
      <c r="W15" s="481"/>
      <c r="X15" s="481"/>
      <c r="Y15" s="481"/>
      <c r="Z15" s="481"/>
      <c r="AA15" s="481"/>
      <c r="AB15" s="341"/>
      <c r="AC15" s="341"/>
      <c r="AD15" s="341"/>
      <c r="AE15" s="341"/>
      <c r="AF15" s="341"/>
    </row>
    <row r="16" spans="1:50" ht="30" customHeight="1">
      <c r="A16" s="47"/>
      <c r="B16" s="47"/>
      <c r="C16" s="324" t="s">
        <v>1079</v>
      </c>
      <c r="D16" s="324"/>
      <c r="E16" s="324"/>
      <c r="F16" s="324"/>
      <c r="G16" s="324"/>
      <c r="H16" s="324"/>
      <c r="I16" s="324"/>
      <c r="J16" s="324"/>
      <c r="K16" s="479" t="s">
        <v>1169</v>
      </c>
      <c r="L16" s="479"/>
      <c r="M16" s="479"/>
      <c r="N16" s="479"/>
      <c r="O16" s="479"/>
      <c r="P16" s="479"/>
      <c r="Q16" s="480">
        <v>284</v>
      </c>
      <c r="R16" s="480"/>
      <c r="S16" s="480"/>
      <c r="T16" s="480"/>
      <c r="U16" s="480"/>
      <c r="V16" s="481">
        <v>284</v>
      </c>
      <c r="W16" s="481"/>
      <c r="X16" s="481"/>
      <c r="Y16" s="481"/>
      <c r="Z16" s="481"/>
      <c r="AA16" s="481"/>
      <c r="AB16" s="341"/>
      <c r="AC16" s="341"/>
      <c r="AD16" s="341"/>
      <c r="AE16" s="341"/>
      <c r="AF16" s="341"/>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87" t="s">
        <v>243</v>
      </c>
      <c r="AH18" s="44"/>
      <c r="AI18" s="44"/>
      <c r="AJ18" s="44"/>
      <c r="AK18" s="44"/>
      <c r="AL18" s="44"/>
      <c r="AM18" s="44"/>
      <c r="AN18" s="44"/>
      <c r="AO18" s="44"/>
      <c r="AP18" s="44"/>
      <c r="AQ18" s="44"/>
      <c r="AR18" s="44"/>
      <c r="AS18" s="44"/>
      <c r="AT18" s="24"/>
    </row>
    <row r="21" spans="1:46" ht="62.25" customHeight="1">
      <c r="A21" s="237" t="s">
        <v>252</v>
      </c>
      <c r="B21" s="238"/>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9"/>
    </row>
  </sheetData>
  <sheetProtection formatCells="0" formatRows="0"/>
  <mergeCells count="64">
    <mergeCell ref="C16:J16"/>
    <mergeCell ref="K16:P16"/>
    <mergeCell ref="Q16:U16"/>
    <mergeCell ref="V16:AA16"/>
    <mergeCell ref="AB16:AF16"/>
    <mergeCell ref="C15:J15"/>
    <mergeCell ref="K15:P15"/>
    <mergeCell ref="Q15:U15"/>
    <mergeCell ref="V15:AA15"/>
    <mergeCell ref="AB15:AF15"/>
    <mergeCell ref="C14:J14"/>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C11:J11"/>
    <mergeCell ref="C12:J12"/>
    <mergeCell ref="C13:J13"/>
    <mergeCell ref="K14:P14"/>
    <mergeCell ref="Q14:U14"/>
    <mergeCell ref="V14:AA14"/>
    <mergeCell ref="AB14:AF14"/>
    <mergeCell ref="K10:P10"/>
    <mergeCell ref="Q10:U10"/>
    <mergeCell ref="V10:AA10"/>
    <mergeCell ref="AB10:AF10"/>
    <mergeCell ref="AB11:AF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6"/>
  <sheetViews>
    <sheetView view="pageBreakPreview" zoomScaleNormal="85" zoomScaleSheetLayoutView="100" workbookViewId="0">
      <selection activeCell="AL6" sqref="AL6"/>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241" t="s">
        <v>267</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17"/>
      <c r="AI2" s="17"/>
      <c r="AJ2" s="17"/>
      <c r="AK2" s="35"/>
      <c r="AL2" s="14"/>
    </row>
    <row r="3" spans="1:49" ht="19.5">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5">
      <c r="A4" s="17"/>
      <c r="B4" s="241" t="s">
        <v>1076</v>
      </c>
      <c r="C4" s="241"/>
      <c r="D4" s="241"/>
      <c r="E4" s="241"/>
      <c r="F4" s="241"/>
      <c r="G4" s="241"/>
      <c r="H4" s="241"/>
      <c r="I4" s="241"/>
      <c r="J4" s="241"/>
      <c r="K4" s="241"/>
      <c r="L4" s="241"/>
      <c r="M4" s="241"/>
      <c r="N4" s="241"/>
      <c r="O4" s="241"/>
      <c r="P4" s="241"/>
      <c r="Q4" s="241"/>
      <c r="R4" s="241"/>
      <c r="S4" s="241"/>
      <c r="T4" s="241"/>
      <c r="U4" s="241"/>
      <c r="V4" s="241"/>
      <c r="W4" s="241"/>
      <c r="X4" s="241"/>
      <c r="Y4" s="241"/>
      <c r="Z4" s="241"/>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08" t="s">
        <v>221</v>
      </c>
      <c r="AB5" s="308"/>
      <c r="AC5" s="308"/>
      <c r="AD5" s="308"/>
      <c r="AE5" s="308"/>
      <c r="AF5" s="308"/>
      <c r="AG5" s="308"/>
      <c r="AH5" s="308"/>
      <c r="AI5" s="308"/>
      <c r="AJ5" s="308"/>
      <c r="AK5" s="308"/>
    </row>
    <row r="6" spans="1:49" s="91" customFormat="1" ht="30" customHeight="1">
      <c r="A6" s="47"/>
      <c r="B6" s="47"/>
      <c r="C6" s="323" t="s">
        <v>258</v>
      </c>
      <c r="D6" s="323"/>
      <c r="E6" s="323"/>
      <c r="F6" s="323" t="s">
        <v>206</v>
      </c>
      <c r="G6" s="323"/>
      <c r="H6" s="323"/>
      <c r="I6" s="323"/>
      <c r="J6" s="323"/>
      <c r="K6" s="464" t="s">
        <v>259</v>
      </c>
      <c r="L6" s="464"/>
      <c r="M6" s="464"/>
      <c r="N6" s="464"/>
      <c r="O6" s="464"/>
      <c r="P6" s="464"/>
      <c r="Q6" s="464"/>
      <c r="R6" s="464"/>
      <c r="S6" s="464" t="s">
        <v>260</v>
      </c>
      <c r="T6" s="464"/>
      <c r="U6" s="464"/>
      <c r="V6" s="464"/>
      <c r="W6" s="464"/>
      <c r="X6" s="464" t="s">
        <v>261</v>
      </c>
      <c r="Y6" s="464"/>
      <c r="Z6" s="464"/>
      <c r="AA6" s="464"/>
      <c r="AB6" s="464" t="s">
        <v>262</v>
      </c>
      <c r="AC6" s="464"/>
      <c r="AD6" s="464"/>
      <c r="AE6" s="464"/>
      <c r="AF6" s="464" t="s">
        <v>119</v>
      </c>
      <c r="AG6" s="464"/>
      <c r="AH6" s="464"/>
      <c r="AI6" s="464"/>
      <c r="AJ6" s="464"/>
      <c r="AK6" s="464"/>
      <c r="AL6" s="93"/>
      <c r="AM6" s="93"/>
      <c r="AN6" s="93"/>
    </row>
    <row r="7" spans="1:49" s="91" customFormat="1" ht="37.5" customHeight="1">
      <c r="A7" s="100"/>
      <c r="B7" s="100"/>
      <c r="C7" s="460"/>
      <c r="D7" s="460"/>
      <c r="E7" s="460"/>
      <c r="F7" s="460"/>
      <c r="G7" s="460"/>
      <c r="H7" s="460"/>
      <c r="I7" s="460"/>
      <c r="J7" s="460"/>
      <c r="K7" s="461"/>
      <c r="L7" s="461"/>
      <c r="M7" s="461"/>
      <c r="N7" s="461"/>
      <c r="O7" s="461"/>
      <c r="P7" s="461"/>
      <c r="Q7" s="461"/>
      <c r="R7" s="461"/>
      <c r="S7" s="490"/>
      <c r="T7" s="490"/>
      <c r="U7" s="490"/>
      <c r="V7" s="490"/>
      <c r="W7" s="490"/>
      <c r="X7" s="491"/>
      <c r="Y7" s="491"/>
      <c r="Z7" s="491"/>
      <c r="AA7" s="491"/>
      <c r="AB7" s="491"/>
      <c r="AC7" s="491"/>
      <c r="AD7" s="491"/>
      <c r="AE7" s="491"/>
      <c r="AF7" s="492"/>
      <c r="AG7" s="492"/>
      <c r="AH7" s="492"/>
      <c r="AI7" s="492"/>
      <c r="AJ7" s="492"/>
      <c r="AK7" s="492"/>
      <c r="AL7" s="93"/>
      <c r="AM7" s="93"/>
      <c r="AN7" s="93"/>
    </row>
    <row r="8" spans="1:49" s="91" customFormat="1" ht="37.5" customHeight="1">
      <c r="A8" s="100"/>
      <c r="B8" s="100"/>
      <c r="C8" s="460"/>
      <c r="D8" s="460"/>
      <c r="E8" s="460"/>
      <c r="F8" s="460"/>
      <c r="G8" s="460"/>
      <c r="H8" s="460"/>
      <c r="I8" s="460"/>
      <c r="J8" s="460"/>
      <c r="K8" s="461"/>
      <c r="L8" s="461"/>
      <c r="M8" s="461"/>
      <c r="N8" s="461"/>
      <c r="O8" s="461"/>
      <c r="P8" s="461"/>
      <c r="Q8" s="461"/>
      <c r="R8" s="461"/>
      <c r="S8" s="490"/>
      <c r="T8" s="490"/>
      <c r="U8" s="490"/>
      <c r="V8" s="490"/>
      <c r="W8" s="490"/>
      <c r="X8" s="491"/>
      <c r="Y8" s="491"/>
      <c r="Z8" s="491"/>
      <c r="AA8" s="491"/>
      <c r="AB8" s="491"/>
      <c r="AC8" s="491"/>
      <c r="AD8" s="491"/>
      <c r="AE8" s="491"/>
      <c r="AF8" s="492"/>
      <c r="AG8" s="492"/>
      <c r="AH8" s="492"/>
      <c r="AI8" s="492"/>
      <c r="AJ8" s="492"/>
      <c r="AK8" s="492"/>
      <c r="AL8" s="93"/>
      <c r="AM8" s="93"/>
      <c r="AN8" s="93"/>
    </row>
    <row r="9" spans="1:49" ht="18.75" customHeight="1">
      <c r="A9" s="17"/>
      <c r="B9" s="16"/>
      <c r="C9" s="16"/>
      <c r="D9" s="45"/>
      <c r="E9" s="487" t="s">
        <v>263</v>
      </c>
      <c r="F9" s="487"/>
      <c r="G9" s="487"/>
      <c r="H9" s="487"/>
      <c r="I9" s="487"/>
      <c r="J9" s="487"/>
      <c r="K9" s="487"/>
      <c r="L9" s="487"/>
      <c r="M9" s="487"/>
      <c r="N9" s="487"/>
      <c r="O9" s="487"/>
      <c r="P9" s="487"/>
      <c r="Q9" s="487"/>
      <c r="R9" s="487"/>
      <c r="S9" s="487"/>
      <c r="T9" s="487"/>
      <c r="U9" s="487"/>
      <c r="V9" s="487"/>
      <c r="W9" s="487"/>
      <c r="X9" s="487"/>
      <c r="Y9" s="487"/>
      <c r="Z9" s="487"/>
      <c r="AA9" s="487"/>
      <c r="AB9" s="487"/>
      <c r="AC9" s="487"/>
      <c r="AD9" s="487"/>
      <c r="AE9" s="487"/>
      <c r="AF9" s="487"/>
      <c r="AG9" s="487"/>
      <c r="AH9" s="487"/>
      <c r="AI9" s="21"/>
      <c r="AJ9" s="21"/>
      <c r="AK9" s="21"/>
      <c r="AL9" s="14"/>
    </row>
    <row r="10" spans="1:49" ht="26.25" customHeight="1">
      <c r="A10" s="23"/>
      <c r="B10" s="22"/>
      <c r="C10" s="21"/>
      <c r="D10" s="21"/>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79"/>
      <c r="AG10" s="279"/>
      <c r="AH10" s="279"/>
      <c r="AI10" s="279"/>
      <c r="AJ10" s="279"/>
      <c r="AK10" s="279"/>
      <c r="AL10" s="87" t="s">
        <v>217</v>
      </c>
      <c r="AO10" s="1"/>
      <c r="AP10" s="1"/>
      <c r="AQ10" s="1"/>
      <c r="AR10" s="1"/>
      <c r="AS10" s="1"/>
      <c r="AT10" s="1"/>
    </row>
    <row r="11" spans="1:49" ht="19.5">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82" t="s">
        <v>1049</v>
      </c>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17"/>
      <c r="AF12" s="17"/>
      <c r="AG12" s="17"/>
      <c r="AH12" s="17"/>
      <c r="AI12" s="17"/>
      <c r="AJ12" s="17"/>
      <c r="AK12" s="35"/>
      <c r="AL12" s="14"/>
    </row>
    <row r="13" spans="1:49" ht="33.75" customHeight="1">
      <c r="A13" s="17"/>
      <c r="B13" s="16"/>
      <c r="C13" s="16"/>
      <c r="D13" s="16"/>
      <c r="E13" s="488" t="s">
        <v>1050</v>
      </c>
      <c r="F13" s="489"/>
      <c r="G13" s="489"/>
      <c r="H13" s="489"/>
      <c r="I13" s="489"/>
      <c r="J13" s="489"/>
      <c r="K13" s="489"/>
      <c r="L13" s="489"/>
      <c r="M13" s="489"/>
      <c r="N13" s="489"/>
      <c r="O13" s="489"/>
      <c r="P13" s="489"/>
      <c r="Q13" s="489"/>
      <c r="R13" s="489"/>
      <c r="S13" s="489"/>
      <c r="T13" s="489"/>
      <c r="U13" s="489"/>
      <c r="V13" s="489"/>
      <c r="W13" s="489"/>
      <c r="X13" s="489"/>
      <c r="Y13" s="489"/>
      <c r="Z13" s="489"/>
      <c r="AA13" s="489"/>
      <c r="AB13" s="489"/>
      <c r="AC13" s="489"/>
      <c r="AD13" s="489"/>
      <c r="AE13" s="489"/>
      <c r="AF13" s="489"/>
      <c r="AG13" s="489"/>
      <c r="AH13" s="489"/>
      <c r="AI13" s="489"/>
      <c r="AJ13" s="489"/>
      <c r="AK13" s="489"/>
      <c r="AL13" s="14"/>
    </row>
    <row r="14" spans="1:49" ht="19.5">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486" t="str">
        <f>IF(AL12="해당사항 없음","거래내역 없음"," ")</f>
        <v xml:space="preserve"> </v>
      </c>
      <c r="F15" s="486"/>
      <c r="G15" s="486"/>
      <c r="H15" s="486"/>
      <c r="I15" s="486"/>
      <c r="J15" s="486"/>
      <c r="K15" s="486"/>
      <c r="L15" s="486"/>
      <c r="M15" s="486"/>
      <c r="N15" s="486"/>
      <c r="O15" s="486"/>
      <c r="P15" s="486"/>
      <c r="Q15" s="486"/>
      <c r="R15" s="486"/>
      <c r="S15" s="486"/>
      <c r="T15" s="486"/>
      <c r="U15" s="486"/>
      <c r="V15" s="486"/>
      <c r="W15" s="486"/>
      <c r="X15" s="486"/>
      <c r="Y15" s="486"/>
      <c r="Z15" s="486"/>
      <c r="AA15" s="486"/>
      <c r="AB15" s="486"/>
      <c r="AC15" s="486"/>
      <c r="AD15" s="486"/>
      <c r="AE15" s="486"/>
      <c r="AF15" s="486"/>
      <c r="AG15" s="486"/>
      <c r="AH15" s="486"/>
      <c r="AI15" s="486"/>
      <c r="AJ15" s="486"/>
      <c r="AK15" s="486"/>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82" t="s">
        <v>268</v>
      </c>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22" t="s">
        <v>246</v>
      </c>
      <c r="AE18" s="322"/>
      <c r="AF18" s="322"/>
      <c r="AG18" s="322"/>
      <c r="AH18" s="322"/>
      <c r="AI18" s="322"/>
      <c r="AJ18" s="322"/>
      <c r="AK18" s="322"/>
      <c r="AL18" s="14"/>
    </row>
    <row r="19" spans="1:46" ht="26.25" customHeight="1">
      <c r="A19" s="17"/>
      <c r="B19" s="16"/>
      <c r="C19" s="16"/>
      <c r="D19" s="16"/>
      <c r="E19" s="483" t="s">
        <v>264</v>
      </c>
      <c r="F19" s="483"/>
      <c r="G19" s="483"/>
      <c r="H19" s="483"/>
      <c r="I19" s="483"/>
      <c r="J19" s="483"/>
      <c r="K19" s="483"/>
      <c r="L19" s="483"/>
      <c r="M19" s="483" t="s">
        <v>265</v>
      </c>
      <c r="N19" s="483"/>
      <c r="O19" s="483"/>
      <c r="P19" s="483"/>
      <c r="Q19" s="483"/>
      <c r="R19" s="483"/>
      <c r="S19" s="483"/>
      <c r="T19" s="483"/>
      <c r="U19" s="483"/>
      <c r="V19" s="483" t="s">
        <v>266</v>
      </c>
      <c r="W19" s="483"/>
      <c r="X19" s="483"/>
      <c r="Y19" s="483"/>
      <c r="Z19" s="483" t="s">
        <v>1051</v>
      </c>
      <c r="AA19" s="483"/>
      <c r="AB19" s="483"/>
      <c r="AC19" s="483"/>
      <c r="AD19" s="483"/>
      <c r="AE19" s="483"/>
      <c r="AF19" s="483" t="s">
        <v>1052</v>
      </c>
      <c r="AG19" s="483"/>
      <c r="AH19" s="483"/>
      <c r="AI19" s="483"/>
      <c r="AJ19" s="483"/>
      <c r="AK19" s="483"/>
      <c r="AL19" s="14"/>
    </row>
    <row r="20" spans="1:46" ht="26.25" customHeight="1">
      <c r="A20" s="17"/>
      <c r="B20" s="16"/>
      <c r="C20" s="16"/>
      <c r="D20" s="16"/>
      <c r="E20" s="326" t="s">
        <v>1183</v>
      </c>
      <c r="F20" s="326"/>
      <c r="G20" s="326"/>
      <c r="H20" s="326"/>
      <c r="I20" s="326"/>
      <c r="J20" s="326"/>
      <c r="K20" s="326"/>
      <c r="L20" s="326"/>
      <c r="M20" s="326" t="s">
        <v>1157</v>
      </c>
      <c r="N20" s="326"/>
      <c r="O20" s="326"/>
      <c r="P20" s="326"/>
      <c r="Q20" s="326"/>
      <c r="R20" s="326"/>
      <c r="S20" s="326"/>
      <c r="T20" s="326"/>
      <c r="U20" s="326"/>
      <c r="V20" s="343" t="s">
        <v>1164</v>
      </c>
      <c r="W20" s="343"/>
      <c r="X20" s="343"/>
      <c r="Y20" s="343"/>
      <c r="Z20" s="485">
        <v>474</v>
      </c>
      <c r="AA20" s="485"/>
      <c r="AB20" s="485"/>
      <c r="AC20" s="485"/>
      <c r="AD20" s="485"/>
      <c r="AE20" s="485"/>
      <c r="AF20" s="485">
        <v>494</v>
      </c>
      <c r="AG20" s="485"/>
      <c r="AH20" s="485"/>
      <c r="AI20" s="485"/>
      <c r="AJ20" s="485"/>
      <c r="AK20" s="485"/>
      <c r="AL20" s="14"/>
    </row>
    <row r="21" spans="1:46" ht="26.25" customHeight="1">
      <c r="A21" s="17"/>
      <c r="B21" s="222"/>
      <c r="C21" s="222"/>
      <c r="D21" s="222"/>
      <c r="E21" s="326" t="s">
        <v>1181</v>
      </c>
      <c r="F21" s="326"/>
      <c r="G21" s="326"/>
      <c r="H21" s="326"/>
      <c r="I21" s="326"/>
      <c r="J21" s="326"/>
      <c r="K21" s="326"/>
      <c r="L21" s="326"/>
      <c r="M21" s="326" t="s">
        <v>1157</v>
      </c>
      <c r="N21" s="326"/>
      <c r="O21" s="326"/>
      <c r="P21" s="326"/>
      <c r="Q21" s="326"/>
      <c r="R21" s="326"/>
      <c r="S21" s="326"/>
      <c r="T21" s="326"/>
      <c r="U21" s="326"/>
      <c r="V21" s="343" t="s">
        <v>1164</v>
      </c>
      <c r="W21" s="343"/>
      <c r="X21" s="343"/>
      <c r="Y21" s="343"/>
      <c r="Z21" s="485">
        <v>30514</v>
      </c>
      <c r="AA21" s="485"/>
      <c r="AB21" s="485"/>
      <c r="AC21" s="485"/>
      <c r="AD21" s="485"/>
      <c r="AE21" s="485"/>
      <c r="AF21" s="485">
        <v>31907</v>
      </c>
      <c r="AG21" s="485"/>
      <c r="AH21" s="485"/>
      <c r="AI21" s="485"/>
      <c r="AJ21" s="485"/>
      <c r="AK21" s="485"/>
      <c r="AL21" s="14"/>
    </row>
    <row r="22" spans="1:46" ht="26.25" customHeight="1">
      <c r="A22" s="17"/>
      <c r="B22" s="223"/>
      <c r="C22" s="223"/>
      <c r="D22" s="223"/>
      <c r="E22" s="326" t="s">
        <v>1181</v>
      </c>
      <c r="F22" s="326"/>
      <c r="G22" s="326"/>
      <c r="H22" s="326"/>
      <c r="I22" s="326"/>
      <c r="J22" s="326"/>
      <c r="K22" s="326"/>
      <c r="L22" s="326"/>
      <c r="M22" s="326" t="s">
        <v>1157</v>
      </c>
      <c r="N22" s="326"/>
      <c r="O22" s="326"/>
      <c r="P22" s="326"/>
      <c r="Q22" s="326"/>
      <c r="R22" s="326"/>
      <c r="S22" s="326"/>
      <c r="T22" s="326"/>
      <c r="U22" s="326"/>
      <c r="V22" s="343" t="s">
        <v>1164</v>
      </c>
      <c r="W22" s="343"/>
      <c r="X22" s="343"/>
      <c r="Y22" s="343"/>
      <c r="Z22" s="485">
        <v>3</v>
      </c>
      <c r="AA22" s="485"/>
      <c r="AB22" s="485"/>
      <c r="AC22" s="485"/>
      <c r="AD22" s="485"/>
      <c r="AE22" s="485"/>
      <c r="AF22" s="485">
        <v>3</v>
      </c>
      <c r="AG22" s="485"/>
      <c r="AH22" s="485"/>
      <c r="AI22" s="485"/>
      <c r="AJ22" s="485"/>
      <c r="AK22" s="485"/>
      <c r="AL22" s="14"/>
    </row>
    <row r="23" spans="1:46" ht="26.25" customHeight="1">
      <c r="A23" s="17"/>
      <c r="B23" s="223"/>
      <c r="C23" s="223"/>
      <c r="D23" s="223"/>
      <c r="E23" s="326" t="s">
        <v>1182</v>
      </c>
      <c r="F23" s="326"/>
      <c r="G23" s="326"/>
      <c r="H23" s="326"/>
      <c r="I23" s="326"/>
      <c r="J23" s="326"/>
      <c r="K23" s="326"/>
      <c r="L23" s="326"/>
      <c r="M23" s="326" t="s">
        <v>1158</v>
      </c>
      <c r="N23" s="326"/>
      <c r="O23" s="326"/>
      <c r="P23" s="326"/>
      <c r="Q23" s="326"/>
      <c r="R23" s="326"/>
      <c r="S23" s="326"/>
      <c r="T23" s="326"/>
      <c r="U23" s="326"/>
      <c r="V23" s="343" t="s">
        <v>1164</v>
      </c>
      <c r="W23" s="343"/>
      <c r="X23" s="343"/>
      <c r="Y23" s="343"/>
      <c r="Z23" s="485">
        <v>1829</v>
      </c>
      <c r="AA23" s="485"/>
      <c r="AB23" s="485"/>
      <c r="AC23" s="485"/>
      <c r="AD23" s="485"/>
      <c r="AE23" s="485"/>
      <c r="AF23" s="485">
        <v>659</v>
      </c>
      <c r="AG23" s="485"/>
      <c r="AH23" s="485"/>
      <c r="AI23" s="485"/>
      <c r="AJ23" s="485"/>
      <c r="AK23" s="485"/>
      <c r="AL23" s="14"/>
    </row>
    <row r="24" spans="1:46" ht="26.25" customHeight="1">
      <c r="A24" s="17"/>
      <c r="B24" s="223"/>
      <c r="C24" s="223"/>
      <c r="D24" s="223"/>
      <c r="E24" s="326" t="s">
        <v>1183</v>
      </c>
      <c r="F24" s="326"/>
      <c r="G24" s="326"/>
      <c r="H24" s="326"/>
      <c r="I24" s="326"/>
      <c r="J24" s="326"/>
      <c r="K24" s="326"/>
      <c r="L24" s="326"/>
      <c r="M24" s="326" t="s">
        <v>1159</v>
      </c>
      <c r="N24" s="326"/>
      <c r="O24" s="326"/>
      <c r="P24" s="326"/>
      <c r="Q24" s="326"/>
      <c r="R24" s="326"/>
      <c r="S24" s="326"/>
      <c r="T24" s="326"/>
      <c r="U24" s="326"/>
      <c r="V24" s="343" t="s">
        <v>1164</v>
      </c>
      <c r="W24" s="343"/>
      <c r="X24" s="343"/>
      <c r="Y24" s="343"/>
      <c r="Z24" s="485">
        <v>30</v>
      </c>
      <c r="AA24" s="485"/>
      <c r="AB24" s="485"/>
      <c r="AC24" s="485"/>
      <c r="AD24" s="485"/>
      <c r="AE24" s="485"/>
      <c r="AF24" s="485">
        <v>30</v>
      </c>
      <c r="AG24" s="485"/>
      <c r="AH24" s="485"/>
      <c r="AI24" s="485"/>
      <c r="AJ24" s="485"/>
      <c r="AK24" s="485"/>
      <c r="AL24" s="14"/>
    </row>
    <row r="25" spans="1:46" ht="26.25" customHeight="1">
      <c r="A25" s="17"/>
      <c r="B25" s="223"/>
      <c r="C25" s="223"/>
      <c r="D25" s="223"/>
      <c r="E25" s="326" t="s">
        <v>1182</v>
      </c>
      <c r="F25" s="326"/>
      <c r="G25" s="326"/>
      <c r="H25" s="326"/>
      <c r="I25" s="326"/>
      <c r="J25" s="326"/>
      <c r="K25" s="326"/>
      <c r="L25" s="326"/>
      <c r="M25" s="326" t="s">
        <v>1159</v>
      </c>
      <c r="N25" s="326"/>
      <c r="O25" s="326"/>
      <c r="P25" s="326"/>
      <c r="Q25" s="326"/>
      <c r="R25" s="326"/>
      <c r="S25" s="326"/>
      <c r="T25" s="326"/>
      <c r="U25" s="326"/>
      <c r="V25" s="343" t="s">
        <v>1164</v>
      </c>
      <c r="W25" s="343"/>
      <c r="X25" s="343"/>
      <c r="Y25" s="343"/>
      <c r="Z25" s="485">
        <v>2001</v>
      </c>
      <c r="AA25" s="485"/>
      <c r="AB25" s="485"/>
      <c r="AC25" s="485"/>
      <c r="AD25" s="485"/>
      <c r="AE25" s="485"/>
      <c r="AF25" s="485">
        <v>1718</v>
      </c>
      <c r="AG25" s="485"/>
      <c r="AH25" s="485"/>
      <c r="AI25" s="485"/>
      <c r="AJ25" s="485"/>
      <c r="AK25" s="485"/>
      <c r="AL25" s="14"/>
    </row>
    <row r="26" spans="1:46" ht="26.25" customHeight="1">
      <c r="A26" s="17"/>
      <c r="B26" s="223"/>
      <c r="C26" s="223"/>
      <c r="D26" s="223"/>
      <c r="E26" s="326" t="s">
        <v>1182</v>
      </c>
      <c r="F26" s="326"/>
      <c r="G26" s="326"/>
      <c r="H26" s="326"/>
      <c r="I26" s="326"/>
      <c r="J26" s="326"/>
      <c r="K26" s="326"/>
      <c r="L26" s="326"/>
      <c r="M26" s="326" t="s">
        <v>1161</v>
      </c>
      <c r="N26" s="326"/>
      <c r="O26" s="326"/>
      <c r="P26" s="326"/>
      <c r="Q26" s="326"/>
      <c r="R26" s="326"/>
      <c r="S26" s="326"/>
      <c r="T26" s="326"/>
      <c r="U26" s="326"/>
      <c r="V26" s="343" t="s">
        <v>1164</v>
      </c>
      <c r="W26" s="343"/>
      <c r="X26" s="343"/>
      <c r="Y26" s="343"/>
      <c r="Z26" s="485">
        <v>2001</v>
      </c>
      <c r="AA26" s="485"/>
      <c r="AB26" s="485"/>
      <c r="AC26" s="485"/>
      <c r="AD26" s="485"/>
      <c r="AE26" s="485"/>
      <c r="AF26" s="485">
        <v>2002</v>
      </c>
      <c r="AG26" s="485"/>
      <c r="AH26" s="485"/>
      <c r="AI26" s="485"/>
      <c r="AJ26" s="485"/>
      <c r="AK26" s="485"/>
      <c r="AL26" s="14"/>
    </row>
    <row r="27" spans="1:46" ht="26.25" customHeight="1">
      <c r="A27" s="17"/>
      <c r="B27" s="222"/>
      <c r="C27" s="222"/>
      <c r="D27" s="222"/>
      <c r="E27" s="326" t="s">
        <v>1166</v>
      </c>
      <c r="F27" s="326"/>
      <c r="G27" s="326"/>
      <c r="H27" s="326"/>
      <c r="I27" s="326"/>
      <c r="J27" s="326"/>
      <c r="K27" s="326"/>
      <c r="L27" s="326"/>
      <c r="M27" s="326" t="s">
        <v>1159</v>
      </c>
      <c r="N27" s="326"/>
      <c r="O27" s="326"/>
      <c r="P27" s="326"/>
      <c r="Q27" s="326"/>
      <c r="R27" s="326"/>
      <c r="S27" s="326"/>
      <c r="T27" s="326"/>
      <c r="U27" s="326"/>
      <c r="V27" s="343" t="s">
        <v>1164</v>
      </c>
      <c r="W27" s="343"/>
      <c r="X27" s="343"/>
      <c r="Y27" s="343"/>
      <c r="Z27" s="485">
        <v>216</v>
      </c>
      <c r="AA27" s="485"/>
      <c r="AB27" s="485"/>
      <c r="AC27" s="485"/>
      <c r="AD27" s="485"/>
      <c r="AE27" s="485"/>
      <c r="AF27" s="485">
        <v>259</v>
      </c>
      <c r="AG27" s="485"/>
      <c r="AH27" s="485"/>
      <c r="AI27" s="485"/>
      <c r="AJ27" s="485"/>
      <c r="AK27" s="485"/>
      <c r="AL27" s="14"/>
    </row>
    <row r="28" spans="1:46" ht="7.5" customHeight="1">
      <c r="A28" s="23"/>
      <c r="B28" s="22"/>
      <c r="C28" s="21"/>
      <c r="D28" s="21"/>
      <c r="E28" s="25"/>
      <c r="F28" s="25"/>
      <c r="G28" s="25"/>
      <c r="H28" s="25"/>
      <c r="I28" s="25"/>
      <c r="J28" s="25"/>
      <c r="K28" s="25"/>
      <c r="L28" s="25"/>
      <c r="M28" s="25"/>
      <c r="N28" s="25"/>
      <c r="O28" s="25"/>
      <c r="P28" s="19"/>
      <c r="Q28" s="19"/>
      <c r="R28" s="19"/>
      <c r="S28" s="19"/>
      <c r="T28" s="19"/>
      <c r="U28" s="19"/>
      <c r="V28" s="19"/>
      <c r="W28" s="19"/>
      <c r="X28" s="19"/>
      <c r="Y28" s="19"/>
      <c r="Z28" s="19"/>
      <c r="AA28" s="19"/>
      <c r="AB28" s="19"/>
      <c r="AC28" s="19"/>
      <c r="AD28" s="19"/>
      <c r="AE28" s="19"/>
      <c r="AF28" s="19"/>
      <c r="AG28" s="18"/>
      <c r="AJ28"/>
      <c r="AK28"/>
      <c r="AL28"/>
      <c r="AM28"/>
      <c r="AN28"/>
    </row>
    <row r="29" spans="1:46" ht="26.25" customHeight="1">
      <c r="A29" s="23"/>
      <c r="B29" s="22"/>
      <c r="C29" s="21"/>
      <c r="D29" s="44"/>
      <c r="E29" s="306"/>
      <c r="F29" s="306"/>
      <c r="G29" s="306"/>
      <c r="H29" s="306"/>
      <c r="I29" s="306"/>
      <c r="J29" s="306"/>
      <c r="K29" s="306"/>
      <c r="L29" s="306"/>
      <c r="M29" s="306"/>
      <c r="N29" s="306"/>
      <c r="O29" s="306"/>
      <c r="P29" s="306"/>
      <c r="Q29" s="306"/>
      <c r="R29" s="306"/>
      <c r="S29" s="306"/>
      <c r="T29" s="306"/>
      <c r="U29" s="306"/>
      <c r="V29" s="306"/>
      <c r="W29" s="306"/>
      <c r="X29" s="306"/>
      <c r="Y29" s="306"/>
      <c r="Z29" s="306"/>
      <c r="AA29" s="306"/>
      <c r="AB29" s="306"/>
      <c r="AC29" s="306"/>
      <c r="AD29" s="306"/>
      <c r="AE29" s="306"/>
      <c r="AF29" s="306"/>
      <c r="AG29" s="306"/>
      <c r="AH29" s="306"/>
      <c r="AI29" s="306"/>
      <c r="AJ29" s="306"/>
      <c r="AK29" s="306"/>
      <c r="AL29" s="87" t="s">
        <v>243</v>
      </c>
      <c r="AM29" s="44"/>
      <c r="AN29" s="44"/>
      <c r="AO29" s="44"/>
      <c r="AP29" s="44"/>
      <c r="AQ29" s="44"/>
      <c r="AR29" s="44"/>
      <c r="AS29" s="44"/>
      <c r="AT29" s="24"/>
    </row>
    <row r="30" spans="1:46" ht="18.75" customHeight="1">
      <c r="A30" s="17"/>
      <c r="B30" s="16"/>
      <c r="C30" s="16"/>
      <c r="D30" s="16"/>
      <c r="E30" s="96"/>
      <c r="F30" s="96"/>
      <c r="G30" s="96"/>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14"/>
    </row>
    <row r="31" spans="1:46" ht="18.75" customHeight="1">
      <c r="A31" s="17"/>
      <c r="B31" s="282" t="s">
        <v>269</v>
      </c>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17"/>
      <c r="AF31" s="17"/>
      <c r="AG31" s="17"/>
      <c r="AH31" s="17"/>
      <c r="AI31" s="17"/>
      <c r="AJ31" s="17"/>
      <c r="AK31" s="35"/>
      <c r="AL31" s="14"/>
    </row>
    <row r="32" spans="1:46" ht="19.5">
      <c r="A32" s="17"/>
      <c r="B32" s="16"/>
      <c r="C32" s="16"/>
      <c r="D32" s="16"/>
      <c r="E32" s="16"/>
      <c r="F32" s="16"/>
      <c r="G32" s="16"/>
      <c r="H32" s="16"/>
      <c r="I32" s="16"/>
      <c r="J32" s="16"/>
      <c r="K32" s="16"/>
      <c r="L32" s="16"/>
      <c r="M32" s="16"/>
      <c r="N32" s="16"/>
      <c r="O32" s="16"/>
      <c r="P32" s="16"/>
      <c r="Q32" s="17"/>
      <c r="R32" s="17"/>
      <c r="S32" s="17"/>
      <c r="T32" s="17"/>
      <c r="U32" s="17"/>
      <c r="V32" s="17"/>
      <c r="W32" s="17"/>
      <c r="X32" s="17"/>
      <c r="Y32" s="17"/>
      <c r="Z32" s="17"/>
      <c r="AA32" s="17"/>
      <c r="AB32" s="17"/>
      <c r="AC32" s="17"/>
      <c r="AD32" s="17"/>
      <c r="AE32" s="17"/>
      <c r="AF32" s="17"/>
      <c r="AG32" s="17"/>
      <c r="AH32" s="17"/>
      <c r="AI32" s="17"/>
      <c r="AJ32" s="17"/>
      <c r="AK32" s="35"/>
      <c r="AL32" s="14"/>
    </row>
    <row r="33" spans="1:38" ht="52.5" customHeight="1">
      <c r="A33" s="17"/>
      <c r="B33" s="16"/>
      <c r="C33" s="16"/>
      <c r="D33" s="16"/>
      <c r="E33" s="486" t="s">
        <v>1167</v>
      </c>
      <c r="F33" s="486"/>
      <c r="G33" s="486"/>
      <c r="H33" s="486"/>
      <c r="I33" s="486"/>
      <c r="J33" s="486"/>
      <c r="K33" s="486"/>
      <c r="L33" s="486"/>
      <c r="M33" s="486"/>
      <c r="N33" s="486"/>
      <c r="O33" s="486"/>
      <c r="P33" s="486"/>
      <c r="Q33" s="486"/>
      <c r="R33" s="486"/>
      <c r="S33" s="486"/>
      <c r="T33" s="486"/>
      <c r="U33" s="486"/>
      <c r="V33" s="486"/>
      <c r="W33" s="486"/>
      <c r="X33" s="486"/>
      <c r="Y33" s="486"/>
      <c r="Z33" s="486"/>
      <c r="AA33" s="486"/>
      <c r="AB33" s="486"/>
      <c r="AC33" s="486"/>
      <c r="AD33" s="486"/>
      <c r="AE33" s="486"/>
      <c r="AF33" s="486"/>
      <c r="AG33" s="486"/>
      <c r="AH33" s="486"/>
      <c r="AI33" s="486"/>
      <c r="AJ33" s="486"/>
      <c r="AK33" s="486"/>
      <c r="AL33" s="14"/>
    </row>
    <row r="34" spans="1:38" ht="18.75" customHeight="1">
      <c r="A34" s="17"/>
      <c r="B34" s="16"/>
      <c r="C34" s="16"/>
      <c r="D34" s="16"/>
      <c r="E34" s="101"/>
      <c r="F34" s="101"/>
      <c r="G34" s="101"/>
      <c r="H34" s="101"/>
      <c r="I34" s="101"/>
      <c r="J34" s="101"/>
      <c r="K34" s="101"/>
      <c r="L34" s="101"/>
      <c r="M34" s="101"/>
      <c r="N34" s="101"/>
      <c r="O34" s="101"/>
      <c r="P34" s="101"/>
      <c r="Q34" s="101"/>
      <c r="R34" s="101"/>
      <c r="S34" s="101"/>
      <c r="T34" s="101"/>
      <c r="U34" s="101"/>
      <c r="V34" s="101"/>
      <c r="W34" s="101"/>
      <c r="X34" s="101"/>
      <c r="Y34" s="101"/>
      <c r="Z34" s="101"/>
      <c r="AA34" s="101"/>
      <c r="AB34" s="101"/>
      <c r="AC34" s="101"/>
      <c r="AD34" s="101"/>
      <c r="AE34" s="101"/>
      <c r="AF34" s="101"/>
      <c r="AG34" s="101"/>
      <c r="AH34" s="101"/>
      <c r="AI34" s="101"/>
      <c r="AJ34" s="101"/>
      <c r="AK34" s="101"/>
      <c r="AL34" s="14"/>
    </row>
    <row r="35" spans="1:38" ht="19.5">
      <c r="A35" s="17"/>
      <c r="B35" s="16"/>
      <c r="C35" s="16"/>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4"/>
    </row>
    <row r="36" spans="1:38" ht="56.25" customHeight="1">
      <c r="A36" s="237" t="s">
        <v>270</v>
      </c>
      <c r="B36" s="238"/>
      <c r="C36" s="238"/>
      <c r="D36" s="238"/>
      <c r="E36" s="238"/>
      <c r="F36" s="238"/>
      <c r="G36" s="238"/>
      <c r="H36" s="238"/>
      <c r="I36" s="238"/>
      <c r="J36" s="238"/>
      <c r="K36" s="238"/>
      <c r="L36" s="238"/>
      <c r="M36" s="238"/>
      <c r="N36" s="238"/>
      <c r="O36" s="238"/>
      <c r="P36" s="238"/>
      <c r="Q36" s="238"/>
      <c r="R36" s="238"/>
      <c r="S36" s="238"/>
      <c r="T36" s="238"/>
      <c r="U36" s="238"/>
      <c r="V36" s="238"/>
      <c r="W36" s="238"/>
      <c r="X36" s="238"/>
      <c r="Y36" s="238"/>
      <c r="Z36" s="238"/>
      <c r="AA36" s="238"/>
      <c r="AB36" s="238"/>
      <c r="AC36" s="238"/>
      <c r="AD36" s="238"/>
      <c r="AE36" s="238"/>
      <c r="AF36" s="238"/>
      <c r="AG36" s="238"/>
      <c r="AH36" s="238"/>
      <c r="AI36" s="238"/>
      <c r="AJ36" s="238"/>
      <c r="AK36" s="239"/>
    </row>
  </sheetData>
  <mergeCells count="80">
    <mergeCell ref="E26:L26"/>
    <mergeCell ref="M26:U26"/>
    <mergeCell ref="V26:Y26"/>
    <mergeCell ref="Z26:AE26"/>
    <mergeCell ref="AF26:AK26"/>
    <mergeCell ref="E25:L25"/>
    <mergeCell ref="M25:U25"/>
    <mergeCell ref="V25:Y25"/>
    <mergeCell ref="Z25:AE25"/>
    <mergeCell ref="AF25:AK25"/>
    <mergeCell ref="E24:L24"/>
    <mergeCell ref="M24:U24"/>
    <mergeCell ref="V24:Y24"/>
    <mergeCell ref="Z24:AE24"/>
    <mergeCell ref="AF24:AK24"/>
    <mergeCell ref="E23:L23"/>
    <mergeCell ref="M23:U23"/>
    <mergeCell ref="V23:Y23"/>
    <mergeCell ref="Z23:AE23"/>
    <mergeCell ref="AF23:AK23"/>
    <mergeCell ref="E22:L22"/>
    <mergeCell ref="M22:U22"/>
    <mergeCell ref="V22:Y22"/>
    <mergeCell ref="Z22:AE22"/>
    <mergeCell ref="AF22:AK22"/>
    <mergeCell ref="E27:L27"/>
    <mergeCell ref="M27:U27"/>
    <mergeCell ref="V27:Y27"/>
    <mergeCell ref="Z27:AE27"/>
    <mergeCell ref="AF27:AK27"/>
    <mergeCell ref="E21:L21"/>
    <mergeCell ref="M21:U21"/>
    <mergeCell ref="V21:Y21"/>
    <mergeCell ref="Z21:AE21"/>
    <mergeCell ref="AF21:AK21"/>
    <mergeCell ref="AF20:AK20"/>
    <mergeCell ref="AF6:AK6"/>
    <mergeCell ref="AF8:AK8"/>
    <mergeCell ref="AF19:AK19"/>
    <mergeCell ref="X6:AA6"/>
    <mergeCell ref="AB6:AE6"/>
    <mergeCell ref="AB8:AE8"/>
    <mergeCell ref="Z19:AE19"/>
    <mergeCell ref="C8:E8"/>
    <mergeCell ref="F8:J8"/>
    <mergeCell ref="K8:R8"/>
    <mergeCell ref="S8:W8"/>
    <mergeCell ref="X8:AA8"/>
    <mergeCell ref="A36:AK36"/>
    <mergeCell ref="A2:AG2"/>
    <mergeCell ref="B4:Z4"/>
    <mergeCell ref="C7:E7"/>
    <mergeCell ref="F7:J7"/>
    <mergeCell ref="K7:R7"/>
    <mergeCell ref="S7:W7"/>
    <mergeCell ref="X7:AA7"/>
    <mergeCell ref="AB7:AE7"/>
    <mergeCell ref="AF7:AK7"/>
    <mergeCell ref="AA5:AK5"/>
    <mergeCell ref="C6:E6"/>
    <mergeCell ref="F6:J6"/>
    <mergeCell ref="K6:R6"/>
    <mergeCell ref="S6:W6"/>
    <mergeCell ref="B31:AD31"/>
    <mergeCell ref="E33:AK33"/>
    <mergeCell ref="E29:AK29"/>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20:AE20"/>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31">
      <formula1>"해당사항 없음"</formula1>
    </dataValidation>
  </dataValidations>
  <pageMargins left="0.47244094488188981" right="0.47244094488188981" top="0.74803149606299213" bottom="0.74803149606299213" header="0.31496062992125984" footer="0.31496062992125984"/>
  <pageSetup paperSize="9" scale="86"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L6" sqref="AL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240" t="s">
        <v>278</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3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41" t="s">
        <v>271</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5" spans="1:37"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65" t="s">
        <v>310</v>
      </c>
      <c r="D6" s="261"/>
      <c r="E6" s="261"/>
      <c r="F6" s="261"/>
      <c r="G6" s="261"/>
      <c r="H6" s="261"/>
      <c r="I6" s="261"/>
      <c r="J6" s="261"/>
      <c r="K6" s="261"/>
      <c r="L6" s="261"/>
      <c r="M6" s="261"/>
      <c r="N6" s="499"/>
      <c r="O6" s="509" t="s">
        <v>279</v>
      </c>
      <c r="P6" s="510"/>
      <c r="Q6" s="510"/>
      <c r="R6" s="510"/>
      <c r="S6" s="510"/>
      <c r="T6" s="510"/>
      <c r="U6" s="510"/>
      <c r="V6" s="511"/>
      <c r="W6" s="509" t="s">
        <v>272</v>
      </c>
      <c r="X6" s="510"/>
      <c r="Y6" s="510"/>
      <c r="Z6" s="510"/>
      <c r="AA6" s="510"/>
      <c r="AB6" s="510"/>
      <c r="AC6" s="510"/>
      <c r="AD6" s="511"/>
      <c r="AE6" s="509" t="s">
        <v>273</v>
      </c>
      <c r="AF6" s="510"/>
      <c r="AG6" s="510"/>
      <c r="AH6" s="510"/>
      <c r="AI6" s="510"/>
      <c r="AJ6" s="510"/>
      <c r="AK6" s="511"/>
    </row>
    <row r="7" spans="1:37" ht="30" customHeight="1">
      <c r="A7" s="47"/>
      <c r="B7" s="47"/>
      <c r="C7" s="512" t="s">
        <v>274</v>
      </c>
      <c r="D7" s="513"/>
      <c r="E7" s="513"/>
      <c r="F7" s="513"/>
      <c r="G7" s="514"/>
      <c r="H7" s="365" t="s">
        <v>306</v>
      </c>
      <c r="I7" s="261"/>
      <c r="J7" s="261"/>
      <c r="K7" s="261"/>
      <c r="L7" s="261"/>
      <c r="M7" s="261"/>
      <c r="N7" s="499"/>
      <c r="O7" s="503">
        <f>SUM('3부.Ⅱ.1.1)'!O9:W24)</f>
        <v>1721938150</v>
      </c>
      <c r="P7" s="504"/>
      <c r="Q7" s="504"/>
      <c r="R7" s="504"/>
      <c r="S7" s="504"/>
      <c r="T7" s="504"/>
      <c r="U7" s="504"/>
      <c r="V7" s="505"/>
      <c r="W7" s="506">
        <f t="shared" ref="W7:W15" si="0">IFERROR(O7/$O$16,"")</f>
        <v>0.97924542220684541</v>
      </c>
      <c r="X7" s="507"/>
      <c r="Y7" s="507"/>
      <c r="Z7" s="507"/>
      <c r="AA7" s="507"/>
      <c r="AB7" s="507"/>
      <c r="AC7" s="507"/>
      <c r="AD7" s="508"/>
      <c r="AE7" s="496"/>
      <c r="AF7" s="497"/>
      <c r="AG7" s="497"/>
      <c r="AH7" s="497"/>
      <c r="AI7" s="497"/>
      <c r="AJ7" s="497"/>
      <c r="AK7" s="498"/>
    </row>
    <row r="8" spans="1:37" ht="30" customHeight="1">
      <c r="A8" s="47"/>
      <c r="B8" s="47"/>
      <c r="C8" s="515"/>
      <c r="D8" s="516"/>
      <c r="E8" s="516"/>
      <c r="F8" s="516"/>
      <c r="G8" s="517"/>
      <c r="H8" s="365" t="s">
        <v>280</v>
      </c>
      <c r="I8" s="261"/>
      <c r="J8" s="261"/>
      <c r="K8" s="261"/>
      <c r="L8" s="261"/>
      <c r="M8" s="261"/>
      <c r="N8" s="499"/>
      <c r="O8" s="503">
        <v>0</v>
      </c>
      <c r="P8" s="504"/>
      <c r="Q8" s="504"/>
      <c r="R8" s="504"/>
      <c r="S8" s="504"/>
      <c r="T8" s="504"/>
      <c r="U8" s="504"/>
      <c r="V8" s="505"/>
      <c r="W8" s="493">
        <f t="shared" si="0"/>
        <v>0</v>
      </c>
      <c r="X8" s="494"/>
      <c r="Y8" s="494"/>
      <c r="Z8" s="494"/>
      <c r="AA8" s="494"/>
      <c r="AB8" s="494"/>
      <c r="AC8" s="494"/>
      <c r="AD8" s="495"/>
      <c r="AE8" s="496"/>
      <c r="AF8" s="497"/>
      <c r="AG8" s="497"/>
      <c r="AH8" s="497"/>
      <c r="AI8" s="497"/>
      <c r="AJ8" s="497"/>
      <c r="AK8" s="498"/>
    </row>
    <row r="9" spans="1:37" ht="30" customHeight="1">
      <c r="A9" s="47"/>
      <c r="B9" s="47"/>
      <c r="C9" s="518"/>
      <c r="D9" s="519"/>
      <c r="E9" s="519"/>
      <c r="F9" s="519"/>
      <c r="G9" s="520"/>
      <c r="H9" s="365" t="s">
        <v>281</v>
      </c>
      <c r="I9" s="261"/>
      <c r="J9" s="261"/>
      <c r="K9" s="261"/>
      <c r="L9" s="261"/>
      <c r="M9" s="261"/>
      <c r="N9" s="499"/>
      <c r="O9" s="500">
        <v>0</v>
      </c>
      <c r="P9" s="501"/>
      <c r="Q9" s="501"/>
      <c r="R9" s="501"/>
      <c r="S9" s="501"/>
      <c r="T9" s="501"/>
      <c r="U9" s="501"/>
      <c r="V9" s="502"/>
      <c r="W9" s="493">
        <f t="shared" si="0"/>
        <v>0</v>
      </c>
      <c r="X9" s="494"/>
      <c r="Y9" s="494"/>
      <c r="Z9" s="494"/>
      <c r="AA9" s="494"/>
      <c r="AB9" s="494"/>
      <c r="AC9" s="494"/>
      <c r="AD9" s="495"/>
      <c r="AE9" s="496"/>
      <c r="AF9" s="497"/>
      <c r="AG9" s="497"/>
      <c r="AH9" s="497"/>
      <c r="AI9" s="497"/>
      <c r="AJ9" s="497"/>
      <c r="AK9" s="498"/>
    </row>
    <row r="10" spans="1:37" ht="30" customHeight="1">
      <c r="A10" s="47"/>
      <c r="B10" s="47"/>
      <c r="C10" s="512" t="s">
        <v>282</v>
      </c>
      <c r="D10" s="513"/>
      <c r="E10" s="513"/>
      <c r="F10" s="513"/>
      <c r="G10" s="514"/>
      <c r="H10" s="365" t="s">
        <v>283</v>
      </c>
      <c r="I10" s="261"/>
      <c r="J10" s="261"/>
      <c r="K10" s="261"/>
      <c r="L10" s="261"/>
      <c r="M10" s="261"/>
      <c r="N10" s="499"/>
      <c r="O10" s="503">
        <f>SUM('3부.Ⅱ.2'!Q6:U10)</f>
        <v>0</v>
      </c>
      <c r="P10" s="504"/>
      <c r="Q10" s="504"/>
      <c r="R10" s="504"/>
      <c r="S10" s="504"/>
      <c r="T10" s="504"/>
      <c r="U10" s="504"/>
      <c r="V10" s="505"/>
      <c r="W10" s="493">
        <f t="shared" si="0"/>
        <v>0</v>
      </c>
      <c r="X10" s="494"/>
      <c r="Y10" s="494"/>
      <c r="Z10" s="494"/>
      <c r="AA10" s="494"/>
      <c r="AB10" s="494"/>
      <c r="AC10" s="494"/>
      <c r="AD10" s="495"/>
      <c r="AE10" s="496"/>
      <c r="AF10" s="497"/>
      <c r="AG10" s="497"/>
      <c r="AH10" s="497"/>
      <c r="AI10" s="497"/>
      <c r="AJ10" s="497"/>
      <c r="AK10" s="498"/>
    </row>
    <row r="11" spans="1:37" ht="30" customHeight="1">
      <c r="A11" s="47"/>
      <c r="B11" s="47"/>
      <c r="C11" s="515"/>
      <c r="D11" s="516"/>
      <c r="E11" s="516"/>
      <c r="F11" s="516"/>
      <c r="G11" s="517"/>
      <c r="H11" s="365" t="s">
        <v>284</v>
      </c>
      <c r="I11" s="261"/>
      <c r="J11" s="261"/>
      <c r="K11" s="261"/>
      <c r="L11" s="261"/>
      <c r="M11" s="261"/>
      <c r="N11" s="499"/>
      <c r="O11" s="503">
        <f>SUM('3부.Ⅱ.2'!K6:P10)</f>
        <v>0</v>
      </c>
      <c r="P11" s="504"/>
      <c r="Q11" s="504"/>
      <c r="R11" s="504"/>
      <c r="S11" s="504"/>
      <c r="T11" s="504"/>
      <c r="U11" s="504"/>
      <c r="V11" s="505"/>
      <c r="W11" s="493">
        <f t="shared" si="0"/>
        <v>0</v>
      </c>
      <c r="X11" s="494"/>
      <c r="Y11" s="494"/>
      <c r="Z11" s="494"/>
      <c r="AA11" s="494"/>
      <c r="AB11" s="494"/>
      <c r="AC11" s="494"/>
      <c r="AD11" s="495"/>
      <c r="AE11" s="496"/>
      <c r="AF11" s="497"/>
      <c r="AG11" s="497"/>
      <c r="AH11" s="497"/>
      <c r="AI11" s="497"/>
      <c r="AJ11" s="497"/>
      <c r="AK11" s="498"/>
    </row>
    <row r="12" spans="1:37" ht="30" customHeight="1">
      <c r="A12" s="47"/>
      <c r="B12" s="47"/>
      <c r="C12" s="518"/>
      <c r="D12" s="519"/>
      <c r="E12" s="519"/>
      <c r="F12" s="519"/>
      <c r="G12" s="520"/>
      <c r="H12" s="365" t="s">
        <v>275</v>
      </c>
      <c r="I12" s="261"/>
      <c r="J12" s="261"/>
      <c r="K12" s="261"/>
      <c r="L12" s="261"/>
      <c r="M12" s="261"/>
      <c r="N12" s="499"/>
      <c r="O12" s="503">
        <f>SUM('3부.Ⅱ.2'!V6:AA10)</f>
        <v>0</v>
      </c>
      <c r="P12" s="504"/>
      <c r="Q12" s="504"/>
      <c r="R12" s="504"/>
      <c r="S12" s="504"/>
      <c r="T12" s="504"/>
      <c r="U12" s="504"/>
      <c r="V12" s="505"/>
      <c r="W12" s="493">
        <f t="shared" si="0"/>
        <v>0</v>
      </c>
      <c r="X12" s="494"/>
      <c r="Y12" s="494"/>
      <c r="Z12" s="494"/>
      <c r="AA12" s="494"/>
      <c r="AB12" s="494"/>
      <c r="AC12" s="494"/>
      <c r="AD12" s="495"/>
      <c r="AE12" s="496"/>
      <c r="AF12" s="497"/>
      <c r="AG12" s="497"/>
      <c r="AH12" s="497"/>
      <c r="AI12" s="497"/>
      <c r="AJ12" s="497"/>
      <c r="AK12" s="498"/>
    </row>
    <row r="13" spans="1:37" ht="30" customHeight="1">
      <c r="A13" s="47"/>
      <c r="B13" s="47"/>
      <c r="C13" s="365" t="s">
        <v>198</v>
      </c>
      <c r="D13" s="261"/>
      <c r="E13" s="261"/>
      <c r="F13" s="261"/>
      <c r="G13" s="499"/>
      <c r="H13" s="365" t="s">
        <v>285</v>
      </c>
      <c r="I13" s="261"/>
      <c r="J13" s="261"/>
      <c r="K13" s="261"/>
      <c r="L13" s="261"/>
      <c r="M13" s="261"/>
      <c r="N13" s="499"/>
      <c r="O13" s="503">
        <f>SUM('3부.Ⅱ.3'!AF6:AF9)</f>
        <v>9074919</v>
      </c>
      <c r="P13" s="504"/>
      <c r="Q13" s="504"/>
      <c r="R13" s="504"/>
      <c r="S13" s="504"/>
      <c r="T13" s="504"/>
      <c r="U13" s="504"/>
      <c r="V13" s="505"/>
      <c r="W13" s="493">
        <f t="shared" si="0"/>
        <v>5.1607967961264604E-3</v>
      </c>
      <c r="X13" s="494"/>
      <c r="Y13" s="494"/>
      <c r="Z13" s="494"/>
      <c r="AA13" s="494"/>
      <c r="AB13" s="494"/>
      <c r="AC13" s="494"/>
      <c r="AD13" s="495"/>
      <c r="AE13" s="496"/>
      <c r="AF13" s="497"/>
      <c r="AG13" s="497"/>
      <c r="AH13" s="497"/>
      <c r="AI13" s="497"/>
      <c r="AJ13" s="497"/>
      <c r="AK13" s="498"/>
    </row>
    <row r="14" spans="1:37" ht="30" customHeight="1">
      <c r="A14" s="47"/>
      <c r="B14" s="47"/>
      <c r="C14" s="365" t="s">
        <v>286</v>
      </c>
      <c r="D14" s="261"/>
      <c r="E14" s="261"/>
      <c r="F14" s="261"/>
      <c r="G14" s="499"/>
      <c r="H14" s="365" t="s">
        <v>287</v>
      </c>
      <c r="I14" s="261"/>
      <c r="J14" s="261"/>
      <c r="K14" s="261"/>
      <c r="L14" s="261"/>
      <c r="M14" s="261"/>
      <c r="N14" s="499"/>
      <c r="O14" s="503">
        <f>SUM('3부.Ⅱ.4'!O5:W9)</f>
        <v>0</v>
      </c>
      <c r="P14" s="504"/>
      <c r="Q14" s="504"/>
      <c r="R14" s="504"/>
      <c r="S14" s="504"/>
      <c r="T14" s="504"/>
      <c r="U14" s="504"/>
      <c r="V14" s="505"/>
      <c r="W14" s="493">
        <f t="shared" si="0"/>
        <v>0</v>
      </c>
      <c r="X14" s="494"/>
      <c r="Y14" s="494"/>
      <c r="Z14" s="494"/>
      <c r="AA14" s="494"/>
      <c r="AB14" s="494"/>
      <c r="AC14" s="494"/>
      <c r="AD14" s="495"/>
      <c r="AE14" s="496"/>
      <c r="AF14" s="497"/>
      <c r="AG14" s="497"/>
      <c r="AH14" s="497"/>
      <c r="AI14" s="497"/>
      <c r="AJ14" s="497"/>
      <c r="AK14" s="498"/>
    </row>
    <row r="15" spans="1:37" ht="30" customHeight="1">
      <c r="A15" s="47"/>
      <c r="B15" s="47"/>
      <c r="C15" s="361" t="s">
        <v>288</v>
      </c>
      <c r="D15" s="361"/>
      <c r="E15" s="361"/>
      <c r="F15" s="361"/>
      <c r="G15" s="361"/>
      <c r="H15" s="361"/>
      <c r="I15" s="361"/>
      <c r="J15" s="361"/>
      <c r="K15" s="361"/>
      <c r="L15" s="361"/>
      <c r="M15" s="361"/>
      <c r="N15" s="361"/>
      <c r="O15" s="500">
        <v>27420630</v>
      </c>
      <c r="P15" s="501"/>
      <c r="Q15" s="501"/>
      <c r="R15" s="501"/>
      <c r="S15" s="501"/>
      <c r="T15" s="501"/>
      <c r="U15" s="501"/>
      <c r="V15" s="502"/>
      <c r="W15" s="493">
        <f t="shared" si="0"/>
        <v>1.5593780997028083E-2</v>
      </c>
      <c r="X15" s="494"/>
      <c r="Y15" s="494"/>
      <c r="Z15" s="494"/>
      <c r="AA15" s="494"/>
      <c r="AB15" s="494"/>
      <c r="AC15" s="494"/>
      <c r="AD15" s="495"/>
      <c r="AE15" s="496"/>
      <c r="AF15" s="497"/>
      <c r="AG15" s="497"/>
      <c r="AH15" s="497"/>
      <c r="AI15" s="497"/>
      <c r="AJ15" s="497"/>
      <c r="AK15" s="498"/>
    </row>
    <row r="16" spans="1:37" ht="30" customHeight="1">
      <c r="A16" s="47"/>
      <c r="B16" s="47"/>
      <c r="C16" s="361" t="s">
        <v>276</v>
      </c>
      <c r="D16" s="361"/>
      <c r="E16" s="361"/>
      <c r="F16" s="361"/>
      <c r="G16" s="361"/>
      <c r="H16" s="361"/>
      <c r="I16" s="361"/>
      <c r="J16" s="361"/>
      <c r="K16" s="361"/>
      <c r="L16" s="361"/>
      <c r="M16" s="361"/>
      <c r="N16" s="361"/>
      <c r="O16" s="503">
        <f>SUM(O7:V15)</f>
        <v>1758433699</v>
      </c>
      <c r="P16" s="504"/>
      <c r="Q16" s="504"/>
      <c r="R16" s="504"/>
      <c r="S16" s="504"/>
      <c r="T16" s="504"/>
      <c r="U16" s="504"/>
      <c r="V16" s="505"/>
      <c r="W16" s="506">
        <f>SUM(W7:AD15)</f>
        <v>1</v>
      </c>
      <c r="X16" s="507"/>
      <c r="Y16" s="507"/>
      <c r="Z16" s="507"/>
      <c r="AA16" s="507"/>
      <c r="AB16" s="507"/>
      <c r="AC16" s="507"/>
      <c r="AD16" s="508"/>
      <c r="AE16" s="509"/>
      <c r="AF16" s="510"/>
      <c r="AG16" s="510"/>
      <c r="AH16" s="510"/>
      <c r="AI16" s="510"/>
      <c r="AJ16" s="510"/>
      <c r="AK16" s="511"/>
    </row>
    <row r="17" spans="1:46" ht="18.75" customHeight="1">
      <c r="C17" s="44" t="s">
        <v>277</v>
      </c>
      <c r="D17" s="102"/>
      <c r="E17" s="457" t="s">
        <v>289</v>
      </c>
      <c r="F17" s="457"/>
      <c r="G17" s="457"/>
      <c r="H17" s="457"/>
      <c r="I17" s="457"/>
      <c r="J17" s="457"/>
      <c r="K17" s="457"/>
      <c r="L17" s="457"/>
      <c r="M17" s="457"/>
      <c r="N17" s="457"/>
      <c r="O17" s="457"/>
      <c r="P17" s="457"/>
      <c r="Q17" s="457"/>
      <c r="R17" s="457"/>
      <c r="S17" s="457"/>
      <c r="T17" s="457"/>
      <c r="U17" s="457"/>
      <c r="V17" s="457"/>
      <c r="W17" s="457"/>
      <c r="X17" s="457"/>
      <c r="Y17" s="457"/>
      <c r="Z17" s="457"/>
      <c r="AA17" s="457"/>
      <c r="AB17" s="457"/>
      <c r="AC17" s="457"/>
      <c r="AD17" s="457"/>
      <c r="AE17" s="457"/>
      <c r="AF17" s="457"/>
      <c r="AG17" s="457"/>
      <c r="AH17" s="457"/>
      <c r="AI17" s="457"/>
      <c r="AJ17" s="44"/>
      <c r="AK17" s="44"/>
    </row>
    <row r="18" spans="1:46" ht="18.75" customHeight="1">
      <c r="A18" s="17"/>
      <c r="B18" s="16"/>
      <c r="C18" s="16"/>
      <c r="D18" s="45"/>
      <c r="E18" s="487" t="s">
        <v>290</v>
      </c>
      <c r="F18" s="487"/>
      <c r="G18" s="487"/>
      <c r="H18" s="487"/>
      <c r="I18" s="487"/>
      <c r="J18" s="487"/>
      <c r="K18" s="487"/>
      <c r="L18" s="487"/>
      <c r="M18" s="487"/>
      <c r="N18" s="487"/>
      <c r="O18" s="487"/>
      <c r="P18" s="487"/>
      <c r="Q18" s="487"/>
      <c r="R18" s="487"/>
      <c r="S18" s="487"/>
      <c r="T18" s="487"/>
      <c r="U18" s="487"/>
      <c r="V18" s="487"/>
      <c r="W18" s="487"/>
      <c r="X18" s="487"/>
      <c r="Y18" s="487"/>
      <c r="Z18" s="487"/>
      <c r="AA18" s="487"/>
      <c r="AB18" s="487"/>
      <c r="AC18" s="487"/>
      <c r="AD18" s="487"/>
      <c r="AE18" s="487"/>
      <c r="AF18" s="487"/>
      <c r="AG18" s="487"/>
      <c r="AH18" s="487"/>
      <c r="AI18" s="21"/>
      <c r="AJ18" s="21"/>
      <c r="AK18" s="21"/>
      <c r="AL18" s="14"/>
      <c r="AO18"/>
    </row>
    <row r="19" spans="1:46" ht="26.25" customHeight="1">
      <c r="A19" s="23"/>
      <c r="B19" s="22"/>
      <c r="C19" s="21"/>
      <c r="D19" s="21"/>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87" t="s">
        <v>217</v>
      </c>
      <c r="AP19" s="1"/>
      <c r="AQ19" s="1"/>
      <c r="AR19" s="1"/>
      <c r="AS19" s="1"/>
      <c r="AT19" s="1"/>
    </row>
    <row r="23" spans="1:46" ht="67.5" customHeight="1">
      <c r="A23" s="237" t="s">
        <v>321</v>
      </c>
      <c r="B23" s="475"/>
      <c r="C23" s="475"/>
      <c r="D23" s="475"/>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6"/>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J8" sqref="AJ8"/>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241" t="s">
        <v>292</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row>
    <row r="3" spans="1:4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41" t="s">
        <v>293</v>
      </c>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82" t="s">
        <v>294</v>
      </c>
      <c r="D6" s="282"/>
      <c r="E6" s="282"/>
      <c r="F6" s="282"/>
      <c r="G6" s="282"/>
      <c r="H6" s="282"/>
      <c r="I6" s="282"/>
      <c r="J6" s="282"/>
      <c r="K6" s="282"/>
      <c r="L6" s="282"/>
      <c r="M6" s="282"/>
      <c r="N6" s="282"/>
      <c r="O6" s="282"/>
      <c r="P6" s="282"/>
      <c r="Q6" s="282"/>
      <c r="R6" s="282"/>
      <c r="S6" s="282"/>
      <c r="T6" s="282"/>
      <c r="U6" s="282"/>
      <c r="V6" s="282"/>
      <c r="W6" s="282"/>
      <c r="X6" s="282"/>
      <c r="Y6" s="282"/>
      <c r="Z6" s="282"/>
      <c r="AA6" s="282"/>
      <c r="AB6" s="282"/>
      <c r="AC6" s="282"/>
      <c r="AD6" s="282"/>
      <c r="AE6" s="282"/>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298" t="s">
        <v>291</v>
      </c>
      <c r="D8" s="298"/>
      <c r="E8" s="298"/>
      <c r="F8" s="298"/>
      <c r="G8" s="298"/>
      <c r="H8" s="298"/>
      <c r="I8" s="298"/>
      <c r="J8" s="298"/>
      <c r="K8" s="298"/>
      <c r="L8" s="298"/>
      <c r="M8" s="298"/>
      <c r="N8" s="298"/>
      <c r="O8" s="335" t="s">
        <v>295</v>
      </c>
      <c r="P8" s="335"/>
      <c r="Q8" s="335"/>
      <c r="R8" s="335"/>
      <c r="S8" s="335"/>
      <c r="T8" s="335"/>
      <c r="U8" s="335"/>
      <c r="V8" s="335"/>
      <c r="W8" s="335"/>
      <c r="X8" s="335" t="s">
        <v>272</v>
      </c>
      <c r="Y8" s="335"/>
      <c r="Z8" s="335"/>
      <c r="AA8" s="335"/>
      <c r="AB8" s="335"/>
      <c r="AC8" s="335" t="s">
        <v>68</v>
      </c>
      <c r="AD8" s="335"/>
      <c r="AE8" s="335"/>
      <c r="AF8" s="335"/>
      <c r="AG8" s="335"/>
      <c r="AH8" s="335"/>
      <c r="AI8" s="335"/>
    </row>
    <row r="9" spans="1:47" ht="30" customHeight="1">
      <c r="A9" s="47"/>
      <c r="B9" s="47"/>
      <c r="C9" s="217">
        <v>1</v>
      </c>
      <c r="D9" s="521" t="str">
        <f>'2부.Ⅰ.1.1)'!D7</f>
        <v>SK뷰파크 3차</v>
      </c>
      <c r="E9" s="323"/>
      <c r="F9" s="323"/>
      <c r="G9" s="323"/>
      <c r="H9" s="323"/>
      <c r="I9" s="323"/>
      <c r="J9" s="323"/>
      <c r="K9" s="323"/>
      <c r="L9" s="323"/>
      <c r="M9" s="323"/>
      <c r="N9" s="323"/>
      <c r="O9" s="522">
        <v>1721938150</v>
      </c>
      <c r="P9" s="522"/>
      <c r="Q9" s="522"/>
      <c r="R9" s="522"/>
      <c r="S9" s="522"/>
      <c r="T9" s="522"/>
      <c r="U9" s="522"/>
      <c r="V9" s="522"/>
      <c r="W9" s="522"/>
      <c r="X9" s="523">
        <f>IFERROR(O9/SUM(O9:W24),"")</f>
        <v>1</v>
      </c>
      <c r="Y9" s="523"/>
      <c r="Z9" s="523"/>
      <c r="AA9" s="523"/>
      <c r="AB9" s="523"/>
      <c r="AC9" s="464"/>
      <c r="AD9" s="464"/>
      <c r="AE9" s="464"/>
      <c r="AF9" s="464"/>
      <c r="AG9" s="464"/>
      <c r="AH9" s="464"/>
      <c r="AI9" s="464"/>
    </row>
    <row r="10" spans="1:47" ht="30" customHeight="1">
      <c r="A10" s="47"/>
      <c r="B10" s="47"/>
      <c r="C10" s="217">
        <v>2</v>
      </c>
      <c r="D10" s="521">
        <f>'2부.Ⅰ.1.1)'!D8</f>
        <v>0</v>
      </c>
      <c r="E10" s="323"/>
      <c r="F10" s="323"/>
      <c r="G10" s="323"/>
      <c r="H10" s="323"/>
      <c r="I10" s="323"/>
      <c r="J10" s="323"/>
      <c r="K10" s="323"/>
      <c r="L10" s="323"/>
      <c r="M10" s="323"/>
      <c r="N10" s="323"/>
      <c r="O10" s="522"/>
      <c r="P10" s="522"/>
      <c r="Q10" s="522"/>
      <c r="R10" s="522"/>
      <c r="S10" s="522"/>
      <c r="T10" s="522"/>
      <c r="U10" s="522"/>
      <c r="V10" s="522"/>
      <c r="W10" s="522"/>
      <c r="X10" s="523">
        <f>IFERROR(O10/SUM(O9:W24),"")</f>
        <v>0</v>
      </c>
      <c r="Y10" s="523"/>
      <c r="Z10" s="523"/>
      <c r="AA10" s="523"/>
      <c r="AB10" s="523"/>
      <c r="AC10" s="464"/>
      <c r="AD10" s="464"/>
      <c r="AE10" s="464"/>
      <c r="AF10" s="464"/>
      <c r="AG10" s="464"/>
      <c r="AH10" s="464"/>
      <c r="AI10" s="464"/>
    </row>
    <row r="11" spans="1:47" ht="30" customHeight="1">
      <c r="A11" s="47"/>
      <c r="B11" s="47"/>
      <c r="C11" s="217">
        <v>3</v>
      </c>
      <c r="D11" s="521">
        <f>'2부.Ⅰ.1.1)'!D9</f>
        <v>0</v>
      </c>
      <c r="E11" s="323"/>
      <c r="F11" s="323"/>
      <c r="G11" s="323"/>
      <c r="H11" s="323"/>
      <c r="I11" s="323"/>
      <c r="J11" s="323"/>
      <c r="K11" s="323"/>
      <c r="L11" s="323"/>
      <c r="M11" s="323"/>
      <c r="N11" s="323"/>
      <c r="O11" s="522"/>
      <c r="P11" s="522"/>
      <c r="Q11" s="522"/>
      <c r="R11" s="522"/>
      <c r="S11" s="522"/>
      <c r="T11" s="522"/>
      <c r="U11" s="522"/>
      <c r="V11" s="522"/>
      <c r="W11" s="522"/>
      <c r="X11" s="523">
        <f>IFERROR(O11/SUM(O9:W24),"")</f>
        <v>0</v>
      </c>
      <c r="Y11" s="523"/>
      <c r="Z11" s="523"/>
      <c r="AA11" s="523"/>
      <c r="AB11" s="523"/>
      <c r="AC11" s="464"/>
      <c r="AD11" s="464"/>
      <c r="AE11" s="464"/>
      <c r="AF11" s="464"/>
      <c r="AG11" s="464"/>
      <c r="AH11" s="464"/>
      <c r="AI11" s="464"/>
    </row>
    <row r="12" spans="1:47" ht="30" customHeight="1">
      <c r="A12" s="47"/>
      <c r="B12" s="47"/>
      <c r="C12" s="217">
        <v>4</v>
      </c>
      <c r="D12" s="521">
        <f>'2부.Ⅰ.1.1)'!D10</f>
        <v>0</v>
      </c>
      <c r="E12" s="323"/>
      <c r="F12" s="323"/>
      <c r="G12" s="323"/>
      <c r="H12" s="323"/>
      <c r="I12" s="323"/>
      <c r="J12" s="323"/>
      <c r="K12" s="323"/>
      <c r="L12" s="323"/>
      <c r="M12" s="323"/>
      <c r="N12" s="323"/>
      <c r="O12" s="522"/>
      <c r="P12" s="522"/>
      <c r="Q12" s="522"/>
      <c r="R12" s="522"/>
      <c r="S12" s="522"/>
      <c r="T12" s="522"/>
      <c r="U12" s="522"/>
      <c r="V12" s="522"/>
      <c r="W12" s="522"/>
      <c r="X12" s="523">
        <f>IFERROR(O12/SUM(O9:W24),"")</f>
        <v>0</v>
      </c>
      <c r="Y12" s="523"/>
      <c r="Z12" s="523"/>
      <c r="AA12" s="523"/>
      <c r="AB12" s="523"/>
      <c r="AC12" s="464"/>
      <c r="AD12" s="464"/>
      <c r="AE12" s="464"/>
      <c r="AF12" s="464"/>
      <c r="AG12" s="464"/>
      <c r="AH12" s="464"/>
      <c r="AI12" s="464"/>
    </row>
    <row r="13" spans="1:47" ht="30" customHeight="1">
      <c r="A13" s="47"/>
      <c r="B13" s="47"/>
      <c r="C13" s="217">
        <v>5</v>
      </c>
      <c r="D13" s="521">
        <f>'2부.Ⅰ.1.1)'!D11</f>
        <v>0</v>
      </c>
      <c r="E13" s="323"/>
      <c r="F13" s="323"/>
      <c r="G13" s="323"/>
      <c r="H13" s="323"/>
      <c r="I13" s="323"/>
      <c r="J13" s="323"/>
      <c r="K13" s="323"/>
      <c r="L13" s="323"/>
      <c r="M13" s="323"/>
      <c r="N13" s="323"/>
      <c r="O13" s="522"/>
      <c r="P13" s="522"/>
      <c r="Q13" s="522"/>
      <c r="R13" s="522"/>
      <c r="S13" s="522"/>
      <c r="T13" s="522"/>
      <c r="U13" s="522"/>
      <c r="V13" s="522"/>
      <c r="W13" s="522"/>
      <c r="X13" s="523">
        <f>IFERROR(O13/SUM(O9:W24),"")</f>
        <v>0</v>
      </c>
      <c r="Y13" s="523"/>
      <c r="Z13" s="523"/>
      <c r="AA13" s="523"/>
      <c r="AB13" s="523"/>
      <c r="AC13" s="464"/>
      <c r="AD13" s="464"/>
      <c r="AE13" s="464"/>
      <c r="AF13" s="464"/>
      <c r="AG13" s="464"/>
      <c r="AH13" s="464"/>
      <c r="AI13" s="464"/>
    </row>
    <row r="14" spans="1:47" ht="30" customHeight="1">
      <c r="A14" s="47"/>
      <c r="B14" s="47"/>
      <c r="C14" s="217">
        <v>6</v>
      </c>
      <c r="D14" s="521">
        <f>'2부.Ⅰ.1.1)'!D12</f>
        <v>0</v>
      </c>
      <c r="E14" s="323"/>
      <c r="F14" s="323"/>
      <c r="G14" s="323"/>
      <c r="H14" s="323"/>
      <c r="I14" s="323"/>
      <c r="J14" s="323"/>
      <c r="K14" s="323"/>
      <c r="L14" s="323"/>
      <c r="M14" s="323"/>
      <c r="N14" s="323"/>
      <c r="O14" s="522"/>
      <c r="P14" s="522"/>
      <c r="Q14" s="522"/>
      <c r="R14" s="522"/>
      <c r="S14" s="522"/>
      <c r="T14" s="522"/>
      <c r="U14" s="522"/>
      <c r="V14" s="522"/>
      <c r="W14" s="522"/>
      <c r="X14" s="523">
        <f>IFERROR(O14/SUM(O9:W24),"")</f>
        <v>0</v>
      </c>
      <c r="Y14" s="523"/>
      <c r="Z14" s="523"/>
      <c r="AA14" s="523"/>
      <c r="AB14" s="523"/>
      <c r="AC14" s="464"/>
      <c r="AD14" s="464"/>
      <c r="AE14" s="464"/>
      <c r="AF14" s="464"/>
      <c r="AG14" s="464"/>
      <c r="AH14" s="464"/>
      <c r="AI14" s="464"/>
    </row>
    <row r="15" spans="1:47" ht="30" customHeight="1">
      <c r="A15" s="47"/>
      <c r="B15" s="47"/>
      <c r="C15" s="217">
        <v>7</v>
      </c>
      <c r="D15" s="521">
        <f>'2부.Ⅰ.1.1)'!D13</f>
        <v>0</v>
      </c>
      <c r="E15" s="323"/>
      <c r="F15" s="323"/>
      <c r="G15" s="323"/>
      <c r="H15" s="323"/>
      <c r="I15" s="323"/>
      <c r="J15" s="323"/>
      <c r="K15" s="323"/>
      <c r="L15" s="323"/>
      <c r="M15" s="323"/>
      <c r="N15" s="323"/>
      <c r="O15" s="522"/>
      <c r="P15" s="522"/>
      <c r="Q15" s="522"/>
      <c r="R15" s="522"/>
      <c r="S15" s="522"/>
      <c r="T15" s="522"/>
      <c r="U15" s="522"/>
      <c r="V15" s="522"/>
      <c r="W15" s="522"/>
      <c r="X15" s="523">
        <f>IFERROR(O15/SUM(O9:W24),"")</f>
        <v>0</v>
      </c>
      <c r="Y15" s="523"/>
      <c r="Z15" s="523"/>
      <c r="AA15" s="523"/>
      <c r="AB15" s="523"/>
      <c r="AC15" s="464"/>
      <c r="AD15" s="464"/>
      <c r="AE15" s="464"/>
      <c r="AF15" s="464"/>
      <c r="AG15" s="464"/>
      <c r="AH15" s="464"/>
      <c r="AI15" s="464"/>
    </row>
    <row r="16" spans="1:47" ht="30" customHeight="1">
      <c r="A16" s="47"/>
      <c r="B16" s="47"/>
      <c r="C16" s="217">
        <v>8</v>
      </c>
      <c r="D16" s="521">
        <f>'2부.Ⅰ.1.1)'!D14</f>
        <v>0</v>
      </c>
      <c r="E16" s="323"/>
      <c r="F16" s="323"/>
      <c r="G16" s="323"/>
      <c r="H16" s="323"/>
      <c r="I16" s="323"/>
      <c r="J16" s="323"/>
      <c r="K16" s="323"/>
      <c r="L16" s="323"/>
      <c r="M16" s="323"/>
      <c r="N16" s="323"/>
      <c r="O16" s="522"/>
      <c r="P16" s="522"/>
      <c r="Q16" s="522"/>
      <c r="R16" s="522"/>
      <c r="S16" s="522"/>
      <c r="T16" s="522"/>
      <c r="U16" s="522"/>
      <c r="V16" s="522"/>
      <c r="W16" s="522"/>
      <c r="X16" s="523">
        <f>IFERROR(O16/SUM(O9:W24),"")</f>
        <v>0</v>
      </c>
      <c r="Y16" s="523"/>
      <c r="Z16" s="523"/>
      <c r="AA16" s="523"/>
      <c r="AB16" s="523"/>
      <c r="AC16" s="464"/>
      <c r="AD16" s="464"/>
      <c r="AE16" s="464"/>
      <c r="AF16" s="464"/>
      <c r="AG16" s="464"/>
      <c r="AH16" s="464"/>
      <c r="AI16" s="464"/>
    </row>
    <row r="17" spans="1:46" ht="30" customHeight="1">
      <c r="A17" s="47"/>
      <c r="B17" s="47"/>
      <c r="C17" s="217">
        <v>9</v>
      </c>
      <c r="D17" s="521">
        <f>'2부.Ⅰ.1.1)'!D15</f>
        <v>0</v>
      </c>
      <c r="E17" s="323"/>
      <c r="F17" s="323"/>
      <c r="G17" s="323"/>
      <c r="H17" s="323"/>
      <c r="I17" s="323"/>
      <c r="J17" s="323"/>
      <c r="K17" s="323"/>
      <c r="L17" s="323"/>
      <c r="M17" s="323"/>
      <c r="N17" s="323"/>
      <c r="O17" s="522"/>
      <c r="P17" s="522"/>
      <c r="Q17" s="522"/>
      <c r="R17" s="522"/>
      <c r="S17" s="522"/>
      <c r="T17" s="522"/>
      <c r="U17" s="522"/>
      <c r="V17" s="522"/>
      <c r="W17" s="522"/>
      <c r="X17" s="523">
        <f>IFERROR(O17/SUM(O9:W24),"")</f>
        <v>0</v>
      </c>
      <c r="Y17" s="523"/>
      <c r="Z17" s="523"/>
      <c r="AA17" s="523"/>
      <c r="AB17" s="523"/>
      <c r="AC17" s="464"/>
      <c r="AD17" s="464"/>
      <c r="AE17" s="464"/>
      <c r="AF17" s="464"/>
      <c r="AG17" s="464"/>
      <c r="AH17" s="464"/>
      <c r="AI17" s="464"/>
    </row>
    <row r="18" spans="1:46" ht="30" customHeight="1">
      <c r="A18" s="47"/>
      <c r="B18" s="47"/>
      <c r="C18" s="217">
        <v>10</v>
      </c>
      <c r="D18" s="521">
        <f>'2부.Ⅰ.1.1)'!D16</f>
        <v>0</v>
      </c>
      <c r="E18" s="323"/>
      <c r="F18" s="323"/>
      <c r="G18" s="323"/>
      <c r="H18" s="323"/>
      <c r="I18" s="323"/>
      <c r="J18" s="323"/>
      <c r="K18" s="323"/>
      <c r="L18" s="323"/>
      <c r="M18" s="323"/>
      <c r="N18" s="323"/>
      <c r="O18" s="522"/>
      <c r="P18" s="522"/>
      <c r="Q18" s="522"/>
      <c r="R18" s="522"/>
      <c r="S18" s="522"/>
      <c r="T18" s="522"/>
      <c r="U18" s="522"/>
      <c r="V18" s="522"/>
      <c r="W18" s="522"/>
      <c r="X18" s="523">
        <f>IFERROR(O18/SUM(O9:W24),"")</f>
        <v>0</v>
      </c>
      <c r="Y18" s="523"/>
      <c r="Z18" s="523"/>
      <c r="AA18" s="523"/>
      <c r="AB18" s="523"/>
      <c r="AC18" s="464"/>
      <c r="AD18" s="464"/>
      <c r="AE18" s="464"/>
      <c r="AF18" s="464"/>
      <c r="AG18" s="464"/>
      <c r="AH18" s="464"/>
      <c r="AI18" s="464"/>
    </row>
    <row r="19" spans="1:46" ht="30" customHeight="1">
      <c r="A19" s="47"/>
      <c r="B19" s="47"/>
      <c r="C19" s="217">
        <v>11</v>
      </c>
      <c r="D19" s="521">
        <f>'2부.Ⅰ.1.1)'!D17</f>
        <v>0</v>
      </c>
      <c r="E19" s="323"/>
      <c r="F19" s="323"/>
      <c r="G19" s="323"/>
      <c r="H19" s="323"/>
      <c r="I19" s="323"/>
      <c r="J19" s="323"/>
      <c r="K19" s="323"/>
      <c r="L19" s="323"/>
      <c r="M19" s="323"/>
      <c r="N19" s="323"/>
      <c r="O19" s="522"/>
      <c r="P19" s="522"/>
      <c r="Q19" s="522"/>
      <c r="R19" s="522"/>
      <c r="S19" s="522"/>
      <c r="T19" s="522"/>
      <c r="U19" s="522"/>
      <c r="V19" s="522"/>
      <c r="W19" s="522"/>
      <c r="X19" s="523">
        <f>IFERROR(O19/SUM(O9:W24),"")</f>
        <v>0</v>
      </c>
      <c r="Y19" s="523"/>
      <c r="Z19" s="523"/>
      <c r="AA19" s="523"/>
      <c r="AB19" s="523"/>
      <c r="AC19" s="464"/>
      <c r="AD19" s="464"/>
      <c r="AE19" s="464"/>
      <c r="AF19" s="464"/>
      <c r="AG19" s="464"/>
      <c r="AH19" s="464"/>
      <c r="AI19" s="464"/>
    </row>
    <row r="20" spans="1:46" ht="30" customHeight="1">
      <c r="A20" s="47"/>
      <c r="B20" s="47"/>
      <c r="C20" s="217">
        <v>12</v>
      </c>
      <c r="D20" s="521">
        <f>'2부.Ⅰ.1.1)'!D18</f>
        <v>0</v>
      </c>
      <c r="E20" s="323"/>
      <c r="F20" s="323"/>
      <c r="G20" s="323"/>
      <c r="H20" s="323"/>
      <c r="I20" s="323"/>
      <c r="J20" s="323"/>
      <c r="K20" s="323"/>
      <c r="L20" s="323"/>
      <c r="M20" s="323"/>
      <c r="N20" s="323"/>
      <c r="O20" s="522"/>
      <c r="P20" s="522"/>
      <c r="Q20" s="522"/>
      <c r="R20" s="522"/>
      <c r="S20" s="522"/>
      <c r="T20" s="522"/>
      <c r="U20" s="522"/>
      <c r="V20" s="522"/>
      <c r="W20" s="522"/>
      <c r="X20" s="523">
        <f>IFERROR(O20/SUM(O9:W24),"")</f>
        <v>0</v>
      </c>
      <c r="Y20" s="523"/>
      <c r="Z20" s="523"/>
      <c r="AA20" s="523"/>
      <c r="AB20" s="523"/>
      <c r="AC20" s="464"/>
      <c r="AD20" s="464"/>
      <c r="AE20" s="464"/>
      <c r="AF20" s="464"/>
      <c r="AG20" s="464"/>
      <c r="AH20" s="464"/>
      <c r="AI20" s="464"/>
    </row>
    <row r="21" spans="1:46" ht="30" customHeight="1">
      <c r="A21" s="47"/>
      <c r="B21" s="47"/>
      <c r="C21" s="217">
        <v>13</v>
      </c>
      <c r="D21" s="521">
        <f>'2부.Ⅰ.1.1)'!D19</f>
        <v>0</v>
      </c>
      <c r="E21" s="323"/>
      <c r="F21" s="323"/>
      <c r="G21" s="323"/>
      <c r="H21" s="323"/>
      <c r="I21" s="323"/>
      <c r="J21" s="323"/>
      <c r="K21" s="323"/>
      <c r="L21" s="323"/>
      <c r="M21" s="323"/>
      <c r="N21" s="323"/>
      <c r="O21" s="522"/>
      <c r="P21" s="522"/>
      <c r="Q21" s="522"/>
      <c r="R21" s="522"/>
      <c r="S21" s="522"/>
      <c r="T21" s="522"/>
      <c r="U21" s="522"/>
      <c r="V21" s="522"/>
      <c r="W21" s="522"/>
      <c r="X21" s="523">
        <f>IFERROR(O21/SUM(O9:W24),"")</f>
        <v>0</v>
      </c>
      <c r="Y21" s="523"/>
      <c r="Z21" s="523"/>
      <c r="AA21" s="523"/>
      <c r="AB21" s="523"/>
      <c r="AC21" s="464"/>
      <c r="AD21" s="464"/>
      <c r="AE21" s="464"/>
      <c r="AF21" s="464"/>
      <c r="AG21" s="464"/>
      <c r="AH21" s="464"/>
      <c r="AI21" s="464"/>
    </row>
    <row r="22" spans="1:46" ht="30" customHeight="1">
      <c r="A22" s="47"/>
      <c r="B22" s="47"/>
      <c r="C22" s="217">
        <v>14</v>
      </c>
      <c r="D22" s="521">
        <f>'2부.Ⅰ.1.1)'!D20</f>
        <v>0</v>
      </c>
      <c r="E22" s="323"/>
      <c r="F22" s="323"/>
      <c r="G22" s="323"/>
      <c r="H22" s="323"/>
      <c r="I22" s="323"/>
      <c r="J22" s="323"/>
      <c r="K22" s="323"/>
      <c r="L22" s="323"/>
      <c r="M22" s="323"/>
      <c r="N22" s="323"/>
      <c r="O22" s="522"/>
      <c r="P22" s="522"/>
      <c r="Q22" s="522"/>
      <c r="R22" s="522"/>
      <c r="S22" s="522"/>
      <c r="T22" s="522"/>
      <c r="U22" s="522"/>
      <c r="V22" s="522"/>
      <c r="W22" s="522"/>
      <c r="X22" s="523">
        <f>IFERROR(O22/SUM(O9:W24),"")</f>
        <v>0</v>
      </c>
      <c r="Y22" s="523"/>
      <c r="Z22" s="523"/>
      <c r="AA22" s="523"/>
      <c r="AB22" s="523"/>
      <c r="AC22" s="464"/>
      <c r="AD22" s="464"/>
      <c r="AE22" s="464"/>
      <c r="AF22" s="464"/>
      <c r="AG22" s="464"/>
      <c r="AH22" s="464"/>
      <c r="AI22" s="464"/>
    </row>
    <row r="23" spans="1:46" ht="30" customHeight="1">
      <c r="A23" s="47"/>
      <c r="B23" s="47"/>
      <c r="C23" s="217">
        <v>15</v>
      </c>
      <c r="D23" s="521">
        <f>'2부.Ⅰ.1.1)'!D20</f>
        <v>0</v>
      </c>
      <c r="E23" s="323"/>
      <c r="F23" s="323"/>
      <c r="G23" s="323"/>
      <c r="H23" s="323"/>
      <c r="I23" s="323"/>
      <c r="J23" s="323"/>
      <c r="K23" s="323"/>
      <c r="L23" s="323"/>
      <c r="M23" s="323"/>
      <c r="N23" s="323"/>
      <c r="O23" s="522"/>
      <c r="P23" s="522"/>
      <c r="Q23" s="522"/>
      <c r="R23" s="522"/>
      <c r="S23" s="522"/>
      <c r="T23" s="522"/>
      <c r="U23" s="522"/>
      <c r="V23" s="522"/>
      <c r="W23" s="522"/>
      <c r="X23" s="523">
        <f>IFERROR(O23/SUM(O8:W23),"")</f>
        <v>0</v>
      </c>
      <c r="Y23" s="523"/>
      <c r="Z23" s="523"/>
      <c r="AA23" s="523"/>
      <c r="AB23" s="523"/>
      <c r="AC23" s="464"/>
      <c r="AD23" s="464"/>
      <c r="AE23" s="464"/>
      <c r="AF23" s="464"/>
      <c r="AG23" s="464"/>
      <c r="AH23" s="464"/>
      <c r="AI23" s="464"/>
    </row>
    <row r="24" spans="1:46" ht="30" customHeight="1">
      <c r="A24" s="47"/>
      <c r="B24" s="47"/>
      <c r="C24" s="217">
        <v>15</v>
      </c>
      <c r="D24" s="521">
        <f>'2부.Ⅰ.1.1)'!D21</f>
        <v>0</v>
      </c>
      <c r="E24" s="323"/>
      <c r="F24" s="323"/>
      <c r="G24" s="323"/>
      <c r="H24" s="323"/>
      <c r="I24" s="323"/>
      <c r="J24" s="323"/>
      <c r="K24" s="323"/>
      <c r="L24" s="323"/>
      <c r="M24" s="323"/>
      <c r="N24" s="323"/>
      <c r="O24" s="522"/>
      <c r="P24" s="522"/>
      <c r="Q24" s="522"/>
      <c r="R24" s="522"/>
      <c r="S24" s="522"/>
      <c r="T24" s="522"/>
      <c r="U24" s="522"/>
      <c r="V24" s="522"/>
      <c r="W24" s="522"/>
      <c r="X24" s="523">
        <f>IFERROR(O24/SUM(O9:W24),"")</f>
        <v>0</v>
      </c>
      <c r="Y24" s="523"/>
      <c r="Z24" s="523"/>
      <c r="AA24" s="523"/>
      <c r="AB24" s="523"/>
      <c r="AC24" s="464"/>
      <c r="AD24" s="464"/>
      <c r="AE24" s="464"/>
      <c r="AF24" s="464"/>
      <c r="AG24" s="464"/>
      <c r="AH24" s="464"/>
      <c r="AI24" s="464"/>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06"/>
      <c r="F26" s="306"/>
      <c r="G26" s="306"/>
      <c r="H26" s="306"/>
      <c r="I26" s="306"/>
      <c r="J26" s="306"/>
      <c r="K26" s="306"/>
      <c r="L26" s="306"/>
      <c r="M26" s="306"/>
      <c r="N26" s="306"/>
      <c r="O26" s="306"/>
      <c r="P26" s="306"/>
      <c r="Q26" s="306"/>
      <c r="R26" s="306"/>
      <c r="S26" s="306"/>
      <c r="T26" s="306"/>
      <c r="U26" s="306"/>
      <c r="V26" s="306"/>
      <c r="W26" s="306"/>
      <c r="X26" s="306"/>
      <c r="Y26" s="306"/>
      <c r="Z26" s="306"/>
      <c r="AA26" s="306"/>
      <c r="AB26" s="306"/>
      <c r="AC26" s="306"/>
      <c r="AD26" s="306"/>
      <c r="AE26" s="306"/>
      <c r="AF26" s="306"/>
      <c r="AG26" s="306"/>
      <c r="AH26" s="306"/>
      <c r="AI26" s="306"/>
      <c r="AJ26" s="104" t="s">
        <v>243</v>
      </c>
      <c r="AK26" s="44"/>
      <c r="AL26" s="104"/>
      <c r="AM26" s="44"/>
      <c r="AN26" s="44"/>
      <c r="AO26" s="44"/>
      <c r="AP26" s="44"/>
      <c r="AQ26" s="44"/>
      <c r="AR26" s="44"/>
      <c r="AS26" s="44"/>
      <c r="AT26" s="24"/>
    </row>
    <row r="29" spans="1:46" ht="67.5" customHeight="1">
      <c r="A29" s="237" t="s">
        <v>307</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9"/>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AL2" sqref="AL2"/>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82" t="s">
        <v>303</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82" t="s">
        <v>168</v>
      </c>
      <c r="AE3" s="482"/>
      <c r="AF3" s="482"/>
      <c r="AG3" s="482"/>
      <c r="AH3" s="482"/>
      <c r="AI3" s="482"/>
      <c r="AJ3" s="482"/>
      <c r="AK3" s="482"/>
      <c r="AL3" s="14"/>
    </row>
    <row r="4" spans="1:47" ht="30" customHeight="1">
      <c r="A4" s="47"/>
      <c r="B4" s="47"/>
      <c r="C4" s="525" t="s">
        <v>206</v>
      </c>
      <c r="D4" s="525"/>
      <c r="E4" s="525"/>
      <c r="F4" s="525"/>
      <c r="G4" s="525"/>
      <c r="H4" s="525"/>
      <c r="I4" s="525" t="s">
        <v>296</v>
      </c>
      <c r="J4" s="525"/>
      <c r="K4" s="525"/>
      <c r="L4" s="525"/>
      <c r="M4" s="525" t="s">
        <v>297</v>
      </c>
      <c r="N4" s="525"/>
      <c r="O4" s="525"/>
      <c r="P4" s="525" t="s">
        <v>298</v>
      </c>
      <c r="Q4" s="525"/>
      <c r="R4" s="525"/>
      <c r="S4" s="525"/>
      <c r="T4" s="525" t="s">
        <v>299</v>
      </c>
      <c r="U4" s="526"/>
      <c r="V4" s="526"/>
      <c r="W4" s="526"/>
      <c r="X4" s="525" t="s">
        <v>300</v>
      </c>
      <c r="Y4" s="525"/>
      <c r="Z4" s="525"/>
      <c r="AA4" s="525"/>
      <c r="AB4" s="525" t="s">
        <v>319</v>
      </c>
      <c r="AC4" s="525"/>
      <c r="AD4" s="525"/>
      <c r="AE4" s="525"/>
      <c r="AF4" s="527" t="s">
        <v>301</v>
      </c>
      <c r="AG4" s="527"/>
      <c r="AH4" s="527"/>
      <c r="AI4" s="527" t="s">
        <v>302</v>
      </c>
      <c r="AJ4" s="527"/>
      <c r="AK4" s="527"/>
      <c r="AL4" s="14"/>
      <c r="AM4" s="27"/>
    </row>
    <row r="5" spans="1:47" ht="30" customHeight="1">
      <c r="A5" s="47"/>
      <c r="B5" s="47"/>
      <c r="C5" s="218">
        <v>1</v>
      </c>
      <c r="D5" s="459"/>
      <c r="E5" s="460"/>
      <c r="F5" s="460"/>
      <c r="G5" s="460"/>
      <c r="H5" s="460"/>
      <c r="I5" s="524"/>
      <c r="J5" s="524"/>
      <c r="K5" s="524"/>
      <c r="L5" s="524"/>
      <c r="M5" s="524"/>
      <c r="N5" s="524"/>
      <c r="O5" s="524"/>
      <c r="P5" s="524"/>
      <c r="Q5" s="524"/>
      <c r="R5" s="524"/>
      <c r="S5" s="524"/>
      <c r="T5" s="468"/>
      <c r="U5" s="468"/>
      <c r="V5" s="468"/>
      <c r="W5" s="468"/>
      <c r="X5" s="468"/>
      <c r="Y5" s="468"/>
      <c r="Z5" s="468"/>
      <c r="AA5" s="468"/>
      <c r="AB5" s="468"/>
      <c r="AC5" s="468"/>
      <c r="AD5" s="468"/>
      <c r="AE5" s="468"/>
      <c r="AF5" s="473" t="str">
        <f>IFERROR(AB5/SUM(AB5:AE9),"")</f>
        <v/>
      </c>
      <c r="AG5" s="473"/>
      <c r="AH5" s="473"/>
      <c r="AI5" s="458"/>
      <c r="AJ5" s="458"/>
      <c r="AK5" s="458"/>
    </row>
    <row r="6" spans="1:47" ht="30" customHeight="1">
      <c r="A6" s="47"/>
      <c r="B6" s="47"/>
      <c r="C6" s="218">
        <v>2</v>
      </c>
      <c r="D6" s="459"/>
      <c r="E6" s="460"/>
      <c r="F6" s="460"/>
      <c r="G6" s="460"/>
      <c r="H6" s="460"/>
      <c r="I6" s="524"/>
      <c r="J6" s="524"/>
      <c r="K6" s="524"/>
      <c r="L6" s="524"/>
      <c r="M6" s="524"/>
      <c r="N6" s="524"/>
      <c r="O6" s="524"/>
      <c r="P6" s="524"/>
      <c r="Q6" s="524"/>
      <c r="R6" s="524"/>
      <c r="S6" s="524"/>
      <c r="T6" s="468"/>
      <c r="U6" s="468"/>
      <c r="V6" s="468"/>
      <c r="W6" s="468"/>
      <c r="X6" s="468"/>
      <c r="Y6" s="468"/>
      <c r="Z6" s="468"/>
      <c r="AA6" s="468"/>
      <c r="AB6" s="468"/>
      <c r="AC6" s="468"/>
      <c r="AD6" s="468"/>
      <c r="AE6" s="468"/>
      <c r="AF6" s="473" t="str">
        <f>IFERROR(AB6/SUM(AB5:AE9),"")</f>
        <v/>
      </c>
      <c r="AG6" s="473"/>
      <c r="AH6" s="473"/>
      <c r="AI6" s="458"/>
      <c r="AJ6" s="458"/>
      <c r="AK6" s="458"/>
    </row>
    <row r="7" spans="1:47" ht="30" customHeight="1">
      <c r="A7" s="47"/>
      <c r="B7" s="47"/>
      <c r="C7" s="218">
        <v>3</v>
      </c>
      <c r="D7" s="459"/>
      <c r="E7" s="460"/>
      <c r="F7" s="460"/>
      <c r="G7" s="460"/>
      <c r="H7" s="460"/>
      <c r="I7" s="524"/>
      <c r="J7" s="524"/>
      <c r="K7" s="524"/>
      <c r="L7" s="524"/>
      <c r="M7" s="524"/>
      <c r="N7" s="524"/>
      <c r="O7" s="524"/>
      <c r="P7" s="524"/>
      <c r="Q7" s="524"/>
      <c r="R7" s="524"/>
      <c r="S7" s="524"/>
      <c r="T7" s="468"/>
      <c r="U7" s="468"/>
      <c r="V7" s="468"/>
      <c r="W7" s="468"/>
      <c r="X7" s="468"/>
      <c r="Y7" s="468"/>
      <c r="Z7" s="468"/>
      <c r="AA7" s="468"/>
      <c r="AB7" s="468"/>
      <c r="AC7" s="468"/>
      <c r="AD7" s="468"/>
      <c r="AE7" s="468"/>
      <c r="AF7" s="473" t="str">
        <f>IFERROR(AB7/SUM(AB5:AE9),"")</f>
        <v/>
      </c>
      <c r="AG7" s="473"/>
      <c r="AH7" s="473"/>
      <c r="AI7" s="458"/>
      <c r="AJ7" s="458"/>
      <c r="AK7" s="458"/>
    </row>
    <row r="8" spans="1:47" ht="30" customHeight="1">
      <c r="A8" s="47"/>
      <c r="B8" s="47"/>
      <c r="C8" s="218">
        <v>4</v>
      </c>
      <c r="D8" s="459"/>
      <c r="E8" s="460"/>
      <c r="F8" s="460"/>
      <c r="G8" s="460"/>
      <c r="H8" s="460"/>
      <c r="I8" s="524"/>
      <c r="J8" s="524"/>
      <c r="K8" s="524"/>
      <c r="L8" s="524"/>
      <c r="M8" s="524"/>
      <c r="N8" s="524"/>
      <c r="O8" s="524"/>
      <c r="P8" s="524"/>
      <c r="Q8" s="524"/>
      <c r="R8" s="524"/>
      <c r="S8" s="524"/>
      <c r="T8" s="468"/>
      <c r="U8" s="468"/>
      <c r="V8" s="468"/>
      <c r="W8" s="468"/>
      <c r="X8" s="468"/>
      <c r="Y8" s="468"/>
      <c r="Z8" s="468"/>
      <c r="AA8" s="468"/>
      <c r="AB8" s="468"/>
      <c r="AC8" s="468"/>
      <c r="AD8" s="468"/>
      <c r="AE8" s="468"/>
      <c r="AF8" s="473" t="str">
        <f>IFERROR(AB8/SUM(AB5:AE9),"")</f>
        <v/>
      </c>
      <c r="AG8" s="473"/>
      <c r="AH8" s="473"/>
      <c r="AI8" s="458"/>
      <c r="AJ8" s="458"/>
      <c r="AK8" s="458"/>
    </row>
    <row r="9" spans="1:47" ht="30" customHeight="1">
      <c r="A9" s="47"/>
      <c r="B9" s="47"/>
      <c r="C9" s="218">
        <v>5</v>
      </c>
      <c r="D9" s="459"/>
      <c r="E9" s="460"/>
      <c r="F9" s="460"/>
      <c r="G9" s="460"/>
      <c r="H9" s="460"/>
      <c r="I9" s="524"/>
      <c r="J9" s="524"/>
      <c r="K9" s="524"/>
      <c r="L9" s="524"/>
      <c r="M9" s="524"/>
      <c r="N9" s="524"/>
      <c r="O9" s="524"/>
      <c r="P9" s="524"/>
      <c r="Q9" s="524"/>
      <c r="R9" s="524"/>
      <c r="S9" s="524"/>
      <c r="T9" s="468"/>
      <c r="U9" s="468"/>
      <c r="V9" s="468"/>
      <c r="W9" s="468"/>
      <c r="X9" s="468"/>
      <c r="Y9" s="468"/>
      <c r="Z9" s="468"/>
      <c r="AA9" s="468"/>
      <c r="AB9" s="468"/>
      <c r="AC9" s="468"/>
      <c r="AD9" s="468"/>
      <c r="AE9" s="468"/>
      <c r="AF9" s="473" t="str">
        <f>IFERROR(AB9/SUM(AB5:AE9),"")</f>
        <v/>
      </c>
      <c r="AG9" s="473"/>
      <c r="AH9" s="473"/>
      <c r="AI9" s="458"/>
      <c r="AJ9" s="458"/>
      <c r="AK9" s="458"/>
    </row>
    <row r="10" spans="1:47" ht="18.75" customHeight="1">
      <c r="A10" s="17"/>
      <c r="B10" s="98"/>
      <c r="C10" s="98"/>
      <c r="D10" s="45"/>
      <c r="E10" s="487" t="s">
        <v>305</v>
      </c>
      <c r="F10" s="487"/>
      <c r="G10" s="487"/>
      <c r="H10" s="487"/>
      <c r="I10" s="487"/>
      <c r="J10" s="487"/>
      <c r="K10" s="487"/>
      <c r="L10" s="487"/>
      <c r="M10" s="487"/>
      <c r="N10" s="487"/>
      <c r="O10" s="487"/>
      <c r="P10" s="487"/>
      <c r="Q10" s="487"/>
      <c r="R10" s="487"/>
      <c r="S10" s="487"/>
      <c r="T10" s="487"/>
      <c r="U10" s="487"/>
      <c r="V10" s="487"/>
      <c r="W10" s="487"/>
      <c r="X10" s="487"/>
      <c r="Y10" s="487"/>
      <c r="Z10" s="487"/>
      <c r="AA10" s="487"/>
      <c r="AB10" s="487"/>
      <c r="AC10" s="487"/>
      <c r="AD10" s="487"/>
      <c r="AE10" s="487"/>
      <c r="AF10" s="487"/>
      <c r="AG10" s="487"/>
      <c r="AH10" s="487"/>
      <c r="AI10" s="21"/>
      <c r="AJ10" s="21"/>
      <c r="AK10" s="21"/>
      <c r="AL10" s="14"/>
    </row>
    <row r="11" spans="1:47" ht="26.25" customHeight="1">
      <c r="A11" s="23"/>
      <c r="B11" s="22"/>
      <c r="C11" s="21"/>
      <c r="D11" s="21"/>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87" t="s">
        <v>217</v>
      </c>
      <c r="AO11" s="1"/>
      <c r="AP11" s="1"/>
      <c r="AQ11" s="1"/>
      <c r="AR11" s="1"/>
      <c r="AS11" s="1"/>
      <c r="AT11" s="1"/>
    </row>
    <row r="13" spans="1:47">
      <c r="AL13" s="43"/>
    </row>
    <row r="15" spans="1:47" ht="72" customHeight="1">
      <c r="A15" s="237" t="s">
        <v>252</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9"/>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BC15"/>
  <sheetViews>
    <sheetView view="pageBreakPreview" zoomScaleNormal="100" zoomScaleSheetLayoutView="100" workbookViewId="0">
      <selection activeCell="AM2" sqref="AL2:AM2"/>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7"/>
      <c r="B2" s="241" t="s">
        <v>308</v>
      </c>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82" t="s">
        <v>304</v>
      </c>
      <c r="AG4" s="482"/>
      <c r="AH4" s="482"/>
      <c r="AI4" s="482"/>
      <c r="AJ4" s="482"/>
      <c r="AK4" s="482"/>
      <c r="AL4" s="14"/>
    </row>
    <row r="5" spans="1:55" ht="30" customHeight="1">
      <c r="A5" s="47"/>
      <c r="B5" s="47"/>
      <c r="C5" s="323" t="s">
        <v>311</v>
      </c>
      <c r="D5" s="323"/>
      <c r="E5" s="323"/>
      <c r="F5" s="323"/>
      <c r="G5" s="323"/>
      <c r="H5" s="323"/>
      <c r="I5" s="323"/>
      <c r="J5" s="323"/>
      <c r="K5" s="323" t="s">
        <v>312</v>
      </c>
      <c r="L5" s="323"/>
      <c r="M5" s="323"/>
      <c r="N5" s="323"/>
      <c r="O5" s="323"/>
      <c r="P5" s="323"/>
      <c r="Q5" s="323" t="s">
        <v>313</v>
      </c>
      <c r="R5" s="323"/>
      <c r="S5" s="323"/>
      <c r="T5" s="323"/>
      <c r="U5" s="323"/>
      <c r="V5" s="464" t="s">
        <v>314</v>
      </c>
      <c r="W5" s="464"/>
      <c r="X5" s="464"/>
      <c r="Y5" s="464"/>
      <c r="Z5" s="464"/>
      <c r="AA5" s="464"/>
      <c r="AB5" s="464" t="s">
        <v>309</v>
      </c>
      <c r="AC5" s="464"/>
      <c r="AD5" s="464"/>
      <c r="AE5" s="464"/>
      <c r="AF5" s="464"/>
      <c r="AG5" s="464" t="s">
        <v>45</v>
      </c>
      <c r="AH5" s="464"/>
      <c r="AI5" s="464"/>
      <c r="AJ5" s="464"/>
      <c r="AK5" s="464"/>
    </row>
    <row r="6" spans="1:55" ht="30" customHeight="1">
      <c r="A6" s="47"/>
      <c r="B6" s="47"/>
      <c r="C6" s="219">
        <v>1</v>
      </c>
      <c r="D6" s="529"/>
      <c r="E6" s="333"/>
      <c r="F6" s="333"/>
      <c r="G6" s="333"/>
      <c r="H6" s="333"/>
      <c r="I6" s="333"/>
      <c r="J6" s="333"/>
      <c r="K6" s="528"/>
      <c r="L6" s="528"/>
      <c r="M6" s="528"/>
      <c r="N6" s="528"/>
      <c r="O6" s="528"/>
      <c r="P6" s="528"/>
      <c r="Q6" s="528"/>
      <c r="R6" s="528"/>
      <c r="S6" s="528"/>
      <c r="T6" s="528"/>
      <c r="U6" s="528"/>
      <c r="V6" s="485"/>
      <c r="W6" s="485"/>
      <c r="X6" s="485"/>
      <c r="Y6" s="485"/>
      <c r="Z6" s="485"/>
      <c r="AA6" s="485"/>
      <c r="AB6" s="523" t="str">
        <f>IFERROR(SUM(K6:AA6)/SUM(K6:AA10),"")</f>
        <v/>
      </c>
      <c r="AC6" s="523"/>
      <c r="AD6" s="523"/>
      <c r="AE6" s="523"/>
      <c r="AF6" s="523"/>
      <c r="AG6" s="530"/>
      <c r="AH6" s="530"/>
      <c r="AI6" s="530"/>
      <c r="AJ6" s="530"/>
      <c r="AK6" s="530"/>
    </row>
    <row r="7" spans="1:55" ht="30" customHeight="1">
      <c r="A7" s="47"/>
      <c r="B7" s="47"/>
      <c r="C7" s="219">
        <v>2</v>
      </c>
      <c r="D7" s="529"/>
      <c r="E7" s="333"/>
      <c r="F7" s="333"/>
      <c r="G7" s="333"/>
      <c r="H7" s="333"/>
      <c r="I7" s="333"/>
      <c r="J7" s="333"/>
      <c r="K7" s="528"/>
      <c r="L7" s="528"/>
      <c r="M7" s="528"/>
      <c r="N7" s="528"/>
      <c r="O7" s="528"/>
      <c r="P7" s="528"/>
      <c r="Q7" s="528"/>
      <c r="R7" s="528"/>
      <c r="S7" s="528"/>
      <c r="T7" s="528"/>
      <c r="U7" s="528"/>
      <c r="V7" s="485"/>
      <c r="W7" s="485"/>
      <c r="X7" s="485"/>
      <c r="Y7" s="485"/>
      <c r="Z7" s="485"/>
      <c r="AA7" s="485"/>
      <c r="AB7" s="523" t="str">
        <f>IFERROR(SUM(K7:AA7)/SUM(K6:AA10),"")</f>
        <v/>
      </c>
      <c r="AC7" s="523"/>
      <c r="AD7" s="523"/>
      <c r="AE7" s="523"/>
      <c r="AF7" s="523"/>
      <c r="AG7" s="530"/>
      <c r="AH7" s="530"/>
      <c r="AI7" s="530"/>
      <c r="AJ7" s="530"/>
      <c r="AK7" s="530"/>
    </row>
    <row r="8" spans="1:55" ht="30" customHeight="1">
      <c r="A8" s="47"/>
      <c r="B8" s="47"/>
      <c r="C8" s="219">
        <v>3</v>
      </c>
      <c r="D8" s="529"/>
      <c r="E8" s="333"/>
      <c r="F8" s="333"/>
      <c r="G8" s="333"/>
      <c r="H8" s="333"/>
      <c r="I8" s="333"/>
      <c r="J8" s="333"/>
      <c r="K8" s="528"/>
      <c r="L8" s="528"/>
      <c r="M8" s="528"/>
      <c r="N8" s="528"/>
      <c r="O8" s="528"/>
      <c r="P8" s="528"/>
      <c r="Q8" s="528"/>
      <c r="R8" s="528"/>
      <c r="S8" s="528"/>
      <c r="T8" s="528"/>
      <c r="U8" s="528"/>
      <c r="V8" s="485"/>
      <c r="W8" s="485"/>
      <c r="X8" s="485"/>
      <c r="Y8" s="485"/>
      <c r="Z8" s="485"/>
      <c r="AA8" s="485"/>
      <c r="AB8" s="523" t="str">
        <f>IFERROR(SUM(K8:AA8)/SUM(K6:AA10),"")</f>
        <v/>
      </c>
      <c r="AC8" s="523"/>
      <c r="AD8" s="523"/>
      <c r="AE8" s="523"/>
      <c r="AF8" s="523"/>
      <c r="AG8" s="530"/>
      <c r="AH8" s="530"/>
      <c r="AI8" s="530"/>
      <c r="AJ8" s="530"/>
      <c r="AK8" s="530"/>
    </row>
    <row r="9" spans="1:55" ht="30" customHeight="1">
      <c r="A9" s="47"/>
      <c r="B9" s="47"/>
      <c r="C9" s="219">
        <v>4</v>
      </c>
      <c r="D9" s="529"/>
      <c r="E9" s="333"/>
      <c r="F9" s="333"/>
      <c r="G9" s="333"/>
      <c r="H9" s="333"/>
      <c r="I9" s="333"/>
      <c r="J9" s="333"/>
      <c r="K9" s="528"/>
      <c r="L9" s="528"/>
      <c r="M9" s="528"/>
      <c r="N9" s="528"/>
      <c r="O9" s="528"/>
      <c r="P9" s="528"/>
      <c r="Q9" s="528"/>
      <c r="R9" s="528"/>
      <c r="S9" s="528"/>
      <c r="T9" s="528"/>
      <c r="U9" s="528"/>
      <c r="V9" s="485"/>
      <c r="W9" s="485"/>
      <c r="X9" s="485"/>
      <c r="Y9" s="485"/>
      <c r="Z9" s="485"/>
      <c r="AA9" s="485"/>
      <c r="AB9" s="523" t="str">
        <f>IFERROR(SUM(K9:AA9)/SUM(K6:AA10),"")</f>
        <v/>
      </c>
      <c r="AC9" s="523"/>
      <c r="AD9" s="523"/>
      <c r="AE9" s="523"/>
      <c r="AF9" s="523"/>
      <c r="AG9" s="530"/>
      <c r="AH9" s="530"/>
      <c r="AI9" s="530"/>
      <c r="AJ9" s="530"/>
      <c r="AK9" s="530"/>
    </row>
    <row r="10" spans="1:55" ht="30" customHeight="1">
      <c r="A10" s="47"/>
      <c r="B10" s="47"/>
      <c r="C10" s="219">
        <v>5</v>
      </c>
      <c r="D10" s="529"/>
      <c r="E10" s="333"/>
      <c r="F10" s="333"/>
      <c r="G10" s="333"/>
      <c r="H10" s="333"/>
      <c r="I10" s="333"/>
      <c r="J10" s="333"/>
      <c r="K10" s="528"/>
      <c r="L10" s="528"/>
      <c r="M10" s="528"/>
      <c r="N10" s="528"/>
      <c r="O10" s="528"/>
      <c r="P10" s="528"/>
      <c r="Q10" s="528"/>
      <c r="R10" s="528"/>
      <c r="S10" s="528"/>
      <c r="T10" s="528"/>
      <c r="U10" s="528"/>
      <c r="V10" s="485"/>
      <c r="W10" s="485"/>
      <c r="X10" s="485"/>
      <c r="Y10" s="485"/>
      <c r="Z10" s="485"/>
      <c r="AA10" s="485"/>
      <c r="AB10" s="523" t="str">
        <f>IFERROR(SUM(K10:AA10)/SUM(K6:AA10),"")</f>
        <v/>
      </c>
      <c r="AC10" s="523"/>
      <c r="AD10" s="523"/>
      <c r="AE10" s="523"/>
      <c r="AF10" s="523"/>
      <c r="AG10" s="530"/>
      <c r="AH10" s="530"/>
      <c r="AI10" s="530"/>
      <c r="AJ10" s="530"/>
      <c r="AK10" s="530"/>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06"/>
      <c r="F12" s="306"/>
      <c r="G12" s="306"/>
      <c r="H12" s="306"/>
      <c r="I12" s="306"/>
      <c r="J12" s="306"/>
      <c r="K12" s="306"/>
      <c r="L12" s="306"/>
      <c r="M12" s="306"/>
      <c r="N12" s="306"/>
      <c r="O12" s="306"/>
      <c r="P12" s="306"/>
      <c r="Q12" s="306"/>
      <c r="R12" s="306"/>
      <c r="S12" s="306"/>
      <c r="T12" s="306"/>
      <c r="U12" s="306"/>
      <c r="V12" s="306"/>
      <c r="W12" s="306"/>
      <c r="X12" s="306"/>
      <c r="Y12" s="306"/>
      <c r="Z12" s="306"/>
      <c r="AA12" s="306"/>
      <c r="AB12" s="306"/>
      <c r="AC12" s="306"/>
      <c r="AD12" s="306"/>
      <c r="AE12" s="306"/>
      <c r="AF12" s="306"/>
      <c r="AG12" s="85"/>
      <c r="AH12" s="85"/>
      <c r="AI12" s="85"/>
      <c r="AJ12" s="85"/>
      <c r="AK12" s="85"/>
      <c r="AL12" s="87" t="s">
        <v>243</v>
      </c>
      <c r="AM12" s="44"/>
      <c r="AN12" s="44"/>
      <c r="AO12" s="44"/>
      <c r="AP12" s="44"/>
      <c r="AQ12" s="44"/>
      <c r="AR12" s="44"/>
      <c r="AS12" s="44"/>
      <c r="AT12" s="44"/>
      <c r="AU12" s="44"/>
      <c r="AV12" s="44"/>
      <c r="AW12" s="44"/>
      <c r="AX12" s="44"/>
      <c r="AY12" s="24"/>
    </row>
    <row r="15" spans="1:55" ht="62.25" customHeight="1">
      <c r="A15" s="237" t="s">
        <v>315</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9"/>
      <c r="AG15" s="88"/>
      <c r="AH15" s="88"/>
      <c r="AI15" s="88"/>
      <c r="AJ15" s="88"/>
      <c r="AK15" s="88"/>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2:BC14"/>
  <sheetViews>
    <sheetView view="pageBreakPreview" zoomScaleNormal="100" zoomScaleSheetLayoutView="100" workbookViewId="0">
      <selection activeCell="AF6" sqref="AF6:AK6"/>
    </sheetView>
  </sheetViews>
  <sheetFormatPr defaultRowHeight="16.5"/>
  <cols>
    <col min="1" max="4" width="1.125" style="1" customWidth="1"/>
    <col min="5" max="41" width="2.375" style="1" customWidth="1"/>
    <col min="42" max="50" width="9" style="1"/>
  </cols>
  <sheetData>
    <row r="2" spans="1:55" ht="19.5">
      <c r="A2" s="17"/>
      <c r="B2" s="241" t="s">
        <v>1077</v>
      </c>
      <c r="C2" s="241"/>
      <c r="D2" s="241"/>
      <c r="E2" s="241"/>
      <c r="F2" s="241"/>
      <c r="G2" s="241"/>
      <c r="H2" s="241"/>
      <c r="I2" s="241"/>
      <c r="J2" s="241"/>
      <c r="K2" s="241"/>
      <c r="L2" s="241"/>
      <c r="M2" s="241"/>
      <c r="N2" s="241"/>
      <c r="O2" s="241"/>
      <c r="P2" s="241"/>
      <c r="Q2" s="241"/>
      <c r="R2" s="241"/>
      <c r="S2" s="241"/>
      <c r="T2" s="241"/>
      <c r="U2" s="241"/>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22" t="s">
        <v>316</v>
      </c>
      <c r="AE4" s="322"/>
      <c r="AF4" s="322"/>
      <c r="AG4" s="322"/>
      <c r="AH4" s="322"/>
      <c r="AI4" s="322"/>
      <c r="AJ4" s="322"/>
      <c r="AK4" s="322"/>
      <c r="AL4" s="322"/>
      <c r="AM4" s="322"/>
      <c r="AN4" s="322"/>
      <c r="AO4" s="322"/>
      <c r="AP4" s="14"/>
    </row>
    <row r="5" spans="1:55" ht="30.75" customHeight="1">
      <c r="A5" s="17"/>
      <c r="B5" s="98"/>
      <c r="C5" s="98"/>
      <c r="D5" s="98"/>
      <c r="E5" s="483" t="s">
        <v>248</v>
      </c>
      <c r="F5" s="483"/>
      <c r="G5" s="483"/>
      <c r="H5" s="483"/>
      <c r="I5" s="483"/>
      <c r="J5" s="483"/>
      <c r="K5" s="483"/>
      <c r="L5" s="483"/>
      <c r="M5" s="483" t="s">
        <v>249</v>
      </c>
      <c r="N5" s="483"/>
      <c r="O5" s="483"/>
      <c r="P5" s="483"/>
      <c r="Q5" s="483"/>
      <c r="R5" s="483"/>
      <c r="S5" s="483"/>
      <c r="T5" s="483"/>
      <c r="U5" s="483"/>
      <c r="V5" s="483" t="s">
        <v>250</v>
      </c>
      <c r="W5" s="483"/>
      <c r="X5" s="483"/>
      <c r="Y5" s="483"/>
      <c r="Z5" s="483" t="s">
        <v>1053</v>
      </c>
      <c r="AA5" s="483"/>
      <c r="AB5" s="483"/>
      <c r="AC5" s="483"/>
      <c r="AD5" s="483"/>
      <c r="AE5" s="483"/>
      <c r="AF5" s="483" t="s">
        <v>1054</v>
      </c>
      <c r="AG5" s="483"/>
      <c r="AH5" s="483"/>
      <c r="AI5" s="483"/>
      <c r="AJ5" s="483"/>
      <c r="AK5" s="483"/>
      <c r="AL5" s="483" t="s">
        <v>251</v>
      </c>
      <c r="AM5" s="483"/>
      <c r="AN5" s="483"/>
      <c r="AO5" s="483"/>
      <c r="AP5" s="14"/>
    </row>
    <row r="6" spans="1:55" ht="26.25" customHeight="1">
      <c r="A6" s="17"/>
      <c r="B6" s="224"/>
      <c r="C6" s="224"/>
      <c r="D6" s="224"/>
      <c r="E6" s="326" t="s">
        <v>1183</v>
      </c>
      <c r="F6" s="326"/>
      <c r="G6" s="326"/>
      <c r="H6" s="326"/>
      <c r="I6" s="326"/>
      <c r="J6" s="326"/>
      <c r="K6" s="326"/>
      <c r="L6" s="326"/>
      <c r="M6" s="326" t="s">
        <v>1157</v>
      </c>
      <c r="N6" s="326"/>
      <c r="O6" s="326"/>
      <c r="P6" s="326"/>
      <c r="Q6" s="326"/>
      <c r="R6" s="326"/>
      <c r="S6" s="326"/>
      <c r="T6" s="326"/>
      <c r="U6" s="326"/>
      <c r="V6" s="343" t="s">
        <v>1164</v>
      </c>
      <c r="W6" s="343"/>
      <c r="X6" s="343"/>
      <c r="Y6" s="343"/>
      <c r="Z6" s="485">
        <v>115570</v>
      </c>
      <c r="AA6" s="485"/>
      <c r="AB6" s="485"/>
      <c r="AC6" s="485"/>
      <c r="AD6" s="485"/>
      <c r="AE6" s="485"/>
      <c r="AF6" s="485">
        <v>1173391</v>
      </c>
      <c r="AG6" s="485"/>
      <c r="AH6" s="485"/>
      <c r="AI6" s="485"/>
      <c r="AJ6" s="485"/>
      <c r="AK6" s="485"/>
      <c r="AL6" s="484"/>
      <c r="AM6" s="484"/>
      <c r="AN6" s="484"/>
      <c r="AO6" s="484"/>
      <c r="AP6" s="14"/>
    </row>
    <row r="7" spans="1:55" ht="26.25" customHeight="1">
      <c r="A7" s="17"/>
      <c r="B7" s="224"/>
      <c r="C7" s="224"/>
      <c r="D7" s="224"/>
      <c r="E7" s="326" t="s">
        <v>1182</v>
      </c>
      <c r="F7" s="326"/>
      <c r="G7" s="326"/>
      <c r="H7" s="326"/>
      <c r="I7" s="326"/>
      <c r="J7" s="326"/>
      <c r="K7" s="326"/>
      <c r="L7" s="326"/>
      <c r="M7" s="326" t="s">
        <v>1158</v>
      </c>
      <c r="N7" s="326"/>
      <c r="O7" s="326"/>
      <c r="P7" s="326"/>
      <c r="Q7" s="326"/>
      <c r="R7" s="326"/>
      <c r="S7" s="326"/>
      <c r="T7" s="326"/>
      <c r="U7" s="326"/>
      <c r="V7" s="343" t="s">
        <v>1164</v>
      </c>
      <c r="W7" s="343"/>
      <c r="X7" s="343"/>
      <c r="Y7" s="343"/>
      <c r="Z7" s="485">
        <v>8239297</v>
      </c>
      <c r="AA7" s="485"/>
      <c r="AB7" s="485"/>
      <c r="AC7" s="485"/>
      <c r="AD7" s="485"/>
      <c r="AE7" s="485"/>
      <c r="AF7" s="485">
        <v>6814493</v>
      </c>
      <c r="AG7" s="485"/>
      <c r="AH7" s="485"/>
      <c r="AI7" s="485"/>
      <c r="AJ7" s="485"/>
      <c r="AK7" s="485"/>
      <c r="AL7" s="484"/>
      <c r="AM7" s="484"/>
      <c r="AN7" s="484"/>
      <c r="AO7" s="484"/>
      <c r="AP7" s="14"/>
    </row>
    <row r="8" spans="1:55" ht="26.25" customHeight="1">
      <c r="A8" s="17"/>
      <c r="B8" s="98"/>
      <c r="C8" s="98"/>
      <c r="D8" s="98"/>
      <c r="E8" s="326" t="s">
        <v>1183</v>
      </c>
      <c r="F8" s="326"/>
      <c r="G8" s="326"/>
      <c r="H8" s="326"/>
      <c r="I8" s="326"/>
      <c r="J8" s="326"/>
      <c r="K8" s="326"/>
      <c r="L8" s="326"/>
      <c r="M8" s="326" t="s">
        <v>1159</v>
      </c>
      <c r="N8" s="326"/>
      <c r="O8" s="326"/>
      <c r="P8" s="326"/>
      <c r="Q8" s="326"/>
      <c r="R8" s="326"/>
      <c r="S8" s="326"/>
      <c r="T8" s="326"/>
      <c r="U8" s="326"/>
      <c r="V8" s="343" t="s">
        <v>1164</v>
      </c>
      <c r="W8" s="343"/>
      <c r="X8" s="343"/>
      <c r="Y8" s="343"/>
      <c r="Z8" s="485">
        <v>219086</v>
      </c>
      <c r="AA8" s="485"/>
      <c r="AB8" s="485"/>
      <c r="AC8" s="485"/>
      <c r="AD8" s="485"/>
      <c r="AE8" s="485"/>
      <c r="AF8" s="485">
        <f>451524+84721</f>
        <v>536245</v>
      </c>
      <c r="AG8" s="485"/>
      <c r="AH8" s="485"/>
      <c r="AI8" s="485"/>
      <c r="AJ8" s="485"/>
      <c r="AK8" s="485"/>
      <c r="AL8" s="484"/>
      <c r="AM8" s="484"/>
      <c r="AN8" s="484"/>
      <c r="AO8" s="484"/>
      <c r="AP8" s="14"/>
    </row>
    <row r="9" spans="1:55" ht="26.25" customHeight="1">
      <c r="A9" s="17"/>
      <c r="B9" s="223"/>
      <c r="C9" s="223"/>
      <c r="D9" s="223"/>
      <c r="E9" s="326" t="s">
        <v>1182</v>
      </c>
      <c r="F9" s="326"/>
      <c r="G9" s="326"/>
      <c r="H9" s="326"/>
      <c r="I9" s="326"/>
      <c r="J9" s="326"/>
      <c r="K9" s="326"/>
      <c r="L9" s="326"/>
      <c r="M9" s="326" t="s">
        <v>1161</v>
      </c>
      <c r="N9" s="326"/>
      <c r="O9" s="326"/>
      <c r="P9" s="326"/>
      <c r="Q9" s="326"/>
      <c r="R9" s="326"/>
      <c r="S9" s="326"/>
      <c r="T9" s="326"/>
      <c r="U9" s="326"/>
      <c r="V9" s="343" t="s">
        <v>1164</v>
      </c>
      <c r="W9" s="343"/>
      <c r="X9" s="343"/>
      <c r="Y9" s="343"/>
      <c r="Z9" s="485">
        <v>493344</v>
      </c>
      <c r="AA9" s="485"/>
      <c r="AB9" s="485"/>
      <c r="AC9" s="485"/>
      <c r="AD9" s="485"/>
      <c r="AE9" s="485"/>
      <c r="AF9" s="485">
        <v>550790</v>
      </c>
      <c r="AG9" s="485"/>
      <c r="AH9" s="485"/>
      <c r="AI9" s="485"/>
      <c r="AJ9" s="485"/>
      <c r="AK9" s="485"/>
      <c r="AL9" s="484"/>
      <c r="AM9" s="484"/>
      <c r="AN9" s="484"/>
      <c r="AO9" s="484"/>
      <c r="AP9" s="14"/>
    </row>
    <row r="10" spans="1:55"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97"/>
      <c r="AA10" s="97"/>
      <c r="AB10" s="97"/>
      <c r="AC10" s="97"/>
      <c r="AD10" s="97"/>
      <c r="AE10" s="97"/>
      <c r="AF10" s="97"/>
      <c r="AG10" s="97"/>
      <c r="AH10" s="97"/>
      <c r="AI10" s="97"/>
      <c r="AJ10" s="97"/>
      <c r="AK10" s="97"/>
      <c r="AL10" s="103"/>
      <c r="AM10" s="103"/>
      <c r="AN10" s="103"/>
      <c r="AO10" s="103"/>
      <c r="AP10" s="48"/>
    </row>
    <row r="11" spans="1:55" ht="26.25" customHeight="1">
      <c r="A11" s="23"/>
      <c r="B11" s="22"/>
      <c r="C11" s="21"/>
      <c r="D11" s="44"/>
      <c r="E11" s="306"/>
      <c r="F11" s="306"/>
      <c r="G11" s="306"/>
      <c r="H11" s="306"/>
      <c r="I11" s="306"/>
      <c r="J11" s="306"/>
      <c r="K11" s="306"/>
      <c r="L11" s="306"/>
      <c r="M11" s="306"/>
      <c r="N11" s="306"/>
      <c r="O11" s="306"/>
      <c r="P11" s="306"/>
      <c r="Q11" s="306"/>
      <c r="R11" s="306"/>
      <c r="S11" s="306"/>
      <c r="T11" s="306"/>
      <c r="U11" s="306"/>
      <c r="V11" s="306"/>
      <c r="W11" s="306"/>
      <c r="X11" s="306"/>
      <c r="Y11" s="306"/>
      <c r="Z11" s="306"/>
      <c r="AA11" s="306"/>
      <c r="AB11" s="306"/>
      <c r="AC11" s="306"/>
      <c r="AD11" s="306"/>
      <c r="AE11" s="306"/>
      <c r="AF11" s="306"/>
      <c r="AG11" s="306"/>
      <c r="AH11" s="306"/>
      <c r="AI11" s="306"/>
      <c r="AJ11" s="306"/>
      <c r="AK11" s="306"/>
      <c r="AL11" s="85"/>
      <c r="AM11" s="85"/>
      <c r="AN11" s="85"/>
      <c r="AO11" s="85"/>
      <c r="AP11" s="87" t="s">
        <v>217</v>
      </c>
      <c r="AQ11" s="44"/>
      <c r="AR11" s="44"/>
      <c r="AS11" s="44"/>
      <c r="AT11" s="44"/>
      <c r="AU11" s="44"/>
      <c r="AV11" s="44"/>
      <c r="AW11" s="44"/>
      <c r="AX11" s="44"/>
      <c r="AY11" s="44"/>
      <c r="AZ11" s="44"/>
      <c r="BA11" s="44"/>
      <c r="BB11" s="44"/>
      <c r="BC11" s="24"/>
    </row>
    <row r="14" spans="1:55" ht="54" customHeight="1">
      <c r="A14" s="237" t="s">
        <v>320</v>
      </c>
      <c r="B14" s="238"/>
      <c r="C14" s="238"/>
      <c r="D14" s="238"/>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c r="AC14" s="238"/>
      <c r="AD14" s="238"/>
      <c r="AE14" s="238"/>
      <c r="AF14" s="238"/>
      <c r="AG14" s="238"/>
      <c r="AH14" s="238"/>
      <c r="AI14" s="238"/>
      <c r="AJ14" s="238"/>
      <c r="AK14" s="239"/>
      <c r="AL14" s="88"/>
      <c r="AM14" s="88"/>
      <c r="AN14" s="88"/>
      <c r="AO14" s="88"/>
    </row>
  </sheetData>
  <sheetProtection formatCells="0" formatRows="0"/>
  <mergeCells count="34">
    <mergeCell ref="E11:AK11"/>
    <mergeCell ref="A14:AK14"/>
    <mergeCell ref="AL8:AO8"/>
    <mergeCell ref="E8:L8"/>
    <mergeCell ref="M8:U8"/>
    <mergeCell ref="V8:Y8"/>
    <mergeCell ref="Z8:AE8"/>
    <mergeCell ref="AF8:AK8"/>
    <mergeCell ref="AL9:AO9"/>
    <mergeCell ref="E9:L9"/>
    <mergeCell ref="M9:U9"/>
    <mergeCell ref="V9:Y9"/>
    <mergeCell ref="Z9:AE9"/>
    <mergeCell ref="AF9:AK9"/>
    <mergeCell ref="B2:U2"/>
    <mergeCell ref="AD4:AO4"/>
    <mergeCell ref="E5:L5"/>
    <mergeCell ref="M5:U5"/>
    <mergeCell ref="V5:Y5"/>
    <mergeCell ref="Z5:AE5"/>
    <mergeCell ref="AF5:AK5"/>
    <mergeCell ref="AL5:AO5"/>
    <mergeCell ref="AL7:AO7"/>
    <mergeCell ref="AL6:AO6"/>
    <mergeCell ref="E6:L6"/>
    <mergeCell ref="M6:U6"/>
    <mergeCell ref="V6:Y6"/>
    <mergeCell ref="Z6:AE6"/>
    <mergeCell ref="AF6:AK6"/>
    <mergeCell ref="E7:L7"/>
    <mergeCell ref="M7:U7"/>
    <mergeCell ref="V7:Y7"/>
    <mergeCell ref="Z7:AE7"/>
    <mergeCell ref="AF7:AK7"/>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T14"/>
  <sheetViews>
    <sheetView view="pageBreakPreview" zoomScaleNormal="100" zoomScaleSheetLayoutView="100" workbookViewId="0">
      <selection activeCell="AJ2" sqref="AJ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41" t="s">
        <v>317</v>
      </c>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298" t="s">
        <v>63</v>
      </c>
      <c r="D4" s="298"/>
      <c r="E4" s="298"/>
      <c r="F4" s="298"/>
      <c r="G4" s="298"/>
      <c r="H4" s="298"/>
      <c r="I4" s="298"/>
      <c r="J4" s="298"/>
      <c r="K4" s="298"/>
      <c r="L4" s="298"/>
      <c r="M4" s="298"/>
      <c r="N4" s="298"/>
      <c r="O4" s="335" t="s">
        <v>318</v>
      </c>
      <c r="P4" s="335"/>
      <c r="Q4" s="335"/>
      <c r="R4" s="335"/>
      <c r="S4" s="335"/>
      <c r="T4" s="335"/>
      <c r="U4" s="335"/>
      <c r="V4" s="335"/>
      <c r="W4" s="335"/>
      <c r="X4" s="335" t="s">
        <v>272</v>
      </c>
      <c r="Y4" s="335"/>
      <c r="Z4" s="335"/>
      <c r="AA4" s="335"/>
      <c r="AB4" s="335"/>
      <c r="AC4" s="335" t="s">
        <v>45</v>
      </c>
      <c r="AD4" s="335"/>
      <c r="AE4" s="335"/>
      <c r="AF4" s="335"/>
      <c r="AG4" s="335"/>
      <c r="AH4" s="335"/>
      <c r="AI4" s="335"/>
    </row>
    <row r="5" spans="1:46" ht="30" customHeight="1">
      <c r="A5" s="47"/>
      <c r="B5" s="47"/>
      <c r="C5" s="217">
        <v>1</v>
      </c>
      <c r="D5" s="531"/>
      <c r="E5" s="326"/>
      <c r="F5" s="326"/>
      <c r="G5" s="326"/>
      <c r="H5" s="326"/>
      <c r="I5" s="326"/>
      <c r="J5" s="326"/>
      <c r="K5" s="326"/>
      <c r="L5" s="326"/>
      <c r="M5" s="326"/>
      <c r="N5" s="326"/>
      <c r="O5" s="522"/>
      <c r="P5" s="522"/>
      <c r="Q5" s="522"/>
      <c r="R5" s="522"/>
      <c r="S5" s="522"/>
      <c r="T5" s="522"/>
      <c r="U5" s="522"/>
      <c r="V5" s="522"/>
      <c r="W5" s="522"/>
      <c r="X5" s="523" t="str">
        <f>IFERROR(O5/SUM(O5:W9),"")</f>
        <v/>
      </c>
      <c r="Y5" s="523"/>
      <c r="Z5" s="523"/>
      <c r="AA5" s="523"/>
      <c r="AB5" s="523"/>
      <c r="AC5" s="464"/>
      <c r="AD5" s="464"/>
      <c r="AE5" s="464"/>
      <c r="AF5" s="464"/>
      <c r="AG5" s="464"/>
      <c r="AH5" s="464"/>
      <c r="AI5" s="464"/>
    </row>
    <row r="6" spans="1:46" ht="30" customHeight="1">
      <c r="A6" s="47"/>
      <c r="B6" s="47"/>
      <c r="C6" s="217">
        <v>2</v>
      </c>
      <c r="D6" s="531"/>
      <c r="E6" s="326"/>
      <c r="F6" s="326"/>
      <c r="G6" s="326"/>
      <c r="H6" s="326"/>
      <c r="I6" s="326"/>
      <c r="J6" s="326"/>
      <c r="K6" s="326"/>
      <c r="L6" s="326"/>
      <c r="M6" s="326"/>
      <c r="N6" s="326"/>
      <c r="O6" s="522"/>
      <c r="P6" s="522"/>
      <c r="Q6" s="522"/>
      <c r="R6" s="522"/>
      <c r="S6" s="522"/>
      <c r="T6" s="522"/>
      <c r="U6" s="522"/>
      <c r="V6" s="522"/>
      <c r="W6" s="522"/>
      <c r="X6" s="523" t="str">
        <f>IFERROR(O6/SUM(O5:W9),"")</f>
        <v/>
      </c>
      <c r="Y6" s="523"/>
      <c r="Z6" s="523"/>
      <c r="AA6" s="523"/>
      <c r="AB6" s="523"/>
      <c r="AC6" s="464"/>
      <c r="AD6" s="464"/>
      <c r="AE6" s="464"/>
      <c r="AF6" s="464"/>
      <c r="AG6" s="464"/>
      <c r="AH6" s="464"/>
      <c r="AI6" s="464"/>
    </row>
    <row r="7" spans="1:46" ht="30" customHeight="1">
      <c r="A7" s="47"/>
      <c r="B7" s="47"/>
      <c r="C7" s="217">
        <v>3</v>
      </c>
      <c r="D7" s="531"/>
      <c r="E7" s="326"/>
      <c r="F7" s="326"/>
      <c r="G7" s="326"/>
      <c r="H7" s="326"/>
      <c r="I7" s="326"/>
      <c r="J7" s="326"/>
      <c r="K7" s="326"/>
      <c r="L7" s="326"/>
      <c r="M7" s="326"/>
      <c r="N7" s="326"/>
      <c r="O7" s="522"/>
      <c r="P7" s="522"/>
      <c r="Q7" s="522"/>
      <c r="R7" s="522"/>
      <c r="S7" s="522"/>
      <c r="T7" s="522"/>
      <c r="U7" s="522"/>
      <c r="V7" s="522"/>
      <c r="W7" s="522"/>
      <c r="X7" s="523" t="str">
        <f>IFERROR(O7/SUM(O5:W9),"")</f>
        <v/>
      </c>
      <c r="Y7" s="523"/>
      <c r="Z7" s="523"/>
      <c r="AA7" s="523"/>
      <c r="AB7" s="523"/>
      <c r="AC7" s="464"/>
      <c r="AD7" s="464"/>
      <c r="AE7" s="464"/>
      <c r="AF7" s="464"/>
      <c r="AG7" s="464"/>
      <c r="AH7" s="464"/>
      <c r="AI7" s="464"/>
    </row>
    <row r="8" spans="1:46" ht="30" customHeight="1">
      <c r="A8" s="47"/>
      <c r="B8" s="47"/>
      <c r="C8" s="217">
        <v>4</v>
      </c>
      <c r="D8" s="531"/>
      <c r="E8" s="326"/>
      <c r="F8" s="326"/>
      <c r="G8" s="326"/>
      <c r="H8" s="326"/>
      <c r="I8" s="326"/>
      <c r="J8" s="326"/>
      <c r="K8" s="326"/>
      <c r="L8" s="326"/>
      <c r="M8" s="326"/>
      <c r="N8" s="326"/>
      <c r="O8" s="522"/>
      <c r="P8" s="522"/>
      <c r="Q8" s="522"/>
      <c r="R8" s="522"/>
      <c r="S8" s="522"/>
      <c r="T8" s="522"/>
      <c r="U8" s="522"/>
      <c r="V8" s="522"/>
      <c r="W8" s="522"/>
      <c r="X8" s="523" t="str">
        <f>IFERROR(O8/SUM(O5:W9),"")</f>
        <v/>
      </c>
      <c r="Y8" s="523"/>
      <c r="Z8" s="523"/>
      <c r="AA8" s="523"/>
      <c r="AB8" s="523"/>
      <c r="AC8" s="464"/>
      <c r="AD8" s="464"/>
      <c r="AE8" s="464"/>
      <c r="AF8" s="464"/>
      <c r="AG8" s="464"/>
      <c r="AH8" s="464"/>
      <c r="AI8" s="464"/>
    </row>
    <row r="9" spans="1:46" ht="30" customHeight="1">
      <c r="A9" s="47"/>
      <c r="B9" s="47"/>
      <c r="C9" s="217">
        <v>5</v>
      </c>
      <c r="D9" s="531"/>
      <c r="E9" s="326"/>
      <c r="F9" s="326"/>
      <c r="G9" s="326"/>
      <c r="H9" s="326"/>
      <c r="I9" s="326"/>
      <c r="J9" s="326"/>
      <c r="K9" s="326"/>
      <c r="L9" s="326"/>
      <c r="M9" s="326"/>
      <c r="N9" s="326"/>
      <c r="O9" s="522"/>
      <c r="P9" s="522"/>
      <c r="Q9" s="522"/>
      <c r="R9" s="522"/>
      <c r="S9" s="522"/>
      <c r="T9" s="522"/>
      <c r="U9" s="522"/>
      <c r="V9" s="522"/>
      <c r="W9" s="522"/>
      <c r="X9" s="523" t="str">
        <f>IFERROR(O9/SUM(O5:W9),"")</f>
        <v/>
      </c>
      <c r="Y9" s="523"/>
      <c r="Z9" s="523"/>
      <c r="AA9" s="523"/>
      <c r="AB9" s="523"/>
      <c r="AC9" s="464"/>
      <c r="AD9" s="464"/>
      <c r="AE9" s="464"/>
      <c r="AF9" s="464"/>
      <c r="AG9" s="464"/>
      <c r="AH9" s="464"/>
      <c r="AI9" s="464"/>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06"/>
      <c r="F11" s="306"/>
      <c r="G11" s="306"/>
      <c r="H11" s="306"/>
      <c r="I11" s="306"/>
      <c r="J11" s="306"/>
      <c r="K11" s="306"/>
      <c r="L11" s="306"/>
      <c r="M11" s="306"/>
      <c r="N11" s="306"/>
      <c r="O11" s="306"/>
      <c r="P11" s="306"/>
      <c r="Q11" s="306"/>
      <c r="R11" s="306"/>
      <c r="S11" s="306"/>
      <c r="T11" s="306"/>
      <c r="U11" s="306"/>
      <c r="V11" s="306"/>
      <c r="W11" s="306"/>
      <c r="X11" s="306"/>
      <c r="Y11" s="306"/>
      <c r="Z11" s="306"/>
      <c r="AA11" s="306"/>
      <c r="AB11" s="306"/>
      <c r="AC11" s="306"/>
      <c r="AD11" s="306"/>
      <c r="AE11" s="306"/>
      <c r="AF11" s="306"/>
      <c r="AG11" s="306"/>
      <c r="AH11" s="306"/>
      <c r="AI11" s="306"/>
      <c r="AJ11" s="104" t="s">
        <v>243</v>
      </c>
      <c r="AK11" s="44"/>
      <c r="AL11" s="104"/>
      <c r="AM11" s="44"/>
      <c r="AN11" s="44"/>
      <c r="AO11" s="44"/>
      <c r="AP11" s="44"/>
      <c r="AQ11" s="44"/>
      <c r="AR11" s="44"/>
      <c r="AS11" s="44"/>
      <c r="AT11" s="24"/>
    </row>
    <row r="14" spans="1:46" ht="67.5" customHeight="1">
      <c r="A14" s="237" t="s">
        <v>270</v>
      </c>
      <c r="B14" s="238"/>
      <c r="C14" s="238"/>
      <c r="D14" s="238"/>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c r="AC14" s="238"/>
      <c r="AD14" s="238"/>
      <c r="AE14" s="238"/>
      <c r="AF14" s="238"/>
      <c r="AG14" s="238"/>
      <c r="AH14" s="238"/>
      <c r="AI14" s="239"/>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2:AT17"/>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241" t="s">
        <v>322</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P2"/>
      <c r="AQ2"/>
      <c r="AR2"/>
      <c r="AS2"/>
      <c r="AT2"/>
    </row>
    <row r="3" spans="1:46" s="1" customFormat="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65" t="s">
        <v>310</v>
      </c>
      <c r="D4" s="261"/>
      <c r="E4" s="261"/>
      <c r="F4" s="261"/>
      <c r="G4" s="261"/>
      <c r="H4" s="261"/>
      <c r="I4" s="261"/>
      <c r="J4" s="261"/>
      <c r="K4" s="261"/>
      <c r="L4" s="261"/>
      <c r="M4" s="261"/>
      <c r="N4" s="499"/>
      <c r="O4" s="509" t="s">
        <v>279</v>
      </c>
      <c r="P4" s="510"/>
      <c r="Q4" s="510"/>
      <c r="R4" s="510"/>
      <c r="S4" s="510"/>
      <c r="T4" s="510"/>
      <c r="U4" s="510"/>
      <c r="V4" s="511"/>
      <c r="W4" s="509" t="s">
        <v>272</v>
      </c>
      <c r="X4" s="510"/>
      <c r="Y4" s="510"/>
      <c r="Z4" s="510"/>
      <c r="AA4" s="510"/>
      <c r="AB4" s="510"/>
      <c r="AC4" s="510"/>
      <c r="AD4" s="511"/>
      <c r="AE4" s="509" t="s">
        <v>273</v>
      </c>
      <c r="AF4" s="510"/>
      <c r="AG4" s="510"/>
      <c r="AH4" s="510"/>
      <c r="AI4" s="510"/>
      <c r="AJ4" s="510"/>
      <c r="AK4" s="511"/>
      <c r="AP4"/>
      <c r="AQ4"/>
      <c r="AR4"/>
      <c r="AS4"/>
      <c r="AT4"/>
    </row>
    <row r="5" spans="1:46" s="1" customFormat="1" ht="30" customHeight="1">
      <c r="A5" s="47"/>
      <c r="B5" s="47"/>
      <c r="C5" s="512" t="s">
        <v>274</v>
      </c>
      <c r="D5" s="513"/>
      <c r="E5" s="513"/>
      <c r="F5" s="513"/>
      <c r="G5" s="514"/>
      <c r="H5" s="365" t="s">
        <v>324</v>
      </c>
      <c r="I5" s="261"/>
      <c r="J5" s="261"/>
      <c r="K5" s="261"/>
      <c r="L5" s="261"/>
      <c r="M5" s="261"/>
      <c r="N5" s="499"/>
      <c r="O5" s="500"/>
      <c r="P5" s="501"/>
      <c r="Q5" s="501"/>
      <c r="R5" s="501"/>
      <c r="S5" s="501"/>
      <c r="T5" s="501"/>
      <c r="U5" s="501"/>
      <c r="V5" s="502"/>
      <c r="W5" s="506">
        <f>IFERROR(O5/$O$14,"")</f>
        <v>0</v>
      </c>
      <c r="X5" s="507"/>
      <c r="Y5" s="507"/>
      <c r="Z5" s="507"/>
      <c r="AA5" s="507"/>
      <c r="AB5" s="507"/>
      <c r="AC5" s="507"/>
      <c r="AD5" s="508"/>
      <c r="AE5" s="496"/>
      <c r="AF5" s="497"/>
      <c r="AG5" s="497"/>
      <c r="AH5" s="497"/>
      <c r="AI5" s="497"/>
      <c r="AJ5" s="497"/>
      <c r="AK5" s="498"/>
      <c r="AP5"/>
      <c r="AQ5"/>
      <c r="AR5"/>
      <c r="AS5"/>
      <c r="AT5"/>
    </row>
    <row r="6" spans="1:46" s="1" customFormat="1" ht="30" customHeight="1">
      <c r="A6" s="47"/>
      <c r="B6" s="47"/>
      <c r="C6" s="515"/>
      <c r="D6" s="516"/>
      <c r="E6" s="516"/>
      <c r="F6" s="516"/>
      <c r="G6" s="517"/>
      <c r="H6" s="365" t="s">
        <v>325</v>
      </c>
      <c r="I6" s="261"/>
      <c r="J6" s="261"/>
      <c r="K6" s="261"/>
      <c r="L6" s="261"/>
      <c r="M6" s="261"/>
      <c r="N6" s="499"/>
      <c r="O6" s="500">
        <v>1068169056</v>
      </c>
      <c r="P6" s="501"/>
      <c r="Q6" s="501"/>
      <c r="R6" s="501"/>
      <c r="S6" s="501"/>
      <c r="T6" s="501"/>
      <c r="U6" s="501"/>
      <c r="V6" s="502"/>
      <c r="W6" s="493">
        <f>IFERROR(O6/$O$14,"")</f>
        <v>0.36318281650541717</v>
      </c>
      <c r="X6" s="494"/>
      <c r="Y6" s="494"/>
      <c r="Z6" s="494"/>
      <c r="AA6" s="494"/>
      <c r="AB6" s="494"/>
      <c r="AC6" s="494"/>
      <c r="AD6" s="495"/>
      <c r="AE6" s="496"/>
      <c r="AF6" s="497"/>
      <c r="AG6" s="497"/>
      <c r="AH6" s="497"/>
      <c r="AI6" s="497"/>
      <c r="AJ6" s="497"/>
      <c r="AK6" s="498"/>
      <c r="AP6"/>
      <c r="AQ6"/>
      <c r="AR6"/>
      <c r="AS6"/>
      <c r="AT6"/>
    </row>
    <row r="7" spans="1:46" s="1" customFormat="1" ht="30" customHeight="1">
      <c r="A7" s="47"/>
      <c r="B7" s="47"/>
      <c r="C7" s="518"/>
      <c r="D7" s="519"/>
      <c r="E7" s="519"/>
      <c r="F7" s="519"/>
      <c r="G7" s="520"/>
      <c r="H7" s="365" t="s">
        <v>326</v>
      </c>
      <c r="I7" s="261"/>
      <c r="J7" s="261"/>
      <c r="K7" s="261"/>
      <c r="L7" s="261"/>
      <c r="M7" s="261"/>
      <c r="N7" s="499"/>
      <c r="O7" s="500">
        <v>368859428</v>
      </c>
      <c r="P7" s="501"/>
      <c r="Q7" s="501"/>
      <c r="R7" s="501"/>
      <c r="S7" s="501"/>
      <c r="T7" s="501"/>
      <c r="U7" s="501"/>
      <c r="V7" s="502"/>
      <c r="W7" s="493">
        <f t="shared" ref="W7:W13" si="0">IFERROR(O7/$O$14,"")</f>
        <v>0.12541404865000802</v>
      </c>
      <c r="X7" s="494"/>
      <c r="Y7" s="494"/>
      <c r="Z7" s="494"/>
      <c r="AA7" s="494"/>
      <c r="AB7" s="494"/>
      <c r="AC7" s="494"/>
      <c r="AD7" s="495"/>
      <c r="AE7" s="496"/>
      <c r="AF7" s="497"/>
      <c r="AG7" s="497"/>
      <c r="AH7" s="497"/>
      <c r="AI7" s="497"/>
      <c r="AJ7" s="497"/>
      <c r="AK7" s="498"/>
      <c r="AP7"/>
      <c r="AQ7"/>
      <c r="AR7"/>
      <c r="AS7"/>
      <c r="AT7"/>
    </row>
    <row r="8" spans="1:46" s="1" customFormat="1" ht="30" customHeight="1">
      <c r="A8" s="47"/>
      <c r="B8" s="47"/>
      <c r="C8" s="512" t="s">
        <v>282</v>
      </c>
      <c r="D8" s="513"/>
      <c r="E8" s="513"/>
      <c r="F8" s="513"/>
      <c r="G8" s="514"/>
      <c r="H8" s="365" t="s">
        <v>327</v>
      </c>
      <c r="I8" s="261"/>
      <c r="J8" s="261"/>
      <c r="K8" s="261"/>
      <c r="L8" s="261"/>
      <c r="M8" s="261"/>
      <c r="N8" s="499"/>
      <c r="O8" s="500"/>
      <c r="P8" s="501"/>
      <c r="Q8" s="501"/>
      <c r="R8" s="501"/>
      <c r="S8" s="501"/>
      <c r="T8" s="501"/>
      <c r="U8" s="501"/>
      <c r="V8" s="502"/>
      <c r="W8" s="493">
        <f>IFERROR(O8/$O$14,"")</f>
        <v>0</v>
      </c>
      <c r="X8" s="494"/>
      <c r="Y8" s="494"/>
      <c r="Z8" s="494"/>
      <c r="AA8" s="494"/>
      <c r="AB8" s="494"/>
      <c r="AC8" s="494"/>
      <c r="AD8" s="495"/>
      <c r="AE8" s="496"/>
      <c r="AF8" s="497"/>
      <c r="AG8" s="497"/>
      <c r="AH8" s="497"/>
      <c r="AI8" s="497"/>
      <c r="AJ8" s="497"/>
      <c r="AK8" s="498"/>
      <c r="AP8"/>
      <c r="AQ8"/>
      <c r="AR8"/>
      <c r="AS8"/>
      <c r="AT8"/>
    </row>
    <row r="9" spans="1:46" s="1" customFormat="1" ht="30" customHeight="1">
      <c r="A9" s="47"/>
      <c r="B9" s="47"/>
      <c r="C9" s="515"/>
      <c r="D9" s="516"/>
      <c r="E9" s="516"/>
      <c r="F9" s="516"/>
      <c r="G9" s="517"/>
      <c r="H9" s="365" t="s">
        <v>328</v>
      </c>
      <c r="I9" s="261"/>
      <c r="J9" s="261"/>
      <c r="K9" s="261"/>
      <c r="L9" s="261"/>
      <c r="M9" s="261"/>
      <c r="N9" s="499"/>
      <c r="O9" s="500"/>
      <c r="P9" s="501"/>
      <c r="Q9" s="501"/>
      <c r="R9" s="501"/>
      <c r="S9" s="501"/>
      <c r="T9" s="501"/>
      <c r="U9" s="501"/>
      <c r="V9" s="502"/>
      <c r="W9" s="493">
        <f>IFERROR(O9/$O$14,"")</f>
        <v>0</v>
      </c>
      <c r="X9" s="494"/>
      <c r="Y9" s="494"/>
      <c r="Z9" s="494"/>
      <c r="AA9" s="494"/>
      <c r="AB9" s="494"/>
      <c r="AC9" s="494"/>
      <c r="AD9" s="495"/>
      <c r="AE9" s="496"/>
      <c r="AF9" s="497"/>
      <c r="AG9" s="497"/>
      <c r="AH9" s="497"/>
      <c r="AI9" s="497"/>
      <c r="AJ9" s="497"/>
      <c r="AK9" s="498"/>
      <c r="AP9"/>
      <c r="AQ9"/>
      <c r="AR9"/>
      <c r="AS9"/>
      <c r="AT9"/>
    </row>
    <row r="10" spans="1:46" s="1" customFormat="1" ht="30" customHeight="1">
      <c r="A10" s="47"/>
      <c r="B10" s="47"/>
      <c r="C10" s="518"/>
      <c r="D10" s="519"/>
      <c r="E10" s="519"/>
      <c r="F10" s="519"/>
      <c r="G10" s="520"/>
      <c r="H10" s="365" t="s">
        <v>326</v>
      </c>
      <c r="I10" s="261"/>
      <c r="J10" s="261"/>
      <c r="K10" s="261"/>
      <c r="L10" s="261"/>
      <c r="M10" s="261"/>
      <c r="N10" s="499"/>
      <c r="O10" s="500"/>
      <c r="P10" s="501"/>
      <c r="Q10" s="501"/>
      <c r="R10" s="501"/>
      <c r="S10" s="501"/>
      <c r="T10" s="501"/>
      <c r="U10" s="501"/>
      <c r="V10" s="502"/>
      <c r="W10" s="493">
        <f t="shared" si="0"/>
        <v>0</v>
      </c>
      <c r="X10" s="494"/>
      <c r="Y10" s="494"/>
      <c r="Z10" s="494"/>
      <c r="AA10" s="494"/>
      <c r="AB10" s="494"/>
      <c r="AC10" s="494"/>
      <c r="AD10" s="495"/>
      <c r="AE10" s="496"/>
      <c r="AF10" s="497"/>
      <c r="AG10" s="497"/>
      <c r="AH10" s="497"/>
      <c r="AI10" s="497"/>
      <c r="AJ10" s="497"/>
      <c r="AK10" s="498"/>
      <c r="AP10"/>
      <c r="AQ10"/>
      <c r="AR10"/>
      <c r="AS10"/>
      <c r="AT10"/>
    </row>
    <row r="11" spans="1:46" s="1" customFormat="1" ht="30" customHeight="1">
      <c r="A11" s="47"/>
      <c r="B11" s="47"/>
      <c r="C11" s="365" t="s">
        <v>198</v>
      </c>
      <c r="D11" s="261"/>
      <c r="E11" s="261"/>
      <c r="F11" s="261"/>
      <c r="G11" s="499"/>
      <c r="H11" s="365" t="s">
        <v>329</v>
      </c>
      <c r="I11" s="261"/>
      <c r="J11" s="261"/>
      <c r="K11" s="261"/>
      <c r="L11" s="261"/>
      <c r="M11" s="261"/>
      <c r="N11" s="499"/>
      <c r="O11" s="500"/>
      <c r="P11" s="501"/>
      <c r="Q11" s="501"/>
      <c r="R11" s="501"/>
      <c r="S11" s="501"/>
      <c r="T11" s="501"/>
      <c r="U11" s="501"/>
      <c r="V11" s="502"/>
      <c r="W11" s="493">
        <f>IFERROR(O11/$O$14,"")</f>
        <v>0</v>
      </c>
      <c r="X11" s="494"/>
      <c r="Y11" s="494"/>
      <c r="Z11" s="494"/>
      <c r="AA11" s="494"/>
      <c r="AB11" s="494"/>
      <c r="AC11" s="494"/>
      <c r="AD11" s="495"/>
      <c r="AE11" s="496"/>
      <c r="AF11" s="497"/>
      <c r="AG11" s="497"/>
      <c r="AH11" s="497"/>
      <c r="AI11" s="497"/>
      <c r="AJ11" s="497"/>
      <c r="AK11" s="498"/>
      <c r="AP11"/>
      <c r="AQ11"/>
      <c r="AR11"/>
      <c r="AS11"/>
      <c r="AT11"/>
    </row>
    <row r="12" spans="1:46" s="1" customFormat="1" ht="30" customHeight="1">
      <c r="A12" s="47"/>
      <c r="B12" s="47"/>
      <c r="C12" s="365" t="s">
        <v>286</v>
      </c>
      <c r="D12" s="261"/>
      <c r="E12" s="261"/>
      <c r="F12" s="261"/>
      <c r="G12" s="499"/>
      <c r="H12" s="365" t="s">
        <v>330</v>
      </c>
      <c r="I12" s="261"/>
      <c r="J12" s="261"/>
      <c r="K12" s="261"/>
      <c r="L12" s="261"/>
      <c r="M12" s="261"/>
      <c r="N12" s="499"/>
      <c r="O12" s="500"/>
      <c r="P12" s="501"/>
      <c r="Q12" s="501"/>
      <c r="R12" s="501"/>
      <c r="S12" s="501"/>
      <c r="T12" s="501"/>
      <c r="U12" s="501"/>
      <c r="V12" s="502"/>
      <c r="W12" s="493">
        <f>IFERROR(O12/$O$14,"")</f>
        <v>0</v>
      </c>
      <c r="X12" s="494"/>
      <c r="Y12" s="494"/>
      <c r="Z12" s="494"/>
      <c r="AA12" s="494"/>
      <c r="AB12" s="494"/>
      <c r="AC12" s="494"/>
      <c r="AD12" s="495"/>
      <c r="AE12" s="496"/>
      <c r="AF12" s="497"/>
      <c r="AG12" s="497"/>
      <c r="AH12" s="497"/>
      <c r="AI12" s="497"/>
      <c r="AJ12" s="497"/>
      <c r="AK12" s="498"/>
      <c r="AP12"/>
      <c r="AQ12"/>
      <c r="AR12"/>
      <c r="AS12"/>
      <c r="AT12"/>
    </row>
    <row r="13" spans="1:46" s="1" customFormat="1" ht="30" customHeight="1">
      <c r="A13" s="47"/>
      <c r="B13" s="47"/>
      <c r="C13" s="361" t="s">
        <v>288</v>
      </c>
      <c r="D13" s="361"/>
      <c r="E13" s="361"/>
      <c r="F13" s="361"/>
      <c r="G13" s="361"/>
      <c r="H13" s="361"/>
      <c r="I13" s="361"/>
      <c r="J13" s="361"/>
      <c r="K13" s="361"/>
      <c r="L13" s="361"/>
      <c r="M13" s="361"/>
      <c r="N13" s="361"/>
      <c r="O13" s="500">
        <v>1504104762</v>
      </c>
      <c r="P13" s="501"/>
      <c r="Q13" s="501"/>
      <c r="R13" s="501"/>
      <c r="S13" s="501"/>
      <c r="T13" s="501"/>
      <c r="U13" s="501"/>
      <c r="V13" s="502"/>
      <c r="W13" s="493">
        <f t="shared" si="0"/>
        <v>0.51140313484457478</v>
      </c>
      <c r="X13" s="494"/>
      <c r="Y13" s="494"/>
      <c r="Z13" s="494"/>
      <c r="AA13" s="494"/>
      <c r="AB13" s="494"/>
      <c r="AC13" s="494"/>
      <c r="AD13" s="495"/>
      <c r="AE13" s="496"/>
      <c r="AF13" s="497"/>
      <c r="AG13" s="497"/>
      <c r="AH13" s="497"/>
      <c r="AI13" s="497"/>
      <c r="AJ13" s="497"/>
      <c r="AK13" s="498"/>
      <c r="AP13"/>
      <c r="AQ13"/>
      <c r="AR13"/>
      <c r="AS13"/>
      <c r="AT13"/>
    </row>
    <row r="14" spans="1:46" s="1" customFormat="1" ht="30" customHeight="1">
      <c r="A14" s="47"/>
      <c r="B14" s="47"/>
      <c r="C14" s="361" t="s">
        <v>331</v>
      </c>
      <c r="D14" s="361"/>
      <c r="E14" s="361"/>
      <c r="F14" s="361"/>
      <c r="G14" s="361"/>
      <c r="H14" s="361"/>
      <c r="I14" s="361"/>
      <c r="J14" s="361"/>
      <c r="K14" s="361"/>
      <c r="L14" s="361"/>
      <c r="M14" s="361"/>
      <c r="N14" s="361"/>
      <c r="O14" s="503">
        <f>SUM(O5:V13)</f>
        <v>2941133246</v>
      </c>
      <c r="P14" s="504"/>
      <c r="Q14" s="504"/>
      <c r="R14" s="504"/>
      <c r="S14" s="504"/>
      <c r="T14" s="504"/>
      <c r="U14" s="504"/>
      <c r="V14" s="505"/>
      <c r="W14" s="506">
        <f>SUM(W5:AD13)</f>
        <v>1</v>
      </c>
      <c r="X14" s="507"/>
      <c r="Y14" s="507"/>
      <c r="Z14" s="507"/>
      <c r="AA14" s="507"/>
      <c r="AB14" s="507"/>
      <c r="AC14" s="507"/>
      <c r="AD14" s="508"/>
      <c r="AE14" s="509"/>
      <c r="AF14" s="510"/>
      <c r="AG14" s="510"/>
      <c r="AH14" s="510"/>
      <c r="AI14" s="510"/>
      <c r="AJ14" s="510"/>
      <c r="AK14" s="511"/>
      <c r="AP14"/>
      <c r="AQ14"/>
      <c r="AR14"/>
      <c r="AS14"/>
      <c r="AT14"/>
    </row>
    <row r="15" spans="1:46" ht="18.75" customHeight="1">
      <c r="C15" s="44" t="s">
        <v>277</v>
      </c>
      <c r="D15" s="102"/>
      <c r="E15" s="457" t="s">
        <v>332</v>
      </c>
      <c r="F15" s="457"/>
      <c r="G15" s="457"/>
      <c r="H15" s="457"/>
      <c r="I15" s="457"/>
      <c r="J15" s="457"/>
      <c r="K15" s="457"/>
      <c r="L15" s="457"/>
      <c r="M15" s="457"/>
      <c r="N15" s="457"/>
      <c r="O15" s="457"/>
      <c r="P15" s="457"/>
      <c r="Q15" s="457"/>
      <c r="R15" s="457"/>
      <c r="S15" s="457"/>
      <c r="T15" s="457"/>
      <c r="U15" s="457"/>
      <c r="V15" s="457"/>
      <c r="W15" s="457"/>
      <c r="X15" s="457"/>
      <c r="Y15" s="457"/>
      <c r="Z15" s="457"/>
      <c r="AA15" s="457"/>
      <c r="AB15" s="457"/>
      <c r="AC15" s="457"/>
      <c r="AD15" s="457"/>
      <c r="AE15" s="457"/>
      <c r="AF15" s="457"/>
      <c r="AG15" s="457"/>
      <c r="AH15" s="457"/>
      <c r="AI15" s="457"/>
      <c r="AJ15" s="44"/>
      <c r="AK15" s="44"/>
    </row>
    <row r="16" spans="1:46" ht="18.75" customHeight="1">
      <c r="A16" s="17"/>
      <c r="B16" s="106"/>
      <c r="C16" s="106"/>
      <c r="D16" s="45"/>
      <c r="E16" s="487" t="s">
        <v>333</v>
      </c>
      <c r="F16" s="487"/>
      <c r="G16" s="487"/>
      <c r="H16" s="487"/>
      <c r="I16" s="487"/>
      <c r="J16" s="487"/>
      <c r="K16" s="487"/>
      <c r="L16" s="487"/>
      <c r="M16" s="487"/>
      <c r="N16" s="487"/>
      <c r="O16" s="487"/>
      <c r="P16" s="487"/>
      <c r="Q16" s="487"/>
      <c r="R16" s="487"/>
      <c r="S16" s="487"/>
      <c r="T16" s="487"/>
      <c r="U16" s="487"/>
      <c r="V16" s="487"/>
      <c r="W16" s="487"/>
      <c r="X16" s="487"/>
      <c r="Y16" s="487"/>
      <c r="Z16" s="487"/>
      <c r="AA16" s="487"/>
      <c r="AB16" s="487"/>
      <c r="AC16" s="487"/>
      <c r="AD16" s="487"/>
      <c r="AE16" s="487"/>
      <c r="AF16" s="487"/>
      <c r="AG16" s="487"/>
      <c r="AH16" s="487"/>
      <c r="AI16" s="21"/>
      <c r="AJ16" s="21"/>
      <c r="AK16" s="21"/>
      <c r="AL16" s="14"/>
      <c r="AO16"/>
    </row>
    <row r="17" spans="1:46" ht="26.25" customHeight="1">
      <c r="A17" s="23"/>
      <c r="B17" s="22"/>
      <c r="C17" s="21"/>
      <c r="D17" s="21"/>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87" t="s">
        <v>217</v>
      </c>
      <c r="AP17" s="1"/>
      <c r="AQ17" s="1"/>
      <c r="AR17" s="1"/>
      <c r="AS17" s="1"/>
      <c r="AT17" s="1"/>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41"/>
  <sheetViews>
    <sheetView showZeros="0" view="pageBreakPreview" zoomScaleNormal="100" zoomScaleSheetLayoutView="100" workbookViewId="0">
      <selection activeCell="T14" sqref="T14"/>
    </sheetView>
  </sheetViews>
  <sheetFormatPr defaultRowHeight="16.5"/>
  <cols>
    <col min="1" max="4" width="1.125" style="1" customWidth="1"/>
    <col min="5" max="10" width="2.5" style="1" customWidth="1"/>
    <col min="11" max="15" width="13.75" style="1" customWidth="1"/>
    <col min="16" max="22" width="9" style="1"/>
  </cols>
  <sheetData>
    <row r="1" spans="1:23">
      <c r="R1"/>
      <c r="S1"/>
      <c r="T1"/>
      <c r="U1"/>
      <c r="V1"/>
    </row>
    <row r="2" spans="1:23" ht="20.25" customHeight="1">
      <c r="A2" s="241" t="s">
        <v>364</v>
      </c>
      <c r="B2" s="241"/>
      <c r="C2" s="241"/>
      <c r="D2" s="241"/>
      <c r="E2" s="241"/>
      <c r="F2" s="241"/>
      <c r="G2" s="241"/>
      <c r="H2" s="241"/>
      <c r="I2" s="241"/>
      <c r="J2" s="241"/>
      <c r="K2" s="241"/>
      <c r="L2" s="241"/>
      <c r="M2" s="241"/>
      <c r="N2" s="241"/>
      <c r="R2"/>
      <c r="S2"/>
      <c r="T2"/>
      <c r="U2"/>
      <c r="V2"/>
    </row>
    <row r="3" spans="1:23" ht="19.5">
      <c r="A3" s="17"/>
      <c r="B3" s="17"/>
      <c r="C3" s="17"/>
      <c r="D3" s="17"/>
      <c r="E3" s="17"/>
      <c r="F3" s="17"/>
      <c r="G3" s="17"/>
      <c r="H3" s="17"/>
      <c r="I3" s="17"/>
      <c r="J3" s="17"/>
      <c r="K3" s="17"/>
      <c r="L3" s="17"/>
      <c r="M3" s="17"/>
      <c r="N3" s="17"/>
      <c r="R3"/>
      <c r="S3"/>
      <c r="T3"/>
      <c r="U3"/>
      <c r="V3"/>
    </row>
    <row r="4" spans="1:23" ht="18.75" customHeight="1">
      <c r="A4" s="17"/>
      <c r="B4" s="241" t="s">
        <v>362</v>
      </c>
      <c r="C4" s="241"/>
      <c r="D4" s="241"/>
      <c r="E4" s="241"/>
      <c r="F4" s="241"/>
      <c r="G4" s="241"/>
      <c r="H4" s="241"/>
      <c r="I4" s="241"/>
      <c r="J4" s="241"/>
      <c r="K4" s="241"/>
      <c r="L4" s="241"/>
      <c r="M4" s="241"/>
      <c r="N4" s="241"/>
      <c r="R4"/>
      <c r="S4"/>
      <c r="T4"/>
      <c r="U4"/>
      <c r="V4"/>
    </row>
    <row r="5" spans="1:23" s="1" customFormat="1" ht="19.5" customHeight="1">
      <c r="A5" s="17"/>
      <c r="B5" s="17"/>
      <c r="C5" s="17"/>
      <c r="D5" s="17"/>
      <c r="E5" s="17"/>
      <c r="F5" s="17"/>
      <c r="G5" s="17"/>
      <c r="H5" s="17"/>
      <c r="I5" s="17"/>
      <c r="J5" s="17"/>
      <c r="K5" s="17"/>
      <c r="L5" s="17"/>
      <c r="M5" s="17"/>
      <c r="N5" s="17"/>
      <c r="W5"/>
    </row>
    <row r="6" spans="1:23" s="1" customFormat="1" ht="18.75" customHeight="1">
      <c r="A6" s="17"/>
      <c r="B6" s="106"/>
      <c r="C6" s="106"/>
      <c r="D6" s="106"/>
      <c r="E6" s="106"/>
      <c r="F6" s="106"/>
      <c r="G6" s="106"/>
      <c r="H6" s="106"/>
      <c r="I6" s="106"/>
      <c r="J6" s="106"/>
      <c r="K6" s="207"/>
      <c r="L6" s="106"/>
      <c r="M6" s="106"/>
      <c r="O6" s="112" t="s">
        <v>363</v>
      </c>
      <c r="W6"/>
    </row>
    <row r="7" spans="1:23" s="1" customFormat="1" ht="30" customHeight="1">
      <c r="A7" s="47"/>
      <c r="B7" s="47"/>
      <c r="C7" s="533" t="s">
        <v>334</v>
      </c>
      <c r="D7" s="533"/>
      <c r="E7" s="533"/>
      <c r="F7" s="533"/>
      <c r="G7" s="533"/>
      <c r="H7" s="533"/>
      <c r="I7" s="533"/>
      <c r="J7" s="533"/>
      <c r="K7" s="209" t="s">
        <v>1080</v>
      </c>
      <c r="L7" s="110" t="s">
        <v>1140</v>
      </c>
      <c r="M7" s="109" t="s">
        <v>365</v>
      </c>
      <c r="N7" s="109" t="s">
        <v>366</v>
      </c>
      <c r="O7" s="210" t="s">
        <v>1081</v>
      </c>
      <c r="W7"/>
    </row>
    <row r="8" spans="1:23" s="1" customFormat="1" ht="30" customHeight="1">
      <c r="A8" s="47"/>
      <c r="B8" s="47"/>
      <c r="C8" s="533" t="s">
        <v>323</v>
      </c>
      <c r="D8" s="533"/>
      <c r="E8" s="533"/>
      <c r="F8" s="533"/>
      <c r="G8" s="533"/>
      <c r="H8" s="533"/>
      <c r="I8" s="533"/>
      <c r="J8" s="533"/>
      <c r="K8" s="221">
        <f>SUM(L8:Z8)</f>
        <v>0</v>
      </c>
      <c r="L8" s="117">
        <v>0</v>
      </c>
      <c r="M8" s="117"/>
      <c r="N8" s="117"/>
      <c r="O8" s="117"/>
      <c r="W8"/>
    </row>
    <row r="9" spans="1:23" s="1" customFormat="1" ht="30" customHeight="1">
      <c r="A9" s="47"/>
      <c r="B9" s="47"/>
      <c r="C9" s="533" t="s">
        <v>335</v>
      </c>
      <c r="D9" s="533"/>
      <c r="E9" s="533"/>
      <c r="F9" s="533"/>
      <c r="G9" s="533"/>
      <c r="H9" s="533"/>
      <c r="I9" s="533"/>
      <c r="J9" s="533"/>
      <c r="K9" s="221">
        <f t="shared" ref="K9:K36" si="0">SUM(L9:Z9)</f>
        <v>4500000</v>
      </c>
      <c r="L9" s="117">
        <v>4500000</v>
      </c>
      <c r="M9" s="117"/>
      <c r="N9" s="117"/>
      <c r="O9" s="117"/>
      <c r="W9"/>
    </row>
    <row r="10" spans="1:23" s="1" customFormat="1" ht="30" customHeight="1">
      <c r="A10" s="47"/>
      <c r="B10" s="47"/>
      <c r="C10" s="533" t="s">
        <v>336</v>
      </c>
      <c r="D10" s="533"/>
      <c r="E10" s="533"/>
      <c r="F10" s="533"/>
      <c r="G10" s="533"/>
      <c r="H10" s="533"/>
      <c r="I10" s="533"/>
      <c r="J10" s="533"/>
      <c r="K10" s="221">
        <f t="shared" si="0"/>
        <v>0</v>
      </c>
      <c r="L10" s="117">
        <v>0</v>
      </c>
      <c r="M10" s="117"/>
      <c r="N10" s="117"/>
      <c r="O10" s="117"/>
      <c r="W10"/>
    </row>
    <row r="11" spans="1:23" s="1" customFormat="1" ht="30" customHeight="1">
      <c r="A11" s="47"/>
      <c r="B11" s="47"/>
      <c r="C11" s="533" t="s">
        <v>337</v>
      </c>
      <c r="D11" s="533"/>
      <c r="E11" s="533"/>
      <c r="F11" s="533"/>
      <c r="G11" s="533"/>
      <c r="H11" s="533"/>
      <c r="I11" s="533"/>
      <c r="J11" s="533"/>
      <c r="K11" s="221">
        <f t="shared" si="0"/>
        <v>0</v>
      </c>
      <c r="L11" s="117">
        <v>0</v>
      </c>
      <c r="M11" s="117"/>
      <c r="N11" s="117"/>
      <c r="O11" s="117"/>
      <c r="W11"/>
    </row>
    <row r="12" spans="1:23" s="1" customFormat="1" ht="30" customHeight="1">
      <c r="A12" s="47"/>
      <c r="B12" s="47"/>
      <c r="C12" s="533" t="s">
        <v>338</v>
      </c>
      <c r="D12" s="533"/>
      <c r="E12" s="533"/>
      <c r="F12" s="533"/>
      <c r="G12" s="533"/>
      <c r="H12" s="533"/>
      <c r="I12" s="533"/>
      <c r="J12" s="533"/>
      <c r="K12" s="221">
        <f t="shared" si="0"/>
        <v>0</v>
      </c>
      <c r="L12" s="117">
        <v>0</v>
      </c>
      <c r="M12" s="117"/>
      <c r="N12" s="117"/>
      <c r="O12" s="117"/>
      <c r="W12"/>
    </row>
    <row r="13" spans="1:23" s="1" customFormat="1" ht="30" customHeight="1">
      <c r="A13" s="47"/>
      <c r="B13" s="47"/>
      <c r="C13" s="533" t="s">
        <v>339</v>
      </c>
      <c r="D13" s="533"/>
      <c r="E13" s="533"/>
      <c r="F13" s="533"/>
      <c r="G13" s="533"/>
      <c r="H13" s="533"/>
      <c r="I13" s="533"/>
      <c r="J13" s="533"/>
      <c r="K13" s="221">
        <f t="shared" si="0"/>
        <v>60000000</v>
      </c>
      <c r="L13" s="117">
        <v>60000000</v>
      </c>
      <c r="M13" s="117"/>
      <c r="N13" s="117"/>
      <c r="O13" s="117"/>
      <c r="W13"/>
    </row>
    <row r="14" spans="1:23" ht="30" customHeight="1">
      <c r="A14" s="47"/>
      <c r="B14" s="47"/>
      <c r="C14" s="533" t="s">
        <v>340</v>
      </c>
      <c r="D14" s="533"/>
      <c r="E14" s="533"/>
      <c r="F14" s="533"/>
      <c r="G14" s="533"/>
      <c r="H14" s="533"/>
      <c r="I14" s="533"/>
      <c r="J14" s="533"/>
      <c r="K14" s="221">
        <f t="shared" si="0"/>
        <v>91238799</v>
      </c>
      <c r="L14" s="117">
        <v>91238799</v>
      </c>
      <c r="M14" s="117"/>
      <c r="N14" s="117"/>
      <c r="O14" s="117"/>
    </row>
    <row r="15" spans="1:23" ht="30" customHeight="1">
      <c r="A15" s="47"/>
      <c r="B15" s="47"/>
      <c r="C15" s="533" t="s">
        <v>341</v>
      </c>
      <c r="D15" s="533"/>
      <c r="E15" s="533"/>
      <c r="F15" s="533"/>
      <c r="G15" s="533"/>
      <c r="H15" s="533"/>
      <c r="I15" s="533"/>
      <c r="J15" s="533"/>
      <c r="K15" s="221">
        <f t="shared" si="0"/>
        <v>7500000</v>
      </c>
      <c r="L15" s="117">
        <v>7500000</v>
      </c>
      <c r="M15" s="117"/>
      <c r="N15" s="117"/>
      <c r="O15" s="117"/>
    </row>
    <row r="16" spans="1:23" ht="30" customHeight="1">
      <c r="A16" s="47"/>
      <c r="B16" s="47"/>
      <c r="C16" s="533" t="s">
        <v>342</v>
      </c>
      <c r="D16" s="533"/>
      <c r="E16" s="533"/>
      <c r="F16" s="533"/>
      <c r="G16" s="533"/>
      <c r="H16" s="533"/>
      <c r="I16" s="533"/>
      <c r="J16" s="533"/>
      <c r="K16" s="221">
        <f t="shared" si="0"/>
        <v>21250000</v>
      </c>
      <c r="L16" s="117"/>
      <c r="M16" s="117"/>
      <c r="N16" s="117"/>
      <c r="O16" s="117">
        <v>21250000</v>
      </c>
      <c r="W16" s="1"/>
    </row>
    <row r="17" spans="1:15" ht="30" customHeight="1">
      <c r="A17" s="47"/>
      <c r="B17" s="47"/>
      <c r="C17" s="533" t="s">
        <v>343</v>
      </c>
      <c r="D17" s="533"/>
      <c r="E17" s="533"/>
      <c r="F17" s="533"/>
      <c r="G17" s="533"/>
      <c r="H17" s="533"/>
      <c r="I17" s="533"/>
      <c r="J17" s="533"/>
      <c r="K17" s="221">
        <f t="shared" si="0"/>
        <v>139119354</v>
      </c>
      <c r="L17" s="117">
        <v>139119354</v>
      </c>
      <c r="M17" s="117"/>
      <c r="N17" s="117"/>
      <c r="O17" s="117"/>
    </row>
    <row r="18" spans="1:15" ht="30" customHeight="1">
      <c r="A18" s="47"/>
      <c r="B18" s="47"/>
      <c r="C18" s="533" t="s">
        <v>344</v>
      </c>
      <c r="D18" s="533"/>
      <c r="E18" s="533"/>
      <c r="F18" s="533"/>
      <c r="G18" s="533"/>
      <c r="H18" s="533"/>
      <c r="I18" s="533"/>
      <c r="J18" s="533"/>
      <c r="K18" s="221">
        <f t="shared" si="0"/>
        <v>1068169056</v>
      </c>
      <c r="L18" s="117">
        <v>1068169056</v>
      </c>
      <c r="M18" s="117"/>
      <c r="N18" s="117"/>
      <c r="O18" s="117"/>
    </row>
    <row r="19" spans="1:15" ht="30" customHeight="1">
      <c r="A19" s="47"/>
      <c r="B19" s="47"/>
      <c r="C19" s="533" t="s">
        <v>345</v>
      </c>
      <c r="D19" s="533"/>
      <c r="E19" s="533"/>
      <c r="F19" s="533"/>
      <c r="G19" s="533"/>
      <c r="H19" s="533"/>
      <c r="I19" s="533"/>
      <c r="J19" s="533"/>
      <c r="K19" s="221">
        <f t="shared" si="0"/>
        <v>0</v>
      </c>
      <c r="L19" s="117">
        <v>0</v>
      </c>
      <c r="M19" s="117"/>
      <c r="N19" s="117"/>
      <c r="O19" s="117"/>
    </row>
    <row r="20" spans="1:15" ht="30" customHeight="1">
      <c r="A20" s="47"/>
      <c r="B20" s="47"/>
      <c r="C20" s="533" t="s">
        <v>346</v>
      </c>
      <c r="D20" s="533"/>
      <c r="E20" s="533"/>
      <c r="F20" s="533"/>
      <c r="G20" s="533"/>
      <c r="H20" s="533"/>
      <c r="I20" s="533"/>
      <c r="J20" s="533"/>
      <c r="K20" s="221">
        <f t="shared" si="0"/>
        <v>0</v>
      </c>
      <c r="L20" s="117"/>
      <c r="M20" s="117"/>
      <c r="N20" s="117"/>
      <c r="O20" s="117"/>
    </row>
    <row r="21" spans="1:15" ht="30" customHeight="1">
      <c r="A21" s="47"/>
      <c r="B21" s="47"/>
      <c r="C21" s="533" t="s">
        <v>347</v>
      </c>
      <c r="D21" s="533"/>
      <c r="E21" s="533"/>
      <c r="F21" s="533"/>
      <c r="G21" s="533"/>
      <c r="H21" s="533"/>
      <c r="I21" s="533"/>
      <c r="J21" s="533"/>
      <c r="K21" s="221">
        <f t="shared" si="0"/>
        <v>41996</v>
      </c>
      <c r="L21" s="117">
        <v>41996</v>
      </c>
      <c r="M21" s="117"/>
      <c r="N21" s="117"/>
      <c r="O21" s="117"/>
    </row>
    <row r="22" spans="1:15" ht="30" customHeight="1">
      <c r="A22" s="47"/>
      <c r="B22" s="47"/>
      <c r="C22" s="533" t="s">
        <v>348</v>
      </c>
      <c r="D22" s="533"/>
      <c r="E22" s="533"/>
      <c r="F22" s="533"/>
      <c r="G22" s="533"/>
      <c r="H22" s="533"/>
      <c r="I22" s="533"/>
      <c r="J22" s="533"/>
      <c r="K22" s="221">
        <f t="shared" si="0"/>
        <v>0</v>
      </c>
      <c r="L22" s="117">
        <v>0</v>
      </c>
      <c r="M22" s="117"/>
      <c r="N22" s="117"/>
      <c r="O22" s="117"/>
    </row>
    <row r="23" spans="1:15" ht="30" customHeight="1">
      <c r="A23" s="47"/>
      <c r="B23" s="47"/>
      <c r="C23" s="533" t="s">
        <v>349</v>
      </c>
      <c r="D23" s="533"/>
      <c r="E23" s="533"/>
      <c r="F23" s="533"/>
      <c r="G23" s="533"/>
      <c r="H23" s="533"/>
      <c r="I23" s="533"/>
      <c r="J23" s="533"/>
      <c r="K23" s="221">
        <f t="shared" si="0"/>
        <v>5924878</v>
      </c>
      <c r="L23" s="117">
        <v>5924878</v>
      </c>
      <c r="M23" s="117"/>
      <c r="N23" s="117"/>
      <c r="O23" s="117"/>
    </row>
    <row r="24" spans="1:15" ht="30" customHeight="1">
      <c r="A24" s="47"/>
      <c r="B24" s="47"/>
      <c r="C24" s="533" t="s">
        <v>350</v>
      </c>
      <c r="D24" s="533"/>
      <c r="E24" s="533"/>
      <c r="F24" s="533"/>
      <c r="G24" s="533"/>
      <c r="H24" s="533"/>
      <c r="I24" s="533"/>
      <c r="J24" s="533"/>
      <c r="K24" s="221">
        <f t="shared" si="0"/>
        <v>0</v>
      </c>
      <c r="L24" s="117">
        <v>0</v>
      </c>
      <c r="M24" s="117"/>
      <c r="N24" s="117"/>
      <c r="O24" s="117"/>
    </row>
    <row r="25" spans="1:15" ht="30" customHeight="1">
      <c r="A25" s="47"/>
      <c r="B25" s="47"/>
      <c r="C25" s="533" t="s">
        <v>351</v>
      </c>
      <c r="D25" s="533"/>
      <c r="E25" s="533"/>
      <c r="F25" s="533"/>
      <c r="G25" s="533"/>
      <c r="H25" s="533"/>
      <c r="I25" s="533"/>
      <c r="J25" s="533"/>
      <c r="K25" s="221">
        <f t="shared" si="0"/>
        <v>0</v>
      </c>
      <c r="L25" s="117">
        <v>0</v>
      </c>
      <c r="M25" s="117"/>
      <c r="N25" s="117"/>
      <c r="O25" s="117"/>
    </row>
    <row r="26" spans="1:15" ht="30" customHeight="1">
      <c r="A26" s="47"/>
      <c r="B26" s="47"/>
      <c r="C26" s="533" t="s">
        <v>352</v>
      </c>
      <c r="D26" s="533"/>
      <c r="E26" s="533"/>
      <c r="F26" s="533"/>
      <c r="G26" s="533"/>
      <c r="H26" s="533"/>
      <c r="I26" s="533"/>
      <c r="J26" s="533"/>
      <c r="K26" s="221">
        <f t="shared" si="0"/>
        <v>0</v>
      </c>
      <c r="L26" s="117">
        <v>0</v>
      </c>
      <c r="M26" s="117"/>
      <c r="N26" s="117"/>
      <c r="O26" s="117"/>
    </row>
    <row r="27" spans="1:15" ht="30" customHeight="1">
      <c r="A27" s="47"/>
      <c r="B27" s="47"/>
      <c r="C27" s="533" t="s">
        <v>353</v>
      </c>
      <c r="D27" s="533"/>
      <c r="E27" s="533"/>
      <c r="F27" s="533"/>
      <c r="G27" s="533"/>
      <c r="H27" s="533"/>
      <c r="I27" s="533"/>
      <c r="J27" s="533"/>
      <c r="K27" s="221">
        <f t="shared" si="0"/>
        <v>0</v>
      </c>
      <c r="L27" s="117">
        <v>0</v>
      </c>
      <c r="M27" s="117"/>
      <c r="N27" s="117"/>
      <c r="O27" s="117"/>
    </row>
    <row r="28" spans="1:15" ht="30" customHeight="1">
      <c r="A28" s="47"/>
      <c r="B28" s="47"/>
      <c r="C28" s="533" t="s">
        <v>354</v>
      </c>
      <c r="D28" s="533"/>
      <c r="E28" s="533"/>
      <c r="F28" s="533"/>
      <c r="G28" s="533"/>
      <c r="H28" s="533"/>
      <c r="I28" s="533"/>
      <c r="J28" s="533"/>
      <c r="K28" s="221">
        <f t="shared" si="0"/>
        <v>8415000</v>
      </c>
      <c r="L28" s="117">
        <v>8415000</v>
      </c>
      <c r="M28" s="117"/>
      <c r="N28" s="117"/>
      <c r="O28" s="117"/>
    </row>
    <row r="29" spans="1:15" ht="30" customHeight="1">
      <c r="A29" s="47"/>
      <c r="B29" s="47"/>
      <c r="C29" s="533" t="s">
        <v>355</v>
      </c>
      <c r="D29" s="533"/>
      <c r="E29" s="533"/>
      <c r="F29" s="533"/>
      <c r="G29" s="533"/>
      <c r="H29" s="533"/>
      <c r="I29" s="533"/>
      <c r="J29" s="533"/>
      <c r="K29" s="221">
        <f t="shared" si="0"/>
        <v>0</v>
      </c>
      <c r="L29" s="117">
        <v>0</v>
      </c>
      <c r="M29" s="117"/>
      <c r="N29" s="117"/>
      <c r="O29" s="117"/>
    </row>
    <row r="30" spans="1:15" ht="30" customHeight="1">
      <c r="A30" s="47"/>
      <c r="B30" s="47"/>
      <c r="C30" s="533" t="s">
        <v>356</v>
      </c>
      <c r="D30" s="533"/>
      <c r="E30" s="533"/>
      <c r="F30" s="533"/>
      <c r="G30" s="533"/>
      <c r="H30" s="533"/>
      <c r="I30" s="533"/>
      <c r="J30" s="533"/>
      <c r="K30" s="221">
        <f t="shared" si="0"/>
        <v>0</v>
      </c>
      <c r="L30" s="117">
        <v>0</v>
      </c>
      <c r="M30" s="117"/>
      <c r="N30" s="117"/>
      <c r="O30" s="117"/>
    </row>
    <row r="31" spans="1:15" ht="30" customHeight="1">
      <c r="A31" s="47"/>
      <c r="B31" s="47"/>
      <c r="C31" s="533" t="s">
        <v>357</v>
      </c>
      <c r="D31" s="533"/>
      <c r="E31" s="533"/>
      <c r="F31" s="533"/>
      <c r="G31" s="533"/>
      <c r="H31" s="533"/>
      <c r="I31" s="533"/>
      <c r="J31" s="533"/>
      <c r="K31" s="221">
        <f t="shared" si="0"/>
        <v>0</v>
      </c>
      <c r="L31" s="117">
        <v>0</v>
      </c>
      <c r="M31" s="117"/>
      <c r="N31" s="117"/>
      <c r="O31" s="117"/>
    </row>
    <row r="32" spans="1:15" ht="30" customHeight="1">
      <c r="A32" s="47"/>
      <c r="B32" s="47"/>
      <c r="C32" s="533" t="s">
        <v>358</v>
      </c>
      <c r="D32" s="533"/>
      <c r="E32" s="533"/>
      <c r="F32" s="533"/>
      <c r="G32" s="533"/>
      <c r="H32" s="533"/>
      <c r="I32" s="533"/>
      <c r="J32" s="533"/>
      <c r="K32" s="221">
        <f t="shared" si="0"/>
        <v>0</v>
      </c>
      <c r="L32" s="117">
        <v>0</v>
      </c>
      <c r="M32" s="117"/>
      <c r="N32" s="117"/>
      <c r="O32" s="117"/>
    </row>
    <row r="33" spans="1:45" ht="30" customHeight="1">
      <c r="A33" s="47"/>
      <c r="B33" s="47"/>
      <c r="C33" s="533" t="s">
        <v>359</v>
      </c>
      <c r="D33" s="533"/>
      <c r="E33" s="533"/>
      <c r="F33" s="533"/>
      <c r="G33" s="533"/>
      <c r="H33" s="533"/>
      <c r="I33" s="533"/>
      <c r="J33" s="533"/>
      <c r="K33" s="221">
        <f t="shared" si="0"/>
        <v>0</v>
      </c>
      <c r="L33" s="117">
        <v>0</v>
      </c>
      <c r="M33" s="117"/>
      <c r="N33" s="117"/>
      <c r="O33" s="117"/>
    </row>
    <row r="34" spans="1:45" ht="30" customHeight="1">
      <c r="A34" s="47"/>
      <c r="B34" s="47"/>
      <c r="C34" s="533" t="s">
        <v>360</v>
      </c>
      <c r="D34" s="533"/>
      <c r="E34" s="533"/>
      <c r="F34" s="533"/>
      <c r="G34" s="533"/>
      <c r="H34" s="533"/>
      <c r="I34" s="533"/>
      <c r="J34" s="533"/>
      <c r="K34" s="221">
        <f t="shared" si="0"/>
        <v>0</v>
      </c>
      <c r="L34" s="117">
        <v>0</v>
      </c>
      <c r="M34" s="117"/>
      <c r="N34" s="117"/>
      <c r="O34" s="117"/>
    </row>
    <row r="35" spans="1:45" ht="30" customHeight="1">
      <c r="A35" s="47"/>
      <c r="B35" s="47"/>
      <c r="C35" s="533" t="s">
        <v>1040</v>
      </c>
      <c r="D35" s="533"/>
      <c r="E35" s="533"/>
      <c r="F35" s="533"/>
      <c r="G35" s="533"/>
      <c r="H35" s="533"/>
      <c r="I35" s="533"/>
      <c r="J35" s="533"/>
      <c r="K35" s="221">
        <f t="shared" si="0"/>
        <v>0</v>
      </c>
      <c r="L35" s="117">
        <v>0</v>
      </c>
      <c r="M35" s="117"/>
      <c r="N35" s="117"/>
      <c r="O35" s="117"/>
    </row>
    <row r="36" spans="1:45" ht="30" customHeight="1">
      <c r="A36" s="47"/>
      <c r="B36" s="47"/>
      <c r="C36" s="533" t="s">
        <v>361</v>
      </c>
      <c r="D36" s="533"/>
      <c r="E36" s="533"/>
      <c r="F36" s="533"/>
      <c r="G36" s="533"/>
      <c r="H36" s="533"/>
      <c r="I36" s="533"/>
      <c r="J36" s="533"/>
      <c r="K36" s="221">
        <f t="shared" si="0"/>
        <v>52119401</v>
      </c>
      <c r="L36" s="117">
        <v>52119401</v>
      </c>
      <c r="M36" s="117"/>
      <c r="N36" s="117"/>
      <c r="O36" s="117"/>
    </row>
    <row r="37" spans="1:45" ht="7.5" customHeight="1">
      <c r="A37" s="23"/>
      <c r="B37" s="22"/>
      <c r="C37" s="21"/>
      <c r="D37" s="21"/>
      <c r="E37" s="107"/>
      <c r="F37" s="107"/>
      <c r="G37" s="107"/>
      <c r="H37" s="107"/>
      <c r="I37" s="107"/>
      <c r="J37" s="107"/>
      <c r="K37" s="208"/>
      <c r="L37" s="107"/>
      <c r="M37" s="107"/>
      <c r="N37" s="107"/>
      <c r="O37" s="113"/>
      <c r="P37" s="113"/>
      <c r="Q37" s="113"/>
      <c r="R37" s="113"/>
      <c r="S37" s="113"/>
      <c r="T37" s="113"/>
      <c r="U37" s="113"/>
      <c r="V37" s="113"/>
      <c r="W37" s="113"/>
      <c r="X37" s="113"/>
      <c r="Y37" s="113"/>
      <c r="Z37" s="113"/>
      <c r="AA37" s="113"/>
      <c r="AB37" s="113"/>
      <c r="AC37" s="113"/>
      <c r="AD37" s="113"/>
      <c r="AE37" s="113"/>
      <c r="AF37" s="111"/>
      <c r="AG37" s="1"/>
      <c r="AH37" s="1"/>
    </row>
    <row r="38" spans="1:45" ht="26.25" customHeight="1">
      <c r="A38" s="23"/>
      <c r="B38" s="22"/>
      <c r="C38" s="21"/>
      <c r="D38" s="44"/>
      <c r="E38" s="306"/>
      <c r="F38" s="306"/>
      <c r="G38" s="306"/>
      <c r="H38" s="306"/>
      <c r="I38" s="306"/>
      <c r="J38" s="306"/>
      <c r="K38" s="306"/>
      <c r="L38" s="306"/>
      <c r="M38" s="306"/>
      <c r="N38" s="306"/>
      <c r="O38" s="306"/>
      <c r="P38" s="104" t="s">
        <v>217</v>
      </c>
      <c r="Q38" s="44"/>
      <c r="R38" s="44"/>
      <c r="S38" s="44"/>
      <c r="T38" s="44"/>
      <c r="U38" s="44"/>
      <c r="V38" s="44"/>
      <c r="W38" s="44"/>
      <c r="X38" s="44"/>
      <c r="Y38" s="44"/>
      <c r="Z38" s="44"/>
      <c r="AA38" s="44"/>
      <c r="AB38" s="44"/>
      <c r="AC38" s="44"/>
      <c r="AD38" s="44"/>
      <c r="AE38" s="44"/>
      <c r="AF38" s="44"/>
      <c r="AG38" s="44"/>
      <c r="AH38" s="44"/>
      <c r="AI38" s="104"/>
      <c r="AJ38" s="44"/>
      <c r="AK38" s="104"/>
      <c r="AL38" s="44"/>
      <c r="AM38" s="44"/>
      <c r="AN38" s="44"/>
      <c r="AO38" s="44"/>
      <c r="AP38" s="44"/>
      <c r="AQ38" s="44"/>
      <c r="AR38" s="44"/>
      <c r="AS38" s="24"/>
    </row>
    <row r="39" spans="1:45">
      <c r="A39" s="114"/>
      <c r="B39" s="114"/>
      <c r="C39" s="115"/>
      <c r="D39" s="115"/>
      <c r="E39" s="115"/>
      <c r="F39" s="115"/>
      <c r="G39" s="115"/>
      <c r="H39" s="115"/>
      <c r="I39" s="115"/>
      <c r="J39" s="115"/>
      <c r="K39" s="115"/>
      <c r="L39" s="115"/>
      <c r="M39" s="115"/>
      <c r="N39" s="115"/>
    </row>
    <row r="40" spans="1:45">
      <c r="A40" s="114"/>
      <c r="B40" s="114"/>
      <c r="C40" s="115"/>
      <c r="D40" s="115"/>
      <c r="E40" s="115"/>
      <c r="F40" s="115"/>
      <c r="G40" s="115"/>
      <c r="H40" s="115"/>
      <c r="I40" s="115"/>
      <c r="J40" s="115"/>
      <c r="K40" s="115"/>
      <c r="L40" s="115"/>
      <c r="M40" s="115"/>
      <c r="N40" s="115"/>
    </row>
    <row r="41" spans="1:45" ht="78.75" customHeight="1">
      <c r="A41" s="532" t="s">
        <v>369</v>
      </c>
      <c r="B41" s="532"/>
      <c r="C41" s="532"/>
      <c r="D41" s="532"/>
      <c r="E41" s="532"/>
      <c r="F41" s="532"/>
      <c r="G41" s="532"/>
      <c r="H41" s="532"/>
      <c r="I41" s="532"/>
      <c r="J41" s="532"/>
      <c r="K41" s="532"/>
      <c r="L41" s="532"/>
      <c r="M41" s="532"/>
      <c r="N41" s="532"/>
      <c r="O41" s="532"/>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O38"/>
    <mergeCell ref="A41:O41"/>
    <mergeCell ref="A2:N2"/>
    <mergeCell ref="B4:N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L4" sqref="AL4"/>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7"/>
      <c r="B2" s="241" t="s">
        <v>371</v>
      </c>
      <c r="C2" s="241"/>
      <c r="D2" s="241"/>
      <c r="E2" s="241"/>
      <c r="F2" s="241"/>
      <c r="G2" s="241"/>
      <c r="H2" s="241"/>
      <c r="I2" s="241"/>
      <c r="J2" s="241"/>
      <c r="K2" s="241"/>
      <c r="L2" s="241"/>
      <c r="M2" s="241"/>
      <c r="N2" s="241"/>
      <c r="O2" s="241"/>
      <c r="S2"/>
      <c r="T2"/>
      <c r="U2"/>
      <c r="V2"/>
      <c r="W2"/>
      <c r="X2"/>
      <c r="Y2"/>
      <c r="Z2"/>
      <c r="AA2"/>
      <c r="AB2"/>
      <c r="AC2"/>
      <c r="AD2"/>
      <c r="AE2"/>
      <c r="AF2"/>
      <c r="AG2"/>
      <c r="AH2"/>
      <c r="AI2"/>
      <c r="AJ2"/>
      <c r="AK2"/>
      <c r="AL2"/>
      <c r="AM2"/>
      <c r="AN2"/>
      <c r="AO2"/>
      <c r="AP2"/>
    </row>
    <row r="3" spans="1:42"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36" t="s">
        <v>310</v>
      </c>
      <c r="D4" s="537"/>
      <c r="E4" s="537"/>
      <c r="F4" s="537"/>
      <c r="G4" s="537"/>
      <c r="H4" s="538"/>
      <c r="I4" s="533" t="s">
        <v>375</v>
      </c>
      <c r="J4" s="533"/>
      <c r="K4" s="533"/>
      <c r="L4" s="533" t="s">
        <v>372</v>
      </c>
      <c r="M4" s="533"/>
      <c r="N4" s="536" t="s">
        <v>373</v>
      </c>
      <c r="O4" s="537"/>
      <c r="P4" s="537"/>
      <c r="Q4" s="537"/>
      <c r="R4" s="537"/>
      <c r="S4" s="537"/>
      <c r="T4" s="537"/>
      <c r="U4" s="537"/>
      <c r="V4" s="537"/>
      <c r="W4" s="537"/>
      <c r="X4" s="537"/>
      <c r="Y4" s="537"/>
      <c r="Z4" s="537"/>
      <c r="AA4" s="537"/>
      <c r="AB4" s="537"/>
      <c r="AC4" s="537"/>
      <c r="AD4" s="537"/>
      <c r="AE4" s="538"/>
      <c r="AF4" s="536" t="s">
        <v>374</v>
      </c>
      <c r="AG4" s="537"/>
      <c r="AH4" s="537"/>
      <c r="AI4" s="537"/>
      <c r="AJ4" s="537"/>
      <c r="AK4" s="538"/>
    </row>
    <row r="5" spans="1:42" ht="33.75" customHeight="1">
      <c r="A5" s="47"/>
      <c r="B5" s="47"/>
      <c r="C5" s="536" t="s">
        <v>383</v>
      </c>
      <c r="D5" s="537"/>
      <c r="E5" s="537"/>
      <c r="F5" s="537"/>
      <c r="G5" s="537"/>
      <c r="H5" s="538"/>
      <c r="I5" s="533" t="s">
        <v>376</v>
      </c>
      <c r="J5" s="533"/>
      <c r="K5" s="533"/>
      <c r="L5" s="544" t="s">
        <v>1170</v>
      </c>
      <c r="M5" s="545"/>
      <c r="N5" s="534" t="s">
        <v>1171</v>
      </c>
      <c r="O5" s="534"/>
      <c r="P5" s="534"/>
      <c r="Q5" s="534"/>
      <c r="R5" s="534"/>
      <c r="S5" s="534"/>
      <c r="T5" s="534"/>
      <c r="U5" s="534"/>
      <c r="V5" s="534"/>
      <c r="W5" s="534"/>
      <c r="X5" s="534"/>
      <c r="Y5" s="534"/>
      <c r="Z5" s="534"/>
      <c r="AA5" s="534"/>
      <c r="AB5" s="534"/>
      <c r="AC5" s="534"/>
      <c r="AD5" s="534"/>
      <c r="AE5" s="534"/>
      <c r="AF5" s="535"/>
      <c r="AG5" s="535"/>
      <c r="AH5" s="535"/>
      <c r="AI5" s="535"/>
      <c r="AJ5" s="535"/>
      <c r="AK5" s="535"/>
    </row>
    <row r="6" spans="1:42" ht="33.75" customHeight="1">
      <c r="A6" s="47"/>
      <c r="B6" s="47"/>
      <c r="C6" s="539"/>
      <c r="D6" s="309"/>
      <c r="E6" s="309"/>
      <c r="F6" s="309"/>
      <c r="G6" s="309"/>
      <c r="H6" s="540"/>
      <c r="I6" s="533" t="s">
        <v>377</v>
      </c>
      <c r="J6" s="533"/>
      <c r="K6" s="533"/>
      <c r="L6" s="546"/>
      <c r="M6" s="547"/>
      <c r="N6" s="534"/>
      <c r="O6" s="534"/>
      <c r="P6" s="534"/>
      <c r="Q6" s="534"/>
      <c r="R6" s="534"/>
      <c r="S6" s="534"/>
      <c r="T6" s="534"/>
      <c r="U6" s="534"/>
      <c r="V6" s="534"/>
      <c r="W6" s="534"/>
      <c r="X6" s="534"/>
      <c r="Y6" s="534"/>
      <c r="Z6" s="534"/>
      <c r="AA6" s="534"/>
      <c r="AB6" s="534"/>
      <c r="AC6" s="534"/>
      <c r="AD6" s="534"/>
      <c r="AE6" s="534"/>
      <c r="AF6" s="535"/>
      <c r="AG6" s="535"/>
      <c r="AH6" s="535"/>
      <c r="AI6" s="535"/>
      <c r="AJ6" s="535"/>
      <c r="AK6" s="535"/>
    </row>
    <row r="7" spans="1:42" ht="33.75" customHeight="1">
      <c r="A7" s="47"/>
      <c r="B7" s="47"/>
      <c r="C7" s="539"/>
      <c r="D7" s="309"/>
      <c r="E7" s="309"/>
      <c r="F7" s="309"/>
      <c r="G7" s="309"/>
      <c r="H7" s="540"/>
      <c r="I7" s="533" t="s">
        <v>378</v>
      </c>
      <c r="J7" s="533"/>
      <c r="K7" s="533"/>
      <c r="L7" s="546"/>
      <c r="M7" s="547"/>
      <c r="N7" s="534" t="s">
        <v>1172</v>
      </c>
      <c r="O7" s="534"/>
      <c r="P7" s="534"/>
      <c r="Q7" s="534"/>
      <c r="R7" s="534"/>
      <c r="S7" s="534"/>
      <c r="T7" s="534"/>
      <c r="U7" s="534"/>
      <c r="V7" s="534"/>
      <c r="W7" s="534"/>
      <c r="X7" s="534"/>
      <c r="Y7" s="534"/>
      <c r="Z7" s="534"/>
      <c r="AA7" s="534"/>
      <c r="AB7" s="534"/>
      <c r="AC7" s="534"/>
      <c r="AD7" s="534"/>
      <c r="AE7" s="534"/>
      <c r="AF7" s="535">
        <f xml:space="preserve"> '[2]5부.Ⅱ'!O24</f>
        <v>60000000</v>
      </c>
      <c r="AG7" s="535"/>
      <c r="AH7" s="535"/>
      <c r="AI7" s="535"/>
      <c r="AJ7" s="535"/>
      <c r="AK7" s="535"/>
    </row>
    <row r="8" spans="1:42" ht="33.75" customHeight="1">
      <c r="A8" s="47"/>
      <c r="B8" s="47"/>
      <c r="C8" s="539"/>
      <c r="D8" s="309"/>
      <c r="E8" s="309"/>
      <c r="F8" s="309"/>
      <c r="G8" s="309"/>
      <c r="H8" s="540"/>
      <c r="I8" s="533" t="s">
        <v>379</v>
      </c>
      <c r="J8" s="533"/>
      <c r="K8" s="533"/>
      <c r="L8" s="546"/>
      <c r="M8" s="547"/>
      <c r="N8" s="534"/>
      <c r="O8" s="534"/>
      <c r="P8" s="534"/>
      <c r="Q8" s="534"/>
      <c r="R8" s="534"/>
      <c r="S8" s="534"/>
      <c r="T8" s="534"/>
      <c r="U8" s="534"/>
      <c r="V8" s="534"/>
      <c r="W8" s="534"/>
      <c r="X8" s="534"/>
      <c r="Y8" s="534"/>
      <c r="Z8" s="534"/>
      <c r="AA8" s="534"/>
      <c r="AB8" s="534"/>
      <c r="AC8" s="534"/>
      <c r="AD8" s="534"/>
      <c r="AE8" s="534"/>
      <c r="AF8" s="535"/>
      <c r="AG8" s="535"/>
      <c r="AH8" s="535"/>
      <c r="AI8" s="535"/>
      <c r="AJ8" s="535"/>
      <c r="AK8" s="535"/>
    </row>
    <row r="9" spans="1:42" ht="33.75" customHeight="1">
      <c r="A9" s="47"/>
      <c r="B9" s="47"/>
      <c r="C9" s="539"/>
      <c r="D9" s="309"/>
      <c r="E9" s="309"/>
      <c r="F9" s="309"/>
      <c r="G9" s="309"/>
      <c r="H9" s="540"/>
      <c r="I9" s="533" t="s">
        <v>380</v>
      </c>
      <c r="J9" s="533"/>
      <c r="K9" s="533"/>
      <c r="L9" s="546"/>
      <c r="M9" s="547"/>
      <c r="N9" s="534"/>
      <c r="O9" s="534"/>
      <c r="P9" s="534"/>
      <c r="Q9" s="534"/>
      <c r="R9" s="534"/>
      <c r="S9" s="534"/>
      <c r="T9" s="534"/>
      <c r="U9" s="534"/>
      <c r="V9" s="534"/>
      <c r="W9" s="534"/>
      <c r="X9" s="534"/>
      <c r="Y9" s="534"/>
      <c r="Z9" s="534"/>
      <c r="AA9" s="534"/>
      <c r="AB9" s="534"/>
      <c r="AC9" s="534"/>
      <c r="AD9" s="534"/>
      <c r="AE9" s="534"/>
      <c r="AF9" s="535"/>
      <c r="AG9" s="535"/>
      <c r="AH9" s="535"/>
      <c r="AI9" s="535"/>
      <c r="AJ9" s="535"/>
      <c r="AK9" s="535"/>
    </row>
    <row r="10" spans="1:42" ht="33.75" customHeight="1">
      <c r="A10" s="47"/>
      <c r="B10" s="47"/>
      <c r="C10" s="541"/>
      <c r="D10" s="542"/>
      <c r="E10" s="542"/>
      <c r="F10" s="542"/>
      <c r="G10" s="542"/>
      <c r="H10" s="543"/>
      <c r="I10" s="533" t="s">
        <v>381</v>
      </c>
      <c r="J10" s="533"/>
      <c r="K10" s="533"/>
      <c r="L10" s="548"/>
      <c r="M10" s="549"/>
      <c r="N10" s="534"/>
      <c r="O10" s="534"/>
      <c r="P10" s="534"/>
      <c r="Q10" s="534"/>
      <c r="R10" s="534"/>
      <c r="S10" s="534"/>
      <c r="T10" s="534"/>
      <c r="U10" s="534"/>
      <c r="V10" s="534"/>
      <c r="W10" s="534"/>
      <c r="X10" s="534"/>
      <c r="Y10" s="534"/>
      <c r="Z10" s="534"/>
      <c r="AA10" s="534"/>
      <c r="AB10" s="534"/>
      <c r="AC10" s="534"/>
      <c r="AD10" s="534"/>
      <c r="AE10" s="534"/>
      <c r="AF10" s="535"/>
      <c r="AG10" s="535"/>
      <c r="AH10" s="535"/>
      <c r="AI10" s="535"/>
      <c r="AJ10" s="535"/>
      <c r="AK10" s="535"/>
    </row>
    <row r="11" spans="1:42" ht="33.75" customHeight="1">
      <c r="A11" s="47"/>
      <c r="B11" s="47"/>
      <c r="C11" s="533" t="s">
        <v>384</v>
      </c>
      <c r="D11" s="533"/>
      <c r="E11" s="533"/>
      <c r="F11" s="533"/>
      <c r="G11" s="533"/>
      <c r="H11" s="533"/>
      <c r="I11" s="533" t="s">
        <v>382</v>
      </c>
      <c r="J11" s="533"/>
      <c r="K11" s="533"/>
      <c r="L11" s="319" t="s">
        <v>1141</v>
      </c>
      <c r="M11" s="319"/>
      <c r="N11" s="534" t="s">
        <v>1173</v>
      </c>
      <c r="O11" s="534"/>
      <c r="P11" s="534"/>
      <c r="Q11" s="534"/>
      <c r="R11" s="534"/>
      <c r="S11" s="534"/>
      <c r="T11" s="534"/>
      <c r="U11" s="534"/>
      <c r="V11" s="534"/>
      <c r="W11" s="534"/>
      <c r="X11" s="534"/>
      <c r="Y11" s="534"/>
      <c r="Z11" s="534"/>
      <c r="AA11" s="534"/>
      <c r="AB11" s="534"/>
      <c r="AC11" s="534"/>
      <c r="AD11" s="534"/>
      <c r="AE11" s="534"/>
      <c r="AF11" s="535">
        <f xml:space="preserve"> '[2]5부.Ⅱ'!O27</f>
        <v>21250000</v>
      </c>
      <c r="AG11" s="535"/>
      <c r="AH11" s="535"/>
      <c r="AI11" s="535"/>
      <c r="AJ11" s="535"/>
      <c r="AK11" s="535"/>
    </row>
    <row r="12" spans="1:42" ht="33.75" customHeight="1">
      <c r="A12" s="47"/>
      <c r="B12" s="47"/>
      <c r="C12" s="533" t="s">
        <v>385</v>
      </c>
      <c r="D12" s="533"/>
      <c r="E12" s="533"/>
      <c r="F12" s="533"/>
      <c r="G12" s="533"/>
      <c r="H12" s="533"/>
      <c r="I12" s="533" t="s">
        <v>382</v>
      </c>
      <c r="J12" s="533"/>
      <c r="K12" s="533"/>
      <c r="L12" s="319" t="s">
        <v>1174</v>
      </c>
      <c r="M12" s="319"/>
      <c r="N12" s="534" t="s">
        <v>1179</v>
      </c>
      <c r="O12" s="534"/>
      <c r="P12" s="534"/>
      <c r="Q12" s="534"/>
      <c r="R12" s="534"/>
      <c r="S12" s="534"/>
      <c r="T12" s="534"/>
      <c r="U12" s="534"/>
      <c r="V12" s="534"/>
      <c r="W12" s="534"/>
      <c r="X12" s="534"/>
      <c r="Y12" s="534"/>
      <c r="Z12" s="534"/>
      <c r="AA12" s="534"/>
      <c r="AB12" s="534"/>
      <c r="AC12" s="534"/>
      <c r="AD12" s="534"/>
      <c r="AE12" s="534"/>
      <c r="AF12" s="535">
        <f xml:space="preserve"> '[2]5부.Ⅱ'!O26</f>
        <v>7500000</v>
      </c>
      <c r="AG12" s="535"/>
      <c r="AH12" s="535"/>
      <c r="AI12" s="535"/>
      <c r="AJ12" s="535"/>
      <c r="AK12" s="535"/>
    </row>
    <row r="13" spans="1:42" ht="33.75" customHeight="1">
      <c r="A13" s="47"/>
      <c r="B13" s="47"/>
      <c r="C13" s="533" t="s">
        <v>386</v>
      </c>
      <c r="D13" s="533"/>
      <c r="E13" s="533"/>
      <c r="F13" s="533"/>
      <c r="G13" s="533"/>
      <c r="H13" s="533"/>
      <c r="I13" s="533" t="s">
        <v>382</v>
      </c>
      <c r="J13" s="533"/>
      <c r="K13" s="533"/>
      <c r="L13" s="319" t="s">
        <v>1175</v>
      </c>
      <c r="M13" s="319"/>
      <c r="N13" s="534" t="s">
        <v>1176</v>
      </c>
      <c r="O13" s="534"/>
      <c r="P13" s="534"/>
      <c r="Q13" s="534"/>
      <c r="R13" s="534"/>
      <c r="S13" s="534"/>
      <c r="T13" s="534"/>
      <c r="U13" s="534"/>
      <c r="V13" s="534"/>
      <c r="W13" s="534"/>
      <c r="X13" s="534"/>
      <c r="Y13" s="534"/>
      <c r="Z13" s="534"/>
      <c r="AA13" s="534"/>
      <c r="AB13" s="534"/>
      <c r="AC13" s="534"/>
      <c r="AD13" s="534"/>
      <c r="AE13" s="534"/>
      <c r="AF13" s="535"/>
      <c r="AG13" s="535"/>
      <c r="AH13" s="535"/>
      <c r="AI13" s="535"/>
      <c r="AJ13" s="535"/>
      <c r="AK13" s="535"/>
    </row>
    <row r="14" spans="1:42" ht="50.25" customHeight="1">
      <c r="A14" s="47"/>
      <c r="B14" s="47"/>
      <c r="C14" s="533" t="s">
        <v>387</v>
      </c>
      <c r="D14" s="533"/>
      <c r="E14" s="533"/>
      <c r="F14" s="533"/>
      <c r="G14" s="533"/>
      <c r="H14" s="533"/>
      <c r="I14" s="533" t="s">
        <v>382</v>
      </c>
      <c r="J14" s="533"/>
      <c r="K14" s="533"/>
      <c r="L14" s="319" t="s">
        <v>1177</v>
      </c>
      <c r="M14" s="319"/>
      <c r="N14" s="534" t="s">
        <v>1178</v>
      </c>
      <c r="O14" s="534"/>
      <c r="P14" s="534"/>
      <c r="Q14" s="534"/>
      <c r="R14" s="534"/>
      <c r="S14" s="534"/>
      <c r="T14" s="534"/>
      <c r="U14" s="534"/>
      <c r="V14" s="534"/>
      <c r="W14" s="534"/>
      <c r="X14" s="534"/>
      <c r="Y14" s="534"/>
      <c r="Z14" s="534"/>
      <c r="AA14" s="534"/>
      <c r="AB14" s="534"/>
      <c r="AC14" s="534"/>
      <c r="AD14" s="534"/>
      <c r="AE14" s="534"/>
      <c r="AF14" s="535"/>
      <c r="AG14" s="535"/>
      <c r="AH14" s="535"/>
      <c r="AI14" s="535"/>
      <c r="AJ14" s="535"/>
      <c r="AK14" s="535"/>
    </row>
    <row r="15" spans="1:42" ht="33.75" customHeight="1">
      <c r="A15" s="47"/>
      <c r="B15" s="47"/>
      <c r="C15" s="533" t="s">
        <v>388</v>
      </c>
      <c r="D15" s="533"/>
      <c r="E15" s="533"/>
      <c r="F15" s="533"/>
      <c r="G15" s="533"/>
      <c r="H15" s="533"/>
      <c r="I15" s="533" t="s">
        <v>382</v>
      </c>
      <c r="J15" s="533"/>
      <c r="K15" s="533"/>
      <c r="L15" s="557"/>
      <c r="M15" s="557"/>
      <c r="N15" s="550"/>
      <c r="O15" s="550"/>
      <c r="P15" s="550"/>
      <c r="Q15" s="550"/>
      <c r="R15" s="550"/>
      <c r="S15" s="550"/>
      <c r="T15" s="550"/>
      <c r="U15" s="550"/>
      <c r="V15" s="550"/>
      <c r="W15" s="550"/>
      <c r="X15" s="550"/>
      <c r="Y15" s="550"/>
      <c r="Z15" s="550"/>
      <c r="AA15" s="550"/>
      <c r="AB15" s="550"/>
      <c r="AC15" s="550"/>
      <c r="AD15" s="550"/>
      <c r="AE15" s="550"/>
      <c r="AF15" s="551"/>
      <c r="AG15" s="551"/>
      <c r="AH15" s="551"/>
      <c r="AI15" s="551"/>
      <c r="AJ15" s="551"/>
      <c r="AK15" s="551"/>
    </row>
    <row r="16" spans="1:42" ht="30" customHeight="1">
      <c r="A16" s="47"/>
      <c r="B16" s="47"/>
      <c r="C16" s="552" t="s">
        <v>370</v>
      </c>
      <c r="D16" s="553"/>
      <c r="E16" s="553"/>
      <c r="F16" s="553"/>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4"/>
      <c r="AF16" s="556">
        <f>SUM(AF5:AK15)</f>
        <v>88750000</v>
      </c>
      <c r="AG16" s="556"/>
      <c r="AH16" s="556"/>
      <c r="AI16" s="556"/>
      <c r="AJ16" s="556"/>
      <c r="AK16" s="556"/>
    </row>
    <row r="17" spans="1:46" ht="33.75" customHeight="1">
      <c r="A17" s="17"/>
      <c r="B17" s="108"/>
      <c r="C17" s="108"/>
      <c r="D17" s="45"/>
      <c r="E17" s="555" t="s">
        <v>389</v>
      </c>
      <c r="F17" s="555"/>
      <c r="G17" s="555"/>
      <c r="H17" s="555"/>
      <c r="I17" s="555"/>
      <c r="J17" s="555"/>
      <c r="K17" s="555"/>
      <c r="L17" s="555"/>
      <c r="M17" s="555"/>
      <c r="N17" s="555"/>
      <c r="O17" s="555"/>
      <c r="P17" s="555"/>
      <c r="Q17" s="555"/>
      <c r="R17" s="555"/>
      <c r="S17" s="555"/>
      <c r="T17" s="555"/>
      <c r="U17" s="555"/>
      <c r="V17" s="555"/>
      <c r="W17" s="555"/>
      <c r="X17" s="555"/>
      <c r="Y17" s="555"/>
      <c r="Z17" s="555"/>
      <c r="AA17" s="555"/>
      <c r="AB17" s="555"/>
      <c r="AC17" s="555"/>
      <c r="AD17" s="555"/>
      <c r="AE17" s="555"/>
      <c r="AF17" s="555"/>
      <c r="AG17" s="555"/>
      <c r="AH17" s="555"/>
      <c r="AI17" s="555"/>
      <c r="AJ17" s="555"/>
      <c r="AK17" s="555"/>
      <c r="AL17" s="14"/>
      <c r="AO17"/>
      <c r="AP17"/>
    </row>
    <row r="18" spans="1:46" ht="26.25" customHeight="1">
      <c r="A18" s="23"/>
      <c r="B18" s="22"/>
      <c r="C18" s="21"/>
      <c r="D18" s="21"/>
      <c r="E18" s="279"/>
      <c r="F18" s="279"/>
      <c r="G18" s="279"/>
      <c r="H18" s="279"/>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87" t="s">
        <v>217</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ht="19.5">
      <c r="A20" s="17"/>
      <c r="B20" s="17"/>
      <c r="C20" s="51"/>
      <c r="D20" s="51"/>
      <c r="E20" s="51"/>
      <c r="F20" s="51"/>
      <c r="G20" s="51"/>
      <c r="H20" s="51"/>
      <c r="I20" s="52"/>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37" t="s">
        <v>390</v>
      </c>
      <c r="B22" s="238"/>
      <c r="C22" s="238"/>
      <c r="D22" s="238"/>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9"/>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L5" sqref="AL5"/>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41" t="s">
        <v>393</v>
      </c>
      <c r="B2" s="241"/>
      <c r="C2" s="241"/>
      <c r="D2" s="241"/>
      <c r="E2" s="241"/>
      <c r="F2" s="241"/>
      <c r="G2" s="241"/>
      <c r="H2" s="241"/>
      <c r="I2" s="241"/>
      <c r="J2" s="241"/>
      <c r="K2" s="241"/>
      <c r="L2" s="241"/>
      <c r="M2" s="241"/>
      <c r="N2" s="241"/>
      <c r="O2" s="241"/>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82" t="s">
        <v>391</v>
      </c>
      <c r="AG4" s="482"/>
      <c r="AH4" s="482"/>
      <c r="AI4" s="482"/>
      <c r="AJ4" s="482"/>
      <c r="AK4" s="482"/>
    </row>
    <row r="5" spans="1:47" ht="30" customHeight="1">
      <c r="A5" s="47"/>
      <c r="B5" s="47"/>
      <c r="C5" s="361" t="s">
        <v>392</v>
      </c>
      <c r="D5" s="361"/>
      <c r="E5" s="361"/>
      <c r="F5" s="361"/>
      <c r="G5" s="361"/>
      <c r="H5" s="361"/>
      <c r="I5" s="361"/>
      <c r="J5" s="361"/>
      <c r="K5" s="361"/>
      <c r="L5" s="361"/>
      <c r="M5" s="361"/>
      <c r="N5" s="119" t="s">
        <v>1055</v>
      </c>
      <c r="O5" s="196">
        <f>표지!E8</f>
        <v>6</v>
      </c>
      <c r="P5" s="200" t="str">
        <f>표지!F8</f>
        <v>기</v>
      </c>
      <c r="Q5" s="196">
        <f>표지!G8</f>
        <v>2</v>
      </c>
      <c r="R5" s="120" t="s">
        <v>1057</v>
      </c>
      <c r="S5" s="121" t="s">
        <v>1058</v>
      </c>
      <c r="T5" s="119" t="s">
        <v>1055</v>
      </c>
      <c r="U5" s="203">
        <v>6</v>
      </c>
      <c r="V5" s="196" t="s">
        <v>1058</v>
      </c>
      <c r="W5" s="204">
        <v>1</v>
      </c>
      <c r="X5" s="196" t="s">
        <v>1057</v>
      </c>
      <c r="Y5" s="201" t="s">
        <v>1058</v>
      </c>
      <c r="Z5" s="202" t="s">
        <v>1059</v>
      </c>
      <c r="AA5" s="204">
        <v>5</v>
      </c>
      <c r="AB5" s="196" t="s">
        <v>1058</v>
      </c>
      <c r="AC5" s="204">
        <v>4</v>
      </c>
      <c r="AD5" s="196" t="s">
        <v>1060</v>
      </c>
      <c r="AE5" s="201" t="s">
        <v>1058</v>
      </c>
      <c r="AF5" s="202" t="s">
        <v>1059</v>
      </c>
      <c r="AG5" s="204">
        <v>5</v>
      </c>
      <c r="AH5" s="196" t="s">
        <v>1061</v>
      </c>
      <c r="AI5" s="204">
        <v>3</v>
      </c>
      <c r="AJ5" s="196" t="s">
        <v>1057</v>
      </c>
      <c r="AK5" s="201" t="s">
        <v>1058</v>
      </c>
    </row>
    <row r="6" spans="1:47" ht="30" customHeight="1">
      <c r="A6" s="47"/>
      <c r="B6" s="47"/>
      <c r="C6" s="361" t="s">
        <v>394</v>
      </c>
      <c r="D6" s="361"/>
      <c r="E6" s="361"/>
      <c r="F6" s="361"/>
      <c r="G6" s="361"/>
      <c r="H6" s="361"/>
      <c r="I6" s="361"/>
      <c r="J6" s="361"/>
      <c r="K6" s="361"/>
      <c r="L6" s="361"/>
      <c r="M6" s="361"/>
      <c r="N6" s="558">
        <f>IFERROR((((1+(N12/((N14+N15)/2)))^(12/N13))-1)*100,"")</f>
        <v>-4.1606213335539373</v>
      </c>
      <c r="O6" s="558"/>
      <c r="P6" s="558"/>
      <c r="Q6" s="558"/>
      <c r="R6" s="558"/>
      <c r="S6" s="558"/>
      <c r="T6" s="558">
        <f>IFERROR((((1+(T12/((T14+T15)/2)))^(12/T13))-1)*100,"")</f>
        <v>-4.1372715894079759</v>
      </c>
      <c r="U6" s="558"/>
      <c r="V6" s="558"/>
      <c r="W6" s="558"/>
      <c r="X6" s="558"/>
      <c r="Y6" s="558"/>
      <c r="Z6" s="558">
        <f>IFERROR((((1+(Z12/((Z14+Z15)/2)))^(12/Z13))-1)*100,"")</f>
        <v>-5.582709660044527</v>
      </c>
      <c r="AA6" s="558"/>
      <c r="AB6" s="558"/>
      <c r="AC6" s="558"/>
      <c r="AD6" s="558"/>
      <c r="AE6" s="558"/>
      <c r="AF6" s="558">
        <f>IFERROR((((1+(AF12/((AF14+AF15)/2)))^(12/AF13))-1)*100,"")</f>
        <v>-5.997700651132809</v>
      </c>
      <c r="AG6" s="558"/>
      <c r="AH6" s="558"/>
      <c r="AI6" s="558"/>
      <c r="AJ6" s="558"/>
      <c r="AK6" s="558"/>
    </row>
    <row r="7" spans="1:47" ht="159" customHeight="1">
      <c r="A7" s="17"/>
      <c r="B7" s="108"/>
      <c r="C7" s="108"/>
      <c r="D7" s="45"/>
      <c r="E7" s="555" t="s">
        <v>1067</v>
      </c>
      <c r="F7" s="555"/>
      <c r="G7" s="555"/>
      <c r="H7" s="555"/>
      <c r="I7" s="555"/>
      <c r="J7" s="555"/>
      <c r="K7" s="555"/>
      <c r="L7" s="555"/>
      <c r="M7" s="555"/>
      <c r="N7" s="555"/>
      <c r="O7" s="555"/>
      <c r="P7" s="555"/>
      <c r="Q7" s="555"/>
      <c r="R7" s="555"/>
      <c r="S7" s="555"/>
      <c r="T7" s="555"/>
      <c r="U7" s="555"/>
      <c r="V7" s="555"/>
      <c r="W7" s="555"/>
      <c r="X7" s="555"/>
      <c r="Y7" s="555"/>
      <c r="Z7" s="555"/>
      <c r="AA7" s="555"/>
      <c r="AB7" s="555"/>
      <c r="AC7" s="555"/>
      <c r="AD7" s="555"/>
      <c r="AE7" s="555"/>
      <c r="AF7" s="555"/>
      <c r="AG7" s="555"/>
      <c r="AH7" s="555"/>
      <c r="AI7" s="555"/>
      <c r="AJ7" s="555"/>
      <c r="AK7" s="555"/>
      <c r="AL7" s="14"/>
      <c r="AO7"/>
      <c r="AP7"/>
      <c r="AQ7"/>
      <c r="AR7"/>
      <c r="AS7"/>
      <c r="AT7"/>
      <c r="AU7"/>
    </row>
    <row r="8" spans="1:47" ht="26.25" customHeight="1">
      <c r="A8" s="23"/>
      <c r="B8" s="22"/>
      <c r="C8" s="21"/>
      <c r="D8" s="21"/>
      <c r="E8" s="279"/>
      <c r="F8" s="279"/>
      <c r="G8" s="279"/>
      <c r="H8" s="279"/>
      <c r="I8" s="279"/>
      <c r="J8" s="279"/>
      <c r="K8" s="279"/>
      <c r="L8" s="279"/>
      <c r="M8" s="279"/>
      <c r="N8" s="279"/>
      <c r="O8" s="279"/>
      <c r="P8" s="279"/>
      <c r="Q8" s="279"/>
      <c r="R8" s="279"/>
      <c r="S8" s="279"/>
      <c r="T8" s="279"/>
      <c r="U8" s="279"/>
      <c r="V8" s="279"/>
      <c r="W8" s="279"/>
      <c r="X8" s="279"/>
      <c r="Y8" s="279"/>
      <c r="Z8" s="279"/>
      <c r="AA8" s="279"/>
      <c r="AB8" s="279"/>
      <c r="AC8" s="279"/>
      <c r="AD8" s="279"/>
      <c r="AE8" s="279"/>
      <c r="AF8" s="279"/>
      <c r="AG8" s="279"/>
      <c r="AH8" s="279"/>
      <c r="AI8" s="279"/>
      <c r="AJ8" s="279"/>
      <c r="AK8" s="279"/>
      <c r="AL8" s="87" t="s">
        <v>217</v>
      </c>
      <c r="AU8"/>
    </row>
    <row r="10" spans="1:47">
      <c r="C10" s="1" t="s">
        <v>167</v>
      </c>
    </row>
    <row r="11" spans="1:47" ht="30" customHeight="1">
      <c r="A11" s="47"/>
      <c r="B11" s="47"/>
      <c r="C11" s="361" t="s">
        <v>310</v>
      </c>
      <c r="D11" s="361"/>
      <c r="E11" s="361"/>
      <c r="F11" s="361"/>
      <c r="G11" s="361"/>
      <c r="H11" s="361"/>
      <c r="I11" s="361"/>
      <c r="J11" s="361"/>
      <c r="K11" s="361"/>
      <c r="L11" s="361"/>
      <c r="M11" s="361"/>
      <c r="N11" s="119" t="s">
        <v>1055</v>
      </c>
      <c r="O11" s="196">
        <f>O5</f>
        <v>6</v>
      </c>
      <c r="P11" s="200" t="str">
        <f>P5</f>
        <v>기</v>
      </c>
      <c r="Q11" s="196">
        <f>Q5</f>
        <v>2</v>
      </c>
      <c r="R11" s="196" t="s">
        <v>1057</v>
      </c>
      <c r="S11" s="201" t="s">
        <v>1058</v>
      </c>
      <c r="T11" s="202" t="s">
        <v>1055</v>
      </c>
      <c r="U11" s="205">
        <f>U5</f>
        <v>6</v>
      </c>
      <c r="V11" s="200" t="str">
        <f>V5</f>
        <v>기</v>
      </c>
      <c r="W11" s="205">
        <f>W5</f>
        <v>1</v>
      </c>
      <c r="X11" s="196" t="s">
        <v>1062</v>
      </c>
      <c r="Y11" s="201" t="s">
        <v>1058</v>
      </c>
      <c r="Z11" s="202" t="s">
        <v>1055</v>
      </c>
      <c r="AA11" s="205">
        <f>AA5</f>
        <v>5</v>
      </c>
      <c r="AB11" s="200" t="str">
        <f>AB5</f>
        <v>기</v>
      </c>
      <c r="AC11" s="205">
        <f>AC5</f>
        <v>4</v>
      </c>
      <c r="AD11" s="196" t="s">
        <v>1063</v>
      </c>
      <c r="AE11" s="201" t="s">
        <v>1058</v>
      </c>
      <c r="AF11" s="202" t="s">
        <v>1055</v>
      </c>
      <c r="AG11" s="205">
        <f>AG5</f>
        <v>5</v>
      </c>
      <c r="AH11" s="200" t="str">
        <f>AH5</f>
        <v>기</v>
      </c>
      <c r="AI11" s="205">
        <f>AI5</f>
        <v>3</v>
      </c>
      <c r="AJ11" s="196" t="s">
        <v>1057</v>
      </c>
      <c r="AK11" s="201" t="s">
        <v>1058</v>
      </c>
    </row>
    <row r="12" spans="1:47" ht="30" customHeight="1">
      <c r="A12" s="47"/>
      <c r="B12" s="47"/>
      <c r="C12" s="365" t="s">
        <v>1064</v>
      </c>
      <c r="D12" s="261"/>
      <c r="E12" s="261"/>
      <c r="F12" s="261"/>
      <c r="G12" s="261"/>
      <c r="H12" s="261"/>
      <c r="I12" s="261"/>
      <c r="J12" s="261"/>
      <c r="K12" s="261"/>
      <c r="L12" s="261"/>
      <c r="M12" s="499"/>
      <c r="N12" s="563">
        <f>'5부.Ⅱ'!U73</f>
        <v>-2364405129</v>
      </c>
      <c r="O12" s="563"/>
      <c r="P12" s="563"/>
      <c r="Q12" s="563"/>
      <c r="R12" s="563"/>
      <c r="S12" s="563"/>
      <c r="T12" s="564">
        <v>-1181705582</v>
      </c>
      <c r="U12" s="564"/>
      <c r="V12" s="564"/>
      <c r="W12" s="564"/>
      <c r="X12" s="564"/>
      <c r="Y12" s="564"/>
      <c r="Z12" s="564">
        <v>-6278403822</v>
      </c>
      <c r="AA12" s="564"/>
      <c r="AB12" s="564"/>
      <c r="AC12" s="564"/>
      <c r="AD12" s="564"/>
      <c r="AE12" s="564"/>
      <c r="AF12" s="564">
        <v>-5097739736</v>
      </c>
      <c r="AG12" s="564"/>
      <c r="AH12" s="564"/>
      <c r="AI12" s="564"/>
      <c r="AJ12" s="564"/>
      <c r="AK12" s="564"/>
    </row>
    <row r="13" spans="1:47" ht="30" customHeight="1">
      <c r="A13" s="47"/>
      <c r="B13" s="47"/>
      <c r="C13" s="365" t="s">
        <v>1065</v>
      </c>
      <c r="D13" s="261"/>
      <c r="E13" s="261"/>
      <c r="F13" s="261"/>
      <c r="G13" s="261"/>
      <c r="H13" s="261"/>
      <c r="I13" s="261"/>
      <c r="J13" s="261"/>
      <c r="K13" s="261"/>
      <c r="L13" s="261"/>
      <c r="M13" s="499"/>
      <c r="N13" s="559">
        <v>6</v>
      </c>
      <c r="O13" s="559"/>
      <c r="P13" s="559"/>
      <c r="Q13" s="559"/>
      <c r="R13" s="559"/>
      <c r="S13" s="559"/>
      <c r="T13" s="559">
        <v>3</v>
      </c>
      <c r="U13" s="559"/>
      <c r="V13" s="559"/>
      <c r="W13" s="559"/>
      <c r="X13" s="559"/>
      <c r="Y13" s="559"/>
      <c r="Z13" s="559">
        <v>12</v>
      </c>
      <c r="AA13" s="559"/>
      <c r="AB13" s="559"/>
      <c r="AC13" s="559"/>
      <c r="AD13" s="559"/>
      <c r="AE13" s="559"/>
      <c r="AF13" s="559">
        <v>9</v>
      </c>
      <c r="AG13" s="559"/>
      <c r="AH13" s="559"/>
      <c r="AI13" s="559"/>
      <c r="AJ13" s="559"/>
      <c r="AK13" s="559"/>
    </row>
    <row r="14" spans="1:47" ht="30" customHeight="1">
      <c r="A14" s="47"/>
      <c r="B14" s="47"/>
      <c r="C14" s="365" t="s">
        <v>1082</v>
      </c>
      <c r="D14" s="261"/>
      <c r="E14" s="261"/>
      <c r="F14" s="261"/>
      <c r="G14" s="261"/>
      <c r="H14" s="261"/>
      <c r="I14" s="261"/>
      <c r="J14" s="261"/>
      <c r="K14" s="261"/>
      <c r="L14" s="261"/>
      <c r="M14" s="499"/>
      <c r="N14" s="563">
        <v>112461585938</v>
      </c>
      <c r="O14" s="563"/>
      <c r="P14" s="563"/>
      <c r="Q14" s="563"/>
      <c r="R14" s="563"/>
      <c r="S14" s="563"/>
      <c r="T14" s="564">
        <v>112461585938</v>
      </c>
      <c r="U14" s="564"/>
      <c r="V14" s="564"/>
      <c r="W14" s="564"/>
      <c r="X14" s="564"/>
      <c r="Y14" s="564"/>
      <c r="Z14" s="564">
        <v>112461585938</v>
      </c>
      <c r="AA14" s="564"/>
      <c r="AB14" s="564"/>
      <c r="AC14" s="564"/>
      <c r="AD14" s="564"/>
      <c r="AE14" s="564"/>
      <c r="AF14" s="564">
        <v>112461585938</v>
      </c>
      <c r="AG14" s="564"/>
      <c r="AH14" s="564"/>
      <c r="AI14" s="564"/>
      <c r="AJ14" s="564"/>
      <c r="AK14" s="564"/>
    </row>
    <row r="15" spans="1:47" ht="30" customHeight="1">
      <c r="A15" s="47"/>
      <c r="B15" s="47"/>
      <c r="C15" s="361" t="s">
        <v>1066</v>
      </c>
      <c r="D15" s="361"/>
      <c r="E15" s="361"/>
      <c r="F15" s="361"/>
      <c r="G15" s="361"/>
      <c r="H15" s="361"/>
      <c r="I15" s="361"/>
      <c r="J15" s="361"/>
      <c r="K15" s="361"/>
      <c r="L15" s="361"/>
      <c r="M15" s="361"/>
      <c r="N15" s="563">
        <f>'5부.Ⅰ'!U112+'5부.Ⅰ'!U115</f>
        <v>112461585938</v>
      </c>
      <c r="O15" s="563"/>
      <c r="P15" s="563"/>
      <c r="Q15" s="563"/>
      <c r="R15" s="563"/>
      <c r="S15" s="563"/>
      <c r="T15" s="564">
        <v>112461585938</v>
      </c>
      <c r="U15" s="564"/>
      <c r="V15" s="564"/>
      <c r="W15" s="564"/>
      <c r="X15" s="564"/>
      <c r="Y15" s="564"/>
      <c r="Z15" s="564">
        <v>112461585938</v>
      </c>
      <c r="AA15" s="564"/>
      <c r="AB15" s="564"/>
      <c r="AC15" s="564"/>
      <c r="AD15" s="564"/>
      <c r="AE15" s="564"/>
      <c r="AF15" s="564">
        <v>112461585938</v>
      </c>
      <c r="AG15" s="564"/>
      <c r="AH15" s="564"/>
      <c r="AI15" s="564"/>
      <c r="AJ15" s="564"/>
      <c r="AK15" s="564"/>
    </row>
    <row r="16" spans="1:47" ht="17.25" thickBot="1"/>
    <row r="17" spans="1:37" ht="55.5" customHeight="1">
      <c r="A17" s="560" t="s">
        <v>395</v>
      </c>
      <c r="B17" s="561"/>
      <c r="C17" s="561"/>
      <c r="D17" s="561"/>
      <c r="E17" s="561"/>
      <c r="F17" s="561"/>
      <c r="G17" s="561"/>
      <c r="H17" s="561"/>
      <c r="I17" s="561"/>
      <c r="J17" s="561"/>
      <c r="K17" s="561"/>
      <c r="L17" s="561"/>
      <c r="M17" s="561"/>
      <c r="N17" s="561"/>
      <c r="O17" s="561"/>
      <c r="P17" s="561"/>
      <c r="Q17" s="561"/>
      <c r="R17" s="561"/>
      <c r="S17" s="561"/>
      <c r="T17" s="561"/>
      <c r="U17" s="561"/>
      <c r="V17" s="561"/>
      <c r="W17" s="561"/>
      <c r="X17" s="561"/>
      <c r="Y17" s="561"/>
      <c r="Z17" s="561"/>
      <c r="AA17" s="561"/>
      <c r="AB17" s="561"/>
      <c r="AC17" s="561"/>
      <c r="AD17" s="561"/>
      <c r="AE17" s="561"/>
      <c r="AF17" s="561"/>
      <c r="AG17" s="561"/>
      <c r="AH17" s="561"/>
      <c r="AI17" s="561"/>
      <c r="AJ17" s="561"/>
      <c r="AK17" s="562"/>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AL4" sqref="AL4"/>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240" t="s">
        <v>404</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46"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41" t="s">
        <v>405</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6" spans="1:46" ht="18.75" customHeight="1">
      <c r="A6" s="17"/>
      <c r="B6" s="570" t="s">
        <v>396</v>
      </c>
      <c r="C6" s="570"/>
      <c r="D6" s="570"/>
      <c r="E6" s="570"/>
      <c r="F6" s="570"/>
      <c r="G6" s="570"/>
      <c r="H6" s="570"/>
      <c r="I6" s="570"/>
      <c r="J6" s="570"/>
      <c r="K6" s="570"/>
      <c r="L6" s="570"/>
      <c r="M6" s="570"/>
      <c r="N6" s="570"/>
      <c r="O6" s="570"/>
      <c r="P6" s="570"/>
      <c r="Q6" s="570"/>
      <c r="R6" s="570"/>
      <c r="S6" s="570"/>
      <c r="T6" s="570"/>
      <c r="U6" s="570"/>
      <c r="V6" s="570"/>
      <c r="W6" s="570"/>
      <c r="X6" s="570"/>
      <c r="Y6" s="570"/>
      <c r="Z6" s="570"/>
      <c r="AA6" s="570"/>
      <c r="AB6" s="570"/>
      <c r="AC6" s="570"/>
      <c r="AD6" s="570"/>
      <c r="AE6" s="570"/>
      <c r="AF6" s="570"/>
      <c r="AG6" s="570"/>
      <c r="AH6" s="570"/>
      <c r="AI6" s="570"/>
      <c r="AJ6" s="570"/>
      <c r="AK6" s="570"/>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22" t="s">
        <v>221</v>
      </c>
      <c r="AE8" s="322"/>
      <c r="AF8" s="322"/>
      <c r="AG8" s="322"/>
      <c r="AH8" s="322"/>
      <c r="AI8" s="322"/>
      <c r="AJ8" s="322"/>
      <c r="AK8" s="322"/>
      <c r="AL8" s="14"/>
    </row>
    <row r="9" spans="1:46" ht="30" customHeight="1">
      <c r="A9" s="47"/>
      <c r="B9" s="47"/>
      <c r="C9" s="323" t="s">
        <v>407</v>
      </c>
      <c r="D9" s="323"/>
      <c r="E9" s="323"/>
      <c r="F9" s="323"/>
      <c r="G9" s="323"/>
      <c r="H9" s="323" t="s">
        <v>397</v>
      </c>
      <c r="I9" s="323"/>
      <c r="J9" s="323"/>
      <c r="K9" s="323"/>
      <c r="L9" s="323"/>
      <c r="M9" s="323" t="s">
        <v>398</v>
      </c>
      <c r="N9" s="323"/>
      <c r="O9" s="323"/>
      <c r="P9" s="323"/>
      <c r="Q9" s="323" t="s">
        <v>399</v>
      </c>
      <c r="R9" s="323"/>
      <c r="S9" s="323"/>
      <c r="T9" s="323"/>
      <c r="U9" s="464" t="s">
        <v>400</v>
      </c>
      <c r="V9" s="464"/>
      <c r="W9" s="464"/>
      <c r="X9" s="464" t="s">
        <v>401</v>
      </c>
      <c r="Y9" s="464"/>
      <c r="Z9" s="464"/>
      <c r="AA9" s="464"/>
      <c r="AB9" s="464" t="s">
        <v>402</v>
      </c>
      <c r="AC9" s="464"/>
      <c r="AD9" s="464"/>
      <c r="AE9" s="464"/>
      <c r="AF9" s="464" t="s">
        <v>403</v>
      </c>
      <c r="AG9" s="464"/>
      <c r="AH9" s="464"/>
      <c r="AI9" s="464"/>
      <c r="AJ9" s="464" t="s">
        <v>119</v>
      </c>
      <c r="AK9" s="464"/>
      <c r="AL9" s="210" t="s">
        <v>212</v>
      </c>
    </row>
    <row r="10" spans="1:46" ht="30" customHeight="1">
      <c r="A10" s="47"/>
      <c r="B10" s="47"/>
      <c r="C10" s="460"/>
      <c r="D10" s="460"/>
      <c r="E10" s="460"/>
      <c r="F10" s="460"/>
      <c r="G10" s="460"/>
      <c r="H10" s="460"/>
      <c r="I10" s="460"/>
      <c r="J10" s="460"/>
      <c r="K10" s="460"/>
      <c r="L10" s="460"/>
      <c r="M10" s="567"/>
      <c r="N10" s="567"/>
      <c r="O10" s="567"/>
      <c r="P10" s="567"/>
      <c r="Q10" s="568"/>
      <c r="R10" s="568"/>
      <c r="S10" s="568"/>
      <c r="T10" s="568"/>
      <c r="U10" s="569"/>
      <c r="V10" s="569"/>
      <c r="W10" s="569"/>
      <c r="X10" s="566"/>
      <c r="Y10" s="566"/>
      <c r="Z10" s="566"/>
      <c r="AA10" s="566"/>
      <c r="AB10" s="566"/>
      <c r="AC10" s="566"/>
      <c r="AD10" s="566"/>
      <c r="AE10" s="566"/>
      <c r="AF10" s="566"/>
      <c r="AG10" s="566"/>
      <c r="AH10" s="566"/>
      <c r="AI10" s="566"/>
      <c r="AJ10" s="565"/>
      <c r="AK10" s="565"/>
      <c r="AL10" s="220"/>
    </row>
    <row r="11" spans="1:46" ht="30" customHeight="1">
      <c r="A11" s="47"/>
      <c r="B11" s="47"/>
      <c r="C11" s="460"/>
      <c r="D11" s="460"/>
      <c r="E11" s="460"/>
      <c r="F11" s="460"/>
      <c r="G11" s="460"/>
      <c r="H11" s="460"/>
      <c r="I11" s="460"/>
      <c r="J11" s="460"/>
      <c r="K11" s="460"/>
      <c r="L11" s="460"/>
      <c r="M11" s="567"/>
      <c r="N11" s="567"/>
      <c r="O11" s="567"/>
      <c r="P11" s="567"/>
      <c r="Q11" s="568"/>
      <c r="R11" s="568"/>
      <c r="S11" s="568"/>
      <c r="T11" s="568"/>
      <c r="U11" s="569"/>
      <c r="V11" s="569"/>
      <c r="W11" s="569"/>
      <c r="X11" s="566"/>
      <c r="Y11" s="566"/>
      <c r="Z11" s="566"/>
      <c r="AA11" s="566"/>
      <c r="AB11" s="566"/>
      <c r="AC11" s="566"/>
      <c r="AD11" s="566"/>
      <c r="AE11" s="566"/>
      <c r="AF11" s="566"/>
      <c r="AG11" s="566"/>
      <c r="AH11" s="566"/>
      <c r="AI11" s="566"/>
      <c r="AJ11" s="565"/>
      <c r="AK11" s="565"/>
      <c r="AL11" s="220"/>
    </row>
    <row r="12" spans="1:46" ht="30" customHeight="1">
      <c r="A12" s="47"/>
      <c r="B12" s="47"/>
      <c r="C12" s="460"/>
      <c r="D12" s="460"/>
      <c r="E12" s="460"/>
      <c r="F12" s="460"/>
      <c r="G12" s="460"/>
      <c r="H12" s="460"/>
      <c r="I12" s="460"/>
      <c r="J12" s="460"/>
      <c r="K12" s="460"/>
      <c r="L12" s="460"/>
      <c r="M12" s="567"/>
      <c r="N12" s="567"/>
      <c r="O12" s="567"/>
      <c r="P12" s="567"/>
      <c r="Q12" s="568"/>
      <c r="R12" s="568"/>
      <c r="S12" s="568"/>
      <c r="T12" s="568"/>
      <c r="U12" s="569"/>
      <c r="V12" s="569"/>
      <c r="W12" s="569"/>
      <c r="X12" s="566"/>
      <c r="Y12" s="566"/>
      <c r="Z12" s="566"/>
      <c r="AA12" s="566"/>
      <c r="AB12" s="566"/>
      <c r="AC12" s="566"/>
      <c r="AD12" s="566"/>
      <c r="AE12" s="566"/>
      <c r="AF12" s="566"/>
      <c r="AG12" s="566"/>
      <c r="AH12" s="566"/>
      <c r="AI12" s="566"/>
      <c r="AJ12" s="565"/>
      <c r="AK12" s="565"/>
      <c r="AL12" s="220"/>
    </row>
    <row r="13" spans="1:46" ht="30" customHeight="1">
      <c r="A13" s="47"/>
      <c r="B13" s="47"/>
      <c r="C13" s="460"/>
      <c r="D13" s="460"/>
      <c r="E13" s="460"/>
      <c r="F13" s="460"/>
      <c r="G13" s="460"/>
      <c r="H13" s="460"/>
      <c r="I13" s="460"/>
      <c r="J13" s="460"/>
      <c r="K13" s="460"/>
      <c r="L13" s="460"/>
      <c r="M13" s="567"/>
      <c r="N13" s="567"/>
      <c r="O13" s="567"/>
      <c r="P13" s="567"/>
      <c r="Q13" s="568"/>
      <c r="R13" s="568"/>
      <c r="S13" s="568"/>
      <c r="T13" s="568"/>
      <c r="U13" s="569"/>
      <c r="V13" s="569"/>
      <c r="W13" s="569"/>
      <c r="X13" s="566"/>
      <c r="Y13" s="566"/>
      <c r="Z13" s="566"/>
      <c r="AA13" s="566"/>
      <c r="AB13" s="566"/>
      <c r="AC13" s="566"/>
      <c r="AD13" s="566"/>
      <c r="AE13" s="566"/>
      <c r="AF13" s="566"/>
      <c r="AG13" s="566"/>
      <c r="AH13" s="566"/>
      <c r="AI13" s="566"/>
      <c r="AJ13" s="565"/>
      <c r="AK13" s="565"/>
      <c r="AL13" s="220"/>
    </row>
    <row r="14" spans="1:46" ht="30" customHeight="1">
      <c r="A14" s="47"/>
      <c r="B14" s="47"/>
      <c r="C14" s="460"/>
      <c r="D14" s="460"/>
      <c r="E14" s="460"/>
      <c r="F14" s="460"/>
      <c r="G14" s="460"/>
      <c r="H14" s="460"/>
      <c r="I14" s="460"/>
      <c r="J14" s="460"/>
      <c r="K14" s="460"/>
      <c r="L14" s="460"/>
      <c r="M14" s="567"/>
      <c r="N14" s="567"/>
      <c r="O14" s="567"/>
      <c r="P14" s="567"/>
      <c r="Q14" s="568"/>
      <c r="R14" s="568"/>
      <c r="S14" s="568"/>
      <c r="T14" s="568"/>
      <c r="U14" s="569"/>
      <c r="V14" s="569"/>
      <c r="W14" s="569"/>
      <c r="X14" s="566"/>
      <c r="Y14" s="566"/>
      <c r="Z14" s="566"/>
      <c r="AA14" s="566"/>
      <c r="AB14" s="566"/>
      <c r="AC14" s="566"/>
      <c r="AD14" s="566"/>
      <c r="AE14" s="566"/>
      <c r="AF14" s="566"/>
      <c r="AG14" s="566"/>
      <c r="AH14" s="566"/>
      <c r="AI14" s="566"/>
      <c r="AJ14" s="565"/>
      <c r="AK14" s="565"/>
      <c r="AL14" s="220"/>
    </row>
    <row r="15" spans="1:46" ht="54" customHeight="1">
      <c r="A15" s="17"/>
      <c r="B15" s="116"/>
      <c r="C15" s="116"/>
      <c r="D15" s="45"/>
      <c r="E15" s="555" t="s">
        <v>406</v>
      </c>
      <c r="F15" s="555"/>
      <c r="G15" s="555"/>
      <c r="H15" s="555"/>
      <c r="I15" s="555"/>
      <c r="J15" s="555"/>
      <c r="K15" s="555"/>
      <c r="L15" s="555"/>
      <c r="M15" s="555"/>
      <c r="N15" s="555"/>
      <c r="O15" s="555"/>
      <c r="P15" s="555"/>
      <c r="Q15" s="555"/>
      <c r="R15" s="555"/>
      <c r="S15" s="555"/>
      <c r="T15" s="555"/>
      <c r="U15" s="555"/>
      <c r="V15" s="555"/>
      <c r="W15" s="555"/>
      <c r="X15" s="555"/>
      <c r="Y15" s="555"/>
      <c r="Z15" s="555"/>
      <c r="AA15" s="555"/>
      <c r="AB15" s="555"/>
      <c r="AC15" s="555"/>
      <c r="AD15" s="555"/>
      <c r="AE15" s="555"/>
      <c r="AF15" s="555"/>
      <c r="AG15" s="555"/>
      <c r="AH15" s="555"/>
      <c r="AI15" s="555"/>
      <c r="AJ15" s="555"/>
      <c r="AK15" s="555"/>
      <c r="AL15" s="14"/>
      <c r="AO15"/>
    </row>
    <row r="16" spans="1:46" ht="26.25" customHeight="1">
      <c r="A16" s="23"/>
      <c r="B16" s="22"/>
      <c r="C16" s="21"/>
      <c r="D16" s="21"/>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279"/>
      <c r="AL16" s="87" t="s">
        <v>217</v>
      </c>
      <c r="AP16" s="1"/>
      <c r="AQ16" s="1"/>
      <c r="AR16" s="1"/>
      <c r="AS16" s="1"/>
      <c r="AT16" s="1"/>
    </row>
    <row r="19" spans="1:37" ht="118.5" customHeight="1">
      <c r="A19" s="237" t="s">
        <v>409</v>
      </c>
      <c r="B19" s="238"/>
      <c r="C19" s="238"/>
      <c r="D19" s="238"/>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9"/>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AL4" sqref="AL4"/>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7"/>
      <c r="B2" s="570" t="s">
        <v>1078</v>
      </c>
      <c r="C2" s="570"/>
      <c r="D2" s="570"/>
      <c r="E2" s="570"/>
      <c r="F2" s="570"/>
      <c r="G2" s="570"/>
      <c r="H2" s="570"/>
      <c r="I2" s="570"/>
      <c r="J2" s="570"/>
      <c r="K2" s="570"/>
      <c r="L2" s="570"/>
      <c r="M2" s="570"/>
      <c r="N2" s="570"/>
      <c r="O2" s="570"/>
      <c r="P2" s="570"/>
      <c r="Q2" s="570"/>
      <c r="R2" s="570"/>
      <c r="S2" s="570"/>
      <c r="T2" s="570"/>
      <c r="U2" s="570"/>
      <c r="V2" s="570"/>
      <c r="W2" s="570"/>
      <c r="X2" s="570"/>
      <c r="Y2" s="570"/>
      <c r="Z2" s="570"/>
      <c r="AA2" s="570"/>
      <c r="AB2" s="570"/>
      <c r="AC2" s="570"/>
      <c r="AD2" s="570"/>
      <c r="AE2" s="570"/>
      <c r="AF2" s="570"/>
      <c r="AG2" s="570"/>
      <c r="AH2" s="570"/>
      <c r="AI2" s="570"/>
      <c r="AJ2" s="570"/>
      <c r="AK2" s="570"/>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572" t="s">
        <v>410</v>
      </c>
      <c r="C4" s="572"/>
      <c r="D4" s="572"/>
      <c r="E4" s="572"/>
      <c r="F4" s="572"/>
      <c r="G4" s="572"/>
      <c r="H4" s="572"/>
      <c r="I4" s="572"/>
      <c r="J4" s="572"/>
      <c r="K4" s="572"/>
      <c r="L4" s="572"/>
      <c r="M4" s="572"/>
      <c r="N4" s="572"/>
      <c r="O4" s="572"/>
      <c r="P4" s="572"/>
      <c r="Q4" s="572"/>
      <c r="R4" s="572"/>
      <c r="S4" s="572"/>
      <c r="T4" s="572"/>
      <c r="U4" s="572"/>
      <c r="V4" s="572"/>
      <c r="W4" s="572"/>
      <c r="X4" s="572"/>
      <c r="Y4" s="572"/>
      <c r="Z4" s="572"/>
      <c r="AA4" s="572"/>
      <c r="AB4" s="572"/>
      <c r="AC4" s="572"/>
      <c r="AD4" s="572"/>
      <c r="AE4" s="572"/>
      <c r="AF4" s="572"/>
      <c r="AG4" s="572"/>
      <c r="AH4" s="572"/>
      <c r="AI4" s="572"/>
      <c r="AJ4" s="572"/>
      <c r="AK4" s="572"/>
      <c r="AL4" s="14"/>
    </row>
    <row r="5" spans="1:72" ht="37.5" customHeight="1">
      <c r="C5" s="573"/>
      <c r="D5" s="574"/>
      <c r="E5" s="574"/>
      <c r="F5" s="574"/>
      <c r="G5" s="574"/>
      <c r="H5" s="574"/>
      <c r="I5" s="574"/>
      <c r="J5" s="574"/>
      <c r="K5" s="574"/>
      <c r="L5" s="574"/>
      <c r="M5" s="574"/>
      <c r="N5" s="574"/>
      <c r="O5" s="574"/>
      <c r="P5" s="574"/>
      <c r="Q5" s="574"/>
      <c r="R5" s="574"/>
      <c r="S5" s="574"/>
      <c r="T5" s="574"/>
      <c r="U5" s="574"/>
      <c r="V5" s="574"/>
      <c r="W5" s="574"/>
      <c r="X5" s="574"/>
      <c r="Y5" s="574"/>
      <c r="Z5" s="574"/>
      <c r="AA5" s="574"/>
      <c r="AB5" s="574"/>
      <c r="AC5" s="574"/>
      <c r="AD5" s="574"/>
      <c r="AE5" s="574"/>
      <c r="AF5" s="574"/>
      <c r="AG5" s="574"/>
      <c r="AH5" s="574"/>
      <c r="AI5" s="574"/>
      <c r="AJ5" s="574"/>
      <c r="AK5" s="575"/>
      <c r="AL5" s="316" t="s">
        <v>413</v>
      </c>
      <c r="AM5" s="316"/>
      <c r="AN5" s="316"/>
      <c r="AO5" s="316"/>
      <c r="AP5" s="316"/>
      <c r="AQ5" s="316"/>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576"/>
      <c r="D6" s="577"/>
      <c r="E6" s="577"/>
      <c r="F6" s="577"/>
      <c r="G6" s="577"/>
      <c r="H6" s="577"/>
      <c r="I6" s="577"/>
      <c r="J6" s="577"/>
      <c r="K6" s="577"/>
      <c r="L6" s="577"/>
      <c r="M6" s="577"/>
      <c r="N6" s="577"/>
      <c r="O6" s="577"/>
      <c r="P6" s="577"/>
      <c r="Q6" s="577"/>
      <c r="R6" s="577"/>
      <c r="S6" s="577"/>
      <c r="T6" s="577"/>
      <c r="U6" s="577"/>
      <c r="V6" s="577"/>
      <c r="W6" s="577"/>
      <c r="X6" s="577"/>
      <c r="Y6" s="577"/>
      <c r="Z6" s="577"/>
      <c r="AA6" s="577"/>
      <c r="AB6" s="577"/>
      <c r="AC6" s="577"/>
      <c r="AD6" s="577"/>
      <c r="AE6" s="577"/>
      <c r="AF6" s="577"/>
      <c r="AG6" s="577"/>
      <c r="AH6" s="577"/>
      <c r="AI6" s="577"/>
      <c r="AJ6" s="577"/>
      <c r="AK6" s="578"/>
      <c r="AL6" s="316"/>
      <c r="AM6" s="316"/>
      <c r="AN6" s="316"/>
      <c r="AO6" s="316"/>
      <c r="AP6" s="316"/>
      <c r="AQ6" s="316"/>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576"/>
      <c r="D7" s="577"/>
      <c r="E7" s="577"/>
      <c r="F7" s="577"/>
      <c r="G7" s="577"/>
      <c r="H7" s="577"/>
      <c r="I7" s="577"/>
      <c r="J7" s="577"/>
      <c r="K7" s="577"/>
      <c r="L7" s="577"/>
      <c r="M7" s="577"/>
      <c r="N7" s="577"/>
      <c r="O7" s="577"/>
      <c r="P7" s="577"/>
      <c r="Q7" s="577"/>
      <c r="R7" s="577"/>
      <c r="S7" s="577"/>
      <c r="T7" s="577"/>
      <c r="U7" s="577"/>
      <c r="V7" s="577"/>
      <c r="W7" s="577"/>
      <c r="X7" s="577"/>
      <c r="Y7" s="577"/>
      <c r="Z7" s="577"/>
      <c r="AA7" s="577"/>
      <c r="AB7" s="577"/>
      <c r="AC7" s="577"/>
      <c r="AD7" s="577"/>
      <c r="AE7" s="577"/>
      <c r="AF7" s="577"/>
      <c r="AG7" s="577"/>
      <c r="AH7" s="577"/>
      <c r="AI7" s="577"/>
      <c r="AJ7" s="577"/>
      <c r="AK7" s="578"/>
      <c r="AL7" s="316"/>
      <c r="AM7" s="316"/>
      <c r="AN7" s="316"/>
      <c r="AO7" s="316"/>
      <c r="AP7" s="316"/>
      <c r="AQ7" s="316"/>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576"/>
      <c r="D8" s="577"/>
      <c r="E8" s="577"/>
      <c r="F8" s="577"/>
      <c r="G8" s="577"/>
      <c r="H8" s="577"/>
      <c r="I8" s="577"/>
      <c r="J8" s="577"/>
      <c r="K8" s="577"/>
      <c r="L8" s="577"/>
      <c r="M8" s="577"/>
      <c r="N8" s="577"/>
      <c r="O8" s="577"/>
      <c r="P8" s="577"/>
      <c r="Q8" s="577"/>
      <c r="R8" s="577"/>
      <c r="S8" s="577"/>
      <c r="T8" s="577"/>
      <c r="U8" s="577"/>
      <c r="V8" s="577"/>
      <c r="W8" s="577"/>
      <c r="X8" s="577"/>
      <c r="Y8" s="577"/>
      <c r="Z8" s="577"/>
      <c r="AA8" s="577"/>
      <c r="AB8" s="577"/>
      <c r="AC8" s="577"/>
      <c r="AD8" s="577"/>
      <c r="AE8" s="577"/>
      <c r="AF8" s="577"/>
      <c r="AG8" s="577"/>
      <c r="AH8" s="577"/>
      <c r="AI8" s="577"/>
      <c r="AJ8" s="577"/>
      <c r="AK8" s="578"/>
      <c r="AL8" s="316"/>
      <c r="AM8" s="316"/>
      <c r="AN8" s="316"/>
      <c r="AO8" s="316"/>
      <c r="AP8" s="316"/>
      <c r="AQ8" s="316"/>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579"/>
      <c r="D9" s="580"/>
      <c r="E9" s="580"/>
      <c r="F9" s="580"/>
      <c r="G9" s="580"/>
      <c r="H9" s="580"/>
      <c r="I9" s="580"/>
      <c r="J9" s="580"/>
      <c r="K9" s="580"/>
      <c r="L9" s="580"/>
      <c r="M9" s="580"/>
      <c r="N9" s="580"/>
      <c r="O9" s="580"/>
      <c r="P9" s="580"/>
      <c r="Q9" s="580"/>
      <c r="R9" s="580"/>
      <c r="S9" s="580"/>
      <c r="T9" s="580"/>
      <c r="U9" s="580"/>
      <c r="V9" s="580"/>
      <c r="W9" s="580"/>
      <c r="X9" s="580"/>
      <c r="Y9" s="580"/>
      <c r="Z9" s="580"/>
      <c r="AA9" s="580"/>
      <c r="AB9" s="580"/>
      <c r="AC9" s="580"/>
      <c r="AD9" s="580"/>
      <c r="AE9" s="580"/>
      <c r="AF9" s="580"/>
      <c r="AG9" s="580"/>
      <c r="AH9" s="580"/>
      <c r="AI9" s="580"/>
      <c r="AJ9" s="580"/>
      <c r="AK9" s="581"/>
      <c r="AL9" s="316"/>
      <c r="AM9" s="316"/>
      <c r="AN9" s="316"/>
      <c r="AO9" s="316"/>
      <c r="AP9" s="316"/>
      <c r="AQ9" s="316"/>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572" t="s">
        <v>411</v>
      </c>
      <c r="C11" s="572"/>
      <c r="D11" s="572"/>
      <c r="E11" s="572"/>
      <c r="F11" s="572"/>
      <c r="G11" s="572"/>
      <c r="H11" s="572"/>
      <c r="I11" s="572"/>
      <c r="J11" s="572"/>
      <c r="K11" s="572"/>
      <c r="L11" s="572"/>
      <c r="M11" s="572"/>
      <c r="N11" s="572"/>
      <c r="O11" s="572"/>
      <c r="P11" s="572"/>
      <c r="Q11" s="572"/>
      <c r="R11" s="572"/>
      <c r="S11" s="572"/>
      <c r="T11" s="572"/>
      <c r="U11" s="572"/>
      <c r="V11" s="572"/>
      <c r="W11" s="572"/>
      <c r="X11" s="572"/>
      <c r="Y11" s="572"/>
      <c r="Z11" s="572"/>
      <c r="AA11" s="572"/>
      <c r="AB11" s="572"/>
      <c r="AC11" s="572"/>
      <c r="AD11" s="572"/>
      <c r="AE11" s="572"/>
      <c r="AF11" s="572"/>
      <c r="AG11" s="572"/>
      <c r="AH11" s="572"/>
      <c r="AI11" s="572"/>
      <c r="AJ11" s="572"/>
      <c r="AK11" s="572"/>
      <c r="AL11" s="14"/>
    </row>
    <row r="12" spans="1:72" ht="37.5" customHeight="1">
      <c r="C12" s="573"/>
      <c r="D12" s="574"/>
      <c r="E12" s="574"/>
      <c r="F12" s="574"/>
      <c r="G12" s="574"/>
      <c r="H12" s="574"/>
      <c r="I12" s="574"/>
      <c r="J12" s="574"/>
      <c r="K12" s="574"/>
      <c r="L12" s="574"/>
      <c r="M12" s="574"/>
      <c r="N12" s="574"/>
      <c r="O12" s="574"/>
      <c r="P12" s="574"/>
      <c r="Q12" s="574"/>
      <c r="R12" s="574"/>
      <c r="S12" s="574"/>
      <c r="T12" s="574"/>
      <c r="U12" s="574"/>
      <c r="V12" s="574"/>
      <c r="W12" s="574"/>
      <c r="X12" s="574"/>
      <c r="Y12" s="574"/>
      <c r="Z12" s="574"/>
      <c r="AA12" s="574"/>
      <c r="AB12" s="574"/>
      <c r="AC12" s="574"/>
      <c r="AD12" s="574"/>
      <c r="AE12" s="574"/>
      <c r="AF12" s="574"/>
      <c r="AG12" s="574"/>
      <c r="AH12" s="574"/>
      <c r="AI12" s="574"/>
      <c r="AJ12" s="574"/>
      <c r="AK12" s="575"/>
    </row>
    <row r="13" spans="1:72" ht="37.5" customHeight="1">
      <c r="C13" s="576"/>
      <c r="D13" s="577"/>
      <c r="E13" s="577"/>
      <c r="F13" s="577"/>
      <c r="G13" s="577"/>
      <c r="H13" s="577"/>
      <c r="I13" s="577"/>
      <c r="J13" s="577"/>
      <c r="K13" s="577"/>
      <c r="L13" s="577"/>
      <c r="M13" s="577"/>
      <c r="N13" s="577"/>
      <c r="O13" s="577"/>
      <c r="P13" s="577"/>
      <c r="Q13" s="577"/>
      <c r="R13" s="577"/>
      <c r="S13" s="577"/>
      <c r="T13" s="577"/>
      <c r="U13" s="577"/>
      <c r="V13" s="577"/>
      <c r="W13" s="577"/>
      <c r="X13" s="577"/>
      <c r="Y13" s="577"/>
      <c r="Z13" s="577"/>
      <c r="AA13" s="577"/>
      <c r="AB13" s="577"/>
      <c r="AC13" s="577"/>
      <c r="AD13" s="577"/>
      <c r="AE13" s="577"/>
      <c r="AF13" s="577"/>
      <c r="AG13" s="577"/>
      <c r="AH13" s="577"/>
      <c r="AI13" s="577"/>
      <c r="AJ13" s="577"/>
      <c r="AK13" s="578"/>
    </row>
    <row r="14" spans="1:72" ht="37.5" customHeight="1">
      <c r="C14" s="576"/>
      <c r="D14" s="577"/>
      <c r="E14" s="577"/>
      <c r="F14" s="577"/>
      <c r="G14" s="577"/>
      <c r="H14" s="577"/>
      <c r="I14" s="577"/>
      <c r="J14" s="577"/>
      <c r="K14" s="577"/>
      <c r="L14" s="577"/>
      <c r="M14" s="577"/>
      <c r="N14" s="577"/>
      <c r="O14" s="577"/>
      <c r="P14" s="577"/>
      <c r="Q14" s="577"/>
      <c r="R14" s="577"/>
      <c r="S14" s="577"/>
      <c r="T14" s="577"/>
      <c r="U14" s="577"/>
      <c r="V14" s="577"/>
      <c r="W14" s="577"/>
      <c r="X14" s="577"/>
      <c r="Y14" s="577"/>
      <c r="Z14" s="577"/>
      <c r="AA14" s="577"/>
      <c r="AB14" s="577"/>
      <c r="AC14" s="577"/>
      <c r="AD14" s="577"/>
      <c r="AE14" s="577"/>
      <c r="AF14" s="577"/>
      <c r="AG14" s="577"/>
      <c r="AH14" s="577"/>
      <c r="AI14" s="577"/>
      <c r="AJ14" s="577"/>
      <c r="AK14" s="578"/>
    </row>
    <row r="15" spans="1:72" ht="37.5" customHeight="1">
      <c r="C15" s="576"/>
      <c r="D15" s="577"/>
      <c r="E15" s="577"/>
      <c r="F15" s="577"/>
      <c r="G15" s="577"/>
      <c r="H15" s="577"/>
      <c r="I15" s="577"/>
      <c r="J15" s="577"/>
      <c r="K15" s="577"/>
      <c r="L15" s="577"/>
      <c r="M15" s="577"/>
      <c r="N15" s="577"/>
      <c r="O15" s="577"/>
      <c r="P15" s="577"/>
      <c r="Q15" s="577"/>
      <c r="R15" s="577"/>
      <c r="S15" s="577"/>
      <c r="T15" s="577"/>
      <c r="U15" s="577"/>
      <c r="V15" s="577"/>
      <c r="W15" s="577"/>
      <c r="X15" s="577"/>
      <c r="Y15" s="577"/>
      <c r="Z15" s="577"/>
      <c r="AA15" s="577"/>
      <c r="AB15" s="577"/>
      <c r="AC15" s="577"/>
      <c r="AD15" s="577"/>
      <c r="AE15" s="577"/>
      <c r="AF15" s="577"/>
      <c r="AG15" s="577"/>
      <c r="AH15" s="577"/>
      <c r="AI15" s="577"/>
      <c r="AJ15" s="577"/>
      <c r="AK15" s="578"/>
    </row>
    <row r="16" spans="1:72" ht="37.5" customHeight="1">
      <c r="C16" s="579"/>
      <c r="D16" s="580"/>
      <c r="E16" s="580"/>
      <c r="F16" s="580"/>
      <c r="G16" s="580"/>
      <c r="H16" s="580"/>
      <c r="I16" s="580"/>
      <c r="J16" s="580"/>
      <c r="K16" s="580"/>
      <c r="L16" s="580"/>
      <c r="M16" s="580"/>
      <c r="N16" s="580"/>
      <c r="O16" s="580"/>
      <c r="P16" s="580"/>
      <c r="Q16" s="580"/>
      <c r="R16" s="580"/>
      <c r="S16" s="580"/>
      <c r="T16" s="580"/>
      <c r="U16" s="580"/>
      <c r="V16" s="580"/>
      <c r="W16" s="580"/>
      <c r="X16" s="580"/>
      <c r="Y16" s="580"/>
      <c r="Z16" s="580"/>
      <c r="AA16" s="580"/>
      <c r="AB16" s="580"/>
      <c r="AC16" s="580"/>
      <c r="AD16" s="580"/>
      <c r="AE16" s="580"/>
      <c r="AF16" s="580"/>
      <c r="AG16" s="580"/>
      <c r="AH16" s="580"/>
      <c r="AI16" s="580"/>
      <c r="AJ16" s="580"/>
      <c r="AK16" s="581"/>
    </row>
    <row r="18" spans="1:43" ht="18.75" customHeight="1">
      <c r="A18" s="17"/>
      <c r="B18" s="572" t="s">
        <v>412</v>
      </c>
      <c r="C18" s="572"/>
      <c r="D18" s="572"/>
      <c r="E18" s="572"/>
      <c r="F18" s="572"/>
      <c r="G18" s="572"/>
      <c r="H18" s="572"/>
      <c r="I18" s="572"/>
      <c r="J18" s="572"/>
      <c r="K18" s="572"/>
      <c r="L18" s="572"/>
      <c r="M18" s="572"/>
      <c r="N18" s="572"/>
      <c r="O18" s="572"/>
      <c r="P18" s="572"/>
      <c r="Q18" s="572"/>
      <c r="R18" s="572"/>
      <c r="S18" s="572"/>
      <c r="T18" s="572"/>
      <c r="U18" s="572"/>
      <c r="V18" s="572"/>
      <c r="W18" s="572"/>
      <c r="X18" s="572"/>
      <c r="Y18" s="572"/>
      <c r="Z18" s="572"/>
      <c r="AA18" s="572"/>
      <c r="AB18" s="572"/>
      <c r="AC18" s="572"/>
      <c r="AD18" s="572"/>
      <c r="AE18" s="572"/>
      <c r="AF18" s="572"/>
      <c r="AG18" s="572"/>
      <c r="AH18" s="572"/>
      <c r="AI18" s="572"/>
      <c r="AJ18" s="572"/>
      <c r="AK18" s="572"/>
      <c r="AL18" s="14"/>
    </row>
    <row r="19" spans="1:43" ht="37.5" customHeight="1">
      <c r="C19" s="573"/>
      <c r="D19" s="574"/>
      <c r="E19" s="574"/>
      <c r="F19" s="574"/>
      <c r="G19" s="574"/>
      <c r="H19" s="574"/>
      <c r="I19" s="574"/>
      <c r="J19" s="574"/>
      <c r="K19" s="574"/>
      <c r="L19" s="574"/>
      <c r="M19" s="574"/>
      <c r="N19" s="574"/>
      <c r="O19" s="574"/>
      <c r="P19" s="574"/>
      <c r="Q19" s="574"/>
      <c r="R19" s="574"/>
      <c r="S19" s="574"/>
      <c r="T19" s="574"/>
      <c r="U19" s="574"/>
      <c r="V19" s="574"/>
      <c r="W19" s="574"/>
      <c r="X19" s="574"/>
      <c r="Y19" s="574"/>
      <c r="Z19" s="574"/>
      <c r="AA19" s="574"/>
      <c r="AB19" s="574"/>
      <c r="AC19" s="574"/>
      <c r="AD19" s="574"/>
      <c r="AE19" s="574"/>
      <c r="AF19" s="574"/>
      <c r="AG19" s="574"/>
      <c r="AH19" s="574"/>
      <c r="AI19" s="574"/>
      <c r="AJ19" s="574"/>
      <c r="AK19" s="575"/>
      <c r="AL19" s="571" t="s">
        <v>414</v>
      </c>
      <c r="AM19" s="232"/>
      <c r="AN19" s="232"/>
      <c r="AO19" s="232"/>
      <c r="AP19" s="232"/>
      <c r="AQ19" s="232"/>
    </row>
    <row r="20" spans="1:43" ht="37.5" customHeight="1">
      <c r="C20" s="576"/>
      <c r="D20" s="577"/>
      <c r="E20" s="577"/>
      <c r="F20" s="577"/>
      <c r="G20" s="577"/>
      <c r="H20" s="577"/>
      <c r="I20" s="577"/>
      <c r="J20" s="577"/>
      <c r="K20" s="577"/>
      <c r="L20" s="577"/>
      <c r="M20" s="577"/>
      <c r="N20" s="577"/>
      <c r="O20" s="577"/>
      <c r="P20" s="577"/>
      <c r="Q20" s="577"/>
      <c r="R20" s="577"/>
      <c r="S20" s="577"/>
      <c r="T20" s="577"/>
      <c r="U20" s="577"/>
      <c r="V20" s="577"/>
      <c r="W20" s="577"/>
      <c r="X20" s="577"/>
      <c r="Y20" s="577"/>
      <c r="Z20" s="577"/>
      <c r="AA20" s="577"/>
      <c r="AB20" s="577"/>
      <c r="AC20" s="577"/>
      <c r="AD20" s="577"/>
      <c r="AE20" s="577"/>
      <c r="AF20" s="577"/>
      <c r="AG20" s="577"/>
      <c r="AH20" s="577"/>
      <c r="AI20" s="577"/>
      <c r="AJ20" s="577"/>
      <c r="AK20" s="578"/>
      <c r="AL20" s="571"/>
      <c r="AM20" s="232"/>
      <c r="AN20" s="232"/>
      <c r="AO20" s="232"/>
      <c r="AP20" s="232"/>
      <c r="AQ20" s="232"/>
    </row>
    <row r="21" spans="1:43" ht="37.5" customHeight="1">
      <c r="C21" s="576"/>
      <c r="D21" s="577"/>
      <c r="E21" s="577"/>
      <c r="F21" s="577"/>
      <c r="G21" s="577"/>
      <c r="H21" s="577"/>
      <c r="I21" s="577"/>
      <c r="J21" s="577"/>
      <c r="K21" s="577"/>
      <c r="L21" s="577"/>
      <c r="M21" s="577"/>
      <c r="N21" s="577"/>
      <c r="O21" s="577"/>
      <c r="P21" s="577"/>
      <c r="Q21" s="577"/>
      <c r="R21" s="577"/>
      <c r="S21" s="577"/>
      <c r="T21" s="577"/>
      <c r="U21" s="577"/>
      <c r="V21" s="577"/>
      <c r="W21" s="577"/>
      <c r="X21" s="577"/>
      <c r="Y21" s="577"/>
      <c r="Z21" s="577"/>
      <c r="AA21" s="577"/>
      <c r="AB21" s="577"/>
      <c r="AC21" s="577"/>
      <c r="AD21" s="577"/>
      <c r="AE21" s="577"/>
      <c r="AF21" s="577"/>
      <c r="AG21" s="577"/>
      <c r="AH21" s="577"/>
      <c r="AI21" s="577"/>
      <c r="AJ21" s="577"/>
      <c r="AK21" s="578"/>
      <c r="AL21" s="571"/>
      <c r="AM21" s="232"/>
      <c r="AN21" s="232"/>
      <c r="AO21" s="232"/>
      <c r="AP21" s="232"/>
      <c r="AQ21" s="232"/>
    </row>
    <row r="22" spans="1:43" ht="37.5" customHeight="1">
      <c r="C22" s="576"/>
      <c r="D22" s="577"/>
      <c r="E22" s="577"/>
      <c r="F22" s="577"/>
      <c r="G22" s="577"/>
      <c r="H22" s="577"/>
      <c r="I22" s="577"/>
      <c r="J22" s="577"/>
      <c r="K22" s="577"/>
      <c r="L22" s="577"/>
      <c r="M22" s="577"/>
      <c r="N22" s="577"/>
      <c r="O22" s="577"/>
      <c r="P22" s="577"/>
      <c r="Q22" s="577"/>
      <c r="R22" s="577"/>
      <c r="S22" s="577"/>
      <c r="T22" s="577"/>
      <c r="U22" s="577"/>
      <c r="V22" s="577"/>
      <c r="W22" s="577"/>
      <c r="X22" s="577"/>
      <c r="Y22" s="577"/>
      <c r="Z22" s="577"/>
      <c r="AA22" s="577"/>
      <c r="AB22" s="577"/>
      <c r="AC22" s="577"/>
      <c r="AD22" s="577"/>
      <c r="AE22" s="577"/>
      <c r="AF22" s="577"/>
      <c r="AG22" s="577"/>
      <c r="AH22" s="577"/>
      <c r="AI22" s="577"/>
      <c r="AJ22" s="577"/>
      <c r="AK22" s="578"/>
      <c r="AL22" s="571"/>
      <c r="AM22" s="232"/>
      <c r="AN22" s="232"/>
      <c r="AO22" s="232"/>
      <c r="AP22" s="232"/>
      <c r="AQ22" s="232"/>
    </row>
    <row r="23" spans="1:43" ht="37.5" customHeight="1">
      <c r="C23" s="579"/>
      <c r="D23" s="580"/>
      <c r="E23" s="580"/>
      <c r="F23" s="580"/>
      <c r="G23" s="580"/>
      <c r="H23" s="580"/>
      <c r="I23" s="580"/>
      <c r="J23" s="580"/>
      <c r="K23" s="580"/>
      <c r="L23" s="580"/>
      <c r="M23" s="580"/>
      <c r="N23" s="580"/>
      <c r="O23" s="580"/>
      <c r="P23" s="580"/>
      <c r="Q23" s="580"/>
      <c r="R23" s="580"/>
      <c r="S23" s="580"/>
      <c r="T23" s="580"/>
      <c r="U23" s="580"/>
      <c r="V23" s="580"/>
      <c r="W23" s="580"/>
      <c r="X23" s="580"/>
      <c r="Y23" s="580"/>
      <c r="Z23" s="580"/>
      <c r="AA23" s="580"/>
      <c r="AB23" s="580"/>
      <c r="AC23" s="580"/>
      <c r="AD23" s="580"/>
      <c r="AE23" s="580"/>
      <c r="AF23" s="580"/>
      <c r="AG23" s="580"/>
      <c r="AH23" s="580"/>
      <c r="AI23" s="580"/>
      <c r="AJ23" s="580"/>
      <c r="AK23" s="581"/>
      <c r="AL23" s="571"/>
      <c r="AM23" s="232"/>
      <c r="AN23" s="232"/>
      <c r="AO23" s="232"/>
      <c r="AP23" s="232"/>
      <c r="AQ23" s="232"/>
    </row>
    <row r="26" spans="1:43" ht="72.75" customHeight="1">
      <c r="A26" s="237" t="s">
        <v>868</v>
      </c>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9"/>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CG134"/>
  <sheetViews>
    <sheetView showGridLines="0" view="pageBreakPreview" zoomScaleNormal="100" zoomScaleSheetLayoutView="100" workbookViewId="0">
      <selection activeCell="AM4" sqref="AM4"/>
    </sheetView>
  </sheetViews>
  <sheetFormatPr defaultRowHeight="16.5"/>
  <cols>
    <col min="1" max="1" width="9" style="27"/>
    <col min="2" max="3" width="1.125" style="155" customWidth="1"/>
    <col min="4" max="13" width="2.75" style="155" customWidth="1"/>
    <col min="14" max="38" width="3.2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22"/>
      <c r="B2" s="589" t="s">
        <v>655</v>
      </c>
      <c r="C2" s="589"/>
      <c r="D2" s="589"/>
      <c r="E2" s="589"/>
      <c r="F2" s="589"/>
      <c r="G2" s="589"/>
      <c r="H2" s="589"/>
      <c r="I2" s="589"/>
      <c r="J2" s="589"/>
      <c r="K2" s="589"/>
      <c r="L2" s="589"/>
      <c r="M2" s="589"/>
      <c r="N2" s="589"/>
      <c r="O2" s="589"/>
      <c r="P2" s="589"/>
      <c r="Q2" s="589"/>
      <c r="R2" s="589"/>
      <c r="S2" s="589"/>
      <c r="T2" s="589"/>
      <c r="U2" s="589"/>
      <c r="V2" s="589"/>
      <c r="W2" s="589"/>
      <c r="X2" s="589"/>
      <c r="Y2" s="589"/>
      <c r="Z2" s="589"/>
      <c r="AA2" s="589"/>
      <c r="AB2" s="589"/>
      <c r="AC2" s="589"/>
      <c r="AD2" s="589"/>
      <c r="AE2" s="589"/>
      <c r="AF2" s="589"/>
      <c r="AG2" s="589"/>
      <c r="AH2" s="589"/>
      <c r="AI2" s="589"/>
      <c r="AJ2" s="589"/>
      <c r="AK2" s="589"/>
      <c r="AL2" s="589"/>
    </row>
    <row r="3" spans="1:38"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590" t="s">
        <v>656</v>
      </c>
      <c r="C4" s="590"/>
      <c r="D4" s="590"/>
      <c r="E4" s="590"/>
      <c r="F4" s="590"/>
      <c r="G4" s="590"/>
      <c r="H4" s="590"/>
      <c r="I4" s="590"/>
      <c r="J4" s="590"/>
      <c r="K4" s="590"/>
      <c r="L4" s="590"/>
      <c r="M4" s="590"/>
      <c r="N4" s="590"/>
      <c r="O4" s="590"/>
      <c r="P4" s="590"/>
      <c r="Q4" s="590"/>
      <c r="R4" s="590"/>
      <c r="S4" s="590"/>
      <c r="T4" s="590"/>
      <c r="U4" s="590"/>
      <c r="V4" s="590"/>
      <c r="W4" s="590"/>
      <c r="X4" s="590"/>
      <c r="Y4" s="590"/>
      <c r="Z4" s="590"/>
      <c r="AA4" s="590"/>
      <c r="AB4" s="590"/>
      <c r="AC4" s="590"/>
      <c r="AD4" s="590"/>
      <c r="AE4" s="590"/>
      <c r="AF4" s="590"/>
      <c r="AG4" s="590"/>
      <c r="AH4" s="590"/>
      <c r="AI4" s="590"/>
      <c r="AJ4" s="590"/>
      <c r="AK4" s="590"/>
      <c r="AL4" s="590"/>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415</v>
      </c>
      <c r="N6" s="27"/>
      <c r="O6" s="27"/>
      <c r="P6" s="27" t="s">
        <v>416</v>
      </c>
      <c r="Q6" s="128">
        <f>표지!E8</f>
        <v>6</v>
      </c>
      <c r="R6" s="27" t="s">
        <v>417</v>
      </c>
      <c r="S6" s="197">
        <f>표지!G8</f>
        <v>2</v>
      </c>
      <c r="T6" s="129" t="s">
        <v>1056</v>
      </c>
      <c r="U6" s="27"/>
      <c r="V6" s="27"/>
      <c r="W6" s="27" t="s">
        <v>419</v>
      </c>
      <c r="X6" s="27"/>
      <c r="Y6" s="27"/>
      <c r="Z6" s="130"/>
      <c r="AA6" s="610" t="str">
        <f>표지!G6</f>
        <v>2021.06.30</v>
      </c>
      <c r="AB6" s="610"/>
      <c r="AC6" s="610"/>
      <c r="AD6" s="130"/>
      <c r="AE6" s="27" t="s">
        <v>420</v>
      </c>
      <c r="AF6" s="27"/>
      <c r="AG6" s="27"/>
      <c r="AH6" s="27"/>
      <c r="AI6" s="27"/>
      <c r="AJ6" s="27"/>
      <c r="AK6" s="27"/>
      <c r="AL6" s="27"/>
    </row>
    <row r="7" spans="1:38" ht="16.5" customHeight="1">
      <c r="B7" s="27"/>
      <c r="C7" s="27"/>
      <c r="D7" s="27"/>
      <c r="E7" s="27"/>
      <c r="F7" s="27"/>
      <c r="G7" s="27"/>
      <c r="H7" s="27"/>
      <c r="I7" s="27"/>
      <c r="J7" s="27"/>
      <c r="K7" s="27"/>
      <c r="L7" s="27"/>
      <c r="M7" s="27" t="s">
        <v>421</v>
      </c>
      <c r="N7" s="27"/>
      <c r="O7" s="27"/>
      <c r="P7" s="27" t="s">
        <v>416</v>
      </c>
      <c r="Q7" s="131">
        <f>Q6-1</f>
        <v>5</v>
      </c>
      <c r="R7" s="27" t="s">
        <v>417</v>
      </c>
      <c r="S7" s="129"/>
      <c r="T7" s="129" t="s">
        <v>418</v>
      </c>
      <c r="U7" s="27"/>
      <c r="V7" s="27"/>
      <c r="W7" s="27" t="s">
        <v>419</v>
      </c>
      <c r="X7" s="27"/>
      <c r="Y7" s="27"/>
      <c r="Z7" s="130"/>
      <c r="AA7" s="611" t="s">
        <v>1098</v>
      </c>
      <c r="AB7" s="611"/>
      <c r="AC7" s="611"/>
      <c r="AD7" s="130"/>
      <c r="AE7" s="27" t="s">
        <v>420</v>
      </c>
      <c r="AF7" s="27"/>
      <c r="AG7" s="27"/>
      <c r="AH7" s="27"/>
      <c r="AI7" s="27"/>
      <c r="AJ7" s="27"/>
      <c r="AK7" s="27"/>
      <c r="AL7" s="27"/>
    </row>
    <row r="8" spans="1:38" ht="17.25" customHeight="1">
      <c r="B8" s="132"/>
      <c r="C8" s="132"/>
      <c r="D8" s="27" t="s">
        <v>422</v>
      </c>
      <c r="E8" s="133"/>
      <c r="F8" s="133"/>
      <c r="G8" s="27" t="str">
        <f>표지!E28</f>
        <v>대한제4호뉴스테이위탁관리부동산투자회사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612" t="s">
        <v>423</v>
      </c>
      <c r="AJ8" s="612"/>
      <c r="AK8" s="612"/>
      <c r="AL8" s="612"/>
    </row>
    <row r="9" spans="1:38" ht="16.5" customHeight="1">
      <c r="B9" s="27"/>
      <c r="C9" s="27"/>
      <c r="D9" s="613" t="s">
        <v>424</v>
      </c>
      <c r="E9" s="614"/>
      <c r="F9" s="614"/>
      <c r="G9" s="614"/>
      <c r="H9" s="614"/>
      <c r="I9" s="614"/>
      <c r="J9" s="614"/>
      <c r="K9" s="614"/>
      <c r="L9" s="614"/>
      <c r="M9" s="614"/>
      <c r="N9" s="615"/>
      <c r="O9" s="135"/>
      <c r="P9" s="136"/>
      <c r="Q9" s="136"/>
      <c r="R9" s="136" t="s">
        <v>425</v>
      </c>
      <c r="S9" s="136">
        <f>Q6</f>
        <v>6</v>
      </c>
      <c r="T9" s="137" t="s">
        <v>426</v>
      </c>
      <c r="U9" s="136"/>
      <c r="V9" s="136">
        <f>S6</f>
        <v>2</v>
      </c>
      <c r="W9" s="136" t="str">
        <f>T6</f>
        <v>분기</v>
      </c>
      <c r="X9" s="136"/>
      <c r="Y9" s="136"/>
      <c r="Z9" s="136"/>
      <c r="AA9" s="138"/>
      <c r="AB9" s="139"/>
      <c r="AC9" s="139"/>
      <c r="AD9" s="139" t="s">
        <v>427</v>
      </c>
      <c r="AE9" s="140">
        <f>Q7</f>
        <v>5</v>
      </c>
      <c r="AF9" s="137" t="s">
        <v>428</v>
      </c>
      <c r="AG9" s="139"/>
      <c r="AH9" s="141"/>
      <c r="AI9" s="139" t="str">
        <f>T7</f>
        <v>기말</v>
      </c>
      <c r="AJ9" s="139"/>
      <c r="AK9" s="139"/>
      <c r="AL9" s="142"/>
    </row>
    <row r="10" spans="1:38" ht="16.5" customHeight="1">
      <c r="A10" s="143"/>
      <c r="B10" s="27"/>
      <c r="C10" s="27"/>
      <c r="D10" s="613"/>
      <c r="E10" s="614"/>
      <c r="F10" s="614"/>
      <c r="G10" s="614"/>
      <c r="H10" s="614"/>
      <c r="I10" s="614"/>
      <c r="J10" s="614"/>
      <c r="K10" s="614"/>
      <c r="L10" s="614"/>
      <c r="M10" s="614"/>
      <c r="N10" s="615"/>
      <c r="O10" s="616" t="s">
        <v>429</v>
      </c>
      <c r="P10" s="617"/>
      <c r="Q10" s="617"/>
      <c r="R10" s="617"/>
      <c r="S10" s="617"/>
      <c r="T10" s="617"/>
      <c r="U10" s="617"/>
      <c r="V10" s="617"/>
      <c r="W10" s="617"/>
      <c r="X10" s="617"/>
      <c r="Y10" s="617"/>
      <c r="Z10" s="618"/>
      <c r="AA10" s="616" t="s">
        <v>430</v>
      </c>
      <c r="AB10" s="617"/>
      <c r="AC10" s="617"/>
      <c r="AD10" s="617"/>
      <c r="AE10" s="617"/>
      <c r="AF10" s="617"/>
      <c r="AG10" s="617"/>
      <c r="AH10" s="617"/>
      <c r="AI10" s="617"/>
      <c r="AJ10" s="617"/>
      <c r="AK10" s="617"/>
      <c r="AL10" s="618"/>
    </row>
    <row r="11" spans="1:38" ht="16.5" customHeight="1">
      <c r="A11" s="129"/>
      <c r="B11" s="144"/>
      <c r="C11" s="144"/>
      <c r="D11" s="145" t="s">
        <v>431</v>
      </c>
      <c r="E11" s="146"/>
      <c r="F11" s="146"/>
      <c r="G11" s="146"/>
      <c r="H11" s="146"/>
      <c r="I11" s="146"/>
      <c r="J11" s="146"/>
      <c r="K11" s="146"/>
      <c r="L11" s="146"/>
      <c r="M11" s="146"/>
      <c r="N11" s="147"/>
      <c r="O11" s="603"/>
      <c r="P11" s="584"/>
      <c r="Q11" s="584"/>
      <c r="R11" s="584"/>
      <c r="S11" s="584"/>
      <c r="T11" s="584"/>
      <c r="U11" s="584"/>
      <c r="V11" s="584"/>
      <c r="W11" s="584"/>
      <c r="X11" s="584"/>
      <c r="Y11" s="584"/>
      <c r="Z11" s="584"/>
      <c r="AA11" s="584"/>
      <c r="AB11" s="584"/>
      <c r="AC11" s="584"/>
      <c r="AD11" s="584"/>
      <c r="AE11" s="584"/>
      <c r="AF11" s="584"/>
      <c r="AG11" s="584"/>
      <c r="AH11" s="584"/>
      <c r="AI11" s="584"/>
      <c r="AJ11" s="584"/>
      <c r="AK11" s="584"/>
      <c r="AL11" s="584"/>
    </row>
    <row r="12" spans="1:38" ht="16.5" customHeight="1">
      <c r="A12" s="129" t="s">
        <v>432</v>
      </c>
      <c r="B12" s="144"/>
      <c r="C12" s="144"/>
      <c r="D12" s="145" t="s">
        <v>433</v>
      </c>
      <c r="E12" s="146"/>
      <c r="F12" s="146"/>
      <c r="G12" s="146"/>
      <c r="H12" s="146"/>
      <c r="I12" s="146"/>
      <c r="J12" s="146"/>
      <c r="K12" s="146"/>
      <c r="L12" s="146"/>
      <c r="M12" s="146"/>
      <c r="N12" s="147"/>
      <c r="O12" s="603"/>
      <c r="P12" s="584"/>
      <c r="Q12" s="584"/>
      <c r="R12" s="584"/>
      <c r="S12" s="584"/>
      <c r="T12" s="584"/>
      <c r="U12" s="584">
        <f>+O13+O14+O15+O16+O17+O18+O19+O20+O21+O22+O23+O24+O25+O26+O32+O33+O34+O35</f>
        <v>39133863425</v>
      </c>
      <c r="V12" s="584"/>
      <c r="W12" s="584"/>
      <c r="X12" s="584"/>
      <c r="Y12" s="584"/>
      <c r="Z12" s="584"/>
      <c r="AA12" s="584"/>
      <c r="AB12" s="584"/>
      <c r="AC12" s="584"/>
      <c r="AD12" s="584"/>
      <c r="AE12" s="584"/>
      <c r="AF12" s="584"/>
      <c r="AG12" s="584">
        <f>+AA13+AA14+AA15+AA16+AA17+AA18+AA19+AA20+AA21+AA22+AA23+AA24+AA25+AA26+AA32+AA33+AA34+AA35</f>
        <v>38690225158</v>
      </c>
      <c r="AH12" s="584"/>
      <c r="AI12" s="584"/>
      <c r="AJ12" s="584"/>
      <c r="AK12" s="584"/>
      <c r="AL12" s="584"/>
    </row>
    <row r="13" spans="1:38" ht="16.5" customHeight="1">
      <c r="A13" s="129" t="s">
        <v>434</v>
      </c>
      <c r="B13" s="144"/>
      <c r="C13" s="144"/>
      <c r="D13" s="148" t="s">
        <v>435</v>
      </c>
      <c r="E13" s="146"/>
      <c r="F13" s="146"/>
      <c r="G13" s="146"/>
      <c r="H13" s="146"/>
      <c r="I13" s="146"/>
      <c r="J13" s="146"/>
      <c r="K13" s="146"/>
      <c r="L13" s="146"/>
      <c r="M13" s="146"/>
      <c r="N13" s="147"/>
      <c r="O13" s="582">
        <v>34811232697</v>
      </c>
      <c r="P13" s="583"/>
      <c r="Q13" s="583"/>
      <c r="R13" s="583"/>
      <c r="S13" s="583"/>
      <c r="T13" s="583"/>
      <c r="U13" s="584"/>
      <c r="V13" s="584"/>
      <c r="W13" s="584"/>
      <c r="X13" s="584"/>
      <c r="Y13" s="584"/>
      <c r="Z13" s="584"/>
      <c r="AA13" s="582">
        <v>34296052081</v>
      </c>
      <c r="AB13" s="583"/>
      <c r="AC13" s="583"/>
      <c r="AD13" s="583"/>
      <c r="AE13" s="583"/>
      <c r="AF13" s="583"/>
      <c r="AG13" s="584"/>
      <c r="AH13" s="584"/>
      <c r="AI13" s="584"/>
      <c r="AJ13" s="584"/>
      <c r="AK13" s="584"/>
      <c r="AL13" s="584"/>
    </row>
    <row r="14" spans="1:38" ht="16.5" customHeight="1">
      <c r="A14" s="129" t="s">
        <v>436</v>
      </c>
      <c r="B14" s="144"/>
      <c r="C14" s="144"/>
      <c r="D14" s="148" t="s">
        <v>437</v>
      </c>
      <c r="E14" s="146"/>
      <c r="F14" s="146"/>
      <c r="G14" s="146"/>
      <c r="H14" s="146"/>
      <c r="I14" s="146"/>
      <c r="J14" s="146"/>
      <c r="K14" s="146"/>
      <c r="L14" s="146"/>
      <c r="M14" s="146"/>
      <c r="N14" s="147"/>
      <c r="O14" s="582">
        <v>2260571237</v>
      </c>
      <c r="P14" s="583"/>
      <c r="Q14" s="583"/>
      <c r="R14" s="583"/>
      <c r="S14" s="583"/>
      <c r="T14" s="583"/>
      <c r="U14" s="584"/>
      <c r="V14" s="584"/>
      <c r="W14" s="584"/>
      <c r="X14" s="584"/>
      <c r="Y14" s="584"/>
      <c r="Z14" s="584"/>
      <c r="AA14" s="582">
        <v>2173358053</v>
      </c>
      <c r="AB14" s="583"/>
      <c r="AC14" s="583"/>
      <c r="AD14" s="583"/>
      <c r="AE14" s="583"/>
      <c r="AF14" s="583"/>
      <c r="AG14" s="584"/>
      <c r="AH14" s="584"/>
      <c r="AI14" s="584"/>
      <c r="AJ14" s="584"/>
      <c r="AK14" s="584"/>
      <c r="AL14" s="584"/>
    </row>
    <row r="15" spans="1:38" ht="16.5" customHeight="1">
      <c r="A15" s="129" t="s">
        <v>438</v>
      </c>
      <c r="B15" s="144"/>
      <c r="C15" s="144"/>
      <c r="D15" s="148" t="s">
        <v>439</v>
      </c>
      <c r="E15" s="146"/>
      <c r="F15" s="146"/>
      <c r="G15" s="146"/>
      <c r="H15" s="146"/>
      <c r="I15" s="146"/>
      <c r="J15" s="146"/>
      <c r="K15" s="146"/>
      <c r="L15" s="146"/>
      <c r="M15" s="146"/>
      <c r="N15" s="147"/>
      <c r="O15" s="582"/>
      <c r="P15" s="583"/>
      <c r="Q15" s="583"/>
      <c r="R15" s="583"/>
      <c r="S15" s="583"/>
      <c r="T15" s="583"/>
      <c r="U15" s="584"/>
      <c r="V15" s="584"/>
      <c r="W15" s="584"/>
      <c r="X15" s="584"/>
      <c r="Y15" s="584"/>
      <c r="Z15" s="584"/>
      <c r="AA15" s="582"/>
      <c r="AB15" s="583"/>
      <c r="AC15" s="583"/>
      <c r="AD15" s="583"/>
      <c r="AE15" s="583"/>
      <c r="AF15" s="583"/>
      <c r="AG15" s="584"/>
      <c r="AH15" s="584"/>
      <c r="AI15" s="584"/>
      <c r="AJ15" s="584"/>
      <c r="AK15" s="584"/>
      <c r="AL15" s="584"/>
    </row>
    <row r="16" spans="1:38" ht="16.5" customHeight="1">
      <c r="A16" s="129" t="s">
        <v>440</v>
      </c>
      <c r="B16" s="144"/>
      <c r="C16" s="144"/>
      <c r="D16" s="148" t="s">
        <v>441</v>
      </c>
      <c r="E16" s="146"/>
      <c r="F16" s="146"/>
      <c r="G16" s="146"/>
      <c r="H16" s="146"/>
      <c r="I16" s="146"/>
      <c r="J16" s="146"/>
      <c r="K16" s="146"/>
      <c r="L16" s="146"/>
      <c r="M16" s="146"/>
      <c r="N16" s="147"/>
      <c r="O16" s="582"/>
      <c r="P16" s="583"/>
      <c r="Q16" s="583"/>
      <c r="R16" s="583"/>
      <c r="S16" s="583"/>
      <c r="T16" s="583"/>
      <c r="U16" s="584"/>
      <c r="V16" s="584"/>
      <c r="W16" s="584"/>
      <c r="X16" s="584"/>
      <c r="Y16" s="584"/>
      <c r="Z16" s="584"/>
      <c r="AA16" s="582"/>
      <c r="AB16" s="583"/>
      <c r="AC16" s="583"/>
      <c r="AD16" s="583"/>
      <c r="AE16" s="583"/>
      <c r="AF16" s="583"/>
      <c r="AG16" s="584"/>
      <c r="AH16" s="584"/>
      <c r="AI16" s="584"/>
      <c r="AJ16" s="584"/>
      <c r="AK16" s="584"/>
      <c r="AL16" s="584"/>
    </row>
    <row r="17" spans="1:85" ht="16.5" customHeight="1">
      <c r="A17" s="129" t="s">
        <v>442</v>
      </c>
      <c r="B17" s="144"/>
      <c r="C17" s="144"/>
      <c r="D17" s="148" t="s">
        <v>443</v>
      </c>
      <c r="E17" s="146"/>
      <c r="F17" s="146"/>
      <c r="G17" s="146"/>
      <c r="H17" s="146"/>
      <c r="I17" s="146"/>
      <c r="J17" s="146"/>
      <c r="K17" s="146"/>
      <c r="L17" s="146"/>
      <c r="M17" s="146"/>
      <c r="N17" s="147"/>
      <c r="O17" s="582">
        <v>1775031</v>
      </c>
      <c r="P17" s="583"/>
      <c r="Q17" s="583"/>
      <c r="R17" s="583"/>
      <c r="S17" s="583"/>
      <c r="T17" s="583"/>
      <c r="U17" s="584"/>
      <c r="V17" s="584"/>
      <c r="W17" s="584"/>
      <c r="X17" s="584"/>
      <c r="Y17" s="584"/>
      <c r="Z17" s="584"/>
      <c r="AA17" s="582">
        <v>1961549</v>
      </c>
      <c r="AB17" s="583"/>
      <c r="AC17" s="583"/>
      <c r="AD17" s="583"/>
      <c r="AE17" s="583"/>
      <c r="AF17" s="583"/>
      <c r="AG17" s="584"/>
      <c r="AH17" s="584"/>
      <c r="AI17" s="584"/>
      <c r="AJ17" s="584"/>
      <c r="AK17" s="584"/>
      <c r="AL17" s="584"/>
    </row>
    <row r="18" spans="1:85" ht="16.5" customHeight="1">
      <c r="A18" s="129" t="s">
        <v>444</v>
      </c>
      <c r="B18" s="144"/>
      <c r="C18" s="144"/>
      <c r="D18" s="148" t="s">
        <v>445</v>
      </c>
      <c r="E18" s="146"/>
      <c r="F18" s="146"/>
      <c r="G18" s="146"/>
      <c r="H18" s="146"/>
      <c r="I18" s="146"/>
      <c r="J18" s="146"/>
      <c r="K18" s="146"/>
      <c r="L18" s="146"/>
      <c r="M18" s="146"/>
      <c r="N18" s="147"/>
      <c r="O18" s="582"/>
      <c r="P18" s="583"/>
      <c r="Q18" s="583"/>
      <c r="R18" s="583"/>
      <c r="S18" s="583"/>
      <c r="T18" s="583"/>
      <c r="U18" s="584"/>
      <c r="V18" s="584"/>
      <c r="W18" s="584"/>
      <c r="X18" s="584"/>
      <c r="Y18" s="584"/>
      <c r="Z18" s="584"/>
      <c r="AA18" s="582"/>
      <c r="AB18" s="583"/>
      <c r="AC18" s="583"/>
      <c r="AD18" s="583"/>
      <c r="AE18" s="583"/>
      <c r="AF18" s="583"/>
      <c r="AG18" s="584"/>
      <c r="AH18" s="584"/>
      <c r="AI18" s="584"/>
      <c r="AJ18" s="584"/>
      <c r="AK18" s="584"/>
      <c r="AL18" s="584"/>
    </row>
    <row r="19" spans="1:85" s="1" customFormat="1" ht="16.5" customHeight="1">
      <c r="A19" s="129" t="s">
        <v>446</v>
      </c>
      <c r="B19" s="144"/>
      <c r="C19" s="144"/>
      <c r="D19" s="148" t="s">
        <v>447</v>
      </c>
      <c r="E19" s="146"/>
      <c r="F19" s="146"/>
      <c r="G19" s="146"/>
      <c r="H19" s="146"/>
      <c r="I19" s="146"/>
      <c r="J19" s="146"/>
      <c r="K19" s="146"/>
      <c r="L19" s="146"/>
      <c r="M19" s="146"/>
      <c r="N19" s="147"/>
      <c r="O19" s="582">
        <v>422108484</v>
      </c>
      <c r="P19" s="583"/>
      <c r="Q19" s="583"/>
      <c r="R19" s="583"/>
      <c r="S19" s="583"/>
      <c r="T19" s="583"/>
      <c r="U19" s="584"/>
      <c r="V19" s="584"/>
      <c r="W19" s="584"/>
      <c r="X19" s="584"/>
      <c r="Y19" s="584"/>
      <c r="Z19" s="584"/>
      <c r="AA19" s="582">
        <v>367132404</v>
      </c>
      <c r="AB19" s="583"/>
      <c r="AC19" s="583"/>
      <c r="AD19" s="583"/>
      <c r="AE19" s="583"/>
      <c r="AF19" s="583"/>
      <c r="AG19" s="584"/>
      <c r="AH19" s="584"/>
      <c r="AI19" s="584"/>
      <c r="AJ19" s="584"/>
      <c r="AK19" s="584"/>
      <c r="AL19" s="584"/>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448</v>
      </c>
      <c r="B20" s="144"/>
      <c r="C20" s="144"/>
      <c r="D20" s="148" t="s">
        <v>449</v>
      </c>
      <c r="E20" s="146"/>
      <c r="F20" s="146"/>
      <c r="G20" s="146"/>
      <c r="H20" s="146"/>
      <c r="I20" s="146"/>
      <c r="J20" s="146"/>
      <c r="K20" s="146"/>
      <c r="L20" s="146"/>
      <c r="M20" s="146"/>
      <c r="N20" s="147"/>
      <c r="O20" s="582"/>
      <c r="P20" s="583"/>
      <c r="Q20" s="583"/>
      <c r="R20" s="583"/>
      <c r="S20" s="583"/>
      <c r="T20" s="583"/>
      <c r="U20" s="584"/>
      <c r="V20" s="584"/>
      <c r="W20" s="584"/>
      <c r="X20" s="584"/>
      <c r="Y20" s="584"/>
      <c r="Z20" s="584"/>
      <c r="AA20" s="582"/>
      <c r="AB20" s="583"/>
      <c r="AC20" s="583"/>
      <c r="AD20" s="583"/>
      <c r="AE20" s="583"/>
      <c r="AF20" s="583"/>
      <c r="AG20" s="584"/>
      <c r="AH20" s="584"/>
      <c r="AI20" s="584"/>
      <c r="AJ20" s="584"/>
      <c r="AK20" s="584"/>
      <c r="AL20" s="584"/>
    </row>
    <row r="21" spans="1:85" ht="16.5" customHeight="1">
      <c r="A21" s="129" t="s">
        <v>450</v>
      </c>
      <c r="B21" s="144"/>
      <c r="C21" s="144"/>
      <c r="D21" s="148" t="s">
        <v>451</v>
      </c>
      <c r="E21" s="146"/>
      <c r="F21" s="146"/>
      <c r="G21" s="146"/>
      <c r="H21" s="146"/>
      <c r="I21" s="146"/>
      <c r="J21" s="146"/>
      <c r="K21" s="146"/>
      <c r="L21" s="146"/>
      <c r="M21" s="146"/>
      <c r="N21" s="147"/>
      <c r="O21" s="582">
        <v>1635364066</v>
      </c>
      <c r="P21" s="583"/>
      <c r="Q21" s="583"/>
      <c r="R21" s="583"/>
      <c r="S21" s="583"/>
      <c r="T21" s="583"/>
      <c r="U21" s="584"/>
      <c r="V21" s="584"/>
      <c r="W21" s="584"/>
      <c r="X21" s="584"/>
      <c r="Y21" s="584"/>
      <c r="Z21" s="584"/>
      <c r="AA21" s="582">
        <v>1845667811</v>
      </c>
      <c r="AB21" s="583"/>
      <c r="AC21" s="583"/>
      <c r="AD21" s="583"/>
      <c r="AE21" s="583"/>
      <c r="AF21" s="583"/>
      <c r="AG21" s="584"/>
      <c r="AH21" s="584"/>
      <c r="AI21" s="584"/>
      <c r="AJ21" s="584"/>
      <c r="AK21" s="584"/>
      <c r="AL21" s="584"/>
    </row>
    <row r="22" spans="1:85" ht="16.5" customHeight="1">
      <c r="A22" s="129" t="s">
        <v>452</v>
      </c>
      <c r="B22" s="144"/>
      <c r="C22" s="144"/>
      <c r="D22" s="148" t="s">
        <v>453</v>
      </c>
      <c r="E22" s="146"/>
      <c r="F22" s="146"/>
      <c r="G22" s="146"/>
      <c r="H22" s="146"/>
      <c r="I22" s="146"/>
      <c r="J22" s="146"/>
      <c r="K22" s="146"/>
      <c r="L22" s="146"/>
      <c r="M22" s="146"/>
      <c r="N22" s="147"/>
      <c r="O22" s="582"/>
      <c r="P22" s="583"/>
      <c r="Q22" s="583"/>
      <c r="R22" s="583"/>
      <c r="S22" s="583"/>
      <c r="T22" s="583"/>
      <c r="U22" s="584"/>
      <c r="V22" s="584"/>
      <c r="W22" s="584"/>
      <c r="X22" s="584"/>
      <c r="Y22" s="584"/>
      <c r="Z22" s="584"/>
      <c r="AA22" s="582"/>
      <c r="AB22" s="583"/>
      <c r="AC22" s="583"/>
      <c r="AD22" s="583"/>
      <c r="AE22" s="583"/>
      <c r="AF22" s="583"/>
      <c r="AG22" s="584"/>
      <c r="AH22" s="584"/>
      <c r="AI22" s="584"/>
      <c r="AJ22" s="584"/>
      <c r="AK22" s="584"/>
      <c r="AL22" s="584"/>
    </row>
    <row r="23" spans="1:85" ht="16.5" customHeight="1">
      <c r="A23" s="129" t="s">
        <v>454</v>
      </c>
      <c r="B23" s="144"/>
      <c r="C23" s="144"/>
      <c r="D23" s="148" t="s">
        <v>455</v>
      </c>
      <c r="E23" s="146"/>
      <c r="F23" s="146"/>
      <c r="G23" s="146"/>
      <c r="H23" s="146"/>
      <c r="I23" s="146"/>
      <c r="J23" s="146"/>
      <c r="K23" s="146"/>
      <c r="L23" s="146"/>
      <c r="M23" s="146"/>
      <c r="N23" s="147"/>
      <c r="O23" s="582">
        <v>2811910</v>
      </c>
      <c r="P23" s="583"/>
      <c r="Q23" s="583"/>
      <c r="R23" s="583"/>
      <c r="S23" s="583"/>
      <c r="T23" s="583"/>
      <c r="U23" s="584"/>
      <c r="V23" s="584"/>
      <c r="W23" s="584"/>
      <c r="X23" s="584"/>
      <c r="Y23" s="584"/>
      <c r="Z23" s="584"/>
      <c r="AA23" s="582">
        <v>6053260</v>
      </c>
      <c r="AB23" s="583"/>
      <c r="AC23" s="583"/>
      <c r="AD23" s="583"/>
      <c r="AE23" s="583"/>
      <c r="AF23" s="583"/>
      <c r="AG23" s="584"/>
      <c r="AH23" s="584"/>
      <c r="AI23" s="584"/>
      <c r="AJ23" s="584"/>
      <c r="AK23" s="584"/>
      <c r="AL23" s="584"/>
    </row>
    <row r="24" spans="1:85" ht="16.5" customHeight="1">
      <c r="A24" s="129" t="s">
        <v>456</v>
      </c>
      <c r="B24" s="144"/>
      <c r="C24" s="144"/>
      <c r="D24" s="148" t="s">
        <v>457</v>
      </c>
      <c r="E24" s="146"/>
      <c r="F24" s="146"/>
      <c r="G24" s="146"/>
      <c r="H24" s="146"/>
      <c r="I24" s="146"/>
      <c r="J24" s="146"/>
      <c r="K24" s="146"/>
      <c r="L24" s="146"/>
      <c r="M24" s="146"/>
      <c r="N24" s="147"/>
      <c r="O24" s="582"/>
      <c r="P24" s="583"/>
      <c r="Q24" s="583"/>
      <c r="R24" s="583"/>
      <c r="S24" s="583"/>
      <c r="T24" s="583"/>
      <c r="U24" s="584"/>
      <c r="V24" s="584"/>
      <c r="W24" s="584"/>
      <c r="X24" s="584"/>
      <c r="Y24" s="584"/>
      <c r="Z24" s="584"/>
      <c r="AA24" s="582"/>
      <c r="AB24" s="583"/>
      <c r="AC24" s="583"/>
      <c r="AD24" s="583"/>
      <c r="AE24" s="583"/>
      <c r="AF24" s="583"/>
      <c r="AG24" s="584"/>
      <c r="AH24" s="584"/>
      <c r="AI24" s="584"/>
      <c r="AJ24" s="584"/>
      <c r="AK24" s="584"/>
      <c r="AL24" s="584"/>
    </row>
    <row r="25" spans="1:85" ht="16.5" customHeight="1">
      <c r="A25" s="129" t="s">
        <v>458</v>
      </c>
      <c r="B25" s="144"/>
      <c r="C25" s="144"/>
      <c r="D25" s="148" t="s">
        <v>459</v>
      </c>
      <c r="E25" s="146"/>
      <c r="F25" s="146"/>
      <c r="G25" s="146"/>
      <c r="H25" s="146"/>
      <c r="I25" s="146"/>
      <c r="J25" s="146"/>
      <c r="K25" s="146"/>
      <c r="L25" s="146"/>
      <c r="M25" s="146"/>
      <c r="N25" s="147"/>
      <c r="O25" s="582"/>
      <c r="P25" s="583"/>
      <c r="Q25" s="583"/>
      <c r="R25" s="583"/>
      <c r="S25" s="583"/>
      <c r="T25" s="583"/>
      <c r="U25" s="584"/>
      <c r="V25" s="584"/>
      <c r="W25" s="584"/>
      <c r="X25" s="584"/>
      <c r="Y25" s="584"/>
      <c r="Z25" s="584"/>
      <c r="AA25" s="582"/>
      <c r="AB25" s="583"/>
      <c r="AC25" s="583"/>
      <c r="AD25" s="583"/>
      <c r="AE25" s="583"/>
      <c r="AF25" s="583"/>
      <c r="AG25" s="584"/>
      <c r="AH25" s="584"/>
      <c r="AI25" s="584"/>
      <c r="AJ25" s="584"/>
      <c r="AK25" s="584"/>
      <c r="AL25" s="584"/>
    </row>
    <row r="26" spans="1:85" ht="16.5" customHeight="1">
      <c r="A26" s="129" t="s">
        <v>460</v>
      </c>
      <c r="B26" s="144"/>
      <c r="C26" s="144"/>
      <c r="D26" s="148" t="s">
        <v>461</v>
      </c>
      <c r="E26" s="146"/>
      <c r="F26" s="146"/>
      <c r="G26" s="146"/>
      <c r="H26" s="146"/>
      <c r="I26" s="146"/>
      <c r="J26" s="146"/>
      <c r="K26" s="146"/>
      <c r="L26" s="146"/>
      <c r="M26" s="146"/>
      <c r="N26" s="147"/>
      <c r="O26" s="603">
        <f>+O27+O28+O29+O30+O31</f>
        <v>0</v>
      </c>
      <c r="P26" s="584"/>
      <c r="Q26" s="584"/>
      <c r="R26" s="584"/>
      <c r="S26" s="584"/>
      <c r="T26" s="584"/>
      <c r="U26" s="584"/>
      <c r="V26" s="584"/>
      <c r="W26" s="584"/>
      <c r="X26" s="584"/>
      <c r="Y26" s="584"/>
      <c r="Z26" s="584"/>
      <c r="AA26" s="584">
        <f>+AA27+AA28+AA29+AA30+AA31</f>
        <v>0</v>
      </c>
      <c r="AB26" s="584"/>
      <c r="AC26" s="584"/>
      <c r="AD26" s="584"/>
      <c r="AE26" s="584"/>
      <c r="AF26" s="584"/>
      <c r="AG26" s="584"/>
      <c r="AH26" s="584"/>
      <c r="AI26" s="584"/>
      <c r="AJ26" s="584"/>
      <c r="AK26" s="584"/>
      <c r="AL26" s="584"/>
    </row>
    <row r="27" spans="1:85" ht="16.5" customHeight="1">
      <c r="A27" s="129" t="s">
        <v>462</v>
      </c>
      <c r="B27" s="144"/>
      <c r="C27" s="144"/>
      <c r="D27" s="148" t="s">
        <v>463</v>
      </c>
      <c r="E27" s="146"/>
      <c r="F27" s="146"/>
      <c r="G27" s="146"/>
      <c r="H27" s="146"/>
      <c r="I27" s="146"/>
      <c r="J27" s="146"/>
      <c r="K27" s="146"/>
      <c r="L27" s="146"/>
      <c r="M27" s="146"/>
      <c r="N27" s="147"/>
      <c r="O27" s="582"/>
      <c r="P27" s="583"/>
      <c r="Q27" s="583"/>
      <c r="R27" s="583"/>
      <c r="S27" s="583"/>
      <c r="T27" s="583"/>
      <c r="U27" s="584"/>
      <c r="V27" s="584"/>
      <c r="W27" s="584"/>
      <c r="X27" s="584"/>
      <c r="Y27" s="584"/>
      <c r="Z27" s="584"/>
      <c r="AA27" s="583"/>
      <c r="AB27" s="583"/>
      <c r="AC27" s="583"/>
      <c r="AD27" s="583"/>
      <c r="AE27" s="583"/>
      <c r="AF27" s="583"/>
      <c r="AG27" s="584"/>
      <c r="AH27" s="584"/>
      <c r="AI27" s="584"/>
      <c r="AJ27" s="584"/>
      <c r="AK27" s="584"/>
      <c r="AL27" s="584"/>
    </row>
    <row r="28" spans="1:85" ht="16.5" customHeight="1">
      <c r="A28" s="129" t="s">
        <v>464</v>
      </c>
      <c r="B28" s="144"/>
      <c r="C28" s="144"/>
      <c r="D28" s="148" t="s">
        <v>465</v>
      </c>
      <c r="E28" s="146"/>
      <c r="F28" s="146"/>
      <c r="G28" s="146"/>
      <c r="H28" s="146"/>
      <c r="I28" s="146"/>
      <c r="J28" s="146"/>
      <c r="K28" s="146"/>
      <c r="L28" s="146"/>
      <c r="M28" s="146"/>
      <c r="N28" s="147"/>
      <c r="O28" s="582"/>
      <c r="P28" s="583"/>
      <c r="Q28" s="583"/>
      <c r="R28" s="583"/>
      <c r="S28" s="583"/>
      <c r="T28" s="583"/>
      <c r="U28" s="584"/>
      <c r="V28" s="584"/>
      <c r="W28" s="584"/>
      <c r="X28" s="584"/>
      <c r="Y28" s="584"/>
      <c r="Z28" s="584"/>
      <c r="AA28" s="583"/>
      <c r="AB28" s="583"/>
      <c r="AC28" s="583"/>
      <c r="AD28" s="583"/>
      <c r="AE28" s="583"/>
      <c r="AF28" s="583"/>
      <c r="AG28" s="584"/>
      <c r="AH28" s="584"/>
      <c r="AI28" s="584"/>
      <c r="AJ28" s="584"/>
      <c r="AK28" s="584"/>
      <c r="AL28" s="584"/>
    </row>
    <row r="29" spans="1:85" ht="16.5" customHeight="1">
      <c r="A29" s="129" t="s">
        <v>466</v>
      </c>
      <c r="B29" s="144"/>
      <c r="C29" s="144"/>
      <c r="D29" s="148" t="s">
        <v>467</v>
      </c>
      <c r="E29" s="146"/>
      <c r="F29" s="146"/>
      <c r="G29" s="146"/>
      <c r="H29" s="146"/>
      <c r="I29" s="146"/>
      <c r="J29" s="146"/>
      <c r="K29" s="146"/>
      <c r="L29" s="146"/>
      <c r="M29" s="146"/>
      <c r="N29" s="147"/>
      <c r="O29" s="606"/>
      <c r="P29" s="606"/>
      <c r="Q29" s="606"/>
      <c r="R29" s="606"/>
      <c r="S29" s="606"/>
      <c r="T29" s="582"/>
      <c r="U29" s="607"/>
      <c r="V29" s="608"/>
      <c r="W29" s="608"/>
      <c r="X29" s="608"/>
      <c r="Y29" s="608"/>
      <c r="Z29" s="603"/>
      <c r="AA29" s="609"/>
      <c r="AB29" s="606"/>
      <c r="AC29" s="606"/>
      <c r="AD29" s="606"/>
      <c r="AE29" s="606"/>
      <c r="AF29" s="582"/>
      <c r="AG29" s="607"/>
      <c r="AH29" s="608"/>
      <c r="AI29" s="608"/>
      <c r="AJ29" s="608"/>
      <c r="AK29" s="608"/>
      <c r="AL29" s="603"/>
    </row>
    <row r="30" spans="1:85" ht="16.5" customHeight="1">
      <c r="A30" s="129" t="s">
        <v>468</v>
      </c>
      <c r="B30" s="144"/>
      <c r="C30" s="144"/>
      <c r="D30" s="148" t="s">
        <v>469</v>
      </c>
      <c r="E30" s="146"/>
      <c r="F30" s="146"/>
      <c r="G30" s="146"/>
      <c r="H30" s="146"/>
      <c r="I30" s="146"/>
      <c r="J30" s="146"/>
      <c r="K30" s="146"/>
      <c r="L30" s="146"/>
      <c r="M30" s="146"/>
      <c r="N30" s="147"/>
      <c r="O30" s="582"/>
      <c r="P30" s="583"/>
      <c r="Q30" s="583"/>
      <c r="R30" s="583"/>
      <c r="S30" s="583"/>
      <c r="T30" s="583"/>
      <c r="U30" s="584"/>
      <c r="V30" s="584"/>
      <c r="W30" s="584"/>
      <c r="X30" s="584"/>
      <c r="Y30" s="584"/>
      <c r="Z30" s="584"/>
      <c r="AA30" s="583"/>
      <c r="AB30" s="583"/>
      <c r="AC30" s="583"/>
      <c r="AD30" s="583"/>
      <c r="AE30" s="583"/>
      <c r="AF30" s="583"/>
      <c r="AG30" s="584"/>
      <c r="AH30" s="584"/>
      <c r="AI30" s="584"/>
      <c r="AJ30" s="584"/>
      <c r="AK30" s="584"/>
      <c r="AL30" s="584"/>
    </row>
    <row r="31" spans="1:85" ht="16.5" customHeight="1">
      <c r="A31" s="129" t="s">
        <v>470</v>
      </c>
      <c r="B31" s="144"/>
      <c r="C31" s="144"/>
      <c r="D31" s="148" t="s">
        <v>471</v>
      </c>
      <c r="E31" s="146"/>
      <c r="F31" s="146"/>
      <c r="G31" s="146"/>
      <c r="H31" s="146"/>
      <c r="I31" s="146"/>
      <c r="J31" s="146"/>
      <c r="K31" s="146"/>
      <c r="L31" s="146"/>
      <c r="M31" s="146"/>
      <c r="N31" s="147"/>
      <c r="O31" s="582"/>
      <c r="P31" s="583"/>
      <c r="Q31" s="583"/>
      <c r="R31" s="583"/>
      <c r="S31" s="583"/>
      <c r="T31" s="583"/>
      <c r="U31" s="584"/>
      <c r="V31" s="584"/>
      <c r="W31" s="584"/>
      <c r="X31" s="584"/>
      <c r="Y31" s="584"/>
      <c r="Z31" s="584"/>
      <c r="AA31" s="583"/>
      <c r="AB31" s="583"/>
      <c r="AC31" s="583"/>
      <c r="AD31" s="583"/>
      <c r="AE31" s="583"/>
      <c r="AF31" s="583"/>
      <c r="AG31" s="584"/>
      <c r="AH31" s="584"/>
      <c r="AI31" s="584"/>
      <c r="AJ31" s="584"/>
      <c r="AK31" s="584"/>
      <c r="AL31" s="584"/>
    </row>
    <row r="32" spans="1:85" ht="16.5" customHeight="1">
      <c r="A32" s="129" t="s">
        <v>472</v>
      </c>
      <c r="B32" s="144"/>
      <c r="C32" s="144"/>
      <c r="D32" s="148" t="s">
        <v>473</v>
      </c>
      <c r="E32" s="146"/>
      <c r="F32" s="146"/>
      <c r="G32" s="146"/>
      <c r="H32" s="146"/>
      <c r="I32" s="146"/>
      <c r="J32" s="146"/>
      <c r="K32" s="146"/>
      <c r="L32" s="146"/>
      <c r="M32" s="146"/>
      <c r="N32" s="147"/>
      <c r="O32" s="582"/>
      <c r="P32" s="583"/>
      <c r="Q32" s="583"/>
      <c r="R32" s="583"/>
      <c r="S32" s="583"/>
      <c r="T32" s="583"/>
      <c r="U32" s="584"/>
      <c r="V32" s="584"/>
      <c r="W32" s="584"/>
      <c r="X32" s="584"/>
      <c r="Y32" s="584"/>
      <c r="Z32" s="584"/>
      <c r="AA32" s="583"/>
      <c r="AB32" s="583"/>
      <c r="AC32" s="583"/>
      <c r="AD32" s="583"/>
      <c r="AE32" s="583"/>
      <c r="AF32" s="583"/>
      <c r="AG32" s="584"/>
      <c r="AH32" s="584"/>
      <c r="AI32" s="584"/>
      <c r="AJ32" s="584"/>
      <c r="AK32" s="584"/>
      <c r="AL32" s="584"/>
    </row>
    <row r="33" spans="1:38" ht="16.5" customHeight="1">
      <c r="A33" s="129" t="s">
        <v>474</v>
      </c>
      <c r="B33" s="144"/>
      <c r="C33" s="144"/>
      <c r="D33" s="148" t="s">
        <v>475</v>
      </c>
      <c r="E33" s="146"/>
      <c r="F33" s="146"/>
      <c r="G33" s="146"/>
      <c r="H33" s="146"/>
      <c r="I33" s="146"/>
      <c r="J33" s="146"/>
      <c r="K33" s="146"/>
      <c r="L33" s="146"/>
      <c r="M33" s="146"/>
      <c r="N33" s="147"/>
      <c r="O33" s="582"/>
      <c r="P33" s="583"/>
      <c r="Q33" s="583"/>
      <c r="R33" s="583"/>
      <c r="S33" s="583"/>
      <c r="T33" s="583"/>
      <c r="U33" s="584"/>
      <c r="V33" s="584"/>
      <c r="W33" s="584"/>
      <c r="X33" s="584"/>
      <c r="Y33" s="584"/>
      <c r="Z33" s="584"/>
      <c r="AA33" s="583"/>
      <c r="AB33" s="583"/>
      <c r="AC33" s="583"/>
      <c r="AD33" s="583"/>
      <c r="AE33" s="583"/>
      <c r="AF33" s="583"/>
      <c r="AG33" s="584"/>
      <c r="AH33" s="584"/>
      <c r="AI33" s="584"/>
      <c r="AJ33" s="584"/>
      <c r="AK33" s="584"/>
      <c r="AL33" s="584"/>
    </row>
    <row r="34" spans="1:38" ht="16.5" customHeight="1">
      <c r="A34" s="129" t="s">
        <v>476</v>
      </c>
      <c r="B34" s="144"/>
      <c r="C34" s="144"/>
      <c r="D34" s="148" t="s">
        <v>477</v>
      </c>
      <c r="E34" s="146"/>
      <c r="F34" s="146"/>
      <c r="G34" s="146"/>
      <c r="H34" s="146"/>
      <c r="I34" s="146"/>
      <c r="J34" s="146"/>
      <c r="K34" s="146"/>
      <c r="L34" s="146"/>
      <c r="M34" s="146"/>
      <c r="N34" s="147"/>
      <c r="O34" s="582"/>
      <c r="P34" s="583"/>
      <c r="Q34" s="583"/>
      <c r="R34" s="583"/>
      <c r="S34" s="583"/>
      <c r="T34" s="583"/>
      <c r="U34" s="584"/>
      <c r="V34" s="584"/>
      <c r="W34" s="584"/>
      <c r="X34" s="584"/>
      <c r="Y34" s="584"/>
      <c r="Z34" s="584"/>
      <c r="AA34" s="583"/>
      <c r="AB34" s="583"/>
      <c r="AC34" s="583"/>
      <c r="AD34" s="583"/>
      <c r="AE34" s="583"/>
      <c r="AF34" s="583"/>
      <c r="AG34" s="584"/>
      <c r="AH34" s="584"/>
      <c r="AI34" s="584"/>
      <c r="AJ34" s="584"/>
      <c r="AK34" s="584"/>
      <c r="AL34" s="584"/>
    </row>
    <row r="35" spans="1:38" ht="16.5" customHeight="1">
      <c r="A35" s="129" t="s">
        <v>478</v>
      </c>
      <c r="B35" s="144"/>
      <c r="C35" s="144"/>
      <c r="D35" s="148" t="s">
        <v>479</v>
      </c>
      <c r="E35" s="146"/>
      <c r="F35" s="146"/>
      <c r="G35" s="146"/>
      <c r="H35" s="146"/>
      <c r="I35" s="146"/>
      <c r="J35" s="146"/>
      <c r="K35" s="146"/>
      <c r="L35" s="146"/>
      <c r="M35" s="146"/>
      <c r="N35" s="147"/>
      <c r="O35" s="582"/>
      <c r="P35" s="583"/>
      <c r="Q35" s="583"/>
      <c r="R35" s="583"/>
      <c r="S35" s="583"/>
      <c r="T35" s="583"/>
      <c r="U35" s="584"/>
      <c r="V35" s="584"/>
      <c r="W35" s="584"/>
      <c r="X35" s="584"/>
      <c r="Y35" s="584"/>
      <c r="Z35" s="584"/>
      <c r="AA35" s="583"/>
      <c r="AB35" s="583"/>
      <c r="AC35" s="583"/>
      <c r="AD35" s="583"/>
      <c r="AE35" s="583"/>
      <c r="AF35" s="583"/>
      <c r="AG35" s="584"/>
      <c r="AH35" s="584"/>
      <c r="AI35" s="584"/>
      <c r="AJ35" s="584"/>
      <c r="AK35" s="584"/>
      <c r="AL35" s="584"/>
    </row>
    <row r="36" spans="1:38" ht="16.5" customHeight="1">
      <c r="A36" s="129" t="s">
        <v>480</v>
      </c>
      <c r="B36" s="144"/>
      <c r="C36" s="144"/>
      <c r="D36" s="145" t="s">
        <v>481</v>
      </c>
      <c r="E36" s="146"/>
      <c r="F36" s="146"/>
      <c r="G36" s="146"/>
      <c r="H36" s="146"/>
      <c r="I36" s="146"/>
      <c r="J36" s="146"/>
      <c r="K36" s="146"/>
      <c r="L36" s="146"/>
      <c r="M36" s="146"/>
      <c r="N36" s="147"/>
      <c r="O36" s="603"/>
      <c r="P36" s="584"/>
      <c r="Q36" s="584"/>
      <c r="R36" s="584"/>
      <c r="S36" s="584"/>
      <c r="T36" s="584"/>
      <c r="U36" s="584">
        <f>+O37+O38+O39+O40+O46+O60+O71+O75+O76+O77+O78</f>
        <v>352416730389</v>
      </c>
      <c r="V36" s="584"/>
      <c r="W36" s="584"/>
      <c r="X36" s="584"/>
      <c r="Y36" s="584"/>
      <c r="Z36" s="584"/>
      <c r="AA36" s="584"/>
      <c r="AB36" s="584"/>
      <c r="AC36" s="584"/>
      <c r="AD36" s="584"/>
      <c r="AE36" s="584"/>
      <c r="AF36" s="584"/>
      <c r="AG36" s="584">
        <f>+AA37+AA38+AA39+AA40+AA46+AA60+AA71+AA75+AA76+AA77+AA78</f>
        <v>354553068501</v>
      </c>
      <c r="AH36" s="584"/>
      <c r="AI36" s="584"/>
      <c r="AJ36" s="584"/>
      <c r="AK36" s="584"/>
      <c r="AL36" s="584"/>
    </row>
    <row r="37" spans="1:38" ht="16.5" customHeight="1">
      <c r="A37" s="129" t="s">
        <v>482</v>
      </c>
      <c r="B37" s="144"/>
      <c r="C37" s="144"/>
      <c r="D37" s="148" t="s">
        <v>483</v>
      </c>
      <c r="E37" s="146"/>
      <c r="F37" s="146"/>
      <c r="G37" s="146"/>
      <c r="H37" s="146"/>
      <c r="I37" s="146"/>
      <c r="J37" s="146"/>
      <c r="K37" s="146"/>
      <c r="L37" s="146"/>
      <c r="M37" s="146"/>
      <c r="N37" s="147"/>
      <c r="O37" s="582"/>
      <c r="P37" s="583"/>
      <c r="Q37" s="583"/>
      <c r="R37" s="583"/>
      <c r="S37" s="583"/>
      <c r="T37" s="583"/>
      <c r="U37" s="584"/>
      <c r="V37" s="584"/>
      <c r="W37" s="584"/>
      <c r="X37" s="584"/>
      <c r="Y37" s="584"/>
      <c r="Z37" s="584"/>
      <c r="AA37" s="583"/>
      <c r="AB37" s="583"/>
      <c r="AC37" s="583"/>
      <c r="AD37" s="583"/>
      <c r="AE37" s="583"/>
      <c r="AF37" s="583"/>
      <c r="AG37" s="584"/>
      <c r="AH37" s="584"/>
      <c r="AI37" s="584"/>
      <c r="AJ37" s="584"/>
      <c r="AK37" s="584"/>
      <c r="AL37" s="584"/>
    </row>
    <row r="38" spans="1:38" ht="16.5" customHeight="1">
      <c r="A38" s="129" t="s">
        <v>484</v>
      </c>
      <c r="B38" s="144"/>
      <c r="C38" s="144"/>
      <c r="D38" s="148" t="s">
        <v>485</v>
      </c>
      <c r="E38" s="146"/>
      <c r="F38" s="146"/>
      <c r="G38" s="146"/>
      <c r="H38" s="146"/>
      <c r="I38" s="146"/>
      <c r="J38" s="146"/>
      <c r="K38" s="146"/>
      <c r="L38" s="146"/>
      <c r="M38" s="146"/>
      <c r="N38" s="147"/>
      <c r="O38" s="582"/>
      <c r="P38" s="583"/>
      <c r="Q38" s="583"/>
      <c r="R38" s="583"/>
      <c r="S38" s="583"/>
      <c r="T38" s="583"/>
      <c r="U38" s="584"/>
      <c r="V38" s="584"/>
      <c r="W38" s="584"/>
      <c r="X38" s="584"/>
      <c r="Y38" s="584"/>
      <c r="Z38" s="584"/>
      <c r="AA38" s="583"/>
      <c r="AB38" s="583"/>
      <c r="AC38" s="583"/>
      <c r="AD38" s="583"/>
      <c r="AE38" s="583"/>
      <c r="AF38" s="583"/>
      <c r="AG38" s="584"/>
      <c r="AH38" s="584"/>
      <c r="AI38" s="584"/>
      <c r="AJ38" s="584"/>
      <c r="AK38" s="584"/>
      <c r="AL38" s="584"/>
    </row>
    <row r="39" spans="1:38" ht="16.5" customHeight="1">
      <c r="A39" s="129" t="s">
        <v>486</v>
      </c>
      <c r="B39" s="144"/>
      <c r="C39" s="144"/>
      <c r="D39" s="148" t="s">
        <v>487</v>
      </c>
      <c r="E39" s="146"/>
      <c r="F39" s="146"/>
      <c r="G39" s="146"/>
      <c r="H39" s="146"/>
      <c r="I39" s="146"/>
      <c r="J39" s="146"/>
      <c r="K39" s="146"/>
      <c r="L39" s="146"/>
      <c r="M39" s="146"/>
      <c r="N39" s="147"/>
      <c r="O39" s="582"/>
      <c r="P39" s="583"/>
      <c r="Q39" s="583"/>
      <c r="R39" s="583"/>
      <c r="S39" s="583"/>
      <c r="T39" s="583"/>
      <c r="U39" s="584"/>
      <c r="V39" s="584"/>
      <c r="W39" s="584"/>
      <c r="X39" s="584"/>
      <c r="Y39" s="584"/>
      <c r="Z39" s="584"/>
      <c r="AA39" s="583"/>
      <c r="AB39" s="583"/>
      <c r="AC39" s="583"/>
      <c r="AD39" s="583"/>
      <c r="AE39" s="583"/>
      <c r="AF39" s="583"/>
      <c r="AG39" s="584"/>
      <c r="AH39" s="584"/>
      <c r="AI39" s="584"/>
      <c r="AJ39" s="584"/>
      <c r="AK39" s="584"/>
      <c r="AL39" s="584"/>
    </row>
    <row r="40" spans="1:38" ht="16.5" customHeight="1">
      <c r="A40" s="129" t="s">
        <v>488</v>
      </c>
      <c r="B40" s="144"/>
      <c r="C40" s="144"/>
      <c r="D40" s="148" t="s">
        <v>489</v>
      </c>
      <c r="E40" s="146"/>
      <c r="F40" s="146"/>
      <c r="G40" s="146"/>
      <c r="H40" s="146"/>
      <c r="I40" s="146"/>
      <c r="J40" s="146"/>
      <c r="K40" s="146"/>
      <c r="L40" s="146"/>
      <c r="M40" s="146"/>
      <c r="N40" s="147"/>
      <c r="O40" s="603">
        <f>+O41+O42+O43+O44+O45</f>
        <v>0</v>
      </c>
      <c r="P40" s="584"/>
      <c r="Q40" s="584"/>
      <c r="R40" s="584"/>
      <c r="S40" s="584"/>
      <c r="T40" s="584"/>
      <c r="U40" s="584"/>
      <c r="V40" s="584"/>
      <c r="W40" s="584"/>
      <c r="X40" s="584"/>
      <c r="Y40" s="584"/>
      <c r="Z40" s="584"/>
      <c r="AA40" s="584">
        <f>+AA41+AA42+AA43+AA44+AA45</f>
        <v>0</v>
      </c>
      <c r="AB40" s="584"/>
      <c r="AC40" s="584"/>
      <c r="AD40" s="584"/>
      <c r="AE40" s="584"/>
      <c r="AF40" s="584"/>
      <c r="AG40" s="584"/>
      <c r="AH40" s="584"/>
      <c r="AI40" s="584"/>
      <c r="AJ40" s="584"/>
      <c r="AK40" s="584"/>
      <c r="AL40" s="584"/>
    </row>
    <row r="41" spans="1:38" ht="16.5" customHeight="1">
      <c r="A41" s="129" t="s">
        <v>490</v>
      </c>
      <c r="B41" s="144"/>
      <c r="C41" s="144"/>
      <c r="D41" s="148" t="s">
        <v>491</v>
      </c>
      <c r="E41" s="146"/>
      <c r="F41" s="146"/>
      <c r="G41" s="146"/>
      <c r="H41" s="146"/>
      <c r="I41" s="146"/>
      <c r="J41" s="146"/>
      <c r="K41" s="146"/>
      <c r="L41" s="146"/>
      <c r="M41" s="146"/>
      <c r="N41" s="147"/>
      <c r="O41" s="582"/>
      <c r="P41" s="583"/>
      <c r="Q41" s="583"/>
      <c r="R41" s="583"/>
      <c r="S41" s="583"/>
      <c r="T41" s="583"/>
      <c r="U41" s="584"/>
      <c r="V41" s="584"/>
      <c r="W41" s="584"/>
      <c r="X41" s="584"/>
      <c r="Y41" s="584"/>
      <c r="Z41" s="584"/>
      <c r="AA41" s="583"/>
      <c r="AB41" s="583"/>
      <c r="AC41" s="583"/>
      <c r="AD41" s="583"/>
      <c r="AE41" s="583"/>
      <c r="AF41" s="583"/>
      <c r="AG41" s="584"/>
      <c r="AH41" s="584"/>
      <c r="AI41" s="584"/>
      <c r="AJ41" s="584"/>
      <c r="AK41" s="584"/>
      <c r="AL41" s="584"/>
    </row>
    <row r="42" spans="1:38" ht="16.5" customHeight="1">
      <c r="A42" s="129" t="s">
        <v>492</v>
      </c>
      <c r="B42" s="144"/>
      <c r="C42" s="144"/>
      <c r="D42" s="148" t="s">
        <v>493</v>
      </c>
      <c r="E42" s="146"/>
      <c r="F42" s="146"/>
      <c r="G42" s="146"/>
      <c r="H42" s="146"/>
      <c r="I42" s="146"/>
      <c r="J42" s="146"/>
      <c r="K42" s="146"/>
      <c r="L42" s="146"/>
      <c r="M42" s="146"/>
      <c r="N42" s="147"/>
      <c r="O42" s="582"/>
      <c r="P42" s="583"/>
      <c r="Q42" s="583"/>
      <c r="R42" s="583"/>
      <c r="S42" s="583"/>
      <c r="T42" s="583"/>
      <c r="U42" s="584"/>
      <c r="V42" s="584"/>
      <c r="W42" s="584"/>
      <c r="X42" s="584"/>
      <c r="Y42" s="584"/>
      <c r="Z42" s="584"/>
      <c r="AA42" s="583"/>
      <c r="AB42" s="583"/>
      <c r="AC42" s="583"/>
      <c r="AD42" s="583"/>
      <c r="AE42" s="583"/>
      <c r="AF42" s="583"/>
      <c r="AG42" s="584"/>
      <c r="AH42" s="584"/>
      <c r="AI42" s="584"/>
      <c r="AJ42" s="584"/>
      <c r="AK42" s="584"/>
      <c r="AL42" s="584"/>
    </row>
    <row r="43" spans="1:38" ht="16.5" customHeight="1">
      <c r="A43" s="129" t="s">
        <v>494</v>
      </c>
      <c r="B43" s="144"/>
      <c r="C43" s="144"/>
      <c r="D43" s="148" t="s">
        <v>495</v>
      </c>
      <c r="E43" s="146"/>
      <c r="F43" s="146"/>
      <c r="G43" s="146"/>
      <c r="H43" s="146"/>
      <c r="I43" s="146"/>
      <c r="J43" s="146"/>
      <c r="K43" s="146"/>
      <c r="L43" s="146"/>
      <c r="M43" s="146"/>
      <c r="N43" s="147"/>
      <c r="O43" s="582"/>
      <c r="P43" s="583"/>
      <c r="Q43" s="583"/>
      <c r="R43" s="583"/>
      <c r="S43" s="583"/>
      <c r="T43" s="583"/>
      <c r="U43" s="584"/>
      <c r="V43" s="584"/>
      <c r="W43" s="584"/>
      <c r="X43" s="584"/>
      <c r="Y43" s="584"/>
      <c r="Z43" s="584"/>
      <c r="AA43" s="583"/>
      <c r="AB43" s="583"/>
      <c r="AC43" s="583"/>
      <c r="AD43" s="583"/>
      <c r="AE43" s="583"/>
      <c r="AF43" s="583"/>
      <c r="AG43" s="584"/>
      <c r="AH43" s="584"/>
      <c r="AI43" s="584"/>
      <c r="AJ43" s="584"/>
      <c r="AK43" s="584"/>
      <c r="AL43" s="584"/>
    </row>
    <row r="44" spans="1:38" ht="16.5" customHeight="1">
      <c r="A44" s="129" t="s">
        <v>496</v>
      </c>
      <c r="B44" s="144"/>
      <c r="C44" s="144"/>
      <c r="D44" s="148" t="s">
        <v>497</v>
      </c>
      <c r="E44" s="146"/>
      <c r="F44" s="146"/>
      <c r="G44" s="146"/>
      <c r="H44" s="146"/>
      <c r="I44" s="146"/>
      <c r="J44" s="146"/>
      <c r="K44" s="146"/>
      <c r="L44" s="146"/>
      <c r="M44" s="146"/>
      <c r="N44" s="147"/>
      <c r="O44" s="582"/>
      <c r="P44" s="583"/>
      <c r="Q44" s="583"/>
      <c r="R44" s="583"/>
      <c r="S44" s="583"/>
      <c r="T44" s="583"/>
      <c r="U44" s="584"/>
      <c r="V44" s="584"/>
      <c r="W44" s="584"/>
      <c r="X44" s="584"/>
      <c r="Y44" s="584"/>
      <c r="Z44" s="584"/>
      <c r="AA44" s="583"/>
      <c r="AB44" s="583"/>
      <c r="AC44" s="583"/>
      <c r="AD44" s="583"/>
      <c r="AE44" s="583"/>
      <c r="AF44" s="583"/>
      <c r="AG44" s="584"/>
      <c r="AH44" s="584"/>
      <c r="AI44" s="584"/>
      <c r="AJ44" s="584"/>
      <c r="AK44" s="584"/>
      <c r="AL44" s="584"/>
    </row>
    <row r="45" spans="1:38" ht="16.5" customHeight="1">
      <c r="A45" s="129" t="s">
        <v>498</v>
      </c>
      <c r="B45" s="144"/>
      <c r="C45" s="144"/>
      <c r="D45" s="148" t="s">
        <v>471</v>
      </c>
      <c r="E45" s="146"/>
      <c r="F45" s="146"/>
      <c r="G45" s="146"/>
      <c r="H45" s="146"/>
      <c r="I45" s="146"/>
      <c r="J45" s="146"/>
      <c r="K45" s="146"/>
      <c r="L45" s="146"/>
      <c r="M45" s="146"/>
      <c r="N45" s="147"/>
      <c r="O45" s="582"/>
      <c r="P45" s="583"/>
      <c r="Q45" s="583"/>
      <c r="R45" s="583"/>
      <c r="S45" s="583"/>
      <c r="T45" s="583"/>
      <c r="U45" s="584"/>
      <c r="V45" s="584"/>
      <c r="W45" s="584"/>
      <c r="X45" s="584"/>
      <c r="Y45" s="584"/>
      <c r="Z45" s="584"/>
      <c r="AA45" s="583"/>
      <c r="AB45" s="583"/>
      <c r="AC45" s="583"/>
      <c r="AD45" s="583"/>
      <c r="AE45" s="583"/>
      <c r="AF45" s="583"/>
      <c r="AG45" s="584"/>
      <c r="AH45" s="584"/>
      <c r="AI45" s="584"/>
      <c r="AJ45" s="584"/>
      <c r="AK45" s="584"/>
      <c r="AL45" s="584"/>
    </row>
    <row r="46" spans="1:38" ht="16.5" customHeight="1">
      <c r="A46" s="129" t="s">
        <v>499</v>
      </c>
      <c r="B46" s="144"/>
      <c r="C46" s="144"/>
      <c r="D46" s="148" t="s">
        <v>500</v>
      </c>
      <c r="E46" s="146"/>
      <c r="F46" s="146"/>
      <c r="G46" s="146"/>
      <c r="H46" s="146"/>
      <c r="I46" s="146"/>
      <c r="J46" s="146"/>
      <c r="K46" s="146"/>
      <c r="L46" s="146"/>
      <c r="M46" s="146"/>
      <c r="N46" s="147"/>
      <c r="O46" s="603">
        <f>+O47+O48+O49+O50+O51+O52+O53+O54+O55+O56+O57+O58+O59</f>
        <v>352137500389</v>
      </c>
      <c r="P46" s="584"/>
      <c r="Q46" s="584"/>
      <c r="R46" s="584"/>
      <c r="S46" s="584"/>
      <c r="T46" s="584"/>
      <c r="U46" s="584"/>
      <c r="V46" s="584"/>
      <c r="W46" s="584"/>
      <c r="X46" s="584"/>
      <c r="Y46" s="584"/>
      <c r="Z46" s="584"/>
      <c r="AA46" s="584">
        <f>+AA47+AA48+AA49+AA50+AA51+AA52+AA53+AA54+AA55+AA56+AA57+AA58+AA59</f>
        <v>354273838501</v>
      </c>
      <c r="AB46" s="584"/>
      <c r="AC46" s="584"/>
      <c r="AD46" s="584"/>
      <c r="AE46" s="584"/>
      <c r="AF46" s="584"/>
      <c r="AG46" s="584"/>
      <c r="AH46" s="584"/>
      <c r="AI46" s="584"/>
      <c r="AJ46" s="584"/>
      <c r="AK46" s="584"/>
      <c r="AL46" s="584"/>
    </row>
    <row r="47" spans="1:38" ht="16.5" customHeight="1">
      <c r="A47" s="129" t="s">
        <v>501</v>
      </c>
      <c r="B47" s="144"/>
      <c r="C47" s="144"/>
      <c r="D47" s="148" t="s">
        <v>502</v>
      </c>
      <c r="E47" s="146"/>
      <c r="F47" s="146"/>
      <c r="G47" s="146"/>
      <c r="H47" s="146"/>
      <c r="I47" s="146"/>
      <c r="J47" s="146"/>
      <c r="K47" s="146"/>
      <c r="L47" s="146"/>
      <c r="M47" s="146"/>
      <c r="N47" s="147"/>
      <c r="O47" s="604">
        <v>149182287076</v>
      </c>
      <c r="P47" s="605"/>
      <c r="Q47" s="605"/>
      <c r="R47" s="605"/>
      <c r="S47" s="605"/>
      <c r="T47" s="605"/>
      <c r="U47" s="584"/>
      <c r="V47" s="584"/>
      <c r="W47" s="584"/>
      <c r="X47" s="584"/>
      <c r="Y47" s="584"/>
      <c r="Z47" s="584"/>
      <c r="AA47" s="583">
        <v>149182287076</v>
      </c>
      <c r="AB47" s="583"/>
      <c r="AC47" s="583"/>
      <c r="AD47" s="583"/>
      <c r="AE47" s="583"/>
      <c r="AF47" s="583"/>
      <c r="AG47" s="584"/>
      <c r="AH47" s="584"/>
      <c r="AI47" s="584"/>
      <c r="AJ47" s="584"/>
      <c r="AK47" s="584"/>
      <c r="AL47" s="584"/>
    </row>
    <row r="48" spans="1:38" ht="16.5" customHeight="1">
      <c r="A48" s="129" t="s">
        <v>503</v>
      </c>
      <c r="B48" s="144"/>
      <c r="C48" s="144"/>
      <c r="D48" s="148" t="s">
        <v>504</v>
      </c>
      <c r="E48" s="146"/>
      <c r="F48" s="146"/>
      <c r="G48" s="146"/>
      <c r="H48" s="146"/>
      <c r="I48" s="146"/>
      <c r="J48" s="146"/>
      <c r="K48" s="146"/>
      <c r="L48" s="146"/>
      <c r="M48" s="146"/>
      <c r="N48" s="147"/>
      <c r="O48" s="604"/>
      <c r="P48" s="605"/>
      <c r="Q48" s="605"/>
      <c r="R48" s="605"/>
      <c r="S48" s="605"/>
      <c r="T48" s="605"/>
      <c r="U48" s="584"/>
      <c r="V48" s="584"/>
      <c r="W48" s="584"/>
      <c r="X48" s="584"/>
      <c r="Y48" s="584"/>
      <c r="Z48" s="584"/>
      <c r="AA48" s="583"/>
      <c r="AB48" s="583"/>
      <c r="AC48" s="583"/>
      <c r="AD48" s="583"/>
      <c r="AE48" s="583"/>
      <c r="AF48" s="583"/>
      <c r="AG48" s="584"/>
      <c r="AH48" s="584"/>
      <c r="AI48" s="584"/>
      <c r="AJ48" s="584"/>
      <c r="AK48" s="584"/>
      <c r="AL48" s="584"/>
    </row>
    <row r="49" spans="1:38" ht="16.5" customHeight="1">
      <c r="A49" s="129" t="s">
        <v>505</v>
      </c>
      <c r="B49" s="144"/>
      <c r="C49" s="144"/>
      <c r="D49" s="148" t="s">
        <v>506</v>
      </c>
      <c r="E49" s="146"/>
      <c r="F49" s="146"/>
      <c r="G49" s="146"/>
      <c r="H49" s="146"/>
      <c r="I49" s="146"/>
      <c r="J49" s="146"/>
      <c r="K49" s="146"/>
      <c r="L49" s="146"/>
      <c r="M49" s="146"/>
      <c r="N49" s="147"/>
      <c r="O49" s="604"/>
      <c r="P49" s="605"/>
      <c r="Q49" s="605"/>
      <c r="R49" s="605"/>
      <c r="S49" s="605"/>
      <c r="T49" s="605"/>
      <c r="U49" s="584"/>
      <c r="V49" s="584"/>
      <c r="W49" s="584"/>
      <c r="X49" s="584"/>
      <c r="Y49" s="584"/>
      <c r="Z49" s="584"/>
      <c r="AA49" s="583"/>
      <c r="AB49" s="583"/>
      <c r="AC49" s="583"/>
      <c r="AD49" s="583"/>
      <c r="AE49" s="583"/>
      <c r="AF49" s="583"/>
      <c r="AG49" s="584"/>
      <c r="AH49" s="584"/>
      <c r="AI49" s="584"/>
      <c r="AJ49" s="584"/>
      <c r="AK49" s="584"/>
      <c r="AL49" s="584"/>
    </row>
    <row r="50" spans="1:38" ht="16.5" customHeight="1">
      <c r="A50" s="129" t="s">
        <v>507</v>
      </c>
      <c r="B50" s="144"/>
      <c r="C50" s="144"/>
      <c r="D50" s="148" t="s">
        <v>508</v>
      </c>
      <c r="E50" s="146"/>
      <c r="F50" s="146"/>
      <c r="G50" s="146"/>
      <c r="H50" s="146"/>
      <c r="I50" s="146"/>
      <c r="J50" s="146"/>
      <c r="K50" s="146"/>
      <c r="L50" s="146"/>
      <c r="M50" s="146"/>
      <c r="N50" s="147"/>
      <c r="O50" s="604">
        <v>213633811222</v>
      </c>
      <c r="P50" s="605"/>
      <c r="Q50" s="605"/>
      <c r="R50" s="605"/>
      <c r="S50" s="605"/>
      <c r="T50" s="605"/>
      <c r="U50" s="584"/>
      <c r="V50" s="584"/>
      <c r="W50" s="584"/>
      <c r="X50" s="584"/>
      <c r="Y50" s="584"/>
      <c r="Z50" s="584"/>
      <c r="AA50" s="583">
        <v>213633811222</v>
      </c>
      <c r="AB50" s="583"/>
      <c r="AC50" s="583"/>
      <c r="AD50" s="583"/>
      <c r="AE50" s="583"/>
      <c r="AF50" s="583"/>
      <c r="AG50" s="584"/>
      <c r="AH50" s="584"/>
      <c r="AI50" s="584"/>
      <c r="AJ50" s="584"/>
      <c r="AK50" s="584"/>
      <c r="AL50" s="584"/>
    </row>
    <row r="51" spans="1:38" ht="16.5" customHeight="1">
      <c r="A51" s="129" t="s">
        <v>509</v>
      </c>
      <c r="B51" s="144"/>
      <c r="C51" s="144"/>
      <c r="D51" s="148" t="s">
        <v>510</v>
      </c>
      <c r="E51" s="146"/>
      <c r="F51" s="146"/>
      <c r="G51" s="146"/>
      <c r="H51" s="146"/>
      <c r="I51" s="146"/>
      <c r="J51" s="146"/>
      <c r="K51" s="146"/>
      <c r="L51" s="146"/>
      <c r="M51" s="146"/>
      <c r="N51" s="147"/>
      <c r="O51" s="604">
        <v>-10678597909</v>
      </c>
      <c r="P51" s="605"/>
      <c r="Q51" s="605"/>
      <c r="R51" s="605"/>
      <c r="S51" s="605"/>
      <c r="T51" s="605"/>
      <c r="U51" s="584"/>
      <c r="V51" s="584"/>
      <c r="W51" s="584"/>
      <c r="X51" s="584"/>
      <c r="Y51" s="584"/>
      <c r="Z51" s="584"/>
      <c r="AA51" s="583">
        <v>-8542259797</v>
      </c>
      <c r="AB51" s="583"/>
      <c r="AC51" s="583"/>
      <c r="AD51" s="583"/>
      <c r="AE51" s="583"/>
      <c r="AF51" s="583"/>
      <c r="AG51" s="584"/>
      <c r="AH51" s="584"/>
      <c r="AI51" s="584"/>
      <c r="AJ51" s="584"/>
      <c r="AK51" s="584"/>
      <c r="AL51" s="584"/>
    </row>
    <row r="52" spans="1:38" ht="16.5" customHeight="1">
      <c r="A52" s="129" t="s">
        <v>511</v>
      </c>
      <c r="B52" s="144"/>
      <c r="C52" s="144"/>
      <c r="D52" s="148" t="s">
        <v>512</v>
      </c>
      <c r="E52" s="146"/>
      <c r="F52" s="146"/>
      <c r="G52" s="146"/>
      <c r="H52" s="146"/>
      <c r="I52" s="146"/>
      <c r="J52" s="146"/>
      <c r="K52" s="146"/>
      <c r="L52" s="146"/>
      <c r="M52" s="146"/>
      <c r="N52" s="147"/>
      <c r="O52" s="604"/>
      <c r="P52" s="605"/>
      <c r="Q52" s="605"/>
      <c r="R52" s="605"/>
      <c r="S52" s="605"/>
      <c r="T52" s="605"/>
      <c r="U52" s="584"/>
      <c r="V52" s="584"/>
      <c r="W52" s="584"/>
      <c r="X52" s="584"/>
      <c r="Y52" s="584"/>
      <c r="Z52" s="584"/>
      <c r="AA52" s="583"/>
      <c r="AB52" s="583"/>
      <c r="AC52" s="583"/>
      <c r="AD52" s="583"/>
      <c r="AE52" s="583"/>
      <c r="AF52" s="583"/>
      <c r="AG52" s="584"/>
      <c r="AH52" s="584"/>
      <c r="AI52" s="584"/>
      <c r="AJ52" s="584"/>
      <c r="AK52" s="584"/>
      <c r="AL52" s="584"/>
    </row>
    <row r="53" spans="1:38" ht="16.5" customHeight="1">
      <c r="A53" s="129" t="s">
        <v>513</v>
      </c>
      <c r="B53" s="144"/>
      <c r="C53" s="144"/>
      <c r="D53" s="148" t="s">
        <v>514</v>
      </c>
      <c r="E53" s="146"/>
      <c r="F53" s="146"/>
      <c r="G53" s="146"/>
      <c r="H53" s="146"/>
      <c r="I53" s="146"/>
      <c r="J53" s="146"/>
      <c r="K53" s="146"/>
      <c r="L53" s="146"/>
      <c r="M53" s="146"/>
      <c r="N53" s="147"/>
      <c r="O53" s="604"/>
      <c r="P53" s="605"/>
      <c r="Q53" s="605"/>
      <c r="R53" s="605"/>
      <c r="S53" s="605"/>
      <c r="T53" s="605"/>
      <c r="U53" s="584"/>
      <c r="V53" s="584"/>
      <c r="W53" s="584"/>
      <c r="X53" s="584"/>
      <c r="Y53" s="584"/>
      <c r="Z53" s="584"/>
      <c r="AA53" s="583"/>
      <c r="AB53" s="583"/>
      <c r="AC53" s="583"/>
      <c r="AD53" s="583"/>
      <c r="AE53" s="583"/>
      <c r="AF53" s="583"/>
      <c r="AG53" s="584"/>
      <c r="AH53" s="584"/>
      <c r="AI53" s="584"/>
      <c r="AJ53" s="584"/>
      <c r="AK53" s="584"/>
      <c r="AL53" s="584"/>
    </row>
    <row r="54" spans="1:38" ht="16.5" customHeight="1">
      <c r="A54" s="129" t="s">
        <v>515</v>
      </c>
      <c r="B54" s="144"/>
      <c r="C54" s="144"/>
      <c r="D54" s="148" t="s">
        <v>516</v>
      </c>
      <c r="E54" s="146"/>
      <c r="F54" s="146"/>
      <c r="G54" s="146"/>
      <c r="H54" s="146"/>
      <c r="I54" s="146"/>
      <c r="J54" s="146"/>
      <c r="K54" s="146"/>
      <c r="L54" s="146"/>
      <c r="M54" s="146"/>
      <c r="N54" s="147"/>
      <c r="O54" s="604"/>
      <c r="P54" s="605"/>
      <c r="Q54" s="605"/>
      <c r="R54" s="605"/>
      <c r="S54" s="605"/>
      <c r="T54" s="605"/>
      <c r="U54" s="584"/>
      <c r="V54" s="584"/>
      <c r="W54" s="584"/>
      <c r="X54" s="584"/>
      <c r="Y54" s="584"/>
      <c r="Z54" s="584"/>
      <c r="AA54" s="583"/>
      <c r="AB54" s="583"/>
      <c r="AC54" s="583"/>
      <c r="AD54" s="583"/>
      <c r="AE54" s="583"/>
      <c r="AF54" s="583"/>
      <c r="AG54" s="584"/>
      <c r="AH54" s="584"/>
      <c r="AI54" s="584"/>
      <c r="AJ54" s="584"/>
      <c r="AK54" s="584"/>
      <c r="AL54" s="584"/>
    </row>
    <row r="55" spans="1:38" ht="16.5" customHeight="1">
      <c r="A55" s="129" t="s">
        <v>517</v>
      </c>
      <c r="B55" s="144"/>
      <c r="C55" s="144"/>
      <c r="D55" s="148" t="s">
        <v>518</v>
      </c>
      <c r="E55" s="146"/>
      <c r="F55" s="146"/>
      <c r="G55" s="146"/>
      <c r="H55" s="146"/>
      <c r="I55" s="146"/>
      <c r="J55" s="146"/>
      <c r="K55" s="146"/>
      <c r="L55" s="146"/>
      <c r="M55" s="146"/>
      <c r="N55" s="147"/>
      <c r="O55" s="604"/>
      <c r="P55" s="605"/>
      <c r="Q55" s="605"/>
      <c r="R55" s="605"/>
      <c r="S55" s="605"/>
      <c r="T55" s="605"/>
      <c r="U55" s="584"/>
      <c r="V55" s="584"/>
      <c r="W55" s="584"/>
      <c r="X55" s="584"/>
      <c r="Y55" s="584"/>
      <c r="Z55" s="584"/>
      <c r="AA55" s="583"/>
      <c r="AB55" s="583"/>
      <c r="AC55" s="583"/>
      <c r="AD55" s="583"/>
      <c r="AE55" s="583"/>
      <c r="AF55" s="583"/>
      <c r="AG55" s="584"/>
      <c r="AH55" s="584"/>
      <c r="AI55" s="584"/>
      <c r="AJ55" s="584"/>
      <c r="AK55" s="584"/>
      <c r="AL55" s="584"/>
    </row>
    <row r="56" spans="1:38" ht="16.5" customHeight="1">
      <c r="A56" s="129" t="s">
        <v>519</v>
      </c>
      <c r="B56" s="144"/>
      <c r="C56" s="144"/>
      <c r="D56" s="148" t="s">
        <v>520</v>
      </c>
      <c r="E56" s="146"/>
      <c r="F56" s="146"/>
      <c r="G56" s="146"/>
      <c r="H56" s="146"/>
      <c r="I56" s="146"/>
      <c r="J56" s="146"/>
      <c r="K56" s="146"/>
      <c r="L56" s="146"/>
      <c r="M56" s="146"/>
      <c r="N56" s="147"/>
      <c r="O56" s="604"/>
      <c r="P56" s="605"/>
      <c r="Q56" s="605"/>
      <c r="R56" s="605"/>
      <c r="S56" s="605"/>
      <c r="T56" s="605"/>
      <c r="U56" s="584"/>
      <c r="V56" s="584"/>
      <c r="W56" s="584"/>
      <c r="X56" s="584"/>
      <c r="Y56" s="584"/>
      <c r="Z56" s="584"/>
      <c r="AA56" s="583"/>
      <c r="AB56" s="583"/>
      <c r="AC56" s="583"/>
      <c r="AD56" s="583"/>
      <c r="AE56" s="583"/>
      <c r="AF56" s="583"/>
      <c r="AG56" s="584"/>
      <c r="AH56" s="584"/>
      <c r="AI56" s="584"/>
      <c r="AJ56" s="584"/>
      <c r="AK56" s="584"/>
      <c r="AL56" s="584"/>
    </row>
    <row r="57" spans="1:38" ht="16.5" customHeight="1">
      <c r="A57" s="129" t="s">
        <v>521</v>
      </c>
      <c r="B57" s="144"/>
      <c r="C57" s="144"/>
      <c r="D57" s="148" t="s">
        <v>522</v>
      </c>
      <c r="E57" s="146"/>
      <c r="F57" s="146"/>
      <c r="G57" s="146"/>
      <c r="H57" s="146"/>
      <c r="I57" s="146"/>
      <c r="J57" s="146"/>
      <c r="K57" s="146"/>
      <c r="L57" s="146"/>
      <c r="M57" s="146"/>
      <c r="N57" s="147"/>
      <c r="O57" s="604"/>
      <c r="P57" s="605"/>
      <c r="Q57" s="605"/>
      <c r="R57" s="605"/>
      <c r="S57" s="605"/>
      <c r="T57" s="605"/>
      <c r="U57" s="584"/>
      <c r="V57" s="584"/>
      <c r="W57" s="584"/>
      <c r="X57" s="584"/>
      <c r="Y57" s="584"/>
      <c r="Z57" s="584"/>
      <c r="AA57" s="583"/>
      <c r="AB57" s="583"/>
      <c r="AC57" s="583"/>
      <c r="AD57" s="583"/>
      <c r="AE57" s="583"/>
      <c r="AF57" s="583"/>
      <c r="AG57" s="584"/>
      <c r="AH57" s="584"/>
      <c r="AI57" s="584"/>
      <c r="AJ57" s="584"/>
      <c r="AK57" s="584"/>
      <c r="AL57" s="584"/>
    </row>
    <row r="58" spans="1:38" ht="16.5" customHeight="1">
      <c r="A58" s="129" t="s">
        <v>523</v>
      </c>
      <c r="B58" s="144"/>
      <c r="C58" s="144"/>
      <c r="D58" s="148" t="s">
        <v>524</v>
      </c>
      <c r="E58" s="146"/>
      <c r="F58" s="146"/>
      <c r="G58" s="146"/>
      <c r="H58" s="146"/>
      <c r="I58" s="146"/>
      <c r="J58" s="146"/>
      <c r="K58" s="146"/>
      <c r="L58" s="146"/>
      <c r="M58" s="146"/>
      <c r="N58" s="147"/>
      <c r="O58" s="604"/>
      <c r="P58" s="605"/>
      <c r="Q58" s="605"/>
      <c r="R58" s="605"/>
      <c r="S58" s="605"/>
      <c r="T58" s="605"/>
      <c r="U58" s="584"/>
      <c r="V58" s="584"/>
      <c r="W58" s="584"/>
      <c r="X58" s="584"/>
      <c r="Y58" s="584"/>
      <c r="Z58" s="584"/>
      <c r="AA58" s="583"/>
      <c r="AB58" s="583"/>
      <c r="AC58" s="583"/>
      <c r="AD58" s="583"/>
      <c r="AE58" s="583"/>
      <c r="AF58" s="583"/>
      <c r="AG58" s="584"/>
      <c r="AH58" s="584"/>
      <c r="AI58" s="584"/>
      <c r="AJ58" s="584"/>
      <c r="AK58" s="584"/>
      <c r="AL58" s="584"/>
    </row>
    <row r="59" spans="1:38" ht="16.5" customHeight="1">
      <c r="A59" s="129" t="s">
        <v>525</v>
      </c>
      <c r="B59" s="144"/>
      <c r="C59" s="144"/>
      <c r="D59" s="148" t="s">
        <v>526</v>
      </c>
      <c r="E59" s="146"/>
      <c r="F59" s="146"/>
      <c r="G59" s="146"/>
      <c r="H59" s="146"/>
      <c r="I59" s="146"/>
      <c r="J59" s="146"/>
      <c r="K59" s="146"/>
      <c r="L59" s="146"/>
      <c r="M59" s="146"/>
      <c r="N59" s="147"/>
      <c r="O59" s="604"/>
      <c r="P59" s="605"/>
      <c r="Q59" s="605"/>
      <c r="R59" s="605"/>
      <c r="S59" s="605"/>
      <c r="T59" s="605"/>
      <c r="U59" s="584"/>
      <c r="V59" s="584"/>
      <c r="W59" s="584"/>
      <c r="X59" s="584"/>
      <c r="Y59" s="584"/>
      <c r="Z59" s="584"/>
      <c r="AA59" s="583"/>
      <c r="AB59" s="583"/>
      <c r="AC59" s="583"/>
      <c r="AD59" s="583"/>
      <c r="AE59" s="583"/>
      <c r="AF59" s="583"/>
      <c r="AG59" s="584"/>
      <c r="AH59" s="584"/>
      <c r="AI59" s="584"/>
      <c r="AJ59" s="584"/>
      <c r="AK59" s="584"/>
      <c r="AL59" s="584"/>
    </row>
    <row r="60" spans="1:38" ht="16.5" customHeight="1">
      <c r="A60" s="129" t="s">
        <v>527</v>
      </c>
      <c r="B60" s="144"/>
      <c r="C60" s="144"/>
      <c r="D60" s="148" t="s">
        <v>528</v>
      </c>
      <c r="E60" s="146"/>
      <c r="F60" s="146"/>
      <c r="G60" s="146"/>
      <c r="H60" s="146"/>
      <c r="I60" s="146"/>
      <c r="J60" s="146"/>
      <c r="K60" s="146"/>
      <c r="L60" s="146"/>
      <c r="M60" s="146"/>
      <c r="N60" s="147"/>
      <c r="O60" s="603">
        <f>+O61+O62+O63+O64+O65+O66+O67+O68+O69+O70</f>
        <v>0</v>
      </c>
      <c r="P60" s="584"/>
      <c r="Q60" s="584"/>
      <c r="R60" s="584"/>
      <c r="S60" s="584"/>
      <c r="T60" s="584"/>
      <c r="U60" s="584"/>
      <c r="V60" s="584"/>
      <c r="W60" s="584"/>
      <c r="X60" s="584"/>
      <c r="Y60" s="584"/>
      <c r="Z60" s="584"/>
      <c r="AA60" s="584">
        <f>+AA61+AA62+AA63+AA64+AA65+AA66+AA67+AA68+AA69+AA70</f>
        <v>0</v>
      </c>
      <c r="AB60" s="584"/>
      <c r="AC60" s="584"/>
      <c r="AD60" s="584"/>
      <c r="AE60" s="584"/>
      <c r="AF60" s="584"/>
      <c r="AG60" s="584"/>
      <c r="AH60" s="584"/>
      <c r="AI60" s="584"/>
      <c r="AJ60" s="584"/>
      <c r="AK60" s="584"/>
      <c r="AL60" s="584"/>
    </row>
    <row r="61" spans="1:38" ht="16.5" customHeight="1">
      <c r="A61" s="129" t="s">
        <v>529</v>
      </c>
      <c r="B61" s="144"/>
      <c r="C61" s="144"/>
      <c r="D61" s="148" t="s">
        <v>502</v>
      </c>
      <c r="E61" s="146"/>
      <c r="F61" s="146"/>
      <c r="G61" s="146"/>
      <c r="H61" s="146"/>
      <c r="I61" s="146"/>
      <c r="J61" s="146"/>
      <c r="K61" s="146"/>
      <c r="L61" s="146"/>
      <c r="M61" s="146"/>
      <c r="N61" s="147"/>
      <c r="O61" s="604"/>
      <c r="P61" s="605"/>
      <c r="Q61" s="605"/>
      <c r="R61" s="605"/>
      <c r="S61" s="605"/>
      <c r="T61" s="605"/>
      <c r="U61" s="584"/>
      <c r="V61" s="584"/>
      <c r="W61" s="584"/>
      <c r="X61" s="584"/>
      <c r="Y61" s="584"/>
      <c r="Z61" s="584"/>
      <c r="AA61" s="583"/>
      <c r="AB61" s="583"/>
      <c r="AC61" s="583"/>
      <c r="AD61" s="583"/>
      <c r="AE61" s="583"/>
      <c r="AF61" s="583"/>
      <c r="AG61" s="584"/>
      <c r="AH61" s="584"/>
      <c r="AI61" s="584"/>
      <c r="AJ61" s="584"/>
      <c r="AK61" s="584"/>
      <c r="AL61" s="584"/>
    </row>
    <row r="62" spans="1:38" ht="16.5" customHeight="1">
      <c r="A62" s="129" t="s">
        <v>530</v>
      </c>
      <c r="B62" s="144"/>
      <c r="C62" s="144"/>
      <c r="D62" s="148" t="s">
        <v>531</v>
      </c>
      <c r="E62" s="146"/>
      <c r="F62" s="146"/>
      <c r="G62" s="146"/>
      <c r="H62" s="146"/>
      <c r="I62" s="146"/>
      <c r="J62" s="146"/>
      <c r="K62" s="146"/>
      <c r="L62" s="146"/>
      <c r="M62" s="146"/>
      <c r="N62" s="147"/>
      <c r="O62" s="604"/>
      <c r="P62" s="605"/>
      <c r="Q62" s="605"/>
      <c r="R62" s="605"/>
      <c r="S62" s="605"/>
      <c r="T62" s="605"/>
      <c r="U62" s="584"/>
      <c r="V62" s="584"/>
      <c r="W62" s="584"/>
      <c r="X62" s="584"/>
      <c r="Y62" s="584"/>
      <c r="Z62" s="584"/>
      <c r="AA62" s="583"/>
      <c r="AB62" s="583"/>
      <c r="AC62" s="583"/>
      <c r="AD62" s="583"/>
      <c r="AE62" s="583"/>
      <c r="AF62" s="583"/>
      <c r="AG62" s="584"/>
      <c r="AH62" s="584"/>
      <c r="AI62" s="584"/>
      <c r="AJ62" s="584"/>
      <c r="AK62" s="584"/>
      <c r="AL62" s="584"/>
    </row>
    <row r="63" spans="1:38" ht="16.5" customHeight="1">
      <c r="A63" s="129" t="s">
        <v>532</v>
      </c>
      <c r="B63" s="144"/>
      <c r="C63" s="144"/>
      <c r="D63" s="148" t="s">
        <v>533</v>
      </c>
      <c r="E63" s="146"/>
      <c r="F63" s="146"/>
      <c r="G63" s="146"/>
      <c r="H63" s="146"/>
      <c r="I63" s="146"/>
      <c r="J63" s="146"/>
      <c r="K63" s="146"/>
      <c r="L63" s="146"/>
      <c r="M63" s="146"/>
      <c r="N63" s="147"/>
      <c r="O63" s="604"/>
      <c r="P63" s="605"/>
      <c r="Q63" s="605"/>
      <c r="R63" s="605"/>
      <c r="S63" s="605"/>
      <c r="T63" s="605"/>
      <c r="U63" s="584"/>
      <c r="V63" s="584"/>
      <c r="W63" s="584"/>
      <c r="X63" s="584"/>
      <c r="Y63" s="584"/>
      <c r="Z63" s="584"/>
      <c r="AA63" s="583"/>
      <c r="AB63" s="583"/>
      <c r="AC63" s="583"/>
      <c r="AD63" s="583"/>
      <c r="AE63" s="583"/>
      <c r="AF63" s="583"/>
      <c r="AG63" s="584"/>
      <c r="AH63" s="584"/>
      <c r="AI63" s="584"/>
      <c r="AJ63" s="584"/>
      <c r="AK63" s="584"/>
      <c r="AL63" s="584"/>
    </row>
    <row r="64" spans="1:38" ht="16.5" customHeight="1">
      <c r="A64" s="129" t="s">
        <v>534</v>
      </c>
      <c r="B64" s="144"/>
      <c r="C64" s="144"/>
      <c r="D64" s="148" t="s">
        <v>508</v>
      </c>
      <c r="E64" s="146"/>
      <c r="F64" s="146"/>
      <c r="G64" s="146"/>
      <c r="H64" s="146"/>
      <c r="I64" s="146"/>
      <c r="J64" s="146"/>
      <c r="K64" s="146"/>
      <c r="L64" s="146"/>
      <c r="M64" s="146"/>
      <c r="N64" s="147"/>
      <c r="O64" s="604"/>
      <c r="P64" s="605"/>
      <c r="Q64" s="605"/>
      <c r="R64" s="605"/>
      <c r="S64" s="605"/>
      <c r="T64" s="605"/>
      <c r="U64" s="584"/>
      <c r="V64" s="584"/>
      <c r="W64" s="584"/>
      <c r="X64" s="584"/>
      <c r="Y64" s="584"/>
      <c r="Z64" s="584"/>
      <c r="AA64" s="583"/>
      <c r="AB64" s="583"/>
      <c r="AC64" s="583"/>
      <c r="AD64" s="583"/>
      <c r="AE64" s="583"/>
      <c r="AF64" s="583"/>
      <c r="AG64" s="584"/>
      <c r="AH64" s="584"/>
      <c r="AI64" s="584"/>
      <c r="AJ64" s="584"/>
      <c r="AK64" s="584"/>
      <c r="AL64" s="584"/>
    </row>
    <row r="65" spans="1:38" ht="16.5" customHeight="1">
      <c r="A65" s="129" t="s">
        <v>535</v>
      </c>
      <c r="B65" s="144"/>
      <c r="C65" s="144"/>
      <c r="D65" s="148" t="s">
        <v>536</v>
      </c>
      <c r="E65" s="146"/>
      <c r="F65" s="146"/>
      <c r="G65" s="146"/>
      <c r="H65" s="146"/>
      <c r="I65" s="146"/>
      <c r="J65" s="146"/>
      <c r="K65" s="146"/>
      <c r="L65" s="146"/>
      <c r="M65" s="146"/>
      <c r="N65" s="147"/>
      <c r="O65" s="604"/>
      <c r="P65" s="605"/>
      <c r="Q65" s="605"/>
      <c r="R65" s="605"/>
      <c r="S65" s="605"/>
      <c r="T65" s="605"/>
      <c r="U65" s="584"/>
      <c r="V65" s="584"/>
      <c r="W65" s="584"/>
      <c r="X65" s="584"/>
      <c r="Y65" s="584"/>
      <c r="Z65" s="584"/>
      <c r="AA65" s="583"/>
      <c r="AB65" s="583"/>
      <c r="AC65" s="583"/>
      <c r="AD65" s="583"/>
      <c r="AE65" s="583"/>
      <c r="AF65" s="583"/>
      <c r="AG65" s="584"/>
      <c r="AH65" s="584"/>
      <c r="AI65" s="584"/>
      <c r="AJ65" s="584"/>
      <c r="AK65" s="584"/>
      <c r="AL65" s="584"/>
    </row>
    <row r="66" spans="1:38" ht="16.5" customHeight="1">
      <c r="A66" s="129" t="s">
        <v>537</v>
      </c>
      <c r="B66" s="144"/>
      <c r="C66" s="144"/>
      <c r="D66" s="148" t="s">
        <v>538</v>
      </c>
      <c r="E66" s="146"/>
      <c r="F66" s="146"/>
      <c r="G66" s="146"/>
      <c r="H66" s="146"/>
      <c r="I66" s="146"/>
      <c r="J66" s="146"/>
      <c r="K66" s="146"/>
      <c r="L66" s="146"/>
      <c r="M66" s="146"/>
      <c r="N66" s="147"/>
      <c r="O66" s="604"/>
      <c r="P66" s="605"/>
      <c r="Q66" s="605"/>
      <c r="R66" s="605"/>
      <c r="S66" s="605"/>
      <c r="T66" s="605"/>
      <c r="U66" s="584"/>
      <c r="V66" s="584"/>
      <c r="W66" s="584"/>
      <c r="X66" s="584"/>
      <c r="Y66" s="584"/>
      <c r="Z66" s="584"/>
      <c r="AA66" s="583"/>
      <c r="AB66" s="583"/>
      <c r="AC66" s="583"/>
      <c r="AD66" s="583"/>
      <c r="AE66" s="583"/>
      <c r="AF66" s="583"/>
      <c r="AG66" s="584"/>
      <c r="AH66" s="584"/>
      <c r="AI66" s="584"/>
      <c r="AJ66" s="584"/>
      <c r="AK66" s="584"/>
      <c r="AL66" s="584"/>
    </row>
    <row r="67" spans="1:38" ht="16.5" customHeight="1">
      <c r="A67" s="129" t="s">
        <v>539</v>
      </c>
      <c r="B67" s="144"/>
      <c r="C67" s="144"/>
      <c r="D67" s="148" t="s">
        <v>540</v>
      </c>
      <c r="E67" s="146"/>
      <c r="F67" s="146"/>
      <c r="G67" s="146"/>
      <c r="H67" s="146"/>
      <c r="I67" s="146"/>
      <c r="J67" s="146"/>
      <c r="K67" s="146"/>
      <c r="L67" s="146"/>
      <c r="M67" s="146"/>
      <c r="N67" s="147"/>
      <c r="O67" s="604"/>
      <c r="P67" s="605"/>
      <c r="Q67" s="605"/>
      <c r="R67" s="605"/>
      <c r="S67" s="605"/>
      <c r="T67" s="605"/>
      <c r="U67" s="584"/>
      <c r="V67" s="584"/>
      <c r="W67" s="584"/>
      <c r="X67" s="584"/>
      <c r="Y67" s="584"/>
      <c r="Z67" s="584"/>
      <c r="AA67" s="583"/>
      <c r="AB67" s="583"/>
      <c r="AC67" s="583"/>
      <c r="AD67" s="583"/>
      <c r="AE67" s="583"/>
      <c r="AF67" s="583"/>
      <c r="AG67" s="584"/>
      <c r="AH67" s="584"/>
      <c r="AI67" s="584"/>
      <c r="AJ67" s="584"/>
      <c r="AK67" s="584"/>
      <c r="AL67" s="584"/>
    </row>
    <row r="68" spans="1:38" ht="16.5" customHeight="1">
      <c r="A68" s="129" t="s">
        <v>541</v>
      </c>
      <c r="B68" s="144"/>
      <c r="C68" s="144"/>
      <c r="D68" s="148" t="s">
        <v>516</v>
      </c>
      <c r="E68" s="146"/>
      <c r="F68" s="146"/>
      <c r="G68" s="146"/>
      <c r="H68" s="146"/>
      <c r="I68" s="146"/>
      <c r="J68" s="146"/>
      <c r="K68" s="146"/>
      <c r="L68" s="146"/>
      <c r="M68" s="146"/>
      <c r="N68" s="147"/>
      <c r="O68" s="604"/>
      <c r="P68" s="605"/>
      <c r="Q68" s="605"/>
      <c r="R68" s="605"/>
      <c r="S68" s="605"/>
      <c r="T68" s="605"/>
      <c r="U68" s="584"/>
      <c r="V68" s="584"/>
      <c r="W68" s="584"/>
      <c r="X68" s="584"/>
      <c r="Y68" s="584"/>
      <c r="Z68" s="584"/>
      <c r="AA68" s="583"/>
      <c r="AB68" s="583"/>
      <c r="AC68" s="583"/>
      <c r="AD68" s="583"/>
      <c r="AE68" s="583"/>
      <c r="AF68" s="583"/>
      <c r="AG68" s="584"/>
      <c r="AH68" s="584"/>
      <c r="AI68" s="584"/>
      <c r="AJ68" s="584"/>
      <c r="AK68" s="584"/>
      <c r="AL68" s="584"/>
    </row>
    <row r="69" spans="1:38" ht="16.5" customHeight="1">
      <c r="A69" s="129" t="s">
        <v>542</v>
      </c>
      <c r="B69" s="144"/>
      <c r="C69" s="144"/>
      <c r="D69" s="148" t="s">
        <v>518</v>
      </c>
      <c r="E69" s="146"/>
      <c r="F69" s="146"/>
      <c r="G69" s="146"/>
      <c r="H69" s="146"/>
      <c r="I69" s="146"/>
      <c r="J69" s="146"/>
      <c r="K69" s="146"/>
      <c r="L69" s="146"/>
      <c r="M69" s="146"/>
      <c r="N69" s="147"/>
      <c r="O69" s="604"/>
      <c r="P69" s="605"/>
      <c r="Q69" s="605"/>
      <c r="R69" s="605"/>
      <c r="S69" s="605"/>
      <c r="T69" s="605"/>
      <c r="U69" s="584"/>
      <c r="V69" s="584"/>
      <c r="W69" s="584"/>
      <c r="X69" s="584"/>
      <c r="Y69" s="584"/>
      <c r="Z69" s="584"/>
      <c r="AA69" s="583"/>
      <c r="AB69" s="583"/>
      <c r="AC69" s="583"/>
      <c r="AD69" s="583"/>
      <c r="AE69" s="583"/>
      <c r="AF69" s="583"/>
      <c r="AG69" s="584"/>
      <c r="AH69" s="584"/>
      <c r="AI69" s="584"/>
      <c r="AJ69" s="584"/>
      <c r="AK69" s="584"/>
      <c r="AL69" s="584"/>
    </row>
    <row r="70" spans="1:38" ht="16.5" customHeight="1">
      <c r="A70" s="129" t="s">
        <v>543</v>
      </c>
      <c r="B70" s="144"/>
      <c r="C70" s="144"/>
      <c r="D70" s="148" t="s">
        <v>471</v>
      </c>
      <c r="E70" s="146"/>
      <c r="F70" s="146"/>
      <c r="G70" s="146"/>
      <c r="H70" s="146"/>
      <c r="I70" s="146"/>
      <c r="J70" s="146"/>
      <c r="K70" s="146"/>
      <c r="L70" s="146"/>
      <c r="M70" s="146"/>
      <c r="N70" s="147"/>
      <c r="O70" s="604"/>
      <c r="P70" s="605"/>
      <c r="Q70" s="605"/>
      <c r="R70" s="605"/>
      <c r="S70" s="605"/>
      <c r="T70" s="605"/>
      <c r="U70" s="584"/>
      <c r="V70" s="584"/>
      <c r="W70" s="584"/>
      <c r="X70" s="584"/>
      <c r="Y70" s="584"/>
      <c r="Z70" s="584"/>
      <c r="AA70" s="583"/>
      <c r="AB70" s="583"/>
      <c r="AC70" s="583"/>
      <c r="AD70" s="583"/>
      <c r="AE70" s="583"/>
      <c r="AF70" s="583"/>
      <c r="AG70" s="584"/>
      <c r="AH70" s="584"/>
      <c r="AI70" s="584"/>
      <c r="AJ70" s="584"/>
      <c r="AK70" s="584"/>
      <c r="AL70" s="584"/>
    </row>
    <row r="71" spans="1:38" ht="16.5" customHeight="1">
      <c r="A71" s="129" t="s">
        <v>544</v>
      </c>
      <c r="B71" s="144"/>
      <c r="C71" s="144"/>
      <c r="D71" s="148" t="s">
        <v>545</v>
      </c>
      <c r="E71" s="146"/>
      <c r="F71" s="146"/>
      <c r="G71" s="146"/>
      <c r="H71" s="146"/>
      <c r="I71" s="146"/>
      <c r="J71" s="146"/>
      <c r="K71" s="146"/>
      <c r="L71" s="146"/>
      <c r="M71" s="146"/>
      <c r="N71" s="147"/>
      <c r="O71" s="603">
        <f>+O72+O73+O74</f>
        <v>0</v>
      </c>
      <c r="P71" s="584"/>
      <c r="Q71" s="584"/>
      <c r="R71" s="584"/>
      <c r="S71" s="584"/>
      <c r="T71" s="584"/>
      <c r="U71" s="584"/>
      <c r="V71" s="584"/>
      <c r="W71" s="584"/>
      <c r="X71" s="584"/>
      <c r="Y71" s="584"/>
      <c r="Z71" s="584"/>
      <c r="AA71" s="584">
        <f>+AA72+AA73+AA74</f>
        <v>0</v>
      </c>
      <c r="AB71" s="584"/>
      <c r="AC71" s="584"/>
      <c r="AD71" s="584"/>
      <c r="AE71" s="584"/>
      <c r="AF71" s="584"/>
      <c r="AG71" s="584"/>
      <c r="AH71" s="584"/>
      <c r="AI71" s="584"/>
      <c r="AJ71" s="584"/>
      <c r="AK71" s="584"/>
      <c r="AL71" s="584"/>
    </row>
    <row r="72" spans="1:38" ht="16.5" customHeight="1">
      <c r="A72" s="129" t="s">
        <v>546</v>
      </c>
      <c r="B72" s="144"/>
      <c r="C72" s="144"/>
      <c r="D72" s="148" t="s">
        <v>547</v>
      </c>
      <c r="E72" s="146"/>
      <c r="F72" s="146"/>
      <c r="G72" s="146"/>
      <c r="H72" s="146"/>
      <c r="I72" s="146"/>
      <c r="J72" s="146"/>
      <c r="K72" s="146"/>
      <c r="L72" s="146"/>
      <c r="M72" s="146"/>
      <c r="N72" s="147"/>
      <c r="O72" s="582"/>
      <c r="P72" s="583"/>
      <c r="Q72" s="583"/>
      <c r="R72" s="583"/>
      <c r="S72" s="583"/>
      <c r="T72" s="583"/>
      <c r="U72" s="584"/>
      <c r="V72" s="584"/>
      <c r="W72" s="584"/>
      <c r="X72" s="584"/>
      <c r="Y72" s="584"/>
      <c r="Z72" s="584"/>
      <c r="AA72" s="583"/>
      <c r="AB72" s="583"/>
      <c r="AC72" s="583"/>
      <c r="AD72" s="583"/>
      <c r="AE72" s="583"/>
      <c r="AF72" s="583"/>
      <c r="AG72" s="584"/>
      <c r="AH72" s="584"/>
      <c r="AI72" s="584"/>
      <c r="AJ72" s="584"/>
      <c r="AK72" s="584"/>
      <c r="AL72" s="584"/>
    </row>
    <row r="73" spans="1:38" ht="16.5" customHeight="1">
      <c r="A73" s="129" t="s">
        <v>548</v>
      </c>
      <c r="B73" s="144"/>
      <c r="C73" s="144"/>
      <c r="D73" s="148" t="s">
        <v>549</v>
      </c>
      <c r="E73" s="146"/>
      <c r="F73" s="146"/>
      <c r="G73" s="146"/>
      <c r="H73" s="146"/>
      <c r="I73" s="146"/>
      <c r="J73" s="146"/>
      <c r="K73" s="146"/>
      <c r="L73" s="146"/>
      <c r="M73" s="146"/>
      <c r="N73" s="147"/>
      <c r="O73" s="582"/>
      <c r="P73" s="583"/>
      <c r="Q73" s="583"/>
      <c r="R73" s="583"/>
      <c r="S73" s="583"/>
      <c r="T73" s="583"/>
      <c r="U73" s="584"/>
      <c r="V73" s="584"/>
      <c r="W73" s="584"/>
      <c r="X73" s="584"/>
      <c r="Y73" s="584"/>
      <c r="Z73" s="584"/>
      <c r="AA73" s="583"/>
      <c r="AB73" s="583"/>
      <c r="AC73" s="583"/>
      <c r="AD73" s="583"/>
      <c r="AE73" s="583"/>
      <c r="AF73" s="583"/>
      <c r="AG73" s="584"/>
      <c r="AH73" s="584"/>
      <c r="AI73" s="584"/>
      <c r="AJ73" s="584"/>
      <c r="AK73" s="584"/>
      <c r="AL73" s="584"/>
    </row>
    <row r="74" spans="1:38" ht="16.5" customHeight="1">
      <c r="A74" s="129" t="s">
        <v>550</v>
      </c>
      <c r="B74" s="144"/>
      <c r="C74" s="144"/>
      <c r="D74" s="148" t="s">
        <v>471</v>
      </c>
      <c r="E74" s="146"/>
      <c r="F74" s="146"/>
      <c r="G74" s="146"/>
      <c r="H74" s="146"/>
      <c r="I74" s="146"/>
      <c r="J74" s="146"/>
      <c r="K74" s="146"/>
      <c r="L74" s="146"/>
      <c r="M74" s="146"/>
      <c r="N74" s="147"/>
      <c r="O74" s="582"/>
      <c r="P74" s="583"/>
      <c r="Q74" s="583"/>
      <c r="R74" s="583"/>
      <c r="S74" s="583"/>
      <c r="T74" s="583"/>
      <c r="U74" s="584"/>
      <c r="V74" s="584"/>
      <c r="W74" s="584"/>
      <c r="X74" s="584"/>
      <c r="Y74" s="584"/>
      <c r="Z74" s="584"/>
      <c r="AA74" s="583"/>
      <c r="AB74" s="583"/>
      <c r="AC74" s="583"/>
      <c r="AD74" s="583"/>
      <c r="AE74" s="583"/>
      <c r="AF74" s="583"/>
      <c r="AG74" s="584"/>
      <c r="AH74" s="584"/>
      <c r="AI74" s="584"/>
      <c r="AJ74" s="584"/>
      <c r="AK74" s="584"/>
      <c r="AL74" s="584"/>
    </row>
    <row r="75" spans="1:38" ht="16.5" customHeight="1">
      <c r="A75" s="129" t="s">
        <v>551</v>
      </c>
      <c r="B75" s="144"/>
      <c r="C75" s="144"/>
      <c r="D75" s="148" t="s">
        <v>552</v>
      </c>
      <c r="E75" s="146"/>
      <c r="F75" s="146"/>
      <c r="G75" s="146"/>
      <c r="H75" s="146"/>
      <c r="I75" s="146"/>
      <c r="J75" s="146"/>
      <c r="K75" s="146"/>
      <c r="L75" s="146"/>
      <c r="M75" s="146"/>
      <c r="N75" s="147"/>
      <c r="O75" s="582">
        <v>279230000</v>
      </c>
      <c r="P75" s="583"/>
      <c r="Q75" s="583"/>
      <c r="R75" s="583"/>
      <c r="S75" s="583"/>
      <c r="T75" s="583"/>
      <c r="U75" s="584"/>
      <c r="V75" s="584"/>
      <c r="W75" s="584"/>
      <c r="X75" s="584"/>
      <c r="Y75" s="584"/>
      <c r="Z75" s="584"/>
      <c r="AA75" s="583">
        <v>279230000</v>
      </c>
      <c r="AB75" s="583"/>
      <c r="AC75" s="583"/>
      <c r="AD75" s="583"/>
      <c r="AE75" s="583"/>
      <c r="AF75" s="583"/>
      <c r="AG75" s="584"/>
      <c r="AH75" s="584"/>
      <c r="AI75" s="584"/>
      <c r="AJ75" s="584"/>
      <c r="AK75" s="584"/>
      <c r="AL75" s="584"/>
    </row>
    <row r="76" spans="1:38" ht="16.5" customHeight="1">
      <c r="A76" s="129" t="s">
        <v>553</v>
      </c>
      <c r="B76" s="144"/>
      <c r="C76" s="144"/>
      <c r="D76" s="148" t="s">
        <v>554</v>
      </c>
      <c r="E76" s="146"/>
      <c r="F76" s="146"/>
      <c r="G76" s="146"/>
      <c r="H76" s="146"/>
      <c r="I76" s="146"/>
      <c r="J76" s="146"/>
      <c r="K76" s="146"/>
      <c r="L76" s="146"/>
      <c r="M76" s="146"/>
      <c r="N76" s="147"/>
      <c r="O76" s="582"/>
      <c r="P76" s="583"/>
      <c r="Q76" s="583"/>
      <c r="R76" s="583"/>
      <c r="S76" s="583"/>
      <c r="T76" s="583"/>
      <c r="U76" s="584"/>
      <c r="V76" s="584"/>
      <c r="W76" s="584"/>
      <c r="X76" s="584"/>
      <c r="Y76" s="584"/>
      <c r="Z76" s="584"/>
      <c r="AA76" s="583"/>
      <c r="AB76" s="583"/>
      <c r="AC76" s="583"/>
      <c r="AD76" s="583"/>
      <c r="AE76" s="583"/>
      <c r="AF76" s="583"/>
      <c r="AG76" s="584"/>
      <c r="AH76" s="584"/>
      <c r="AI76" s="584"/>
      <c r="AJ76" s="584"/>
      <c r="AK76" s="584"/>
      <c r="AL76" s="584"/>
    </row>
    <row r="77" spans="1:38" ht="16.5" customHeight="1">
      <c r="A77" s="194" t="s">
        <v>1027</v>
      </c>
      <c r="B77" s="144"/>
      <c r="C77" s="144"/>
      <c r="D77" s="148" t="s">
        <v>1028</v>
      </c>
      <c r="E77" s="146"/>
      <c r="F77" s="146"/>
      <c r="G77" s="146"/>
      <c r="H77" s="146"/>
      <c r="I77" s="146"/>
      <c r="J77" s="146"/>
      <c r="K77" s="146"/>
      <c r="L77" s="146"/>
      <c r="M77" s="146"/>
      <c r="N77" s="147"/>
      <c r="O77" s="582"/>
      <c r="P77" s="583"/>
      <c r="Q77" s="583"/>
      <c r="R77" s="583"/>
      <c r="S77" s="583"/>
      <c r="T77" s="583"/>
      <c r="U77" s="584"/>
      <c r="V77" s="584"/>
      <c r="W77" s="584"/>
      <c r="X77" s="584"/>
      <c r="Y77" s="584"/>
      <c r="Z77" s="584"/>
      <c r="AA77" s="583"/>
      <c r="AB77" s="583"/>
      <c r="AC77" s="583"/>
      <c r="AD77" s="583"/>
      <c r="AE77" s="583"/>
      <c r="AF77" s="583"/>
      <c r="AG77" s="584"/>
      <c r="AH77" s="584"/>
      <c r="AI77" s="584"/>
      <c r="AJ77" s="584"/>
      <c r="AK77" s="584"/>
      <c r="AL77" s="584"/>
    </row>
    <row r="78" spans="1:38" ht="16.5" customHeight="1">
      <c r="A78" s="129" t="s">
        <v>555</v>
      </c>
      <c r="B78" s="144"/>
      <c r="C78" s="144"/>
      <c r="D78" s="148" t="s">
        <v>1029</v>
      </c>
      <c r="E78" s="146"/>
      <c r="F78" s="146"/>
      <c r="G78" s="146"/>
      <c r="H78" s="146"/>
      <c r="I78" s="146"/>
      <c r="J78" s="146"/>
      <c r="K78" s="146"/>
      <c r="L78" s="146"/>
      <c r="M78" s="146"/>
      <c r="N78" s="147"/>
      <c r="O78" s="582"/>
      <c r="P78" s="583"/>
      <c r="Q78" s="583"/>
      <c r="R78" s="583"/>
      <c r="S78" s="583"/>
      <c r="T78" s="583"/>
      <c r="U78" s="584"/>
      <c r="V78" s="584"/>
      <c r="W78" s="584"/>
      <c r="X78" s="584"/>
      <c r="Y78" s="584"/>
      <c r="Z78" s="584"/>
      <c r="AA78" s="583"/>
      <c r="AB78" s="583"/>
      <c r="AC78" s="583"/>
      <c r="AD78" s="583"/>
      <c r="AE78" s="583"/>
      <c r="AF78" s="583"/>
      <c r="AG78" s="584"/>
      <c r="AH78" s="584"/>
      <c r="AI78" s="584"/>
      <c r="AJ78" s="584"/>
      <c r="AK78" s="584"/>
      <c r="AL78" s="584"/>
    </row>
    <row r="79" spans="1:38" ht="16.5" customHeight="1">
      <c r="A79" s="129" t="s">
        <v>556</v>
      </c>
      <c r="B79" s="144"/>
      <c r="C79" s="144"/>
      <c r="D79" s="145" t="s">
        <v>557</v>
      </c>
      <c r="E79" s="146"/>
      <c r="F79" s="146"/>
      <c r="G79" s="146"/>
      <c r="H79" s="146"/>
      <c r="I79" s="146"/>
      <c r="J79" s="146"/>
      <c r="K79" s="146"/>
      <c r="L79" s="146"/>
      <c r="M79" s="146"/>
      <c r="N79" s="147"/>
      <c r="O79" s="603"/>
      <c r="P79" s="584"/>
      <c r="Q79" s="584"/>
      <c r="R79" s="584"/>
      <c r="S79" s="584"/>
      <c r="T79" s="584"/>
      <c r="U79" s="584">
        <f>U12+U36</f>
        <v>391550593814</v>
      </c>
      <c r="V79" s="584"/>
      <c r="W79" s="584"/>
      <c r="X79" s="584"/>
      <c r="Y79" s="584"/>
      <c r="Z79" s="584"/>
      <c r="AA79" s="584"/>
      <c r="AB79" s="584"/>
      <c r="AC79" s="584"/>
      <c r="AD79" s="584"/>
      <c r="AE79" s="584"/>
      <c r="AF79" s="584"/>
      <c r="AG79" s="584">
        <f>AG12+AG36</f>
        <v>393243293659</v>
      </c>
      <c r="AH79" s="584"/>
      <c r="AI79" s="584"/>
      <c r="AJ79" s="584"/>
      <c r="AK79" s="584"/>
      <c r="AL79" s="584"/>
    </row>
    <row r="80" spans="1:38" ht="16.5" customHeight="1">
      <c r="A80" s="129"/>
      <c r="B80" s="144"/>
      <c r="C80" s="144"/>
      <c r="D80" s="145" t="s">
        <v>558</v>
      </c>
      <c r="E80" s="146"/>
      <c r="F80" s="146"/>
      <c r="G80" s="146"/>
      <c r="H80" s="146"/>
      <c r="I80" s="146"/>
      <c r="J80" s="146"/>
      <c r="K80" s="146"/>
      <c r="L80" s="146"/>
      <c r="M80" s="146"/>
      <c r="N80" s="147"/>
      <c r="O80" s="598"/>
      <c r="P80" s="597"/>
      <c r="Q80" s="597"/>
      <c r="R80" s="597"/>
      <c r="S80" s="597"/>
      <c r="T80" s="597"/>
      <c r="U80" s="597"/>
      <c r="V80" s="597"/>
      <c r="W80" s="597"/>
      <c r="X80" s="597"/>
      <c r="Y80" s="597"/>
      <c r="Z80" s="597"/>
      <c r="AA80" s="597"/>
      <c r="AB80" s="597"/>
      <c r="AC80" s="597"/>
      <c r="AD80" s="597"/>
      <c r="AE80" s="597"/>
      <c r="AF80" s="597"/>
      <c r="AG80" s="597"/>
      <c r="AH80" s="597"/>
      <c r="AI80" s="597"/>
      <c r="AJ80" s="597"/>
      <c r="AK80" s="597"/>
      <c r="AL80" s="597"/>
    </row>
    <row r="81" spans="1:38" ht="16.5" customHeight="1">
      <c r="A81" s="129" t="s">
        <v>559</v>
      </c>
      <c r="B81" s="144"/>
      <c r="C81" s="144"/>
      <c r="D81" s="145" t="s">
        <v>560</v>
      </c>
      <c r="E81" s="146"/>
      <c r="F81" s="146"/>
      <c r="G81" s="146"/>
      <c r="H81" s="146"/>
      <c r="I81" s="146"/>
      <c r="J81" s="146"/>
      <c r="K81" s="146"/>
      <c r="L81" s="146"/>
      <c r="M81" s="146"/>
      <c r="N81" s="147"/>
      <c r="O81" s="598"/>
      <c r="P81" s="597"/>
      <c r="Q81" s="597"/>
      <c r="R81" s="597"/>
      <c r="S81" s="597"/>
      <c r="T81" s="597"/>
      <c r="U81" s="597">
        <f>+O82+O83+O84+O85+O86+O87+O88+O89+O90+O91+O92+O93+O94+O95+O96+O97+O98+O99</f>
        <v>444105613</v>
      </c>
      <c r="V81" s="597"/>
      <c r="W81" s="597"/>
      <c r="X81" s="597"/>
      <c r="Y81" s="597"/>
      <c r="Z81" s="597"/>
      <c r="AA81" s="597"/>
      <c r="AB81" s="597"/>
      <c r="AC81" s="597"/>
      <c r="AD81" s="597"/>
      <c r="AE81" s="597"/>
      <c r="AF81" s="597"/>
      <c r="AG81" s="597">
        <f>+AA82+AA83+AA84+AA85+AA86+AA87+AA88+AA89+AA90+AA91+AA92+AA93+AA94+AA95+AA96+AA97+AA98+AA99</f>
        <v>322681865</v>
      </c>
      <c r="AH81" s="597"/>
      <c r="AI81" s="597"/>
      <c r="AJ81" s="597"/>
      <c r="AK81" s="597"/>
      <c r="AL81" s="597"/>
    </row>
    <row r="82" spans="1:38" ht="16.5" customHeight="1">
      <c r="A82" s="129" t="s">
        <v>561</v>
      </c>
      <c r="B82" s="144"/>
      <c r="C82" s="144"/>
      <c r="D82" s="148" t="s">
        <v>562</v>
      </c>
      <c r="E82" s="146"/>
      <c r="F82" s="146"/>
      <c r="G82" s="146"/>
      <c r="H82" s="146"/>
      <c r="I82" s="146"/>
      <c r="J82" s="146"/>
      <c r="K82" s="146"/>
      <c r="L82" s="146"/>
      <c r="M82" s="146"/>
      <c r="N82" s="147"/>
      <c r="O82" s="595"/>
      <c r="P82" s="596"/>
      <c r="Q82" s="596"/>
      <c r="R82" s="596"/>
      <c r="S82" s="596"/>
      <c r="T82" s="596"/>
      <c r="U82" s="597"/>
      <c r="V82" s="597"/>
      <c r="W82" s="597"/>
      <c r="X82" s="597"/>
      <c r="Y82" s="597"/>
      <c r="Z82" s="597"/>
      <c r="AA82" s="596"/>
      <c r="AB82" s="596"/>
      <c r="AC82" s="596"/>
      <c r="AD82" s="596"/>
      <c r="AE82" s="596"/>
      <c r="AF82" s="596"/>
      <c r="AG82" s="597"/>
      <c r="AH82" s="597"/>
      <c r="AI82" s="597"/>
      <c r="AJ82" s="597"/>
      <c r="AK82" s="597"/>
      <c r="AL82" s="597"/>
    </row>
    <row r="83" spans="1:38" ht="16.5" customHeight="1">
      <c r="A83" s="129" t="s">
        <v>563</v>
      </c>
      <c r="B83" s="144"/>
      <c r="C83" s="144"/>
      <c r="D83" s="148" t="s">
        <v>564</v>
      </c>
      <c r="E83" s="146"/>
      <c r="F83" s="146"/>
      <c r="G83" s="146"/>
      <c r="H83" s="146"/>
      <c r="I83" s="146"/>
      <c r="J83" s="146"/>
      <c r="K83" s="146"/>
      <c r="L83" s="146"/>
      <c r="M83" s="146"/>
      <c r="N83" s="147"/>
      <c r="O83" s="595"/>
      <c r="P83" s="596"/>
      <c r="Q83" s="596"/>
      <c r="R83" s="596"/>
      <c r="S83" s="596"/>
      <c r="T83" s="596"/>
      <c r="U83" s="597"/>
      <c r="V83" s="597"/>
      <c r="W83" s="597"/>
      <c r="X83" s="597"/>
      <c r="Y83" s="597"/>
      <c r="Z83" s="597"/>
      <c r="AA83" s="596"/>
      <c r="AB83" s="596"/>
      <c r="AC83" s="596"/>
      <c r="AD83" s="596"/>
      <c r="AE83" s="596"/>
      <c r="AF83" s="596"/>
      <c r="AG83" s="597"/>
      <c r="AH83" s="597"/>
      <c r="AI83" s="597"/>
      <c r="AJ83" s="597"/>
      <c r="AK83" s="597"/>
      <c r="AL83" s="597"/>
    </row>
    <row r="84" spans="1:38" ht="16.5" customHeight="1">
      <c r="A84" s="129" t="s">
        <v>565</v>
      </c>
      <c r="B84" s="144"/>
      <c r="C84" s="144"/>
      <c r="D84" s="148" t="s">
        <v>566</v>
      </c>
      <c r="E84" s="146"/>
      <c r="F84" s="146"/>
      <c r="G84" s="146"/>
      <c r="H84" s="146"/>
      <c r="I84" s="146"/>
      <c r="J84" s="146"/>
      <c r="K84" s="146"/>
      <c r="L84" s="146"/>
      <c r="M84" s="146"/>
      <c r="N84" s="147"/>
      <c r="O84" s="595"/>
      <c r="P84" s="596"/>
      <c r="Q84" s="596"/>
      <c r="R84" s="596"/>
      <c r="S84" s="596"/>
      <c r="T84" s="596"/>
      <c r="U84" s="597"/>
      <c r="V84" s="597"/>
      <c r="W84" s="597"/>
      <c r="X84" s="597"/>
      <c r="Y84" s="597"/>
      <c r="Z84" s="597"/>
      <c r="AA84" s="596"/>
      <c r="AB84" s="596"/>
      <c r="AC84" s="596"/>
      <c r="AD84" s="596"/>
      <c r="AE84" s="596"/>
      <c r="AF84" s="596"/>
      <c r="AG84" s="597"/>
      <c r="AH84" s="597"/>
      <c r="AI84" s="597"/>
      <c r="AJ84" s="597"/>
      <c r="AK84" s="597"/>
      <c r="AL84" s="597"/>
    </row>
    <row r="85" spans="1:38" ht="16.5" customHeight="1">
      <c r="A85" s="129" t="s">
        <v>567</v>
      </c>
      <c r="B85" s="144"/>
      <c r="C85" s="144"/>
      <c r="D85" s="148" t="s">
        <v>568</v>
      </c>
      <c r="E85" s="146"/>
      <c r="F85" s="146"/>
      <c r="G85" s="146"/>
      <c r="H85" s="146"/>
      <c r="I85" s="146"/>
      <c r="J85" s="146"/>
      <c r="K85" s="146"/>
      <c r="L85" s="146"/>
      <c r="M85" s="146"/>
      <c r="N85" s="147"/>
      <c r="O85" s="595">
        <v>220586678</v>
      </c>
      <c r="P85" s="596"/>
      <c r="Q85" s="596"/>
      <c r="R85" s="596"/>
      <c r="S85" s="596"/>
      <c r="T85" s="596"/>
      <c r="U85" s="597"/>
      <c r="V85" s="597"/>
      <c r="W85" s="597"/>
      <c r="X85" s="597"/>
      <c r="Y85" s="597"/>
      <c r="Z85" s="597"/>
      <c r="AA85" s="596">
        <v>93512768</v>
      </c>
      <c r="AB85" s="596"/>
      <c r="AC85" s="596"/>
      <c r="AD85" s="596"/>
      <c r="AE85" s="596"/>
      <c r="AF85" s="596"/>
      <c r="AG85" s="597"/>
      <c r="AH85" s="597"/>
      <c r="AI85" s="597"/>
      <c r="AJ85" s="597"/>
      <c r="AK85" s="597"/>
      <c r="AL85" s="597"/>
    </row>
    <row r="86" spans="1:38" ht="16.5" customHeight="1">
      <c r="A86" s="129" t="s">
        <v>569</v>
      </c>
      <c r="B86" s="144"/>
      <c r="C86" s="144"/>
      <c r="D86" s="148" t="s">
        <v>570</v>
      </c>
      <c r="E86" s="146"/>
      <c r="F86" s="146"/>
      <c r="G86" s="146"/>
      <c r="H86" s="146"/>
      <c r="I86" s="146"/>
      <c r="J86" s="146"/>
      <c r="K86" s="146"/>
      <c r="L86" s="146"/>
      <c r="M86" s="146"/>
      <c r="N86" s="147"/>
      <c r="O86" s="595"/>
      <c r="P86" s="596"/>
      <c r="Q86" s="596"/>
      <c r="R86" s="596"/>
      <c r="S86" s="596"/>
      <c r="T86" s="596"/>
      <c r="U86" s="597"/>
      <c r="V86" s="597"/>
      <c r="W86" s="597"/>
      <c r="X86" s="597"/>
      <c r="Y86" s="597"/>
      <c r="Z86" s="597"/>
      <c r="AA86" s="596"/>
      <c r="AB86" s="596"/>
      <c r="AC86" s="596"/>
      <c r="AD86" s="596"/>
      <c r="AE86" s="596"/>
      <c r="AF86" s="596"/>
      <c r="AG86" s="597"/>
      <c r="AH86" s="597"/>
      <c r="AI86" s="597"/>
      <c r="AJ86" s="597"/>
      <c r="AK86" s="597"/>
      <c r="AL86" s="597"/>
    </row>
    <row r="87" spans="1:38" ht="16.5" customHeight="1">
      <c r="A87" s="129" t="s">
        <v>571</v>
      </c>
      <c r="B87" s="144"/>
      <c r="C87" s="144"/>
      <c r="D87" s="148" t="s">
        <v>572</v>
      </c>
      <c r="E87" s="146"/>
      <c r="F87" s="146"/>
      <c r="G87" s="146"/>
      <c r="H87" s="146"/>
      <c r="I87" s="146"/>
      <c r="J87" s="146"/>
      <c r="K87" s="146"/>
      <c r="L87" s="146"/>
      <c r="M87" s="146"/>
      <c r="N87" s="147"/>
      <c r="O87" s="599">
        <v>115597030</v>
      </c>
      <c r="P87" s="600"/>
      <c r="Q87" s="600"/>
      <c r="R87" s="600"/>
      <c r="S87" s="600"/>
      <c r="T87" s="595"/>
      <c r="U87" s="601"/>
      <c r="V87" s="602"/>
      <c r="W87" s="602"/>
      <c r="X87" s="602"/>
      <c r="Y87" s="602"/>
      <c r="Z87" s="598"/>
      <c r="AA87" s="599">
        <v>106108527</v>
      </c>
      <c r="AB87" s="600"/>
      <c r="AC87" s="600"/>
      <c r="AD87" s="600"/>
      <c r="AE87" s="600"/>
      <c r="AF87" s="595"/>
      <c r="AG87" s="601"/>
      <c r="AH87" s="602"/>
      <c r="AI87" s="602"/>
      <c r="AJ87" s="602"/>
      <c r="AK87" s="602"/>
      <c r="AL87" s="598"/>
    </row>
    <row r="88" spans="1:38" ht="16.5" customHeight="1">
      <c r="A88" s="129" t="s">
        <v>573</v>
      </c>
      <c r="B88" s="144"/>
      <c r="C88" s="144"/>
      <c r="D88" s="148" t="s">
        <v>574</v>
      </c>
      <c r="E88" s="146"/>
      <c r="F88" s="146"/>
      <c r="G88" s="146"/>
      <c r="H88" s="146"/>
      <c r="I88" s="146"/>
      <c r="J88" s="146"/>
      <c r="K88" s="146"/>
      <c r="L88" s="146"/>
      <c r="M88" s="146"/>
      <c r="N88" s="147"/>
      <c r="O88" s="595">
        <v>104375930</v>
      </c>
      <c r="P88" s="596"/>
      <c r="Q88" s="596"/>
      <c r="R88" s="596"/>
      <c r="S88" s="596"/>
      <c r="T88" s="596"/>
      <c r="U88" s="597"/>
      <c r="V88" s="597"/>
      <c r="W88" s="597"/>
      <c r="X88" s="597"/>
      <c r="Y88" s="597"/>
      <c r="Z88" s="597"/>
      <c r="AA88" s="596">
        <v>120626565</v>
      </c>
      <c r="AB88" s="596"/>
      <c r="AC88" s="596"/>
      <c r="AD88" s="596"/>
      <c r="AE88" s="596"/>
      <c r="AF88" s="596"/>
      <c r="AG88" s="597"/>
      <c r="AH88" s="597"/>
      <c r="AI88" s="597"/>
      <c r="AJ88" s="597"/>
      <c r="AK88" s="597"/>
      <c r="AL88" s="597"/>
    </row>
    <row r="89" spans="1:38" ht="16.5" customHeight="1">
      <c r="A89" s="129" t="s">
        <v>575</v>
      </c>
      <c r="B89" s="144"/>
      <c r="C89" s="144"/>
      <c r="D89" s="148" t="s">
        <v>576</v>
      </c>
      <c r="E89" s="146"/>
      <c r="F89" s="146"/>
      <c r="G89" s="146"/>
      <c r="H89" s="146"/>
      <c r="I89" s="146"/>
      <c r="J89" s="146"/>
      <c r="K89" s="146"/>
      <c r="L89" s="146"/>
      <c r="M89" s="146"/>
      <c r="N89" s="147"/>
      <c r="O89" s="595">
        <v>2219180</v>
      </c>
      <c r="P89" s="596"/>
      <c r="Q89" s="596"/>
      <c r="R89" s="596"/>
      <c r="S89" s="596"/>
      <c r="T89" s="596"/>
      <c r="U89" s="597"/>
      <c r="V89" s="597"/>
      <c r="W89" s="597"/>
      <c r="X89" s="597"/>
      <c r="Y89" s="597"/>
      <c r="Z89" s="597"/>
      <c r="AA89" s="596">
        <v>1219180</v>
      </c>
      <c r="AB89" s="596"/>
      <c r="AC89" s="596"/>
      <c r="AD89" s="596"/>
      <c r="AE89" s="596"/>
      <c r="AF89" s="596"/>
      <c r="AG89" s="597"/>
      <c r="AH89" s="597"/>
      <c r="AI89" s="597"/>
      <c r="AJ89" s="597"/>
      <c r="AK89" s="597"/>
      <c r="AL89" s="597"/>
    </row>
    <row r="90" spans="1:38" ht="16.5" customHeight="1">
      <c r="A90" s="129" t="s">
        <v>577</v>
      </c>
      <c r="B90" s="144"/>
      <c r="C90" s="144"/>
      <c r="D90" s="148" t="s">
        <v>578</v>
      </c>
      <c r="E90" s="146"/>
      <c r="F90" s="146"/>
      <c r="G90" s="146"/>
      <c r="H90" s="146"/>
      <c r="I90" s="146"/>
      <c r="J90" s="146"/>
      <c r="K90" s="146"/>
      <c r="L90" s="146"/>
      <c r="M90" s="146"/>
      <c r="N90" s="147"/>
      <c r="O90" s="595">
        <v>1326795</v>
      </c>
      <c r="P90" s="596"/>
      <c r="Q90" s="596"/>
      <c r="R90" s="596"/>
      <c r="S90" s="596"/>
      <c r="T90" s="596"/>
      <c r="U90" s="597"/>
      <c r="V90" s="597"/>
      <c r="W90" s="597"/>
      <c r="X90" s="597"/>
      <c r="Y90" s="597"/>
      <c r="Z90" s="597"/>
      <c r="AA90" s="596">
        <v>1214825</v>
      </c>
      <c r="AB90" s="596"/>
      <c r="AC90" s="596"/>
      <c r="AD90" s="596"/>
      <c r="AE90" s="596"/>
      <c r="AF90" s="596"/>
      <c r="AG90" s="597"/>
      <c r="AH90" s="597"/>
      <c r="AI90" s="597"/>
      <c r="AJ90" s="597"/>
      <c r="AK90" s="597"/>
      <c r="AL90" s="597"/>
    </row>
    <row r="91" spans="1:38" ht="16.5" customHeight="1">
      <c r="A91" s="129" t="s">
        <v>579</v>
      </c>
      <c r="B91" s="144"/>
      <c r="C91" s="144"/>
      <c r="D91" s="148" t="s">
        <v>580</v>
      </c>
      <c r="E91" s="146"/>
      <c r="F91" s="146"/>
      <c r="G91" s="146"/>
      <c r="H91" s="146"/>
      <c r="I91" s="146"/>
      <c r="J91" s="146"/>
      <c r="K91" s="146"/>
      <c r="L91" s="146"/>
      <c r="M91" s="146"/>
      <c r="N91" s="147"/>
      <c r="O91" s="595"/>
      <c r="P91" s="596"/>
      <c r="Q91" s="596"/>
      <c r="R91" s="596"/>
      <c r="S91" s="596"/>
      <c r="T91" s="596"/>
      <c r="U91" s="597"/>
      <c r="V91" s="597"/>
      <c r="W91" s="597"/>
      <c r="X91" s="597"/>
      <c r="Y91" s="597"/>
      <c r="Z91" s="597"/>
      <c r="AA91" s="596"/>
      <c r="AB91" s="596"/>
      <c r="AC91" s="596"/>
      <c r="AD91" s="596"/>
      <c r="AE91" s="596"/>
      <c r="AF91" s="596"/>
      <c r="AG91" s="597"/>
      <c r="AH91" s="597"/>
      <c r="AI91" s="597"/>
      <c r="AJ91" s="597"/>
      <c r="AK91" s="597"/>
      <c r="AL91" s="597"/>
    </row>
    <row r="92" spans="1:38" ht="16.5" customHeight="1">
      <c r="A92" s="129" t="s">
        <v>581</v>
      </c>
      <c r="B92" s="144"/>
      <c r="C92" s="144"/>
      <c r="D92" s="148" t="s">
        <v>582</v>
      </c>
      <c r="E92" s="146"/>
      <c r="F92" s="146"/>
      <c r="G92" s="146"/>
      <c r="H92" s="146"/>
      <c r="I92" s="146"/>
      <c r="J92" s="146"/>
      <c r="K92" s="146"/>
      <c r="L92" s="146"/>
      <c r="M92" s="146"/>
      <c r="N92" s="147"/>
      <c r="O92" s="595"/>
      <c r="P92" s="596"/>
      <c r="Q92" s="596"/>
      <c r="R92" s="596"/>
      <c r="S92" s="596"/>
      <c r="T92" s="596"/>
      <c r="U92" s="597"/>
      <c r="V92" s="597"/>
      <c r="W92" s="597"/>
      <c r="X92" s="597"/>
      <c r="Y92" s="597"/>
      <c r="Z92" s="597"/>
      <c r="AA92" s="596"/>
      <c r="AB92" s="596"/>
      <c r="AC92" s="596"/>
      <c r="AD92" s="596"/>
      <c r="AE92" s="596"/>
      <c r="AF92" s="596"/>
      <c r="AG92" s="597"/>
      <c r="AH92" s="597"/>
      <c r="AI92" s="597"/>
      <c r="AJ92" s="597"/>
      <c r="AK92" s="597"/>
      <c r="AL92" s="597"/>
    </row>
    <row r="93" spans="1:38" ht="16.5" customHeight="1">
      <c r="A93" s="129" t="s">
        <v>583</v>
      </c>
      <c r="B93" s="144"/>
      <c r="C93" s="144"/>
      <c r="D93" s="148" t="s">
        <v>584</v>
      </c>
      <c r="E93" s="146"/>
      <c r="F93" s="146"/>
      <c r="G93" s="146"/>
      <c r="H93" s="146"/>
      <c r="I93" s="146"/>
      <c r="J93" s="146"/>
      <c r="K93" s="146"/>
      <c r="L93" s="146"/>
      <c r="M93" s="146"/>
      <c r="N93" s="147"/>
      <c r="O93" s="595"/>
      <c r="P93" s="596"/>
      <c r="Q93" s="596"/>
      <c r="R93" s="596"/>
      <c r="S93" s="596"/>
      <c r="T93" s="596"/>
      <c r="U93" s="597"/>
      <c r="V93" s="597"/>
      <c r="W93" s="597"/>
      <c r="X93" s="597"/>
      <c r="Y93" s="597"/>
      <c r="Z93" s="597"/>
      <c r="AA93" s="596"/>
      <c r="AB93" s="596"/>
      <c r="AC93" s="596"/>
      <c r="AD93" s="596"/>
      <c r="AE93" s="596"/>
      <c r="AF93" s="596"/>
      <c r="AG93" s="597"/>
      <c r="AH93" s="597"/>
      <c r="AI93" s="597"/>
      <c r="AJ93" s="597"/>
      <c r="AK93" s="597"/>
      <c r="AL93" s="597"/>
    </row>
    <row r="94" spans="1:38" ht="16.5" customHeight="1">
      <c r="A94" s="129" t="s">
        <v>585</v>
      </c>
      <c r="B94" s="144"/>
      <c r="C94" s="144"/>
      <c r="D94" s="148" t="s">
        <v>586</v>
      </c>
      <c r="E94" s="146"/>
      <c r="F94" s="146"/>
      <c r="G94" s="146"/>
      <c r="H94" s="146"/>
      <c r="I94" s="146"/>
      <c r="J94" s="146"/>
      <c r="K94" s="146"/>
      <c r="L94" s="146"/>
      <c r="M94" s="146"/>
      <c r="N94" s="147"/>
      <c r="O94" s="595"/>
      <c r="P94" s="596"/>
      <c r="Q94" s="596"/>
      <c r="R94" s="596"/>
      <c r="S94" s="596"/>
      <c r="T94" s="596"/>
      <c r="U94" s="597"/>
      <c r="V94" s="597"/>
      <c r="W94" s="597"/>
      <c r="X94" s="597"/>
      <c r="Y94" s="597"/>
      <c r="Z94" s="597"/>
      <c r="AA94" s="596"/>
      <c r="AB94" s="596"/>
      <c r="AC94" s="596"/>
      <c r="AD94" s="596"/>
      <c r="AE94" s="596"/>
      <c r="AF94" s="596"/>
      <c r="AG94" s="597"/>
      <c r="AH94" s="597"/>
      <c r="AI94" s="597"/>
      <c r="AJ94" s="597"/>
      <c r="AK94" s="597"/>
      <c r="AL94" s="597"/>
    </row>
    <row r="95" spans="1:38" ht="16.5" customHeight="1">
      <c r="A95" s="129" t="s">
        <v>587</v>
      </c>
      <c r="B95" s="144"/>
      <c r="C95" s="144"/>
      <c r="D95" s="148" t="s">
        <v>588</v>
      </c>
      <c r="E95" s="146"/>
      <c r="F95" s="146"/>
      <c r="G95" s="146"/>
      <c r="H95" s="146"/>
      <c r="I95" s="146"/>
      <c r="J95" s="146"/>
      <c r="K95" s="146"/>
      <c r="L95" s="146"/>
      <c r="M95" s="146"/>
      <c r="N95" s="147"/>
      <c r="O95" s="595"/>
      <c r="P95" s="596"/>
      <c r="Q95" s="596"/>
      <c r="R95" s="596"/>
      <c r="S95" s="596"/>
      <c r="T95" s="596"/>
      <c r="U95" s="597"/>
      <c r="V95" s="597"/>
      <c r="W95" s="597"/>
      <c r="X95" s="597"/>
      <c r="Y95" s="597"/>
      <c r="Z95" s="597"/>
      <c r="AA95" s="596"/>
      <c r="AB95" s="596"/>
      <c r="AC95" s="596"/>
      <c r="AD95" s="596"/>
      <c r="AE95" s="596"/>
      <c r="AF95" s="596"/>
      <c r="AG95" s="597"/>
      <c r="AH95" s="597"/>
      <c r="AI95" s="597"/>
      <c r="AJ95" s="597"/>
      <c r="AK95" s="597"/>
      <c r="AL95" s="597"/>
    </row>
    <row r="96" spans="1:38" ht="16.5" customHeight="1">
      <c r="A96" s="129" t="s">
        <v>589</v>
      </c>
      <c r="B96" s="144"/>
      <c r="C96" s="144"/>
      <c r="D96" s="148" t="s">
        <v>590</v>
      </c>
      <c r="E96" s="146"/>
      <c r="F96" s="146"/>
      <c r="G96" s="146"/>
      <c r="H96" s="146"/>
      <c r="I96" s="146"/>
      <c r="J96" s="146"/>
      <c r="K96" s="146"/>
      <c r="L96" s="146"/>
      <c r="M96" s="146"/>
      <c r="N96" s="147"/>
      <c r="O96" s="595"/>
      <c r="P96" s="596"/>
      <c r="Q96" s="596"/>
      <c r="R96" s="596"/>
      <c r="S96" s="596"/>
      <c r="T96" s="596"/>
      <c r="U96" s="597"/>
      <c r="V96" s="597"/>
      <c r="W96" s="597"/>
      <c r="X96" s="597"/>
      <c r="Y96" s="597"/>
      <c r="Z96" s="597"/>
      <c r="AA96" s="596"/>
      <c r="AB96" s="596"/>
      <c r="AC96" s="596"/>
      <c r="AD96" s="596"/>
      <c r="AE96" s="596"/>
      <c r="AF96" s="596"/>
      <c r="AG96" s="597"/>
      <c r="AH96" s="597"/>
      <c r="AI96" s="597"/>
      <c r="AJ96" s="597"/>
      <c r="AK96" s="597"/>
      <c r="AL96" s="597"/>
    </row>
    <row r="97" spans="1:38" ht="16.5" customHeight="1">
      <c r="A97" s="129" t="s">
        <v>591</v>
      </c>
      <c r="B97" s="144"/>
      <c r="C97" s="144"/>
      <c r="D97" s="148" t="s">
        <v>592</v>
      </c>
      <c r="E97" s="146"/>
      <c r="F97" s="146"/>
      <c r="G97" s="146"/>
      <c r="H97" s="146"/>
      <c r="I97" s="146"/>
      <c r="J97" s="146"/>
      <c r="K97" s="146"/>
      <c r="L97" s="146"/>
      <c r="M97" s="146"/>
      <c r="N97" s="147"/>
      <c r="O97" s="595"/>
      <c r="P97" s="596"/>
      <c r="Q97" s="596"/>
      <c r="R97" s="596"/>
      <c r="S97" s="596"/>
      <c r="T97" s="596"/>
      <c r="U97" s="597"/>
      <c r="V97" s="597"/>
      <c r="W97" s="597"/>
      <c r="X97" s="597"/>
      <c r="Y97" s="597"/>
      <c r="Z97" s="597"/>
      <c r="AA97" s="596"/>
      <c r="AB97" s="596"/>
      <c r="AC97" s="596"/>
      <c r="AD97" s="596"/>
      <c r="AE97" s="596"/>
      <c r="AF97" s="596"/>
      <c r="AG97" s="597"/>
      <c r="AH97" s="597"/>
      <c r="AI97" s="597"/>
      <c r="AJ97" s="597"/>
      <c r="AK97" s="597"/>
      <c r="AL97" s="597"/>
    </row>
    <row r="98" spans="1:38" ht="16.5" customHeight="1">
      <c r="A98" s="129" t="s">
        <v>593</v>
      </c>
      <c r="B98" s="144"/>
      <c r="C98" s="144"/>
      <c r="D98" s="148" t="s">
        <v>594</v>
      </c>
      <c r="E98" s="146"/>
      <c r="F98" s="146"/>
      <c r="G98" s="146"/>
      <c r="H98" s="146"/>
      <c r="I98" s="146"/>
      <c r="J98" s="146"/>
      <c r="K98" s="146"/>
      <c r="L98" s="146"/>
      <c r="M98" s="146"/>
      <c r="N98" s="147"/>
      <c r="O98" s="595"/>
      <c r="P98" s="596"/>
      <c r="Q98" s="596"/>
      <c r="R98" s="596"/>
      <c r="S98" s="596"/>
      <c r="T98" s="596"/>
      <c r="U98" s="597"/>
      <c r="V98" s="597"/>
      <c r="W98" s="597"/>
      <c r="X98" s="597"/>
      <c r="Y98" s="597"/>
      <c r="Z98" s="597"/>
      <c r="AA98" s="596"/>
      <c r="AB98" s="596"/>
      <c r="AC98" s="596"/>
      <c r="AD98" s="596"/>
      <c r="AE98" s="596"/>
      <c r="AF98" s="596"/>
      <c r="AG98" s="597"/>
      <c r="AH98" s="597"/>
      <c r="AI98" s="597"/>
      <c r="AJ98" s="597"/>
      <c r="AK98" s="597"/>
      <c r="AL98" s="597"/>
    </row>
    <row r="99" spans="1:38" ht="16.5" customHeight="1">
      <c r="A99" s="129" t="s">
        <v>595</v>
      </c>
      <c r="B99" s="144"/>
      <c r="C99" s="144"/>
      <c r="D99" s="148" t="s">
        <v>596</v>
      </c>
      <c r="E99" s="146"/>
      <c r="F99" s="146"/>
      <c r="G99" s="146"/>
      <c r="H99" s="146"/>
      <c r="I99" s="146"/>
      <c r="J99" s="146"/>
      <c r="K99" s="146"/>
      <c r="L99" s="146"/>
      <c r="M99" s="146"/>
      <c r="N99" s="147"/>
      <c r="O99" s="595"/>
      <c r="P99" s="596"/>
      <c r="Q99" s="596"/>
      <c r="R99" s="596"/>
      <c r="S99" s="596"/>
      <c r="T99" s="596"/>
      <c r="U99" s="597"/>
      <c r="V99" s="597"/>
      <c r="W99" s="597"/>
      <c r="X99" s="597"/>
      <c r="Y99" s="597"/>
      <c r="Z99" s="597"/>
      <c r="AA99" s="596"/>
      <c r="AB99" s="596"/>
      <c r="AC99" s="596"/>
      <c r="AD99" s="596"/>
      <c r="AE99" s="596"/>
      <c r="AF99" s="596"/>
      <c r="AG99" s="597"/>
      <c r="AH99" s="597"/>
      <c r="AI99" s="597"/>
      <c r="AJ99" s="597"/>
      <c r="AK99" s="597"/>
      <c r="AL99" s="597"/>
    </row>
    <row r="100" spans="1:38" ht="16.5" customHeight="1">
      <c r="A100" s="129" t="s">
        <v>597</v>
      </c>
      <c r="B100" s="144"/>
      <c r="C100" s="144"/>
      <c r="D100" s="145" t="s">
        <v>598</v>
      </c>
      <c r="E100" s="146"/>
      <c r="F100" s="146"/>
      <c r="G100" s="146"/>
      <c r="H100" s="146"/>
      <c r="I100" s="146"/>
      <c r="J100" s="146"/>
      <c r="K100" s="146"/>
      <c r="L100" s="146"/>
      <c r="M100" s="146"/>
      <c r="N100" s="147"/>
      <c r="O100" s="598"/>
      <c r="P100" s="597"/>
      <c r="Q100" s="597"/>
      <c r="R100" s="597"/>
      <c r="S100" s="597"/>
      <c r="T100" s="597"/>
      <c r="U100" s="597">
        <f>+O101+O102+O103+O104+O105+O106+O107+O108+O109</f>
        <v>306084844608</v>
      </c>
      <c r="V100" s="597"/>
      <c r="W100" s="597"/>
      <c r="X100" s="597"/>
      <c r="Y100" s="597"/>
      <c r="Z100" s="597"/>
      <c r="AA100" s="597"/>
      <c r="AB100" s="597"/>
      <c r="AC100" s="597"/>
      <c r="AD100" s="597"/>
      <c r="AE100" s="597"/>
      <c r="AF100" s="597"/>
      <c r="AG100" s="597">
        <f>+AA101+AA102+AA103+AA104+AA105+AA106+AA107+AA108+AA109</f>
        <v>305534563072</v>
      </c>
      <c r="AH100" s="597"/>
      <c r="AI100" s="597"/>
      <c r="AJ100" s="597"/>
      <c r="AK100" s="597"/>
      <c r="AL100" s="597"/>
    </row>
    <row r="101" spans="1:38" ht="16.5" customHeight="1">
      <c r="A101" s="129" t="s">
        <v>599</v>
      </c>
      <c r="B101" s="144"/>
      <c r="C101" s="144"/>
      <c r="D101" s="148" t="s">
        <v>600</v>
      </c>
      <c r="E101" s="146"/>
      <c r="F101" s="146"/>
      <c r="G101" s="146"/>
      <c r="H101" s="146"/>
      <c r="I101" s="146"/>
      <c r="J101" s="146"/>
      <c r="K101" s="146"/>
      <c r="L101" s="146"/>
      <c r="M101" s="146"/>
      <c r="N101" s="147"/>
      <c r="O101" s="595"/>
      <c r="P101" s="596"/>
      <c r="Q101" s="596"/>
      <c r="R101" s="596"/>
      <c r="S101" s="596"/>
      <c r="T101" s="596"/>
      <c r="U101" s="597"/>
      <c r="V101" s="597"/>
      <c r="W101" s="597"/>
      <c r="X101" s="597"/>
      <c r="Y101" s="597"/>
      <c r="Z101" s="597"/>
      <c r="AA101" s="596"/>
      <c r="AB101" s="596"/>
      <c r="AC101" s="596"/>
      <c r="AD101" s="596"/>
      <c r="AE101" s="596"/>
      <c r="AF101" s="596"/>
      <c r="AG101" s="597"/>
      <c r="AH101" s="597"/>
      <c r="AI101" s="597"/>
      <c r="AJ101" s="597"/>
      <c r="AK101" s="597"/>
      <c r="AL101" s="597"/>
    </row>
    <row r="102" spans="1:38" ht="16.5" customHeight="1">
      <c r="A102" s="129" t="s">
        <v>601</v>
      </c>
      <c r="B102" s="144"/>
      <c r="C102" s="144"/>
      <c r="D102" s="148" t="s">
        <v>602</v>
      </c>
      <c r="E102" s="146"/>
      <c r="F102" s="146"/>
      <c r="G102" s="146"/>
      <c r="H102" s="146"/>
      <c r="I102" s="146"/>
      <c r="J102" s="146"/>
      <c r="K102" s="146"/>
      <c r="L102" s="146"/>
      <c r="M102" s="146"/>
      <c r="N102" s="147"/>
      <c r="O102" s="595"/>
      <c r="P102" s="596"/>
      <c r="Q102" s="596"/>
      <c r="R102" s="596"/>
      <c r="S102" s="596"/>
      <c r="T102" s="596"/>
      <c r="U102" s="597"/>
      <c r="V102" s="597"/>
      <c r="W102" s="597"/>
      <c r="X102" s="597"/>
      <c r="Y102" s="597"/>
      <c r="Z102" s="597"/>
      <c r="AA102" s="596"/>
      <c r="AB102" s="596"/>
      <c r="AC102" s="596"/>
      <c r="AD102" s="596"/>
      <c r="AE102" s="596"/>
      <c r="AF102" s="596"/>
      <c r="AG102" s="597"/>
      <c r="AH102" s="597"/>
      <c r="AI102" s="597"/>
      <c r="AJ102" s="597"/>
      <c r="AK102" s="597"/>
      <c r="AL102" s="597"/>
    </row>
    <row r="103" spans="1:38" ht="16.5" customHeight="1">
      <c r="A103" s="129" t="s">
        <v>603</v>
      </c>
      <c r="B103" s="144"/>
      <c r="C103" s="144"/>
      <c r="D103" s="148" t="s">
        <v>604</v>
      </c>
      <c r="E103" s="146"/>
      <c r="F103" s="146"/>
      <c r="G103" s="146"/>
      <c r="H103" s="146"/>
      <c r="I103" s="146"/>
      <c r="J103" s="146"/>
      <c r="K103" s="146"/>
      <c r="L103" s="146"/>
      <c r="M103" s="146"/>
      <c r="N103" s="147"/>
      <c r="O103" s="595">
        <v>210760000000</v>
      </c>
      <c r="P103" s="596"/>
      <c r="Q103" s="596"/>
      <c r="R103" s="596"/>
      <c r="S103" s="596"/>
      <c r="T103" s="596"/>
      <c r="U103" s="597"/>
      <c r="V103" s="597"/>
      <c r="W103" s="597"/>
      <c r="X103" s="597"/>
      <c r="Y103" s="597"/>
      <c r="Z103" s="597"/>
      <c r="AA103" s="596">
        <v>210760000000</v>
      </c>
      <c r="AB103" s="596"/>
      <c r="AC103" s="596"/>
      <c r="AD103" s="596"/>
      <c r="AE103" s="596"/>
      <c r="AF103" s="596"/>
      <c r="AG103" s="597"/>
      <c r="AH103" s="597"/>
      <c r="AI103" s="597"/>
      <c r="AJ103" s="597"/>
      <c r="AK103" s="597"/>
      <c r="AL103" s="597"/>
    </row>
    <row r="104" spans="1:38" ht="16.5" customHeight="1">
      <c r="A104" s="129" t="s">
        <v>605</v>
      </c>
      <c r="B104" s="144"/>
      <c r="C104" s="144"/>
      <c r="D104" s="148" t="s">
        <v>606</v>
      </c>
      <c r="E104" s="146"/>
      <c r="F104" s="146"/>
      <c r="G104" s="146"/>
      <c r="H104" s="146"/>
      <c r="I104" s="146"/>
      <c r="J104" s="146"/>
      <c r="K104" s="146"/>
      <c r="L104" s="146"/>
      <c r="M104" s="146"/>
      <c r="N104" s="147"/>
      <c r="O104" s="595"/>
      <c r="P104" s="596"/>
      <c r="Q104" s="596"/>
      <c r="R104" s="596"/>
      <c r="S104" s="596"/>
      <c r="T104" s="596"/>
      <c r="U104" s="597"/>
      <c r="V104" s="597"/>
      <c r="W104" s="597"/>
      <c r="X104" s="597"/>
      <c r="Y104" s="597"/>
      <c r="Z104" s="597"/>
      <c r="AA104" s="596"/>
      <c r="AB104" s="596"/>
      <c r="AC104" s="596"/>
      <c r="AD104" s="596"/>
      <c r="AE104" s="596"/>
      <c r="AF104" s="596"/>
      <c r="AG104" s="597"/>
      <c r="AH104" s="597"/>
      <c r="AI104" s="597"/>
      <c r="AJ104" s="597"/>
      <c r="AK104" s="597"/>
      <c r="AL104" s="597"/>
    </row>
    <row r="105" spans="1:38" ht="16.5" customHeight="1">
      <c r="A105" s="129" t="s">
        <v>607</v>
      </c>
      <c r="B105" s="144"/>
      <c r="C105" s="144"/>
      <c r="D105" s="148" t="s">
        <v>608</v>
      </c>
      <c r="E105" s="146"/>
      <c r="F105" s="146"/>
      <c r="G105" s="146"/>
      <c r="H105" s="146"/>
      <c r="I105" s="146"/>
      <c r="J105" s="146"/>
      <c r="K105" s="146"/>
      <c r="L105" s="146"/>
      <c r="M105" s="146"/>
      <c r="N105" s="147"/>
      <c r="O105" s="595">
        <v>95066000000</v>
      </c>
      <c r="P105" s="596"/>
      <c r="Q105" s="596"/>
      <c r="R105" s="596"/>
      <c r="S105" s="596"/>
      <c r="T105" s="596"/>
      <c r="U105" s="597"/>
      <c r="V105" s="597"/>
      <c r="W105" s="597"/>
      <c r="X105" s="597"/>
      <c r="Y105" s="597"/>
      <c r="Z105" s="597"/>
      <c r="AA105" s="596">
        <v>94602000000</v>
      </c>
      <c r="AB105" s="596"/>
      <c r="AC105" s="596"/>
      <c r="AD105" s="596"/>
      <c r="AE105" s="596"/>
      <c r="AF105" s="596"/>
      <c r="AG105" s="597"/>
      <c r="AH105" s="597"/>
      <c r="AI105" s="597"/>
      <c r="AJ105" s="597"/>
      <c r="AK105" s="597"/>
      <c r="AL105" s="597"/>
    </row>
    <row r="106" spans="1:38" ht="16.5" customHeight="1">
      <c r="A106" s="129" t="s">
        <v>609</v>
      </c>
      <c r="B106" s="144"/>
      <c r="C106" s="144"/>
      <c r="D106" s="148" t="s">
        <v>610</v>
      </c>
      <c r="E106" s="146"/>
      <c r="F106" s="146"/>
      <c r="G106" s="146"/>
      <c r="H106" s="146"/>
      <c r="I106" s="146"/>
      <c r="J106" s="146"/>
      <c r="K106" s="146"/>
      <c r="L106" s="146"/>
      <c r="M106" s="146"/>
      <c r="N106" s="147"/>
      <c r="O106" s="595"/>
      <c r="P106" s="596"/>
      <c r="Q106" s="596"/>
      <c r="R106" s="596"/>
      <c r="S106" s="596"/>
      <c r="T106" s="596"/>
      <c r="U106" s="597"/>
      <c r="V106" s="597"/>
      <c r="W106" s="597"/>
      <c r="X106" s="597"/>
      <c r="Y106" s="597"/>
      <c r="Z106" s="597"/>
      <c r="AA106" s="596"/>
      <c r="AB106" s="596"/>
      <c r="AC106" s="596"/>
      <c r="AD106" s="596"/>
      <c r="AE106" s="596"/>
      <c r="AF106" s="596"/>
      <c r="AG106" s="597"/>
      <c r="AH106" s="597"/>
      <c r="AI106" s="597"/>
      <c r="AJ106" s="597"/>
      <c r="AK106" s="597"/>
      <c r="AL106" s="597"/>
    </row>
    <row r="107" spans="1:38" ht="16.5" customHeight="1">
      <c r="A107" s="129" t="s">
        <v>611</v>
      </c>
      <c r="B107" s="144"/>
      <c r="C107" s="144"/>
      <c r="D107" s="148" t="s">
        <v>612</v>
      </c>
      <c r="E107" s="146"/>
      <c r="F107" s="146"/>
      <c r="G107" s="146"/>
      <c r="H107" s="146"/>
      <c r="I107" s="146"/>
      <c r="J107" s="146"/>
      <c r="K107" s="146"/>
      <c r="L107" s="146"/>
      <c r="M107" s="146"/>
      <c r="N107" s="147"/>
      <c r="O107" s="595"/>
      <c r="P107" s="596"/>
      <c r="Q107" s="596"/>
      <c r="R107" s="596"/>
      <c r="S107" s="596"/>
      <c r="T107" s="596"/>
      <c r="U107" s="597"/>
      <c r="V107" s="597"/>
      <c r="W107" s="597"/>
      <c r="X107" s="597"/>
      <c r="Y107" s="597"/>
      <c r="Z107" s="597"/>
      <c r="AA107" s="596"/>
      <c r="AB107" s="596"/>
      <c r="AC107" s="596"/>
      <c r="AD107" s="596"/>
      <c r="AE107" s="596"/>
      <c r="AF107" s="596"/>
      <c r="AG107" s="597"/>
      <c r="AH107" s="597"/>
      <c r="AI107" s="597"/>
      <c r="AJ107" s="597"/>
      <c r="AK107" s="597"/>
      <c r="AL107" s="597"/>
    </row>
    <row r="108" spans="1:38" ht="16.5" customHeight="1">
      <c r="A108" s="129" t="s">
        <v>613</v>
      </c>
      <c r="B108" s="144"/>
      <c r="C108" s="144"/>
      <c r="D108" s="148" t="s">
        <v>614</v>
      </c>
      <c r="E108" s="146"/>
      <c r="F108" s="146"/>
      <c r="G108" s="146"/>
      <c r="H108" s="146"/>
      <c r="I108" s="146"/>
      <c r="J108" s="146"/>
      <c r="K108" s="146"/>
      <c r="L108" s="146"/>
      <c r="M108" s="146"/>
      <c r="N108" s="147"/>
      <c r="O108" s="595">
        <v>258844608</v>
      </c>
      <c r="P108" s="596"/>
      <c r="Q108" s="596"/>
      <c r="R108" s="596"/>
      <c r="S108" s="596"/>
      <c r="T108" s="596"/>
      <c r="U108" s="597"/>
      <c r="V108" s="597"/>
      <c r="W108" s="597"/>
      <c r="X108" s="597"/>
      <c r="Y108" s="597"/>
      <c r="Z108" s="597"/>
      <c r="AA108" s="596">
        <v>172563072</v>
      </c>
      <c r="AB108" s="596"/>
      <c r="AC108" s="596"/>
      <c r="AD108" s="596"/>
      <c r="AE108" s="596"/>
      <c r="AF108" s="596"/>
      <c r="AG108" s="597"/>
      <c r="AH108" s="597"/>
      <c r="AI108" s="597"/>
      <c r="AJ108" s="597"/>
      <c r="AK108" s="597"/>
      <c r="AL108" s="597"/>
    </row>
    <row r="109" spans="1:38" ht="16.5" customHeight="1">
      <c r="A109" s="129" t="s">
        <v>615</v>
      </c>
      <c r="B109" s="144"/>
      <c r="C109" s="144"/>
      <c r="D109" s="148" t="s">
        <v>616</v>
      </c>
      <c r="E109" s="146"/>
      <c r="F109" s="146"/>
      <c r="G109" s="146"/>
      <c r="H109" s="146"/>
      <c r="I109" s="146"/>
      <c r="J109" s="146"/>
      <c r="K109" s="146"/>
      <c r="L109" s="146"/>
      <c r="M109" s="146"/>
      <c r="N109" s="147"/>
      <c r="O109" s="595"/>
      <c r="P109" s="596"/>
      <c r="Q109" s="596"/>
      <c r="R109" s="596"/>
      <c r="S109" s="596"/>
      <c r="T109" s="596"/>
      <c r="U109" s="597"/>
      <c r="V109" s="597"/>
      <c r="W109" s="597"/>
      <c r="X109" s="597"/>
      <c r="Y109" s="597"/>
      <c r="Z109" s="597"/>
      <c r="AA109" s="596"/>
      <c r="AB109" s="596"/>
      <c r="AC109" s="596"/>
      <c r="AD109" s="596"/>
      <c r="AE109" s="596"/>
      <c r="AF109" s="596"/>
      <c r="AG109" s="597"/>
      <c r="AH109" s="597"/>
      <c r="AI109" s="597"/>
      <c r="AJ109" s="597"/>
      <c r="AK109" s="597"/>
      <c r="AL109" s="597"/>
    </row>
    <row r="110" spans="1:38" ht="16.5" customHeight="1">
      <c r="A110" s="129" t="s">
        <v>617</v>
      </c>
      <c r="B110" s="144"/>
      <c r="C110" s="144"/>
      <c r="D110" s="145" t="s">
        <v>618</v>
      </c>
      <c r="E110" s="146"/>
      <c r="F110" s="146"/>
      <c r="G110" s="146"/>
      <c r="H110" s="146"/>
      <c r="I110" s="146"/>
      <c r="J110" s="146"/>
      <c r="K110" s="146"/>
      <c r="L110" s="146"/>
      <c r="M110" s="146"/>
      <c r="N110" s="147"/>
      <c r="O110" s="598"/>
      <c r="P110" s="597"/>
      <c r="Q110" s="597"/>
      <c r="R110" s="597"/>
      <c r="S110" s="597"/>
      <c r="T110" s="597"/>
      <c r="U110" s="597">
        <f>U81+ U100</f>
        <v>306528950221</v>
      </c>
      <c r="V110" s="597"/>
      <c r="W110" s="597"/>
      <c r="X110" s="597"/>
      <c r="Y110" s="597"/>
      <c r="Z110" s="597"/>
      <c r="AA110" s="597"/>
      <c r="AB110" s="597"/>
      <c r="AC110" s="597"/>
      <c r="AD110" s="597"/>
      <c r="AE110" s="597"/>
      <c r="AF110" s="597"/>
      <c r="AG110" s="597">
        <f>AG81+ AG100</f>
        <v>305857244937</v>
      </c>
      <c r="AH110" s="597"/>
      <c r="AI110" s="597"/>
      <c r="AJ110" s="597"/>
      <c r="AK110" s="597"/>
      <c r="AL110" s="597"/>
    </row>
    <row r="111" spans="1:38" ht="16.5" customHeight="1">
      <c r="A111" s="129"/>
      <c r="B111" s="144"/>
      <c r="C111" s="144"/>
      <c r="D111" s="145" t="s">
        <v>619</v>
      </c>
      <c r="E111" s="146"/>
      <c r="F111" s="146"/>
      <c r="G111" s="146"/>
      <c r="H111" s="146"/>
      <c r="I111" s="146"/>
      <c r="J111" s="146"/>
      <c r="K111" s="146"/>
      <c r="L111" s="146"/>
      <c r="M111" s="146"/>
      <c r="N111" s="147"/>
      <c r="O111" s="598"/>
      <c r="P111" s="597"/>
      <c r="Q111" s="597"/>
      <c r="R111" s="597"/>
      <c r="S111" s="597"/>
      <c r="T111" s="597"/>
      <c r="U111" s="597"/>
      <c r="V111" s="597"/>
      <c r="W111" s="597"/>
      <c r="X111" s="597"/>
      <c r="Y111" s="597"/>
      <c r="Z111" s="597"/>
      <c r="AA111" s="597"/>
      <c r="AB111" s="597"/>
      <c r="AC111" s="597"/>
      <c r="AD111" s="597"/>
      <c r="AE111" s="597"/>
      <c r="AF111" s="597"/>
      <c r="AG111" s="597"/>
      <c r="AH111" s="597"/>
      <c r="AI111" s="597"/>
      <c r="AJ111" s="597"/>
      <c r="AK111" s="597"/>
      <c r="AL111" s="597"/>
    </row>
    <row r="112" spans="1:38" ht="16.5" customHeight="1">
      <c r="A112" s="129" t="s">
        <v>620</v>
      </c>
      <c r="B112" s="144"/>
      <c r="C112" s="144"/>
      <c r="D112" s="145" t="s">
        <v>621</v>
      </c>
      <c r="E112" s="146"/>
      <c r="F112" s="146"/>
      <c r="G112" s="146"/>
      <c r="H112" s="146"/>
      <c r="I112" s="146"/>
      <c r="J112" s="146"/>
      <c r="K112" s="146"/>
      <c r="L112" s="146"/>
      <c r="M112" s="146"/>
      <c r="N112" s="147"/>
      <c r="O112" s="598"/>
      <c r="P112" s="597"/>
      <c r="Q112" s="597"/>
      <c r="R112" s="597"/>
      <c r="S112" s="597"/>
      <c r="T112" s="597"/>
      <c r="U112" s="597">
        <f>+O113+O114</f>
        <v>28157500000</v>
      </c>
      <c r="V112" s="597"/>
      <c r="W112" s="597"/>
      <c r="X112" s="597"/>
      <c r="Y112" s="597"/>
      <c r="Z112" s="597"/>
      <c r="AA112" s="597"/>
      <c r="AB112" s="597"/>
      <c r="AC112" s="597"/>
      <c r="AD112" s="597"/>
      <c r="AE112" s="597"/>
      <c r="AF112" s="597"/>
      <c r="AG112" s="597">
        <f>+AA113+AA114</f>
        <v>28157500000</v>
      </c>
      <c r="AH112" s="597"/>
      <c r="AI112" s="597"/>
      <c r="AJ112" s="597"/>
      <c r="AK112" s="597"/>
      <c r="AL112" s="597"/>
    </row>
    <row r="113" spans="1:38" ht="16.5" customHeight="1">
      <c r="A113" s="129" t="s">
        <v>622</v>
      </c>
      <c r="B113" s="144"/>
      <c r="C113" s="144"/>
      <c r="D113" s="148" t="s">
        <v>623</v>
      </c>
      <c r="E113" s="146"/>
      <c r="F113" s="146"/>
      <c r="G113" s="146"/>
      <c r="H113" s="146"/>
      <c r="I113" s="146"/>
      <c r="J113" s="146"/>
      <c r="K113" s="146"/>
      <c r="L113" s="146"/>
      <c r="M113" s="146"/>
      <c r="N113" s="147"/>
      <c r="O113" s="595">
        <v>10895000000</v>
      </c>
      <c r="P113" s="596"/>
      <c r="Q113" s="596"/>
      <c r="R113" s="596"/>
      <c r="S113" s="596"/>
      <c r="T113" s="596"/>
      <c r="U113" s="597"/>
      <c r="V113" s="597"/>
      <c r="W113" s="597"/>
      <c r="X113" s="597"/>
      <c r="Y113" s="597"/>
      <c r="Z113" s="597"/>
      <c r="AA113" s="596">
        <v>10895000000</v>
      </c>
      <c r="AB113" s="596"/>
      <c r="AC113" s="596"/>
      <c r="AD113" s="596"/>
      <c r="AE113" s="596"/>
      <c r="AF113" s="596"/>
      <c r="AG113" s="597"/>
      <c r="AH113" s="597"/>
      <c r="AI113" s="597"/>
      <c r="AJ113" s="597"/>
      <c r="AK113" s="597"/>
      <c r="AL113" s="597"/>
    </row>
    <row r="114" spans="1:38" ht="16.5" customHeight="1">
      <c r="A114" s="129" t="s">
        <v>624</v>
      </c>
      <c r="B114" s="144"/>
      <c r="C114" s="144"/>
      <c r="D114" s="148" t="s">
        <v>625</v>
      </c>
      <c r="E114" s="146"/>
      <c r="F114" s="146"/>
      <c r="G114" s="146"/>
      <c r="H114" s="146"/>
      <c r="I114" s="146"/>
      <c r="J114" s="146"/>
      <c r="K114" s="146"/>
      <c r="L114" s="146"/>
      <c r="M114" s="146"/>
      <c r="N114" s="147"/>
      <c r="O114" s="595">
        <v>17262500000</v>
      </c>
      <c r="P114" s="596"/>
      <c r="Q114" s="596"/>
      <c r="R114" s="596"/>
      <c r="S114" s="596"/>
      <c r="T114" s="596"/>
      <c r="U114" s="597"/>
      <c r="V114" s="597"/>
      <c r="W114" s="597"/>
      <c r="X114" s="597"/>
      <c r="Y114" s="597"/>
      <c r="Z114" s="597"/>
      <c r="AA114" s="596">
        <v>17262500000</v>
      </c>
      <c r="AB114" s="596"/>
      <c r="AC114" s="596"/>
      <c r="AD114" s="596"/>
      <c r="AE114" s="596"/>
      <c r="AF114" s="596"/>
      <c r="AG114" s="597"/>
      <c r="AH114" s="597"/>
      <c r="AI114" s="597"/>
      <c r="AJ114" s="597"/>
      <c r="AK114" s="597"/>
      <c r="AL114" s="597"/>
    </row>
    <row r="115" spans="1:38" ht="16.5" customHeight="1">
      <c r="A115" s="129" t="s">
        <v>626</v>
      </c>
      <c r="B115" s="144"/>
      <c r="C115" s="144"/>
      <c r="D115" s="145" t="s">
        <v>627</v>
      </c>
      <c r="E115" s="146"/>
      <c r="F115" s="146"/>
      <c r="G115" s="146"/>
      <c r="H115" s="146"/>
      <c r="I115" s="146"/>
      <c r="J115" s="146"/>
      <c r="K115" s="146"/>
      <c r="L115" s="146"/>
      <c r="M115" s="146"/>
      <c r="N115" s="147"/>
      <c r="O115" s="598"/>
      <c r="P115" s="597"/>
      <c r="Q115" s="597"/>
      <c r="R115" s="597"/>
      <c r="S115" s="597"/>
      <c r="T115" s="597"/>
      <c r="U115" s="597">
        <f>+O116+O117</f>
        <v>84304085938</v>
      </c>
      <c r="V115" s="597"/>
      <c r="W115" s="597"/>
      <c r="X115" s="597"/>
      <c r="Y115" s="597"/>
      <c r="Z115" s="597"/>
      <c r="AA115" s="597"/>
      <c r="AB115" s="597"/>
      <c r="AC115" s="597"/>
      <c r="AD115" s="597"/>
      <c r="AE115" s="597"/>
      <c r="AF115" s="597"/>
      <c r="AG115" s="597">
        <f>+AA116+AA117</f>
        <v>84304085938</v>
      </c>
      <c r="AH115" s="597"/>
      <c r="AI115" s="597"/>
      <c r="AJ115" s="597"/>
      <c r="AK115" s="597"/>
      <c r="AL115" s="597"/>
    </row>
    <row r="116" spans="1:38" ht="16.5" customHeight="1">
      <c r="A116" s="129" t="s">
        <v>628</v>
      </c>
      <c r="B116" s="144"/>
      <c r="C116" s="144"/>
      <c r="D116" s="148" t="s">
        <v>629</v>
      </c>
      <c r="E116" s="146"/>
      <c r="F116" s="146"/>
      <c r="G116" s="146"/>
      <c r="H116" s="146"/>
      <c r="I116" s="146"/>
      <c r="J116" s="146"/>
      <c r="K116" s="146"/>
      <c r="L116" s="146"/>
      <c r="M116" s="146"/>
      <c r="N116" s="147"/>
      <c r="O116" s="595">
        <v>83929700678</v>
      </c>
      <c r="P116" s="596"/>
      <c r="Q116" s="596"/>
      <c r="R116" s="596"/>
      <c r="S116" s="596"/>
      <c r="T116" s="596"/>
      <c r="U116" s="597"/>
      <c r="V116" s="597"/>
      <c r="W116" s="597"/>
      <c r="X116" s="597"/>
      <c r="Y116" s="597"/>
      <c r="Z116" s="597"/>
      <c r="AA116" s="596">
        <v>83929700678</v>
      </c>
      <c r="AB116" s="596"/>
      <c r="AC116" s="596"/>
      <c r="AD116" s="596"/>
      <c r="AE116" s="596"/>
      <c r="AF116" s="596"/>
      <c r="AG116" s="597"/>
      <c r="AH116" s="597"/>
      <c r="AI116" s="597"/>
      <c r="AJ116" s="597"/>
      <c r="AK116" s="597"/>
      <c r="AL116" s="597"/>
    </row>
    <row r="117" spans="1:38" ht="16.5" customHeight="1">
      <c r="A117" s="193" t="s">
        <v>630</v>
      </c>
      <c r="B117" s="144"/>
      <c r="C117" s="144"/>
      <c r="D117" s="148" t="s">
        <v>631</v>
      </c>
      <c r="E117" s="146"/>
      <c r="F117" s="146"/>
      <c r="G117" s="146"/>
      <c r="H117" s="146"/>
      <c r="I117" s="146"/>
      <c r="J117" s="146"/>
      <c r="K117" s="146"/>
      <c r="L117" s="146"/>
      <c r="M117" s="146"/>
      <c r="N117" s="147"/>
      <c r="O117" s="595">
        <v>374385260</v>
      </c>
      <c r="P117" s="596"/>
      <c r="Q117" s="596"/>
      <c r="R117" s="596"/>
      <c r="S117" s="596"/>
      <c r="T117" s="596"/>
      <c r="U117" s="597"/>
      <c r="V117" s="597"/>
      <c r="W117" s="597"/>
      <c r="X117" s="597"/>
      <c r="Y117" s="597"/>
      <c r="Z117" s="597"/>
      <c r="AA117" s="596">
        <v>374385260</v>
      </c>
      <c r="AB117" s="596"/>
      <c r="AC117" s="596"/>
      <c r="AD117" s="596"/>
      <c r="AE117" s="596"/>
      <c r="AF117" s="596"/>
      <c r="AG117" s="597"/>
      <c r="AH117" s="597"/>
      <c r="AI117" s="597"/>
      <c r="AJ117" s="597"/>
      <c r="AK117" s="597"/>
      <c r="AL117" s="597"/>
    </row>
    <row r="118" spans="1:38" ht="16.5" customHeight="1">
      <c r="A118" s="129" t="s">
        <v>632</v>
      </c>
      <c r="B118" s="144"/>
      <c r="C118" s="144"/>
      <c r="D118" s="145" t="s">
        <v>633</v>
      </c>
      <c r="E118" s="146"/>
      <c r="F118" s="146"/>
      <c r="G118" s="146"/>
      <c r="H118" s="146"/>
      <c r="I118" s="146"/>
      <c r="J118" s="146"/>
      <c r="K118" s="146"/>
      <c r="L118" s="146"/>
      <c r="M118" s="146"/>
      <c r="N118" s="147"/>
      <c r="O118" s="598"/>
      <c r="P118" s="597"/>
      <c r="Q118" s="597"/>
      <c r="R118" s="597"/>
      <c r="S118" s="597"/>
      <c r="T118" s="597"/>
      <c r="U118" s="597">
        <f>+O119+O120</f>
        <v>0</v>
      </c>
      <c r="V118" s="597"/>
      <c r="W118" s="597"/>
      <c r="X118" s="597"/>
      <c r="Y118" s="597"/>
      <c r="Z118" s="597"/>
      <c r="AA118" s="597"/>
      <c r="AB118" s="597"/>
      <c r="AC118" s="597"/>
      <c r="AD118" s="597"/>
      <c r="AE118" s="597"/>
      <c r="AF118" s="597"/>
      <c r="AG118" s="597">
        <f>+AA119+AA120</f>
        <v>0</v>
      </c>
      <c r="AH118" s="597"/>
      <c r="AI118" s="597"/>
      <c r="AJ118" s="597"/>
      <c r="AK118" s="597"/>
      <c r="AL118" s="597"/>
    </row>
    <row r="119" spans="1:38" ht="16.5" customHeight="1">
      <c r="A119" s="129" t="s">
        <v>634</v>
      </c>
      <c r="B119" s="144"/>
      <c r="C119" s="144"/>
      <c r="D119" s="148" t="s">
        <v>635</v>
      </c>
      <c r="E119" s="146"/>
      <c r="F119" s="146"/>
      <c r="G119" s="146"/>
      <c r="H119" s="146"/>
      <c r="I119" s="146"/>
      <c r="J119" s="146"/>
      <c r="K119" s="146"/>
      <c r="L119" s="146"/>
      <c r="M119" s="146"/>
      <c r="N119" s="147"/>
      <c r="O119" s="595"/>
      <c r="P119" s="596"/>
      <c r="Q119" s="596"/>
      <c r="R119" s="596"/>
      <c r="S119" s="596"/>
      <c r="T119" s="596"/>
      <c r="U119" s="597"/>
      <c r="V119" s="597"/>
      <c r="W119" s="597"/>
      <c r="X119" s="597"/>
      <c r="Y119" s="597"/>
      <c r="Z119" s="597"/>
      <c r="AA119" s="596"/>
      <c r="AB119" s="596"/>
      <c r="AC119" s="596"/>
      <c r="AD119" s="596"/>
      <c r="AE119" s="596"/>
      <c r="AF119" s="596"/>
      <c r="AG119" s="597"/>
      <c r="AH119" s="597"/>
      <c r="AI119" s="597"/>
      <c r="AJ119" s="597"/>
      <c r="AK119" s="597"/>
      <c r="AL119" s="597"/>
    </row>
    <row r="120" spans="1:38" ht="16.5" customHeight="1">
      <c r="A120" s="129" t="s">
        <v>636</v>
      </c>
      <c r="B120" s="144"/>
      <c r="C120" s="144"/>
      <c r="D120" s="148" t="s">
        <v>631</v>
      </c>
      <c r="E120" s="146"/>
      <c r="F120" s="146"/>
      <c r="G120" s="146"/>
      <c r="H120" s="146"/>
      <c r="I120" s="146"/>
      <c r="J120" s="146"/>
      <c r="K120" s="146"/>
      <c r="L120" s="146"/>
      <c r="M120" s="146"/>
      <c r="N120" s="147"/>
      <c r="O120" s="595"/>
      <c r="P120" s="596"/>
      <c r="Q120" s="596"/>
      <c r="R120" s="596"/>
      <c r="S120" s="596"/>
      <c r="T120" s="596"/>
      <c r="U120" s="597"/>
      <c r="V120" s="597"/>
      <c r="W120" s="597"/>
      <c r="X120" s="597"/>
      <c r="Y120" s="597"/>
      <c r="Z120" s="597"/>
      <c r="AA120" s="596"/>
      <c r="AB120" s="596"/>
      <c r="AC120" s="596"/>
      <c r="AD120" s="596"/>
      <c r="AE120" s="596"/>
      <c r="AF120" s="596"/>
      <c r="AG120" s="597"/>
      <c r="AH120" s="597"/>
      <c r="AI120" s="597"/>
      <c r="AJ120" s="597"/>
      <c r="AK120" s="597"/>
      <c r="AL120" s="597"/>
    </row>
    <row r="121" spans="1:38" ht="16.5" customHeight="1">
      <c r="A121" s="129" t="s">
        <v>637</v>
      </c>
      <c r="B121" s="144"/>
      <c r="C121" s="144"/>
      <c r="D121" s="145" t="s">
        <v>638</v>
      </c>
      <c r="E121" s="146"/>
      <c r="F121" s="146"/>
      <c r="G121" s="146"/>
      <c r="H121" s="146"/>
      <c r="I121" s="146"/>
      <c r="J121" s="146"/>
      <c r="K121" s="146"/>
      <c r="L121" s="146"/>
      <c r="M121" s="146"/>
      <c r="N121" s="147"/>
      <c r="O121" s="598"/>
      <c r="P121" s="597"/>
      <c r="Q121" s="597"/>
      <c r="R121" s="597"/>
      <c r="S121" s="597"/>
      <c r="T121" s="597"/>
      <c r="U121" s="597">
        <f>+O122+O123+O124+O125+O126</f>
        <v>0</v>
      </c>
      <c r="V121" s="597"/>
      <c r="W121" s="597"/>
      <c r="X121" s="597"/>
      <c r="Y121" s="597"/>
      <c r="Z121" s="597"/>
      <c r="AA121" s="597"/>
      <c r="AB121" s="597"/>
      <c r="AC121" s="597"/>
      <c r="AD121" s="597"/>
      <c r="AE121" s="597"/>
      <c r="AF121" s="597"/>
      <c r="AG121" s="597">
        <f>+AA122+AA123+AA124+AA125+AA126</f>
        <v>0</v>
      </c>
      <c r="AH121" s="597"/>
      <c r="AI121" s="597"/>
      <c r="AJ121" s="597"/>
      <c r="AK121" s="597"/>
      <c r="AL121" s="597"/>
    </row>
    <row r="122" spans="1:38" ht="16.5" customHeight="1">
      <c r="A122" s="129" t="s">
        <v>639</v>
      </c>
      <c r="B122" s="144"/>
      <c r="C122" s="144"/>
      <c r="D122" s="148" t="s">
        <v>640</v>
      </c>
      <c r="E122" s="146"/>
      <c r="F122" s="146"/>
      <c r="G122" s="146"/>
      <c r="H122" s="146"/>
      <c r="I122" s="146"/>
      <c r="J122" s="146"/>
      <c r="K122" s="146"/>
      <c r="L122" s="146"/>
      <c r="M122" s="146"/>
      <c r="N122" s="147"/>
      <c r="O122" s="595"/>
      <c r="P122" s="596"/>
      <c r="Q122" s="596"/>
      <c r="R122" s="596"/>
      <c r="S122" s="596"/>
      <c r="T122" s="596"/>
      <c r="U122" s="597"/>
      <c r="V122" s="597"/>
      <c r="W122" s="597"/>
      <c r="X122" s="597"/>
      <c r="Y122" s="597"/>
      <c r="Z122" s="597"/>
      <c r="AA122" s="596"/>
      <c r="AB122" s="596"/>
      <c r="AC122" s="596"/>
      <c r="AD122" s="596"/>
      <c r="AE122" s="596"/>
      <c r="AF122" s="596"/>
      <c r="AG122" s="597"/>
      <c r="AH122" s="597"/>
      <c r="AI122" s="597"/>
      <c r="AJ122" s="597"/>
      <c r="AK122" s="597"/>
      <c r="AL122" s="597"/>
    </row>
    <row r="123" spans="1:38" ht="16.5" customHeight="1">
      <c r="A123" s="129" t="s">
        <v>641</v>
      </c>
      <c r="B123" s="144"/>
      <c r="C123" s="144"/>
      <c r="D123" s="148" t="s">
        <v>642</v>
      </c>
      <c r="E123" s="146"/>
      <c r="F123" s="146"/>
      <c r="G123" s="146"/>
      <c r="H123" s="146"/>
      <c r="I123" s="146"/>
      <c r="J123" s="146"/>
      <c r="K123" s="146"/>
      <c r="L123" s="146"/>
      <c r="M123" s="146"/>
      <c r="N123" s="147"/>
      <c r="O123" s="595"/>
      <c r="P123" s="596"/>
      <c r="Q123" s="596"/>
      <c r="R123" s="596"/>
      <c r="S123" s="596"/>
      <c r="T123" s="596"/>
      <c r="U123" s="597"/>
      <c r="V123" s="597"/>
      <c r="W123" s="597"/>
      <c r="X123" s="597"/>
      <c r="Y123" s="597"/>
      <c r="Z123" s="597"/>
      <c r="AA123" s="596"/>
      <c r="AB123" s="596"/>
      <c r="AC123" s="596"/>
      <c r="AD123" s="596"/>
      <c r="AE123" s="596"/>
      <c r="AF123" s="596"/>
      <c r="AG123" s="597"/>
      <c r="AH123" s="597"/>
      <c r="AI123" s="597"/>
      <c r="AJ123" s="597"/>
      <c r="AK123" s="597"/>
      <c r="AL123" s="597"/>
    </row>
    <row r="124" spans="1:38" ht="16.5" customHeight="1">
      <c r="A124" s="129" t="s">
        <v>643</v>
      </c>
      <c r="B124" s="144"/>
      <c r="C124" s="144"/>
      <c r="D124" s="148" t="s">
        <v>644</v>
      </c>
      <c r="E124" s="146"/>
      <c r="F124" s="146"/>
      <c r="G124" s="146"/>
      <c r="H124" s="146"/>
      <c r="I124" s="146"/>
      <c r="J124" s="146"/>
      <c r="K124" s="146"/>
      <c r="L124" s="146"/>
      <c r="M124" s="146"/>
      <c r="N124" s="147"/>
      <c r="O124" s="595"/>
      <c r="P124" s="596"/>
      <c r="Q124" s="596"/>
      <c r="R124" s="596"/>
      <c r="S124" s="596"/>
      <c r="T124" s="596"/>
      <c r="U124" s="597"/>
      <c r="V124" s="597"/>
      <c r="W124" s="597"/>
      <c r="X124" s="597"/>
      <c r="Y124" s="597"/>
      <c r="Z124" s="597"/>
      <c r="AA124" s="596"/>
      <c r="AB124" s="596"/>
      <c r="AC124" s="596"/>
      <c r="AD124" s="596"/>
      <c r="AE124" s="596"/>
      <c r="AF124" s="596"/>
      <c r="AG124" s="597"/>
      <c r="AH124" s="597"/>
      <c r="AI124" s="597"/>
      <c r="AJ124" s="597"/>
      <c r="AK124" s="597"/>
      <c r="AL124" s="597"/>
    </row>
    <row r="125" spans="1:38" ht="16.5" customHeight="1">
      <c r="A125" s="129" t="s">
        <v>645</v>
      </c>
      <c r="B125" s="144"/>
      <c r="C125" s="144"/>
      <c r="D125" s="148" t="s">
        <v>646</v>
      </c>
      <c r="E125" s="146"/>
      <c r="F125" s="146"/>
      <c r="G125" s="146"/>
      <c r="H125" s="146"/>
      <c r="I125" s="146"/>
      <c r="J125" s="146"/>
      <c r="K125" s="146"/>
      <c r="L125" s="146"/>
      <c r="M125" s="146"/>
      <c r="N125" s="147"/>
      <c r="O125" s="595"/>
      <c r="P125" s="596"/>
      <c r="Q125" s="596"/>
      <c r="R125" s="596"/>
      <c r="S125" s="596"/>
      <c r="T125" s="596"/>
      <c r="U125" s="597"/>
      <c r="V125" s="597"/>
      <c r="W125" s="597"/>
      <c r="X125" s="597"/>
      <c r="Y125" s="597"/>
      <c r="Z125" s="597"/>
      <c r="AA125" s="596"/>
      <c r="AB125" s="596"/>
      <c r="AC125" s="596"/>
      <c r="AD125" s="596"/>
      <c r="AE125" s="596"/>
      <c r="AF125" s="596"/>
      <c r="AG125" s="597"/>
      <c r="AH125" s="597"/>
      <c r="AI125" s="597"/>
      <c r="AJ125" s="597"/>
      <c r="AK125" s="597"/>
      <c r="AL125" s="597"/>
    </row>
    <row r="126" spans="1:38" ht="16.5" customHeight="1">
      <c r="A126" s="129" t="s">
        <v>647</v>
      </c>
      <c r="B126" s="144"/>
      <c r="C126" s="144"/>
      <c r="D126" s="148" t="s">
        <v>648</v>
      </c>
      <c r="E126" s="146"/>
      <c r="F126" s="146"/>
      <c r="G126" s="146"/>
      <c r="H126" s="146"/>
      <c r="I126" s="146"/>
      <c r="J126" s="146"/>
      <c r="K126" s="146"/>
      <c r="L126" s="146"/>
      <c r="M126" s="146"/>
      <c r="N126" s="147"/>
      <c r="O126" s="595"/>
      <c r="P126" s="596"/>
      <c r="Q126" s="596"/>
      <c r="R126" s="596"/>
      <c r="S126" s="596"/>
      <c r="T126" s="596"/>
      <c r="U126" s="597"/>
      <c r="V126" s="597"/>
      <c r="W126" s="597"/>
      <c r="X126" s="597"/>
      <c r="Y126" s="597"/>
      <c r="Z126" s="597"/>
      <c r="AA126" s="596"/>
      <c r="AB126" s="596"/>
      <c r="AC126" s="596"/>
      <c r="AD126" s="596"/>
      <c r="AE126" s="596"/>
      <c r="AF126" s="596"/>
      <c r="AG126" s="597"/>
      <c r="AH126" s="597"/>
      <c r="AI126" s="597"/>
      <c r="AJ126" s="597"/>
      <c r="AK126" s="597"/>
      <c r="AL126" s="597"/>
    </row>
    <row r="127" spans="1:38" ht="16.5" customHeight="1">
      <c r="A127" s="129" t="s">
        <v>649</v>
      </c>
      <c r="B127" s="144"/>
      <c r="C127" s="144"/>
      <c r="D127" s="145" t="s">
        <v>650</v>
      </c>
      <c r="E127" s="146"/>
      <c r="F127" s="146"/>
      <c r="G127" s="146"/>
      <c r="H127" s="146"/>
      <c r="I127" s="146"/>
      <c r="J127" s="146"/>
      <c r="K127" s="146"/>
      <c r="L127" s="146"/>
      <c r="M127" s="146"/>
      <c r="N127" s="147"/>
      <c r="O127" s="598"/>
      <c r="P127" s="597"/>
      <c r="Q127" s="597"/>
      <c r="R127" s="597"/>
      <c r="S127" s="597"/>
      <c r="T127" s="597"/>
      <c r="U127" s="596">
        <v>-27439942345</v>
      </c>
      <c r="V127" s="596"/>
      <c r="W127" s="596"/>
      <c r="X127" s="596"/>
      <c r="Y127" s="596"/>
      <c r="Z127" s="596"/>
      <c r="AA127" s="597"/>
      <c r="AB127" s="597"/>
      <c r="AC127" s="597"/>
      <c r="AD127" s="597"/>
      <c r="AE127" s="597"/>
      <c r="AF127" s="597"/>
      <c r="AG127" s="596">
        <v>-25075537216</v>
      </c>
      <c r="AH127" s="596"/>
      <c r="AI127" s="596"/>
      <c r="AJ127" s="596"/>
      <c r="AK127" s="596"/>
      <c r="AL127" s="596"/>
    </row>
    <row r="128" spans="1:38" ht="16.5" customHeight="1">
      <c r="A128" s="129" t="s">
        <v>651</v>
      </c>
      <c r="B128" s="144"/>
      <c r="C128" s="144"/>
      <c r="D128" s="149" t="s">
        <v>652</v>
      </c>
      <c r="E128" s="150"/>
      <c r="F128" s="150"/>
      <c r="G128" s="150"/>
      <c r="H128" s="150"/>
      <c r="I128" s="150"/>
      <c r="J128" s="150"/>
      <c r="K128" s="150"/>
      <c r="L128" s="150"/>
      <c r="M128" s="150"/>
      <c r="N128" s="151"/>
      <c r="O128" s="591"/>
      <c r="P128" s="592"/>
      <c r="Q128" s="592"/>
      <c r="R128" s="592"/>
      <c r="S128" s="592"/>
      <c r="T128" s="592"/>
      <c r="U128" s="592">
        <f>+O113+O114+O116+O117+O119+O120+O122+O123+O124+O125+O126+U127</f>
        <v>85021643593</v>
      </c>
      <c r="V128" s="592"/>
      <c r="W128" s="592"/>
      <c r="X128" s="592"/>
      <c r="Y128" s="592"/>
      <c r="Z128" s="592"/>
      <c r="AA128" s="592"/>
      <c r="AB128" s="592"/>
      <c r="AC128" s="592"/>
      <c r="AD128" s="592"/>
      <c r="AE128" s="592"/>
      <c r="AF128" s="592"/>
      <c r="AG128" s="592">
        <f>+AA113+AA114+AA116+AA117+AA119+AA120+AA122+AA123+AA124+AA125+AA126+AG127</f>
        <v>87386048722</v>
      </c>
      <c r="AH128" s="592"/>
      <c r="AI128" s="592"/>
      <c r="AJ128" s="592"/>
      <c r="AK128" s="592"/>
      <c r="AL128" s="592"/>
    </row>
    <row r="129" spans="1:46" ht="16.5" customHeight="1" thickBot="1">
      <c r="A129" s="129" t="s">
        <v>653</v>
      </c>
      <c r="B129" s="144"/>
      <c r="C129" s="144"/>
      <c r="D129" s="152" t="s">
        <v>654</v>
      </c>
      <c r="E129" s="153"/>
      <c r="F129" s="153"/>
      <c r="G129" s="153"/>
      <c r="H129" s="153"/>
      <c r="I129" s="153"/>
      <c r="J129" s="153"/>
      <c r="K129" s="153"/>
      <c r="L129" s="153"/>
      <c r="M129" s="153"/>
      <c r="N129" s="154"/>
      <c r="O129" s="593"/>
      <c r="P129" s="594"/>
      <c r="Q129" s="594"/>
      <c r="R129" s="594"/>
      <c r="S129" s="594"/>
      <c r="T129" s="594"/>
      <c r="U129" s="594">
        <f>U110+U128</f>
        <v>391550593814</v>
      </c>
      <c r="V129" s="594"/>
      <c r="W129" s="594"/>
      <c r="X129" s="594"/>
      <c r="Y129" s="594"/>
      <c r="Z129" s="594"/>
      <c r="AA129" s="594"/>
      <c r="AB129" s="594"/>
      <c r="AC129" s="594"/>
      <c r="AD129" s="594"/>
      <c r="AE129" s="594"/>
      <c r="AF129" s="594"/>
      <c r="AG129" s="594">
        <f>AG110+AG128</f>
        <v>393243293659</v>
      </c>
      <c r="AH129" s="594"/>
      <c r="AI129" s="594"/>
      <c r="AJ129" s="594"/>
      <c r="AK129" s="594"/>
      <c r="AL129" s="594"/>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79"/>
      <c r="F131" s="279"/>
      <c r="G131" s="279"/>
      <c r="H131" s="279"/>
      <c r="I131" s="279"/>
      <c r="J131" s="279"/>
      <c r="K131" s="279"/>
      <c r="L131" s="279"/>
      <c r="M131" s="279"/>
      <c r="N131" s="279"/>
      <c r="O131" s="279"/>
      <c r="P131" s="279"/>
      <c r="Q131" s="279"/>
      <c r="R131" s="279"/>
      <c r="S131" s="279"/>
      <c r="T131" s="279"/>
      <c r="U131" s="279"/>
      <c r="V131" s="279"/>
      <c r="W131" s="279"/>
      <c r="X131" s="279"/>
      <c r="Y131" s="279"/>
      <c r="Z131" s="279"/>
      <c r="AA131" s="279"/>
      <c r="AB131" s="279"/>
      <c r="AC131" s="279"/>
      <c r="AD131" s="279"/>
      <c r="AE131" s="279"/>
      <c r="AF131" s="279"/>
      <c r="AG131" s="279"/>
      <c r="AH131" s="279"/>
      <c r="AI131" s="279"/>
      <c r="AJ131" s="279"/>
      <c r="AK131" s="279"/>
      <c r="AL131" s="279"/>
      <c r="AM131" s="104" t="s">
        <v>217</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585" t="s">
        <v>657</v>
      </c>
      <c r="C134" s="586"/>
      <c r="D134" s="587"/>
      <c r="E134" s="587"/>
      <c r="F134" s="587"/>
      <c r="G134" s="587"/>
      <c r="H134" s="587"/>
      <c r="I134" s="587"/>
      <c r="J134" s="587"/>
      <c r="K134" s="587"/>
      <c r="L134" s="587"/>
      <c r="M134" s="587"/>
      <c r="N134" s="587"/>
      <c r="O134" s="587"/>
      <c r="P134" s="587"/>
      <c r="Q134" s="587"/>
      <c r="R134" s="587"/>
      <c r="S134" s="587"/>
      <c r="T134" s="587"/>
      <c r="U134" s="587"/>
      <c r="V134" s="587"/>
      <c r="W134" s="587"/>
      <c r="X134" s="587"/>
      <c r="Y134" s="587"/>
      <c r="Z134" s="587"/>
      <c r="AA134" s="587"/>
      <c r="AB134" s="587"/>
      <c r="AC134" s="587"/>
      <c r="AD134" s="587"/>
      <c r="AE134" s="587"/>
      <c r="AF134" s="587"/>
      <c r="AG134" s="587"/>
      <c r="AH134" s="587"/>
      <c r="AI134" s="587"/>
      <c r="AJ134" s="587"/>
      <c r="AK134" s="587"/>
      <c r="AL134" s="588"/>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G133"/>
  <sheetViews>
    <sheetView showGridLines="0" view="pageBreakPreview" zoomScaleNormal="100" zoomScaleSheetLayoutView="100" workbookViewId="0">
      <selection activeCell="AM6" sqref="AM6"/>
    </sheetView>
  </sheetViews>
  <sheetFormatPr defaultRowHeight="16.5"/>
  <cols>
    <col min="1" max="1" width="9" style="1"/>
    <col min="2" max="3" width="1.125" style="1" customWidth="1"/>
    <col min="4" max="14" width="2.75" style="1" customWidth="1"/>
    <col min="15" max="38" width="3.25" style="1" customWidth="1"/>
    <col min="39" max="45" width="9" style="1"/>
  </cols>
  <sheetData>
    <row r="1" spans="1:45"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590" t="s">
        <v>658</v>
      </c>
      <c r="C2" s="590"/>
      <c r="D2" s="590"/>
      <c r="E2" s="590"/>
      <c r="F2" s="590"/>
      <c r="G2" s="590"/>
      <c r="H2" s="590"/>
      <c r="I2" s="590"/>
      <c r="J2" s="590"/>
      <c r="K2" s="590"/>
      <c r="L2" s="590"/>
      <c r="M2" s="590"/>
      <c r="N2" s="590"/>
      <c r="O2" s="590"/>
      <c r="P2" s="590"/>
      <c r="Q2" s="590"/>
      <c r="R2" s="590"/>
      <c r="S2" s="590"/>
      <c r="T2" s="590"/>
      <c r="U2" s="590"/>
      <c r="V2" s="590"/>
      <c r="W2" s="590"/>
      <c r="X2" s="590"/>
      <c r="Y2" s="590"/>
      <c r="Z2" s="590"/>
      <c r="AA2" s="590"/>
      <c r="AB2" s="590"/>
      <c r="AC2" s="590"/>
      <c r="AD2" s="590"/>
      <c r="AE2" s="590"/>
      <c r="AF2" s="590"/>
      <c r="AG2" s="590"/>
      <c r="AH2" s="590"/>
      <c r="AI2" s="590"/>
      <c r="AJ2" s="590"/>
      <c r="AK2" s="590"/>
      <c r="AL2" s="590"/>
      <c r="AR2"/>
      <c r="AS2"/>
    </row>
    <row r="3" spans="1:45">
      <c r="AR3"/>
      <c r="AS3"/>
    </row>
    <row r="4" spans="1:45" ht="16.5" customHeight="1">
      <c r="J4" s="27" t="s">
        <v>415</v>
      </c>
      <c r="L4" s="27" t="s">
        <v>416</v>
      </c>
      <c r="M4" s="128">
        <f>'5부.Ⅰ'!Q6</f>
        <v>6</v>
      </c>
      <c r="N4" s="27" t="s">
        <v>417</v>
      </c>
      <c r="O4" s="197">
        <f>'5부.Ⅰ'!S6</f>
        <v>2</v>
      </c>
      <c r="P4" s="129" t="s">
        <v>1056</v>
      </c>
      <c r="R4" s="27"/>
      <c r="S4" s="130" t="s">
        <v>659</v>
      </c>
      <c r="T4" s="158"/>
      <c r="U4" s="130"/>
      <c r="V4" s="234" t="s">
        <v>1104</v>
      </c>
      <c r="W4" s="234"/>
      <c r="X4" s="234"/>
      <c r="Y4" s="130"/>
      <c r="Z4" s="130" t="s">
        <v>660</v>
      </c>
      <c r="AA4" s="130"/>
      <c r="AB4" s="158"/>
      <c r="AC4" s="638" t="str">
        <f>표지!G6</f>
        <v>2021.06.30</v>
      </c>
      <c r="AD4" s="638"/>
      <c r="AE4" s="638"/>
      <c r="AF4" s="158"/>
      <c r="AG4" s="27"/>
      <c r="AH4" s="27"/>
      <c r="AI4" s="27"/>
      <c r="AJ4" s="27"/>
      <c r="AK4" s="27"/>
      <c r="AL4" s="27"/>
    </row>
    <row r="5" spans="1:45" ht="16.5" customHeight="1">
      <c r="J5" s="27" t="s">
        <v>421</v>
      </c>
      <c r="L5" s="27" t="s">
        <v>416</v>
      </c>
      <c r="M5" s="131">
        <f>'5부.Ⅰ'!Q7</f>
        <v>5</v>
      </c>
      <c r="N5" s="27" t="s">
        <v>417</v>
      </c>
      <c r="O5" s="197">
        <f>IF(OR(M4=1),"-",O4)</f>
        <v>2</v>
      </c>
      <c r="P5" s="129" t="s">
        <v>1056</v>
      </c>
      <c r="R5" s="27"/>
      <c r="S5" s="130" t="s">
        <v>659</v>
      </c>
      <c r="T5" s="158"/>
      <c r="U5" s="130"/>
      <c r="V5" s="234" t="s">
        <v>1105</v>
      </c>
      <c r="W5" s="234"/>
      <c r="X5" s="234"/>
      <c r="Y5" s="130"/>
      <c r="Z5" s="130" t="s">
        <v>660</v>
      </c>
      <c r="AA5" s="130"/>
      <c r="AB5" s="158"/>
      <c r="AC5" s="639" t="s">
        <v>1106</v>
      </c>
      <c r="AD5" s="639"/>
      <c r="AE5" s="639"/>
      <c r="AF5" s="158"/>
      <c r="AG5" s="27"/>
      <c r="AH5" s="27"/>
      <c r="AI5" s="27"/>
      <c r="AJ5" s="27"/>
      <c r="AK5" s="27"/>
      <c r="AL5" s="27"/>
    </row>
    <row r="6" spans="1:45" ht="17.25" customHeight="1">
      <c r="B6" s="47"/>
      <c r="C6" s="47"/>
      <c r="D6" s="27" t="s">
        <v>661</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40" t="s">
        <v>662</v>
      </c>
      <c r="AJ6" s="640"/>
      <c r="AK6" s="640"/>
      <c r="AL6" s="640"/>
    </row>
    <row r="7" spans="1:45" ht="16.5" customHeight="1">
      <c r="D7" s="632" t="s">
        <v>424</v>
      </c>
      <c r="E7" s="633"/>
      <c r="F7" s="633"/>
      <c r="G7" s="633"/>
      <c r="H7" s="633"/>
      <c r="I7" s="633"/>
      <c r="J7" s="633"/>
      <c r="K7" s="633"/>
      <c r="L7" s="633"/>
      <c r="M7" s="633"/>
      <c r="N7" s="634"/>
      <c r="O7" s="145"/>
      <c r="P7" s="159"/>
      <c r="Q7" s="159"/>
      <c r="R7" s="159"/>
      <c r="S7" s="159" t="s">
        <v>151</v>
      </c>
      <c r="T7" s="160">
        <f>M4</f>
        <v>6</v>
      </c>
      <c r="U7" s="159" t="s">
        <v>663</v>
      </c>
      <c r="V7" s="159"/>
      <c r="W7" s="159"/>
      <c r="X7" s="159"/>
      <c r="Y7" s="159"/>
      <c r="Z7" s="161"/>
      <c r="AA7" s="145"/>
      <c r="AB7" s="159"/>
      <c r="AC7" s="159"/>
      <c r="AD7" s="159"/>
      <c r="AE7" s="159" t="s">
        <v>151</v>
      </c>
      <c r="AF7" s="140">
        <f>M5</f>
        <v>5</v>
      </c>
      <c r="AG7" s="159" t="s">
        <v>664</v>
      </c>
      <c r="AH7" s="159"/>
      <c r="AI7" s="159"/>
      <c r="AJ7" s="159"/>
      <c r="AK7" s="159"/>
      <c r="AL7" s="161"/>
      <c r="AR7"/>
      <c r="AS7"/>
    </row>
    <row r="8" spans="1:45" ht="16.5" customHeight="1">
      <c r="A8" s="162" t="s">
        <v>665</v>
      </c>
      <c r="D8" s="635"/>
      <c r="E8" s="636"/>
      <c r="F8" s="636"/>
      <c r="G8" s="636"/>
      <c r="H8" s="636"/>
      <c r="I8" s="636"/>
      <c r="J8" s="636"/>
      <c r="K8" s="636"/>
      <c r="L8" s="636"/>
      <c r="M8" s="636"/>
      <c r="N8" s="637"/>
      <c r="O8" s="616" t="s">
        <v>666</v>
      </c>
      <c r="P8" s="617"/>
      <c r="Q8" s="617"/>
      <c r="R8" s="617"/>
      <c r="S8" s="617"/>
      <c r="T8" s="617"/>
      <c r="U8" s="617"/>
      <c r="V8" s="617"/>
      <c r="W8" s="617"/>
      <c r="X8" s="617"/>
      <c r="Y8" s="617"/>
      <c r="Z8" s="618"/>
      <c r="AA8" s="616" t="s">
        <v>666</v>
      </c>
      <c r="AB8" s="617"/>
      <c r="AC8" s="617"/>
      <c r="AD8" s="617"/>
      <c r="AE8" s="617"/>
      <c r="AF8" s="617"/>
      <c r="AG8" s="617"/>
      <c r="AH8" s="617"/>
      <c r="AI8" s="617"/>
      <c r="AJ8" s="617"/>
      <c r="AK8" s="617"/>
      <c r="AL8" s="618"/>
      <c r="AS8"/>
    </row>
    <row r="9" spans="1:45" ht="16.5" customHeight="1">
      <c r="D9" s="635"/>
      <c r="E9" s="636"/>
      <c r="F9" s="636"/>
      <c r="G9" s="636"/>
      <c r="H9" s="636"/>
      <c r="I9" s="636"/>
      <c r="J9" s="636"/>
      <c r="K9" s="636"/>
      <c r="L9" s="636"/>
      <c r="M9" s="636"/>
      <c r="N9" s="637"/>
      <c r="O9" s="626" t="s">
        <v>667</v>
      </c>
      <c r="P9" s="627"/>
      <c r="Q9" s="627"/>
      <c r="R9" s="627"/>
      <c r="S9" s="627"/>
      <c r="T9" s="628"/>
      <c r="U9" s="626" t="s">
        <v>668</v>
      </c>
      <c r="V9" s="627"/>
      <c r="W9" s="627"/>
      <c r="X9" s="627"/>
      <c r="Y9" s="627"/>
      <c r="Z9" s="628"/>
      <c r="AA9" s="626" t="s">
        <v>667</v>
      </c>
      <c r="AB9" s="627"/>
      <c r="AC9" s="627"/>
      <c r="AD9" s="627"/>
      <c r="AE9" s="627"/>
      <c r="AF9" s="628"/>
      <c r="AG9" s="626" t="s">
        <v>669</v>
      </c>
      <c r="AH9" s="627"/>
      <c r="AI9" s="627"/>
      <c r="AJ9" s="627"/>
      <c r="AK9" s="627"/>
      <c r="AL9" s="628"/>
    </row>
    <row r="10" spans="1:45" ht="16.5" customHeight="1">
      <c r="A10" s="43" t="s">
        <v>670</v>
      </c>
      <c r="B10" s="43"/>
      <c r="C10" s="43"/>
      <c r="D10" s="145" t="s">
        <v>671</v>
      </c>
      <c r="E10" s="146"/>
      <c r="F10" s="146"/>
      <c r="G10" s="146"/>
      <c r="H10" s="146"/>
      <c r="I10" s="146"/>
      <c r="J10" s="146"/>
      <c r="K10" s="146"/>
      <c r="L10" s="146"/>
      <c r="M10" s="146"/>
      <c r="N10" s="147"/>
      <c r="O10" s="629">
        <f>+O11+O12+O13+O14+O15+O16+O17</f>
        <v>1721938150</v>
      </c>
      <c r="P10" s="630"/>
      <c r="Q10" s="630"/>
      <c r="R10" s="630"/>
      <c r="S10" s="630"/>
      <c r="T10" s="631"/>
      <c r="U10" s="629">
        <f>+U11+U12+U13+U14+U15+U16+U17</f>
        <v>3450091410</v>
      </c>
      <c r="V10" s="630"/>
      <c r="W10" s="630"/>
      <c r="X10" s="630"/>
      <c r="Y10" s="630"/>
      <c r="Z10" s="631"/>
      <c r="AA10" s="629">
        <f>+AA11+AA12+AA13+AA14+AA15+AA16+AA17</f>
        <v>1112339850</v>
      </c>
      <c r="AB10" s="630"/>
      <c r="AC10" s="630"/>
      <c r="AD10" s="630"/>
      <c r="AE10" s="630"/>
      <c r="AF10" s="631"/>
      <c r="AG10" s="629">
        <f>+AG11+AG12+AG13+AG14+AG15+AG16+AG17</f>
        <v>1678766140</v>
      </c>
      <c r="AH10" s="630"/>
      <c r="AI10" s="630"/>
      <c r="AJ10" s="630"/>
      <c r="AK10" s="630"/>
      <c r="AL10" s="631"/>
    </row>
    <row r="11" spans="1:45" ht="16.5" customHeight="1">
      <c r="A11" s="43" t="s">
        <v>672</v>
      </c>
      <c r="B11" s="43"/>
      <c r="C11" s="43"/>
      <c r="D11" s="148" t="s">
        <v>673</v>
      </c>
      <c r="E11" s="146"/>
      <c r="F11" s="146"/>
      <c r="G11" s="146"/>
      <c r="H11" s="146"/>
      <c r="I11" s="146"/>
      <c r="J11" s="146"/>
      <c r="K11" s="146"/>
      <c r="L11" s="146"/>
      <c r="M11" s="146"/>
      <c r="N11" s="147"/>
      <c r="O11" s="621"/>
      <c r="P11" s="621"/>
      <c r="Q11" s="621"/>
      <c r="R11" s="621"/>
      <c r="S11" s="621"/>
      <c r="T11" s="621"/>
      <c r="U11" s="621"/>
      <c r="V11" s="621"/>
      <c r="W11" s="621"/>
      <c r="X11" s="621"/>
      <c r="Y11" s="621"/>
      <c r="Z11" s="621"/>
      <c r="AA11" s="621"/>
      <c r="AB11" s="621"/>
      <c r="AC11" s="621"/>
      <c r="AD11" s="621"/>
      <c r="AE11" s="621"/>
      <c r="AF11" s="621"/>
      <c r="AG11" s="621"/>
      <c r="AH11" s="621"/>
      <c r="AI11" s="621"/>
      <c r="AJ11" s="621"/>
      <c r="AK11" s="621"/>
      <c r="AL11" s="621"/>
    </row>
    <row r="12" spans="1:45" ht="16.5" customHeight="1">
      <c r="A12" s="43" t="s">
        <v>674</v>
      </c>
      <c r="B12" s="43"/>
      <c r="C12" s="43"/>
      <c r="D12" s="148" t="s">
        <v>675</v>
      </c>
      <c r="E12" s="146"/>
      <c r="F12" s="146"/>
      <c r="G12" s="146"/>
      <c r="H12" s="146"/>
      <c r="I12" s="146"/>
      <c r="J12" s="146"/>
      <c r="K12" s="146"/>
      <c r="L12" s="146"/>
      <c r="M12" s="146"/>
      <c r="N12" s="147"/>
      <c r="O12" s="621">
        <v>1721938150</v>
      </c>
      <c r="P12" s="621"/>
      <c r="Q12" s="621"/>
      <c r="R12" s="621"/>
      <c r="S12" s="621"/>
      <c r="T12" s="621"/>
      <c r="U12" s="621">
        <v>3450091410</v>
      </c>
      <c r="V12" s="621"/>
      <c r="W12" s="621"/>
      <c r="X12" s="621"/>
      <c r="Y12" s="621"/>
      <c r="Z12" s="621"/>
      <c r="AA12" s="621">
        <v>1112339850</v>
      </c>
      <c r="AB12" s="621"/>
      <c r="AC12" s="621"/>
      <c r="AD12" s="621"/>
      <c r="AE12" s="621"/>
      <c r="AF12" s="621"/>
      <c r="AG12" s="621">
        <v>1678766140</v>
      </c>
      <c r="AH12" s="621"/>
      <c r="AI12" s="621"/>
      <c r="AJ12" s="621"/>
      <c r="AK12" s="621"/>
      <c r="AL12" s="621"/>
    </row>
    <row r="13" spans="1:45" ht="16.5" customHeight="1">
      <c r="A13" s="43" t="s">
        <v>676</v>
      </c>
      <c r="B13" s="43"/>
      <c r="C13" s="43"/>
      <c r="D13" s="148" t="s">
        <v>677</v>
      </c>
      <c r="E13" s="146"/>
      <c r="F13" s="146"/>
      <c r="G13" s="146"/>
      <c r="H13" s="146"/>
      <c r="I13" s="146"/>
      <c r="J13" s="146"/>
      <c r="K13" s="146"/>
      <c r="L13" s="146"/>
      <c r="M13" s="146"/>
      <c r="N13" s="147"/>
      <c r="O13" s="621"/>
      <c r="P13" s="621"/>
      <c r="Q13" s="621"/>
      <c r="R13" s="621"/>
      <c r="S13" s="621"/>
      <c r="T13" s="621"/>
      <c r="U13" s="621"/>
      <c r="V13" s="621"/>
      <c r="W13" s="621"/>
      <c r="X13" s="621"/>
      <c r="Y13" s="621"/>
      <c r="Z13" s="621"/>
      <c r="AA13" s="621"/>
      <c r="AB13" s="621"/>
      <c r="AC13" s="621"/>
      <c r="AD13" s="621"/>
      <c r="AE13" s="621"/>
      <c r="AF13" s="621"/>
      <c r="AG13" s="621"/>
      <c r="AH13" s="621"/>
      <c r="AI13" s="621"/>
      <c r="AJ13" s="621"/>
      <c r="AK13" s="621"/>
      <c r="AL13" s="621"/>
    </row>
    <row r="14" spans="1:45" ht="16.5" customHeight="1">
      <c r="A14" s="43" t="s">
        <v>678</v>
      </c>
      <c r="B14" s="43"/>
      <c r="C14" s="43"/>
      <c r="D14" s="148" t="s">
        <v>679</v>
      </c>
      <c r="E14" s="146"/>
      <c r="F14" s="146"/>
      <c r="G14" s="146"/>
      <c r="H14" s="146"/>
      <c r="I14" s="146"/>
      <c r="J14" s="146"/>
      <c r="K14" s="146"/>
      <c r="L14" s="146"/>
      <c r="M14" s="146"/>
      <c r="N14" s="147"/>
      <c r="O14" s="621"/>
      <c r="P14" s="621"/>
      <c r="Q14" s="621"/>
      <c r="R14" s="621"/>
      <c r="S14" s="621"/>
      <c r="T14" s="621"/>
      <c r="U14" s="621"/>
      <c r="V14" s="621"/>
      <c r="W14" s="621"/>
      <c r="X14" s="621"/>
      <c r="Y14" s="621"/>
      <c r="Z14" s="621"/>
      <c r="AA14" s="621"/>
      <c r="AB14" s="621"/>
      <c r="AC14" s="621"/>
      <c r="AD14" s="621"/>
      <c r="AE14" s="621"/>
      <c r="AF14" s="621"/>
      <c r="AG14" s="621"/>
      <c r="AH14" s="621"/>
      <c r="AI14" s="621"/>
      <c r="AJ14" s="621"/>
      <c r="AK14" s="621"/>
      <c r="AL14" s="621"/>
    </row>
    <row r="15" spans="1:45" ht="16.5" customHeight="1">
      <c r="A15" s="43" t="s">
        <v>680</v>
      </c>
      <c r="B15" s="43"/>
      <c r="C15" s="43"/>
      <c r="D15" s="148" t="s">
        <v>681</v>
      </c>
      <c r="E15" s="146"/>
      <c r="F15" s="146"/>
      <c r="G15" s="146"/>
      <c r="H15" s="146"/>
      <c r="I15" s="146"/>
      <c r="J15" s="146"/>
      <c r="K15" s="146"/>
      <c r="L15" s="146"/>
      <c r="M15" s="146"/>
      <c r="N15" s="147"/>
      <c r="O15" s="621"/>
      <c r="P15" s="621"/>
      <c r="Q15" s="621"/>
      <c r="R15" s="621"/>
      <c r="S15" s="621"/>
      <c r="T15" s="621"/>
      <c r="U15" s="621"/>
      <c r="V15" s="621"/>
      <c r="W15" s="621"/>
      <c r="X15" s="621"/>
      <c r="Y15" s="621"/>
      <c r="Z15" s="621"/>
      <c r="AA15" s="621"/>
      <c r="AB15" s="621"/>
      <c r="AC15" s="621"/>
      <c r="AD15" s="621"/>
      <c r="AE15" s="621"/>
      <c r="AF15" s="621"/>
      <c r="AG15" s="621"/>
      <c r="AH15" s="621"/>
      <c r="AI15" s="621"/>
      <c r="AJ15" s="621"/>
      <c r="AK15" s="621"/>
      <c r="AL15" s="621"/>
    </row>
    <row r="16" spans="1:45" ht="16.5" customHeight="1">
      <c r="A16" s="43" t="s">
        <v>1031</v>
      </c>
      <c r="B16" s="43"/>
      <c r="C16" s="43"/>
      <c r="D16" s="148" t="s">
        <v>1030</v>
      </c>
      <c r="E16" s="146"/>
      <c r="F16" s="146"/>
      <c r="G16" s="146"/>
      <c r="H16" s="146"/>
      <c r="I16" s="146"/>
      <c r="J16" s="146"/>
      <c r="K16" s="146"/>
      <c r="L16" s="146"/>
      <c r="M16" s="146"/>
      <c r="N16" s="147"/>
      <c r="O16" s="621"/>
      <c r="P16" s="621"/>
      <c r="Q16" s="621"/>
      <c r="R16" s="621"/>
      <c r="S16" s="621"/>
      <c r="T16" s="621"/>
      <c r="U16" s="621"/>
      <c r="V16" s="621"/>
      <c r="W16" s="621"/>
      <c r="X16" s="621"/>
      <c r="Y16" s="621"/>
      <c r="Z16" s="621"/>
      <c r="AA16" s="621"/>
      <c r="AB16" s="621"/>
      <c r="AC16" s="621"/>
      <c r="AD16" s="621"/>
      <c r="AE16" s="621"/>
      <c r="AF16" s="621"/>
      <c r="AG16" s="621"/>
      <c r="AH16" s="621"/>
      <c r="AI16" s="621"/>
      <c r="AJ16" s="621"/>
      <c r="AK16" s="621"/>
      <c r="AL16" s="621"/>
    </row>
    <row r="17" spans="1:85" ht="16.5" customHeight="1">
      <c r="A17" s="43" t="s">
        <v>682</v>
      </c>
      <c r="B17" s="43"/>
      <c r="C17" s="43"/>
      <c r="D17" s="148" t="s">
        <v>1032</v>
      </c>
      <c r="E17" s="146"/>
      <c r="F17" s="146"/>
      <c r="G17" s="146"/>
      <c r="H17" s="146"/>
      <c r="I17" s="146"/>
      <c r="J17" s="146"/>
      <c r="K17" s="146"/>
      <c r="L17" s="146"/>
      <c r="M17" s="146"/>
      <c r="N17" s="147"/>
      <c r="O17" s="621"/>
      <c r="P17" s="621"/>
      <c r="Q17" s="621"/>
      <c r="R17" s="621"/>
      <c r="S17" s="621"/>
      <c r="T17" s="621"/>
      <c r="U17" s="621"/>
      <c r="V17" s="621"/>
      <c r="W17" s="621"/>
      <c r="X17" s="621"/>
      <c r="Y17" s="621"/>
      <c r="Z17" s="621"/>
      <c r="AA17" s="621"/>
      <c r="AB17" s="621"/>
      <c r="AC17" s="621"/>
      <c r="AD17" s="621"/>
      <c r="AE17" s="621"/>
      <c r="AF17" s="621"/>
      <c r="AG17" s="621"/>
      <c r="AH17" s="621"/>
      <c r="AI17" s="621"/>
      <c r="AJ17" s="621"/>
      <c r="AK17" s="621"/>
      <c r="AL17" s="621"/>
    </row>
    <row r="18" spans="1:85" s="1" customFormat="1" ht="16.5" customHeight="1">
      <c r="A18" s="43" t="s">
        <v>683</v>
      </c>
      <c r="B18" s="43"/>
      <c r="C18" s="43"/>
      <c r="D18" s="163" t="s">
        <v>684</v>
      </c>
      <c r="E18" s="146"/>
      <c r="F18" s="146"/>
      <c r="G18" s="146"/>
      <c r="H18" s="146"/>
      <c r="I18" s="146"/>
      <c r="J18" s="146"/>
      <c r="K18" s="146"/>
      <c r="L18" s="146"/>
      <c r="M18" s="146"/>
      <c r="N18" s="147"/>
      <c r="O18" s="622">
        <f>+O19+O20+O21+O22+O23+O24+O25+O26+O27+O28+O29+O30+O31+O32+O33+O34+O35+O36+O37+O38+O39+O40+O41+O42+O43+O44+O45+O46+O47</f>
        <v>1458278484</v>
      </c>
      <c r="P18" s="622"/>
      <c r="Q18" s="622"/>
      <c r="R18" s="622"/>
      <c r="S18" s="622"/>
      <c r="T18" s="622"/>
      <c r="U18" s="622">
        <f>+U19+U20+U21+U22+U23+U24+U25+U26+U27+U28+U29+U30+U31+U32+U33+U34+U35+U36+U37+U38+U39+U40+U41+U42+U43+U44+U45+U46+U47</f>
        <v>2937515391</v>
      </c>
      <c r="V18" s="622"/>
      <c r="W18" s="622"/>
      <c r="X18" s="622"/>
      <c r="Y18" s="622"/>
      <c r="Z18" s="622"/>
      <c r="AA18" s="622">
        <f>+AA19+AA20+AA21+AA22+AA23+AA24+AA25+AA26+AA27+AA28+AA29+AA30+AA31+AA32+AA33+AA34+AA35+AA36+AA37+AA38+AA39+AA40+AA41+AA42+AA43+AA44+AA45+AA46+AA47</f>
        <v>1522663784</v>
      </c>
      <c r="AB18" s="622"/>
      <c r="AC18" s="622"/>
      <c r="AD18" s="622"/>
      <c r="AE18" s="622"/>
      <c r="AF18" s="622"/>
      <c r="AG18" s="622">
        <f>+AG19+AG20+AG21+AG22+AG23+AG24+AG25+AG26+AG27+AG28+AG29+AG30+AG31+AG32+AG33+AG34+AG35+AG36+AG37+AG38+AG39+AG40+AG41+AG42+AG43+AG44+AG45+AG46+AG47</f>
        <v>2948297516</v>
      </c>
      <c r="AH18" s="622"/>
      <c r="AI18" s="622"/>
      <c r="AJ18" s="622"/>
      <c r="AK18" s="622"/>
      <c r="AL18" s="622"/>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685</v>
      </c>
      <c r="B19" s="43"/>
      <c r="C19" s="43"/>
      <c r="D19" s="148" t="s">
        <v>686</v>
      </c>
      <c r="E19" s="146"/>
      <c r="F19" s="146"/>
      <c r="G19" s="146"/>
      <c r="H19" s="146"/>
      <c r="I19" s="146"/>
      <c r="J19" s="146"/>
      <c r="K19" s="146"/>
      <c r="L19" s="146"/>
      <c r="M19" s="146"/>
      <c r="N19" s="147"/>
      <c r="O19" s="621"/>
      <c r="P19" s="621"/>
      <c r="Q19" s="621"/>
      <c r="R19" s="621"/>
      <c r="S19" s="621"/>
      <c r="T19" s="621"/>
      <c r="U19" s="621"/>
      <c r="V19" s="621"/>
      <c r="W19" s="621"/>
      <c r="X19" s="621"/>
      <c r="Y19" s="621"/>
      <c r="Z19" s="621"/>
      <c r="AA19" s="621"/>
      <c r="AB19" s="621"/>
      <c r="AC19" s="621"/>
      <c r="AD19" s="621"/>
      <c r="AE19" s="621"/>
      <c r="AF19" s="621"/>
      <c r="AG19" s="621"/>
      <c r="AH19" s="621"/>
      <c r="AI19" s="621"/>
      <c r="AJ19" s="621"/>
      <c r="AK19" s="621"/>
      <c r="AL19" s="621"/>
    </row>
    <row r="20" spans="1:85" ht="16.5" customHeight="1">
      <c r="A20" s="43" t="s">
        <v>687</v>
      </c>
      <c r="B20" s="43"/>
      <c r="C20" s="43"/>
      <c r="D20" s="148" t="s">
        <v>688</v>
      </c>
      <c r="E20" s="146"/>
      <c r="F20" s="146"/>
      <c r="G20" s="146"/>
      <c r="H20" s="146"/>
      <c r="I20" s="146"/>
      <c r="J20" s="146"/>
      <c r="K20" s="146"/>
      <c r="L20" s="146"/>
      <c r="M20" s="146"/>
      <c r="N20" s="147"/>
      <c r="O20" s="621">
        <v>4500000</v>
      </c>
      <c r="P20" s="621"/>
      <c r="Q20" s="621"/>
      <c r="R20" s="621"/>
      <c r="S20" s="621"/>
      <c r="T20" s="621"/>
      <c r="U20" s="621">
        <v>9000000</v>
      </c>
      <c r="V20" s="621"/>
      <c r="W20" s="621"/>
      <c r="X20" s="621"/>
      <c r="Y20" s="621"/>
      <c r="Z20" s="621"/>
      <c r="AA20" s="621">
        <v>4500000</v>
      </c>
      <c r="AB20" s="621"/>
      <c r="AC20" s="621"/>
      <c r="AD20" s="621"/>
      <c r="AE20" s="621"/>
      <c r="AF20" s="621"/>
      <c r="AG20" s="621">
        <v>9000000</v>
      </c>
      <c r="AH20" s="621"/>
      <c r="AI20" s="621"/>
      <c r="AJ20" s="621"/>
      <c r="AK20" s="621"/>
      <c r="AL20" s="621"/>
    </row>
    <row r="21" spans="1:85" ht="16.5" customHeight="1">
      <c r="A21" s="43" t="s">
        <v>689</v>
      </c>
      <c r="B21" s="43"/>
      <c r="C21" s="43"/>
      <c r="D21" s="148" t="s">
        <v>690</v>
      </c>
      <c r="E21" s="146"/>
      <c r="F21" s="146"/>
      <c r="G21" s="146"/>
      <c r="H21" s="146"/>
      <c r="I21" s="146"/>
      <c r="J21" s="146"/>
      <c r="K21" s="146"/>
      <c r="L21" s="146"/>
      <c r="M21" s="146"/>
      <c r="N21" s="147"/>
      <c r="O21" s="621"/>
      <c r="P21" s="621"/>
      <c r="Q21" s="621"/>
      <c r="R21" s="621"/>
      <c r="S21" s="621"/>
      <c r="T21" s="621"/>
      <c r="U21" s="621"/>
      <c r="V21" s="621"/>
      <c r="W21" s="621"/>
      <c r="X21" s="621"/>
      <c r="Y21" s="621"/>
      <c r="Z21" s="621"/>
      <c r="AA21" s="621"/>
      <c r="AB21" s="621"/>
      <c r="AC21" s="621"/>
      <c r="AD21" s="621"/>
      <c r="AE21" s="621"/>
      <c r="AF21" s="621"/>
      <c r="AG21" s="621"/>
      <c r="AH21" s="621"/>
      <c r="AI21" s="621"/>
      <c r="AJ21" s="621"/>
      <c r="AK21" s="621"/>
      <c r="AL21" s="621"/>
    </row>
    <row r="22" spans="1:85" ht="16.5" customHeight="1">
      <c r="A22" s="43" t="s">
        <v>691</v>
      </c>
      <c r="B22" s="43"/>
      <c r="C22" s="43"/>
      <c r="D22" s="148" t="s">
        <v>692</v>
      </c>
      <c r="E22" s="146"/>
      <c r="F22" s="146"/>
      <c r="G22" s="146"/>
      <c r="H22" s="146"/>
      <c r="I22" s="146"/>
      <c r="J22" s="146"/>
      <c r="K22" s="146"/>
      <c r="L22" s="146"/>
      <c r="M22" s="146"/>
      <c r="N22" s="147"/>
      <c r="O22" s="621"/>
      <c r="P22" s="621"/>
      <c r="Q22" s="621"/>
      <c r="R22" s="621"/>
      <c r="S22" s="621"/>
      <c r="T22" s="621"/>
      <c r="U22" s="621"/>
      <c r="V22" s="621"/>
      <c r="W22" s="621"/>
      <c r="X22" s="621"/>
      <c r="Y22" s="621"/>
      <c r="Z22" s="621"/>
      <c r="AA22" s="621"/>
      <c r="AB22" s="621"/>
      <c r="AC22" s="621"/>
      <c r="AD22" s="621"/>
      <c r="AE22" s="621"/>
      <c r="AF22" s="621"/>
      <c r="AG22" s="621"/>
      <c r="AH22" s="621"/>
      <c r="AI22" s="621"/>
      <c r="AJ22" s="621"/>
      <c r="AK22" s="621"/>
      <c r="AL22" s="621"/>
    </row>
    <row r="23" spans="1:85" ht="16.5" customHeight="1">
      <c r="A23" s="43" t="s">
        <v>693</v>
      </c>
      <c r="B23" s="43"/>
      <c r="C23" s="43"/>
      <c r="D23" s="148" t="s">
        <v>694</v>
      </c>
      <c r="E23" s="146"/>
      <c r="F23" s="146"/>
      <c r="G23" s="146"/>
      <c r="H23" s="146"/>
      <c r="I23" s="146"/>
      <c r="J23" s="146"/>
      <c r="K23" s="146"/>
      <c r="L23" s="146"/>
      <c r="M23" s="146"/>
      <c r="N23" s="147"/>
      <c r="O23" s="621"/>
      <c r="P23" s="621"/>
      <c r="Q23" s="621"/>
      <c r="R23" s="621"/>
      <c r="S23" s="621"/>
      <c r="T23" s="621"/>
      <c r="U23" s="621"/>
      <c r="V23" s="621"/>
      <c r="W23" s="621"/>
      <c r="X23" s="621"/>
      <c r="Y23" s="621"/>
      <c r="Z23" s="621"/>
      <c r="AA23" s="621"/>
      <c r="AB23" s="621"/>
      <c r="AC23" s="621"/>
      <c r="AD23" s="621"/>
      <c r="AE23" s="621"/>
      <c r="AF23" s="621"/>
      <c r="AG23" s="621"/>
      <c r="AH23" s="621"/>
      <c r="AI23" s="621"/>
      <c r="AJ23" s="621"/>
      <c r="AK23" s="621"/>
      <c r="AL23" s="621"/>
    </row>
    <row r="24" spans="1:85" ht="16.5" customHeight="1">
      <c r="A24" s="43" t="s">
        <v>695</v>
      </c>
      <c r="B24" s="43"/>
      <c r="C24" s="43"/>
      <c r="D24" s="148" t="s">
        <v>696</v>
      </c>
      <c r="E24" s="146"/>
      <c r="F24" s="146"/>
      <c r="G24" s="146"/>
      <c r="H24" s="146"/>
      <c r="I24" s="146"/>
      <c r="J24" s="146"/>
      <c r="K24" s="146"/>
      <c r="L24" s="146"/>
      <c r="M24" s="146"/>
      <c r="N24" s="147"/>
      <c r="O24" s="621">
        <v>60000000</v>
      </c>
      <c r="P24" s="621"/>
      <c r="Q24" s="621"/>
      <c r="R24" s="621"/>
      <c r="S24" s="621"/>
      <c r="T24" s="621"/>
      <c r="U24" s="621">
        <v>120000000</v>
      </c>
      <c r="V24" s="621"/>
      <c r="W24" s="621"/>
      <c r="X24" s="621"/>
      <c r="Y24" s="621"/>
      <c r="Z24" s="621"/>
      <c r="AA24" s="621">
        <v>60000000</v>
      </c>
      <c r="AB24" s="621"/>
      <c r="AC24" s="621"/>
      <c r="AD24" s="621"/>
      <c r="AE24" s="621"/>
      <c r="AF24" s="621"/>
      <c r="AG24" s="621">
        <v>120000000</v>
      </c>
      <c r="AH24" s="621"/>
      <c r="AI24" s="621"/>
      <c r="AJ24" s="621"/>
      <c r="AK24" s="621"/>
      <c r="AL24" s="621"/>
    </row>
    <row r="25" spans="1:85" ht="16.5" customHeight="1">
      <c r="A25" s="43" t="s">
        <v>697</v>
      </c>
      <c r="B25" s="43"/>
      <c r="C25" s="43"/>
      <c r="D25" s="148" t="s">
        <v>698</v>
      </c>
      <c r="E25" s="146"/>
      <c r="F25" s="146"/>
      <c r="G25" s="146"/>
      <c r="H25" s="146"/>
      <c r="I25" s="146"/>
      <c r="J25" s="146"/>
      <c r="K25" s="146"/>
      <c r="L25" s="146"/>
      <c r="M25" s="146"/>
      <c r="N25" s="147"/>
      <c r="O25" s="621">
        <v>91238799</v>
      </c>
      <c r="P25" s="621"/>
      <c r="Q25" s="621"/>
      <c r="R25" s="621"/>
      <c r="S25" s="621"/>
      <c r="T25" s="621"/>
      <c r="U25" s="621">
        <v>182692663</v>
      </c>
      <c r="V25" s="621"/>
      <c r="W25" s="621"/>
      <c r="X25" s="621"/>
      <c r="Y25" s="621"/>
      <c r="Z25" s="621"/>
      <c r="AA25" s="621">
        <v>91735380</v>
      </c>
      <c r="AB25" s="621"/>
      <c r="AC25" s="621"/>
      <c r="AD25" s="621"/>
      <c r="AE25" s="621"/>
      <c r="AF25" s="621"/>
      <c r="AG25" s="621">
        <v>182935380</v>
      </c>
      <c r="AH25" s="621"/>
      <c r="AI25" s="621"/>
      <c r="AJ25" s="621"/>
      <c r="AK25" s="621"/>
      <c r="AL25" s="621"/>
    </row>
    <row r="26" spans="1:85" ht="16.5" customHeight="1">
      <c r="A26" s="43" t="s">
        <v>699</v>
      </c>
      <c r="B26" s="43"/>
      <c r="C26" s="43"/>
      <c r="D26" s="148" t="s">
        <v>700</v>
      </c>
      <c r="E26" s="146"/>
      <c r="F26" s="146"/>
      <c r="G26" s="146"/>
      <c r="H26" s="146"/>
      <c r="I26" s="146"/>
      <c r="J26" s="146"/>
      <c r="K26" s="146"/>
      <c r="L26" s="146"/>
      <c r="M26" s="146"/>
      <c r="N26" s="147"/>
      <c r="O26" s="621">
        <v>7500000</v>
      </c>
      <c r="P26" s="621"/>
      <c r="Q26" s="621"/>
      <c r="R26" s="621"/>
      <c r="S26" s="621"/>
      <c r="T26" s="621"/>
      <c r="U26" s="621">
        <v>15000000</v>
      </c>
      <c r="V26" s="621"/>
      <c r="W26" s="621"/>
      <c r="X26" s="621"/>
      <c r="Y26" s="621"/>
      <c r="Z26" s="621"/>
      <c r="AA26" s="621">
        <v>7500000</v>
      </c>
      <c r="AB26" s="621"/>
      <c r="AC26" s="621"/>
      <c r="AD26" s="621"/>
      <c r="AE26" s="621"/>
      <c r="AF26" s="621"/>
      <c r="AG26" s="621">
        <v>15000000</v>
      </c>
      <c r="AH26" s="621"/>
      <c r="AI26" s="621"/>
      <c r="AJ26" s="621"/>
      <c r="AK26" s="621"/>
      <c r="AL26" s="621"/>
    </row>
    <row r="27" spans="1:85" ht="16.5" customHeight="1">
      <c r="A27" s="43" t="s">
        <v>701</v>
      </c>
      <c r="B27" s="43"/>
      <c r="C27" s="43"/>
      <c r="D27" s="148" t="s">
        <v>702</v>
      </c>
      <c r="E27" s="146"/>
      <c r="F27" s="146"/>
      <c r="G27" s="146"/>
      <c r="H27" s="146"/>
      <c r="I27" s="146"/>
      <c r="J27" s="146"/>
      <c r="K27" s="146"/>
      <c r="L27" s="146"/>
      <c r="M27" s="146"/>
      <c r="N27" s="147"/>
      <c r="O27" s="621">
        <v>21250000</v>
      </c>
      <c r="P27" s="621"/>
      <c r="Q27" s="621"/>
      <c r="R27" s="621"/>
      <c r="S27" s="621"/>
      <c r="T27" s="621"/>
      <c r="U27" s="621">
        <v>42500000</v>
      </c>
      <c r="V27" s="621"/>
      <c r="W27" s="621"/>
      <c r="X27" s="621"/>
      <c r="Y27" s="621"/>
      <c r="Z27" s="621"/>
      <c r="AA27" s="621">
        <v>21250000</v>
      </c>
      <c r="AB27" s="621"/>
      <c r="AC27" s="621"/>
      <c r="AD27" s="621"/>
      <c r="AE27" s="621"/>
      <c r="AF27" s="621"/>
      <c r="AG27" s="621">
        <v>42500000</v>
      </c>
      <c r="AH27" s="621"/>
      <c r="AI27" s="621"/>
      <c r="AJ27" s="621"/>
      <c r="AK27" s="621"/>
      <c r="AL27" s="621"/>
    </row>
    <row r="28" spans="1:85" ht="16.5" customHeight="1">
      <c r="A28" s="43" t="s">
        <v>703</v>
      </c>
      <c r="B28" s="43"/>
      <c r="C28" s="43"/>
      <c r="D28" s="148" t="s">
        <v>704</v>
      </c>
      <c r="E28" s="146"/>
      <c r="F28" s="146"/>
      <c r="G28" s="146"/>
      <c r="H28" s="146"/>
      <c r="I28" s="146"/>
      <c r="J28" s="146"/>
      <c r="K28" s="146"/>
      <c r="L28" s="146"/>
      <c r="M28" s="146"/>
      <c r="N28" s="147"/>
      <c r="O28" s="621">
        <v>139119354</v>
      </c>
      <c r="P28" s="621"/>
      <c r="Q28" s="621"/>
      <c r="R28" s="621"/>
      <c r="S28" s="621"/>
      <c r="T28" s="621"/>
      <c r="U28" s="621">
        <v>299137877</v>
      </c>
      <c r="V28" s="621"/>
      <c r="W28" s="621"/>
      <c r="X28" s="621"/>
      <c r="Y28" s="621"/>
      <c r="Z28" s="621"/>
      <c r="AA28" s="621">
        <v>211847695</v>
      </c>
      <c r="AB28" s="621"/>
      <c r="AC28" s="621"/>
      <c r="AD28" s="621"/>
      <c r="AE28" s="621"/>
      <c r="AF28" s="621"/>
      <c r="AG28" s="621">
        <v>320409910</v>
      </c>
      <c r="AH28" s="621"/>
      <c r="AI28" s="621"/>
      <c r="AJ28" s="621"/>
      <c r="AK28" s="621"/>
      <c r="AL28" s="621"/>
    </row>
    <row r="29" spans="1:85" ht="16.5" customHeight="1">
      <c r="A29" s="43" t="s">
        <v>705</v>
      </c>
      <c r="B29" s="43"/>
      <c r="C29" s="43"/>
      <c r="D29" s="148" t="s">
        <v>706</v>
      </c>
      <c r="E29" s="146"/>
      <c r="F29" s="146"/>
      <c r="G29" s="146"/>
      <c r="H29" s="146"/>
      <c r="I29" s="146"/>
      <c r="J29" s="146"/>
      <c r="K29" s="146"/>
      <c r="L29" s="146"/>
      <c r="M29" s="146"/>
      <c r="N29" s="147"/>
      <c r="O29" s="621">
        <v>1068169056</v>
      </c>
      <c r="P29" s="621"/>
      <c r="Q29" s="621"/>
      <c r="R29" s="621"/>
      <c r="S29" s="621"/>
      <c r="T29" s="621"/>
      <c r="U29" s="621">
        <v>2136338112</v>
      </c>
      <c r="V29" s="621"/>
      <c r="W29" s="621"/>
      <c r="X29" s="621"/>
      <c r="Y29" s="621"/>
      <c r="Z29" s="621"/>
      <c r="AA29" s="621">
        <v>1068169057</v>
      </c>
      <c r="AB29" s="621"/>
      <c r="AC29" s="621"/>
      <c r="AD29" s="621"/>
      <c r="AE29" s="621"/>
      <c r="AF29" s="621"/>
      <c r="AG29" s="621">
        <v>2136338113</v>
      </c>
      <c r="AH29" s="621"/>
      <c r="AI29" s="621"/>
      <c r="AJ29" s="621"/>
      <c r="AK29" s="621"/>
      <c r="AL29" s="621"/>
    </row>
    <row r="30" spans="1:85" ht="16.5" customHeight="1">
      <c r="A30" s="43" t="s">
        <v>707</v>
      </c>
      <c r="B30" s="43"/>
      <c r="C30" s="43"/>
      <c r="D30" s="148" t="s">
        <v>708</v>
      </c>
      <c r="E30" s="146"/>
      <c r="F30" s="146"/>
      <c r="G30" s="146"/>
      <c r="H30" s="146"/>
      <c r="I30" s="146"/>
      <c r="J30" s="146"/>
      <c r="K30" s="146"/>
      <c r="L30" s="146"/>
      <c r="M30" s="146"/>
      <c r="N30" s="147"/>
      <c r="O30" s="621"/>
      <c r="P30" s="621"/>
      <c r="Q30" s="621"/>
      <c r="R30" s="621"/>
      <c r="S30" s="621"/>
      <c r="T30" s="621"/>
      <c r="U30" s="621"/>
      <c r="V30" s="621"/>
      <c r="W30" s="621"/>
      <c r="X30" s="621"/>
      <c r="Y30" s="621"/>
      <c r="Z30" s="621"/>
      <c r="AA30" s="621"/>
      <c r="AB30" s="621"/>
      <c r="AC30" s="621"/>
      <c r="AD30" s="621"/>
      <c r="AE30" s="621"/>
      <c r="AF30" s="621"/>
      <c r="AG30" s="621"/>
      <c r="AH30" s="621"/>
      <c r="AI30" s="621"/>
      <c r="AJ30" s="621"/>
      <c r="AK30" s="621"/>
      <c r="AL30" s="621"/>
    </row>
    <row r="31" spans="1:85" ht="16.5" customHeight="1">
      <c r="A31" s="43" t="s">
        <v>709</v>
      </c>
      <c r="B31" s="43"/>
      <c r="C31" s="43"/>
      <c r="D31" s="148" t="s">
        <v>710</v>
      </c>
      <c r="E31" s="146"/>
      <c r="F31" s="146"/>
      <c r="G31" s="146"/>
      <c r="H31" s="146"/>
      <c r="I31" s="146"/>
      <c r="J31" s="146"/>
      <c r="K31" s="146"/>
      <c r="L31" s="146"/>
      <c r="M31" s="146"/>
      <c r="N31" s="147"/>
      <c r="O31" s="621"/>
      <c r="P31" s="621"/>
      <c r="Q31" s="621"/>
      <c r="R31" s="621"/>
      <c r="S31" s="621"/>
      <c r="T31" s="621"/>
      <c r="U31" s="621"/>
      <c r="V31" s="621"/>
      <c r="W31" s="621"/>
      <c r="X31" s="621"/>
      <c r="Y31" s="621"/>
      <c r="Z31" s="621"/>
      <c r="AA31" s="621"/>
      <c r="AB31" s="621"/>
      <c r="AC31" s="621"/>
      <c r="AD31" s="621"/>
      <c r="AE31" s="621"/>
      <c r="AF31" s="621"/>
      <c r="AG31" s="621"/>
      <c r="AH31" s="621"/>
      <c r="AI31" s="621"/>
      <c r="AJ31" s="621"/>
      <c r="AK31" s="621"/>
      <c r="AL31" s="621"/>
    </row>
    <row r="32" spans="1:85" ht="16.5" customHeight="1">
      <c r="A32" s="43" t="s">
        <v>711</v>
      </c>
      <c r="B32" s="43"/>
      <c r="C32" s="43"/>
      <c r="D32" s="148" t="s">
        <v>712</v>
      </c>
      <c r="E32" s="146"/>
      <c r="F32" s="146"/>
      <c r="G32" s="146"/>
      <c r="H32" s="146"/>
      <c r="I32" s="146"/>
      <c r="J32" s="146"/>
      <c r="K32" s="146"/>
      <c r="L32" s="146"/>
      <c r="M32" s="146"/>
      <c r="N32" s="147"/>
      <c r="O32" s="621">
        <v>41996</v>
      </c>
      <c r="P32" s="621"/>
      <c r="Q32" s="621"/>
      <c r="R32" s="621"/>
      <c r="S32" s="621"/>
      <c r="T32" s="621"/>
      <c r="U32" s="621">
        <v>150809</v>
      </c>
      <c r="V32" s="621"/>
      <c r="W32" s="621"/>
      <c r="X32" s="621"/>
      <c r="Y32" s="621"/>
      <c r="Z32" s="621"/>
      <c r="AA32" s="621">
        <v>62655</v>
      </c>
      <c r="AB32" s="621"/>
      <c r="AC32" s="621"/>
      <c r="AD32" s="621"/>
      <c r="AE32" s="621"/>
      <c r="AF32" s="621"/>
      <c r="AG32" s="621">
        <v>192048</v>
      </c>
      <c r="AH32" s="621"/>
      <c r="AI32" s="621"/>
      <c r="AJ32" s="621"/>
      <c r="AK32" s="621"/>
      <c r="AL32" s="621"/>
    </row>
    <row r="33" spans="1:38" ht="16.5" customHeight="1">
      <c r="A33" s="43" t="s">
        <v>713</v>
      </c>
      <c r="B33" s="43"/>
      <c r="C33" s="43"/>
      <c r="D33" s="148" t="s">
        <v>714</v>
      </c>
      <c r="E33" s="146"/>
      <c r="F33" s="146"/>
      <c r="G33" s="146"/>
      <c r="H33" s="146"/>
      <c r="I33" s="146"/>
      <c r="J33" s="146"/>
      <c r="K33" s="146"/>
      <c r="L33" s="146"/>
      <c r="M33" s="146"/>
      <c r="N33" s="147"/>
      <c r="O33" s="621"/>
      <c r="P33" s="621"/>
      <c r="Q33" s="621"/>
      <c r="R33" s="621"/>
      <c r="S33" s="621"/>
      <c r="T33" s="621"/>
      <c r="U33" s="621"/>
      <c r="V33" s="621"/>
      <c r="W33" s="621"/>
      <c r="X33" s="621"/>
      <c r="Y33" s="621"/>
      <c r="Z33" s="621"/>
      <c r="AA33" s="621"/>
      <c r="AB33" s="621"/>
      <c r="AC33" s="621"/>
      <c r="AD33" s="621"/>
      <c r="AE33" s="621"/>
      <c r="AF33" s="621"/>
      <c r="AG33" s="621">
        <v>12953000</v>
      </c>
      <c r="AH33" s="621"/>
      <c r="AI33" s="621"/>
      <c r="AJ33" s="621"/>
      <c r="AK33" s="621"/>
      <c r="AL33" s="621"/>
    </row>
    <row r="34" spans="1:38" ht="16.5" customHeight="1">
      <c r="A34" s="43" t="s">
        <v>715</v>
      </c>
      <c r="B34" s="43"/>
      <c r="C34" s="43"/>
      <c r="D34" s="148" t="s">
        <v>716</v>
      </c>
      <c r="E34" s="146"/>
      <c r="F34" s="146"/>
      <c r="G34" s="146"/>
      <c r="H34" s="146"/>
      <c r="I34" s="146"/>
      <c r="J34" s="146"/>
      <c r="K34" s="146"/>
      <c r="L34" s="146"/>
      <c r="M34" s="146"/>
      <c r="N34" s="147"/>
      <c r="O34" s="621">
        <v>5924878</v>
      </c>
      <c r="P34" s="621"/>
      <c r="Q34" s="621"/>
      <c r="R34" s="621"/>
      <c r="S34" s="621"/>
      <c r="T34" s="621"/>
      <c r="U34" s="621">
        <v>10353687</v>
      </c>
      <c r="V34" s="621"/>
      <c r="W34" s="621"/>
      <c r="X34" s="621"/>
      <c r="Y34" s="621"/>
      <c r="Z34" s="621"/>
      <c r="AA34" s="621">
        <v>6119683</v>
      </c>
      <c r="AB34" s="621"/>
      <c r="AC34" s="621"/>
      <c r="AD34" s="621"/>
      <c r="AE34" s="621"/>
      <c r="AF34" s="621"/>
      <c r="AG34" s="621">
        <v>12637656</v>
      </c>
      <c r="AH34" s="621"/>
      <c r="AI34" s="621"/>
      <c r="AJ34" s="621"/>
      <c r="AK34" s="621"/>
      <c r="AL34" s="621"/>
    </row>
    <row r="35" spans="1:38" ht="16.5" customHeight="1">
      <c r="A35" s="43" t="s">
        <v>717</v>
      </c>
      <c r="B35" s="43"/>
      <c r="C35" s="43"/>
      <c r="D35" s="148" t="s">
        <v>718</v>
      </c>
      <c r="E35" s="146"/>
      <c r="F35" s="146"/>
      <c r="G35" s="146"/>
      <c r="H35" s="146"/>
      <c r="I35" s="146"/>
      <c r="J35" s="146"/>
      <c r="K35" s="146"/>
      <c r="L35" s="146"/>
      <c r="M35" s="146"/>
      <c r="N35" s="147"/>
      <c r="O35" s="621"/>
      <c r="P35" s="621"/>
      <c r="Q35" s="621"/>
      <c r="R35" s="621"/>
      <c r="S35" s="621"/>
      <c r="T35" s="621"/>
      <c r="U35" s="621"/>
      <c r="V35" s="621"/>
      <c r="W35" s="621"/>
      <c r="X35" s="621"/>
      <c r="Y35" s="621"/>
      <c r="Z35" s="621"/>
      <c r="AA35" s="621"/>
      <c r="AB35" s="621"/>
      <c r="AC35" s="621"/>
      <c r="AD35" s="621"/>
      <c r="AE35" s="621"/>
      <c r="AF35" s="621"/>
      <c r="AG35" s="621"/>
      <c r="AH35" s="621"/>
      <c r="AI35" s="621"/>
      <c r="AJ35" s="621"/>
      <c r="AK35" s="621"/>
      <c r="AL35" s="621"/>
    </row>
    <row r="36" spans="1:38" ht="16.5" customHeight="1">
      <c r="A36" s="43" t="s">
        <v>719</v>
      </c>
      <c r="B36" s="43"/>
      <c r="C36" s="43"/>
      <c r="D36" s="148" t="s">
        <v>720</v>
      </c>
      <c r="E36" s="146"/>
      <c r="F36" s="146"/>
      <c r="G36" s="146"/>
      <c r="H36" s="146"/>
      <c r="I36" s="146"/>
      <c r="J36" s="146"/>
      <c r="K36" s="146"/>
      <c r="L36" s="146"/>
      <c r="M36" s="146"/>
      <c r="N36" s="147"/>
      <c r="O36" s="621"/>
      <c r="P36" s="621"/>
      <c r="Q36" s="621"/>
      <c r="R36" s="621"/>
      <c r="S36" s="621"/>
      <c r="T36" s="621"/>
      <c r="U36" s="621"/>
      <c r="V36" s="621"/>
      <c r="W36" s="621"/>
      <c r="X36" s="621"/>
      <c r="Y36" s="621"/>
      <c r="Z36" s="621"/>
      <c r="AA36" s="621"/>
      <c r="AB36" s="621"/>
      <c r="AC36" s="621"/>
      <c r="AD36" s="621"/>
      <c r="AE36" s="621"/>
      <c r="AF36" s="621"/>
      <c r="AG36" s="621"/>
      <c r="AH36" s="621"/>
      <c r="AI36" s="621"/>
      <c r="AJ36" s="621"/>
      <c r="AK36" s="621"/>
      <c r="AL36" s="621"/>
    </row>
    <row r="37" spans="1:38" ht="16.5" customHeight="1">
      <c r="A37" s="43" t="s">
        <v>721</v>
      </c>
      <c r="B37" s="43"/>
      <c r="C37" s="43"/>
      <c r="D37" s="164" t="s">
        <v>722</v>
      </c>
      <c r="E37" s="146"/>
      <c r="F37" s="146"/>
      <c r="G37" s="146"/>
      <c r="H37" s="146"/>
      <c r="I37" s="146"/>
      <c r="J37" s="146"/>
      <c r="K37" s="146"/>
      <c r="L37" s="146"/>
      <c r="M37" s="146"/>
      <c r="N37" s="147"/>
      <c r="O37" s="621"/>
      <c r="P37" s="621"/>
      <c r="Q37" s="621"/>
      <c r="R37" s="621"/>
      <c r="S37" s="621"/>
      <c r="T37" s="621"/>
      <c r="U37" s="621"/>
      <c r="V37" s="621"/>
      <c r="W37" s="621"/>
      <c r="X37" s="621"/>
      <c r="Y37" s="621"/>
      <c r="Z37" s="621"/>
      <c r="AA37" s="621"/>
      <c r="AB37" s="621"/>
      <c r="AC37" s="621"/>
      <c r="AD37" s="621"/>
      <c r="AE37" s="621"/>
      <c r="AF37" s="621"/>
      <c r="AG37" s="621"/>
      <c r="AH37" s="621"/>
      <c r="AI37" s="621"/>
      <c r="AJ37" s="621"/>
      <c r="AK37" s="621"/>
      <c r="AL37" s="621"/>
    </row>
    <row r="38" spans="1:38" ht="16.5" customHeight="1">
      <c r="A38" s="43" t="s">
        <v>723</v>
      </c>
      <c r="B38" s="43"/>
      <c r="C38" s="43"/>
      <c r="D38" s="148" t="s">
        <v>724</v>
      </c>
      <c r="E38" s="146"/>
      <c r="F38" s="146"/>
      <c r="G38" s="146"/>
      <c r="H38" s="146"/>
      <c r="I38" s="146"/>
      <c r="J38" s="146"/>
      <c r="K38" s="146"/>
      <c r="L38" s="146"/>
      <c r="M38" s="146"/>
      <c r="N38" s="147"/>
      <c r="O38" s="621"/>
      <c r="P38" s="621"/>
      <c r="Q38" s="621"/>
      <c r="R38" s="621"/>
      <c r="S38" s="621"/>
      <c r="T38" s="621"/>
      <c r="U38" s="621"/>
      <c r="V38" s="621"/>
      <c r="W38" s="621"/>
      <c r="X38" s="621"/>
      <c r="Y38" s="621"/>
      <c r="Z38" s="621"/>
      <c r="AA38" s="621"/>
      <c r="AB38" s="621"/>
      <c r="AC38" s="621"/>
      <c r="AD38" s="621"/>
      <c r="AE38" s="621"/>
      <c r="AF38" s="621"/>
      <c r="AG38" s="621"/>
      <c r="AH38" s="621"/>
      <c r="AI38" s="621"/>
      <c r="AJ38" s="621"/>
      <c r="AK38" s="621"/>
      <c r="AL38" s="621"/>
    </row>
    <row r="39" spans="1:38" ht="16.5" customHeight="1">
      <c r="A39" s="43" t="s">
        <v>725</v>
      </c>
      <c r="B39" s="43"/>
      <c r="C39" s="43"/>
      <c r="D39" s="148" t="s">
        <v>726</v>
      </c>
      <c r="E39" s="146"/>
      <c r="F39" s="146"/>
      <c r="G39" s="146"/>
      <c r="H39" s="146"/>
      <c r="I39" s="146"/>
      <c r="J39" s="146"/>
      <c r="K39" s="146"/>
      <c r="L39" s="146"/>
      <c r="M39" s="146"/>
      <c r="N39" s="147"/>
      <c r="O39" s="621">
        <v>8415000</v>
      </c>
      <c r="P39" s="621"/>
      <c r="Q39" s="621"/>
      <c r="R39" s="621"/>
      <c r="S39" s="621"/>
      <c r="T39" s="621"/>
      <c r="U39" s="621">
        <v>21111500</v>
      </c>
      <c r="V39" s="621"/>
      <c r="W39" s="621"/>
      <c r="X39" s="621"/>
      <c r="Y39" s="621"/>
      <c r="Z39" s="621"/>
      <c r="AA39" s="621"/>
      <c r="AB39" s="621"/>
      <c r="AC39" s="621"/>
      <c r="AD39" s="621"/>
      <c r="AE39" s="621"/>
      <c r="AF39" s="621"/>
      <c r="AG39" s="621"/>
      <c r="AH39" s="621"/>
      <c r="AI39" s="621"/>
      <c r="AJ39" s="621"/>
      <c r="AK39" s="621"/>
      <c r="AL39" s="621"/>
    </row>
    <row r="40" spans="1:38" ht="16.5" customHeight="1">
      <c r="A40" s="43" t="s">
        <v>727</v>
      </c>
      <c r="B40" s="43"/>
      <c r="C40" s="43"/>
      <c r="D40" s="148" t="s">
        <v>728</v>
      </c>
      <c r="E40" s="146"/>
      <c r="F40" s="146"/>
      <c r="G40" s="146"/>
      <c r="H40" s="146"/>
      <c r="I40" s="146"/>
      <c r="J40" s="146"/>
      <c r="K40" s="146"/>
      <c r="L40" s="146"/>
      <c r="M40" s="146"/>
      <c r="N40" s="147"/>
      <c r="O40" s="621"/>
      <c r="P40" s="621"/>
      <c r="Q40" s="621"/>
      <c r="R40" s="621"/>
      <c r="S40" s="621"/>
      <c r="T40" s="621"/>
      <c r="U40" s="621"/>
      <c r="V40" s="621"/>
      <c r="W40" s="621"/>
      <c r="X40" s="621"/>
      <c r="Y40" s="621"/>
      <c r="Z40" s="621"/>
      <c r="AA40" s="621"/>
      <c r="AB40" s="621"/>
      <c r="AC40" s="621"/>
      <c r="AD40" s="621"/>
      <c r="AE40" s="621"/>
      <c r="AF40" s="621"/>
      <c r="AG40" s="621"/>
      <c r="AH40" s="621"/>
      <c r="AI40" s="621"/>
      <c r="AJ40" s="621"/>
      <c r="AK40" s="621"/>
      <c r="AL40" s="621"/>
    </row>
    <row r="41" spans="1:38" ht="16.5" customHeight="1">
      <c r="A41" s="43" t="s">
        <v>729</v>
      </c>
      <c r="B41" s="43"/>
      <c r="C41" s="43"/>
      <c r="D41" s="148" t="s">
        <v>730</v>
      </c>
      <c r="E41" s="146"/>
      <c r="F41" s="146"/>
      <c r="G41" s="146"/>
      <c r="H41" s="146"/>
      <c r="I41" s="146"/>
      <c r="J41" s="146"/>
      <c r="K41" s="146"/>
      <c r="L41" s="146"/>
      <c r="M41" s="146"/>
      <c r="N41" s="147"/>
      <c r="O41" s="621"/>
      <c r="P41" s="621"/>
      <c r="Q41" s="621"/>
      <c r="R41" s="621"/>
      <c r="S41" s="621"/>
      <c r="T41" s="621"/>
      <c r="U41" s="621"/>
      <c r="V41" s="621"/>
      <c r="W41" s="621"/>
      <c r="X41" s="621"/>
      <c r="Y41" s="621"/>
      <c r="Z41" s="621"/>
      <c r="AA41" s="623"/>
      <c r="AB41" s="624"/>
      <c r="AC41" s="624"/>
      <c r="AD41" s="624"/>
      <c r="AE41" s="624"/>
      <c r="AF41" s="625"/>
      <c r="AG41" s="623"/>
      <c r="AH41" s="624"/>
      <c r="AI41" s="624"/>
      <c r="AJ41" s="624"/>
      <c r="AK41" s="624"/>
      <c r="AL41" s="625"/>
    </row>
    <row r="42" spans="1:38" ht="16.5" customHeight="1">
      <c r="A42" s="43" t="s">
        <v>731</v>
      </c>
      <c r="B42" s="43"/>
      <c r="C42" s="43"/>
      <c r="D42" s="148" t="s">
        <v>732</v>
      </c>
      <c r="E42" s="146"/>
      <c r="F42" s="146"/>
      <c r="G42" s="146"/>
      <c r="H42" s="146"/>
      <c r="I42" s="146"/>
      <c r="J42" s="146"/>
      <c r="K42" s="146"/>
      <c r="L42" s="146"/>
      <c r="M42" s="146"/>
      <c r="N42" s="147"/>
      <c r="O42" s="621"/>
      <c r="P42" s="621"/>
      <c r="Q42" s="621"/>
      <c r="R42" s="621"/>
      <c r="S42" s="621"/>
      <c r="T42" s="621"/>
      <c r="U42" s="621"/>
      <c r="V42" s="621"/>
      <c r="W42" s="621"/>
      <c r="X42" s="621"/>
      <c r="Y42" s="621"/>
      <c r="Z42" s="621"/>
      <c r="AA42" s="621"/>
      <c r="AB42" s="621"/>
      <c r="AC42" s="621"/>
      <c r="AD42" s="621"/>
      <c r="AE42" s="621"/>
      <c r="AF42" s="621"/>
      <c r="AG42" s="621"/>
      <c r="AH42" s="621"/>
      <c r="AI42" s="621"/>
      <c r="AJ42" s="621"/>
      <c r="AK42" s="621"/>
      <c r="AL42" s="621"/>
    </row>
    <row r="43" spans="1:38" ht="16.5" customHeight="1">
      <c r="A43" s="43" t="s">
        <v>733</v>
      </c>
      <c r="B43" s="43"/>
      <c r="C43" s="43"/>
      <c r="D43" s="148" t="s">
        <v>734</v>
      </c>
      <c r="E43" s="146"/>
      <c r="F43" s="146"/>
      <c r="G43" s="146"/>
      <c r="H43" s="146"/>
      <c r="I43" s="146"/>
      <c r="J43" s="146"/>
      <c r="K43" s="146"/>
      <c r="L43" s="146"/>
      <c r="M43" s="146"/>
      <c r="N43" s="147"/>
      <c r="O43" s="621"/>
      <c r="P43" s="621"/>
      <c r="Q43" s="621"/>
      <c r="R43" s="621"/>
      <c r="S43" s="621"/>
      <c r="T43" s="621"/>
      <c r="U43" s="621"/>
      <c r="V43" s="621"/>
      <c r="W43" s="621"/>
      <c r="X43" s="621"/>
      <c r="Y43" s="621"/>
      <c r="Z43" s="621"/>
      <c r="AA43" s="621"/>
      <c r="AB43" s="621"/>
      <c r="AC43" s="621"/>
      <c r="AD43" s="621"/>
      <c r="AE43" s="621"/>
      <c r="AF43" s="621"/>
      <c r="AG43" s="621"/>
      <c r="AH43" s="621"/>
      <c r="AI43" s="621"/>
      <c r="AJ43" s="621"/>
      <c r="AK43" s="621"/>
      <c r="AL43" s="621"/>
    </row>
    <row r="44" spans="1:38" ht="16.5" customHeight="1">
      <c r="A44" s="43" t="s">
        <v>735</v>
      </c>
      <c r="B44" s="43"/>
      <c r="C44" s="43"/>
      <c r="D44" s="148" t="s">
        <v>736</v>
      </c>
      <c r="E44" s="146"/>
      <c r="F44" s="146"/>
      <c r="G44" s="146"/>
      <c r="H44" s="146"/>
      <c r="I44" s="146"/>
      <c r="J44" s="146"/>
      <c r="K44" s="146"/>
      <c r="L44" s="146"/>
      <c r="M44" s="146"/>
      <c r="N44" s="147"/>
      <c r="O44" s="621"/>
      <c r="P44" s="621"/>
      <c r="Q44" s="621"/>
      <c r="R44" s="621"/>
      <c r="S44" s="621"/>
      <c r="T44" s="621"/>
      <c r="U44" s="621"/>
      <c r="V44" s="621"/>
      <c r="W44" s="621"/>
      <c r="X44" s="621"/>
      <c r="Y44" s="621"/>
      <c r="Z44" s="621"/>
      <c r="AA44" s="621"/>
      <c r="AB44" s="621"/>
      <c r="AC44" s="621"/>
      <c r="AD44" s="621"/>
      <c r="AE44" s="621"/>
      <c r="AF44" s="621"/>
      <c r="AG44" s="621"/>
      <c r="AH44" s="621"/>
      <c r="AI44" s="621"/>
      <c r="AJ44" s="621"/>
      <c r="AK44" s="621"/>
      <c r="AL44" s="621"/>
    </row>
    <row r="45" spans="1:38" ht="16.5" customHeight="1">
      <c r="A45" s="43" t="s">
        <v>737</v>
      </c>
      <c r="B45" s="43"/>
      <c r="C45" s="43"/>
      <c r="D45" s="148" t="s">
        <v>738</v>
      </c>
      <c r="E45" s="146"/>
      <c r="F45" s="146"/>
      <c r="G45" s="146"/>
      <c r="H45" s="146"/>
      <c r="I45" s="146"/>
      <c r="J45" s="146"/>
      <c r="K45" s="146"/>
      <c r="L45" s="146"/>
      <c r="M45" s="146"/>
      <c r="N45" s="147"/>
      <c r="O45" s="621"/>
      <c r="P45" s="621"/>
      <c r="Q45" s="621"/>
      <c r="R45" s="621"/>
      <c r="S45" s="621"/>
      <c r="T45" s="621"/>
      <c r="U45" s="621"/>
      <c r="V45" s="621"/>
      <c r="W45" s="621"/>
      <c r="X45" s="621"/>
      <c r="Y45" s="621"/>
      <c r="Z45" s="621"/>
      <c r="AA45" s="621"/>
      <c r="AB45" s="621"/>
      <c r="AC45" s="621"/>
      <c r="AD45" s="621"/>
      <c r="AE45" s="621"/>
      <c r="AF45" s="621"/>
      <c r="AG45" s="621"/>
      <c r="AH45" s="621"/>
      <c r="AI45" s="621"/>
      <c r="AJ45" s="621"/>
      <c r="AK45" s="621"/>
      <c r="AL45" s="621"/>
    </row>
    <row r="46" spans="1:38" ht="16.5" customHeight="1">
      <c r="A46" s="43" t="s">
        <v>1034</v>
      </c>
      <c r="B46" s="43"/>
      <c r="C46" s="43"/>
      <c r="D46" s="148" t="s">
        <v>1033</v>
      </c>
      <c r="E46" s="146"/>
      <c r="F46" s="146"/>
      <c r="G46" s="146"/>
      <c r="H46" s="146"/>
      <c r="I46" s="146"/>
      <c r="J46" s="146"/>
      <c r="K46" s="146"/>
      <c r="L46" s="146"/>
      <c r="M46" s="146"/>
      <c r="N46" s="147"/>
      <c r="O46" s="621"/>
      <c r="P46" s="621"/>
      <c r="Q46" s="621"/>
      <c r="R46" s="621"/>
      <c r="S46" s="621"/>
      <c r="T46" s="621"/>
      <c r="U46" s="621"/>
      <c r="V46" s="621"/>
      <c r="W46" s="621"/>
      <c r="X46" s="621"/>
      <c r="Y46" s="621"/>
      <c r="Z46" s="621"/>
      <c r="AA46" s="621"/>
      <c r="AB46" s="621"/>
      <c r="AC46" s="621"/>
      <c r="AD46" s="621"/>
      <c r="AE46" s="621"/>
      <c r="AF46" s="621"/>
      <c r="AG46" s="621"/>
      <c r="AH46" s="621"/>
      <c r="AI46" s="621"/>
      <c r="AJ46" s="621"/>
      <c r="AK46" s="621"/>
      <c r="AL46" s="621"/>
    </row>
    <row r="47" spans="1:38" ht="16.5" customHeight="1">
      <c r="A47" s="43" t="s">
        <v>739</v>
      </c>
      <c r="B47" s="43"/>
      <c r="C47" s="43"/>
      <c r="D47" s="148" t="s">
        <v>1035</v>
      </c>
      <c r="E47" s="146"/>
      <c r="F47" s="146"/>
      <c r="G47" s="146"/>
      <c r="H47" s="146"/>
      <c r="I47" s="146"/>
      <c r="J47" s="146"/>
      <c r="K47" s="146"/>
      <c r="L47" s="146"/>
      <c r="M47" s="146"/>
      <c r="N47" s="147"/>
      <c r="O47" s="621">
        <v>52119401</v>
      </c>
      <c r="P47" s="621"/>
      <c r="Q47" s="621"/>
      <c r="R47" s="621"/>
      <c r="S47" s="621"/>
      <c r="T47" s="621"/>
      <c r="U47" s="621">
        <v>101230743</v>
      </c>
      <c r="V47" s="621"/>
      <c r="W47" s="621"/>
      <c r="X47" s="621"/>
      <c r="Y47" s="621"/>
      <c r="Z47" s="621"/>
      <c r="AA47" s="621">
        <v>51479314</v>
      </c>
      <c r="AB47" s="621"/>
      <c r="AC47" s="621"/>
      <c r="AD47" s="621"/>
      <c r="AE47" s="621"/>
      <c r="AF47" s="621"/>
      <c r="AG47" s="621">
        <v>96331409</v>
      </c>
      <c r="AH47" s="621"/>
      <c r="AI47" s="621"/>
      <c r="AJ47" s="621"/>
      <c r="AK47" s="621"/>
      <c r="AL47" s="621"/>
    </row>
    <row r="48" spans="1:38" ht="16.5" customHeight="1">
      <c r="A48" s="43" t="s">
        <v>740</v>
      </c>
      <c r="B48" s="43"/>
      <c r="C48" s="43"/>
      <c r="D48" s="145" t="s">
        <v>741</v>
      </c>
      <c r="E48" s="146"/>
      <c r="F48" s="146"/>
      <c r="G48" s="146"/>
      <c r="H48" s="146"/>
      <c r="I48" s="146"/>
      <c r="J48" s="146"/>
      <c r="K48" s="146"/>
      <c r="L48" s="146"/>
      <c r="M48" s="146"/>
      <c r="N48" s="147"/>
      <c r="O48" s="622">
        <f>O10-O18</f>
        <v>263659666</v>
      </c>
      <c r="P48" s="622"/>
      <c r="Q48" s="622"/>
      <c r="R48" s="622"/>
      <c r="S48" s="622"/>
      <c r="T48" s="622"/>
      <c r="U48" s="622">
        <f>U10-U18</f>
        <v>512576019</v>
      </c>
      <c r="V48" s="622"/>
      <c r="W48" s="622"/>
      <c r="X48" s="622"/>
      <c r="Y48" s="622"/>
      <c r="Z48" s="622"/>
      <c r="AA48" s="622">
        <f>AA10-AA18</f>
        <v>-410323934</v>
      </c>
      <c r="AB48" s="622"/>
      <c r="AC48" s="622"/>
      <c r="AD48" s="622"/>
      <c r="AE48" s="622"/>
      <c r="AF48" s="622"/>
      <c r="AG48" s="622">
        <f>AG10-AG18</f>
        <v>-1269531376</v>
      </c>
      <c r="AH48" s="622"/>
      <c r="AI48" s="622"/>
      <c r="AJ48" s="622"/>
      <c r="AK48" s="622"/>
      <c r="AL48" s="622"/>
    </row>
    <row r="49" spans="1:38" ht="16.5" customHeight="1">
      <c r="A49" s="43" t="s">
        <v>742</v>
      </c>
      <c r="B49" s="43"/>
      <c r="C49" s="43"/>
      <c r="D49" s="145" t="s">
        <v>743</v>
      </c>
      <c r="E49" s="146"/>
      <c r="F49" s="146"/>
      <c r="G49" s="146"/>
      <c r="H49" s="146"/>
      <c r="I49" s="146"/>
      <c r="J49" s="146"/>
      <c r="K49" s="146"/>
      <c r="L49" s="146"/>
      <c r="M49" s="146"/>
      <c r="N49" s="147"/>
      <c r="O49" s="622">
        <f>+O50+O51+O52+O53+O54+O55+O56+O57+O58+O59</f>
        <v>36495549</v>
      </c>
      <c r="P49" s="622"/>
      <c r="Q49" s="622"/>
      <c r="R49" s="622"/>
      <c r="S49" s="622"/>
      <c r="T49" s="622"/>
      <c r="U49" s="622">
        <f>+U50+U51+U52+U53+U54+U55+U56+U57+U58+U59</f>
        <v>72048701</v>
      </c>
      <c r="V49" s="622"/>
      <c r="W49" s="622"/>
      <c r="X49" s="622"/>
      <c r="Y49" s="622"/>
      <c r="Z49" s="622"/>
      <c r="AA49" s="622">
        <f>+AA50+AA51+AA52+AA53+AA54+AA55+AA56+AA57+AA58+AA59</f>
        <v>47616832</v>
      </c>
      <c r="AB49" s="622"/>
      <c r="AC49" s="622"/>
      <c r="AD49" s="622"/>
      <c r="AE49" s="622"/>
      <c r="AF49" s="622"/>
      <c r="AG49" s="622">
        <f>+AG50+AG51+AG52+AG53+AG54+AG55+AG56+AG57+AG58+AG59</f>
        <v>96256719</v>
      </c>
      <c r="AH49" s="622"/>
      <c r="AI49" s="622"/>
      <c r="AJ49" s="622"/>
      <c r="AK49" s="622"/>
      <c r="AL49" s="622"/>
    </row>
    <row r="50" spans="1:38" ht="16.5" customHeight="1">
      <c r="A50" s="43" t="s">
        <v>744</v>
      </c>
      <c r="B50" s="43"/>
      <c r="C50" s="43"/>
      <c r="D50" s="148" t="s">
        <v>745</v>
      </c>
      <c r="E50" s="146"/>
      <c r="F50" s="146"/>
      <c r="G50" s="146"/>
      <c r="H50" s="146"/>
      <c r="I50" s="146"/>
      <c r="J50" s="146"/>
      <c r="K50" s="146"/>
      <c r="L50" s="146"/>
      <c r="M50" s="146"/>
      <c r="N50" s="147"/>
      <c r="O50" s="621">
        <v>9074919</v>
      </c>
      <c r="P50" s="621"/>
      <c r="Q50" s="621"/>
      <c r="R50" s="621"/>
      <c r="S50" s="621"/>
      <c r="T50" s="621"/>
      <c r="U50" s="621">
        <v>18142216</v>
      </c>
      <c r="V50" s="621"/>
      <c r="W50" s="621"/>
      <c r="X50" s="621"/>
      <c r="Y50" s="621"/>
      <c r="Z50" s="621"/>
      <c r="AA50" s="621">
        <v>2641807</v>
      </c>
      <c r="AB50" s="621"/>
      <c r="AC50" s="621"/>
      <c r="AD50" s="621"/>
      <c r="AE50" s="621"/>
      <c r="AF50" s="621"/>
      <c r="AG50" s="621">
        <v>3341858</v>
      </c>
      <c r="AH50" s="621"/>
      <c r="AI50" s="621"/>
      <c r="AJ50" s="621"/>
      <c r="AK50" s="621"/>
      <c r="AL50" s="621"/>
    </row>
    <row r="51" spans="1:38" ht="16.5" customHeight="1">
      <c r="A51" s="43" t="s">
        <v>746</v>
      </c>
      <c r="B51" s="43"/>
      <c r="C51" s="43"/>
      <c r="D51" s="148" t="s">
        <v>747</v>
      </c>
      <c r="E51" s="146"/>
      <c r="F51" s="146"/>
      <c r="G51" s="146"/>
      <c r="H51" s="146"/>
      <c r="I51" s="146"/>
      <c r="J51" s="146"/>
      <c r="K51" s="146"/>
      <c r="L51" s="146"/>
      <c r="M51" s="146"/>
      <c r="N51" s="147"/>
      <c r="O51" s="621"/>
      <c r="P51" s="621"/>
      <c r="Q51" s="621"/>
      <c r="R51" s="621"/>
      <c r="S51" s="621"/>
      <c r="T51" s="621"/>
      <c r="U51" s="621"/>
      <c r="V51" s="621"/>
      <c r="W51" s="621"/>
      <c r="X51" s="621"/>
      <c r="Y51" s="621"/>
      <c r="Z51" s="621"/>
      <c r="AA51" s="621"/>
      <c r="AB51" s="621"/>
      <c r="AC51" s="621"/>
      <c r="AD51" s="621"/>
      <c r="AE51" s="621"/>
      <c r="AF51" s="621"/>
      <c r="AG51" s="621"/>
      <c r="AH51" s="621"/>
      <c r="AI51" s="621"/>
      <c r="AJ51" s="621"/>
      <c r="AK51" s="621"/>
      <c r="AL51" s="621"/>
    </row>
    <row r="52" spans="1:38" ht="16.5" customHeight="1">
      <c r="A52" s="43" t="s">
        <v>748</v>
      </c>
      <c r="B52" s="43"/>
      <c r="C52" s="43"/>
      <c r="D52" s="148" t="s">
        <v>749</v>
      </c>
      <c r="E52" s="146"/>
      <c r="F52" s="146"/>
      <c r="G52" s="146"/>
      <c r="H52" s="146"/>
      <c r="I52" s="146"/>
      <c r="J52" s="146"/>
      <c r="K52" s="146"/>
      <c r="L52" s="146"/>
      <c r="M52" s="146"/>
      <c r="N52" s="147"/>
      <c r="O52" s="621"/>
      <c r="P52" s="621"/>
      <c r="Q52" s="621"/>
      <c r="R52" s="621"/>
      <c r="S52" s="621"/>
      <c r="T52" s="621"/>
      <c r="U52" s="621"/>
      <c r="V52" s="621"/>
      <c r="W52" s="621"/>
      <c r="X52" s="621"/>
      <c r="Y52" s="621"/>
      <c r="Z52" s="621"/>
      <c r="AA52" s="621"/>
      <c r="AB52" s="621"/>
      <c r="AC52" s="621"/>
      <c r="AD52" s="621"/>
      <c r="AE52" s="621"/>
      <c r="AF52" s="621"/>
      <c r="AG52" s="621"/>
      <c r="AH52" s="621"/>
      <c r="AI52" s="621"/>
      <c r="AJ52" s="621"/>
      <c r="AK52" s="621"/>
      <c r="AL52" s="621"/>
    </row>
    <row r="53" spans="1:38" ht="16.5" customHeight="1">
      <c r="A53" s="43" t="s">
        <v>750</v>
      </c>
      <c r="B53" s="43"/>
      <c r="C53" s="43"/>
      <c r="D53" s="148" t="s">
        <v>751</v>
      </c>
      <c r="E53" s="146"/>
      <c r="F53" s="146"/>
      <c r="G53" s="146"/>
      <c r="H53" s="146"/>
      <c r="I53" s="146"/>
      <c r="J53" s="146"/>
      <c r="K53" s="146"/>
      <c r="L53" s="146"/>
      <c r="M53" s="146"/>
      <c r="N53" s="147"/>
      <c r="O53" s="621"/>
      <c r="P53" s="621"/>
      <c r="Q53" s="621"/>
      <c r="R53" s="621"/>
      <c r="S53" s="621"/>
      <c r="T53" s="621"/>
      <c r="U53" s="621"/>
      <c r="V53" s="621"/>
      <c r="W53" s="621"/>
      <c r="X53" s="621"/>
      <c r="Y53" s="621"/>
      <c r="Z53" s="621"/>
      <c r="AA53" s="621"/>
      <c r="AB53" s="621"/>
      <c r="AC53" s="621"/>
      <c r="AD53" s="621"/>
      <c r="AE53" s="621"/>
      <c r="AF53" s="621"/>
      <c r="AG53" s="621"/>
      <c r="AH53" s="621"/>
      <c r="AI53" s="621"/>
      <c r="AJ53" s="621"/>
      <c r="AK53" s="621"/>
      <c r="AL53" s="621"/>
    </row>
    <row r="54" spans="1:38" ht="16.5" customHeight="1">
      <c r="A54" s="43" t="s">
        <v>752</v>
      </c>
      <c r="B54" s="43"/>
      <c r="C54" s="43"/>
      <c r="D54" s="148" t="s">
        <v>753</v>
      </c>
      <c r="E54" s="146"/>
      <c r="F54" s="146"/>
      <c r="G54" s="146"/>
      <c r="H54" s="146"/>
      <c r="I54" s="146"/>
      <c r="J54" s="146"/>
      <c r="K54" s="146"/>
      <c r="L54" s="146"/>
      <c r="M54" s="146"/>
      <c r="N54" s="147"/>
      <c r="O54" s="621"/>
      <c r="P54" s="621"/>
      <c r="Q54" s="621"/>
      <c r="R54" s="621"/>
      <c r="S54" s="621"/>
      <c r="T54" s="621"/>
      <c r="U54" s="621"/>
      <c r="V54" s="621"/>
      <c r="W54" s="621"/>
      <c r="X54" s="621"/>
      <c r="Y54" s="621"/>
      <c r="Z54" s="621"/>
      <c r="AA54" s="621"/>
      <c r="AB54" s="621"/>
      <c r="AC54" s="621"/>
      <c r="AD54" s="621"/>
      <c r="AE54" s="621"/>
      <c r="AF54" s="621"/>
      <c r="AG54" s="621"/>
      <c r="AH54" s="621"/>
      <c r="AI54" s="621"/>
      <c r="AJ54" s="621"/>
      <c r="AK54" s="621"/>
      <c r="AL54" s="621"/>
    </row>
    <row r="55" spans="1:38" ht="16.5" customHeight="1">
      <c r="A55" s="43" t="s">
        <v>754</v>
      </c>
      <c r="B55" s="43"/>
      <c r="C55" s="43"/>
      <c r="D55" s="148" t="s">
        <v>755</v>
      </c>
      <c r="E55" s="146"/>
      <c r="F55" s="146"/>
      <c r="G55" s="146"/>
      <c r="H55" s="146"/>
      <c r="I55" s="146"/>
      <c r="J55" s="146"/>
      <c r="K55" s="146"/>
      <c r="L55" s="146"/>
      <c r="M55" s="146"/>
      <c r="N55" s="147"/>
      <c r="O55" s="621"/>
      <c r="P55" s="621"/>
      <c r="Q55" s="621"/>
      <c r="R55" s="621"/>
      <c r="S55" s="621"/>
      <c r="T55" s="621"/>
      <c r="U55" s="621"/>
      <c r="V55" s="621"/>
      <c r="W55" s="621"/>
      <c r="X55" s="621"/>
      <c r="Y55" s="621"/>
      <c r="Z55" s="621"/>
      <c r="AA55" s="621"/>
      <c r="AB55" s="621"/>
      <c r="AC55" s="621"/>
      <c r="AD55" s="621"/>
      <c r="AE55" s="621"/>
      <c r="AF55" s="621"/>
      <c r="AG55" s="621"/>
      <c r="AH55" s="621"/>
      <c r="AI55" s="621"/>
      <c r="AJ55" s="621"/>
      <c r="AK55" s="621"/>
      <c r="AL55" s="621"/>
    </row>
    <row r="56" spans="1:38" ht="16.5" customHeight="1">
      <c r="A56" s="43" t="s">
        <v>756</v>
      </c>
      <c r="B56" s="43"/>
      <c r="C56" s="43"/>
      <c r="D56" s="148" t="s">
        <v>757</v>
      </c>
      <c r="E56" s="146"/>
      <c r="F56" s="146"/>
      <c r="G56" s="146"/>
      <c r="H56" s="146"/>
      <c r="I56" s="146"/>
      <c r="J56" s="146"/>
      <c r="K56" s="146"/>
      <c r="L56" s="146"/>
      <c r="M56" s="146"/>
      <c r="N56" s="147"/>
      <c r="O56" s="621"/>
      <c r="P56" s="621"/>
      <c r="Q56" s="621"/>
      <c r="R56" s="621"/>
      <c r="S56" s="621"/>
      <c r="T56" s="621"/>
      <c r="U56" s="621"/>
      <c r="V56" s="621"/>
      <c r="W56" s="621"/>
      <c r="X56" s="621"/>
      <c r="Y56" s="621"/>
      <c r="Z56" s="621"/>
      <c r="AA56" s="621"/>
      <c r="AB56" s="621"/>
      <c r="AC56" s="621"/>
      <c r="AD56" s="621"/>
      <c r="AE56" s="621"/>
      <c r="AF56" s="621"/>
      <c r="AG56" s="621"/>
      <c r="AH56" s="621"/>
      <c r="AI56" s="621"/>
      <c r="AJ56" s="621"/>
      <c r="AK56" s="621"/>
      <c r="AL56" s="621"/>
    </row>
    <row r="57" spans="1:38" ht="16.5" customHeight="1">
      <c r="A57" s="43" t="s">
        <v>758</v>
      </c>
      <c r="B57" s="43"/>
      <c r="C57" s="43"/>
      <c r="D57" s="148" t="s">
        <v>759</v>
      </c>
      <c r="E57" s="146"/>
      <c r="F57" s="146"/>
      <c r="G57" s="146"/>
      <c r="H57" s="146"/>
      <c r="I57" s="146"/>
      <c r="J57" s="146"/>
      <c r="K57" s="146"/>
      <c r="L57" s="146"/>
      <c r="M57" s="146"/>
      <c r="N57" s="147"/>
      <c r="O57" s="621"/>
      <c r="P57" s="621"/>
      <c r="Q57" s="621"/>
      <c r="R57" s="621"/>
      <c r="S57" s="621"/>
      <c r="T57" s="621"/>
      <c r="U57" s="621"/>
      <c r="V57" s="621"/>
      <c r="W57" s="621"/>
      <c r="X57" s="621"/>
      <c r="Y57" s="621"/>
      <c r="Z57" s="621"/>
      <c r="AA57" s="621"/>
      <c r="AB57" s="621"/>
      <c r="AC57" s="621"/>
      <c r="AD57" s="621"/>
      <c r="AE57" s="621"/>
      <c r="AF57" s="621"/>
      <c r="AG57" s="621"/>
      <c r="AH57" s="621"/>
      <c r="AI57" s="621"/>
      <c r="AJ57" s="621"/>
      <c r="AK57" s="621"/>
      <c r="AL57" s="621"/>
    </row>
    <row r="58" spans="1:38" ht="16.5" customHeight="1">
      <c r="A58" s="43" t="s">
        <v>760</v>
      </c>
      <c r="B58" s="43"/>
      <c r="C58" s="43"/>
      <c r="D58" s="148" t="s">
        <v>761</v>
      </c>
      <c r="E58" s="146"/>
      <c r="F58" s="146"/>
      <c r="G58" s="146"/>
      <c r="H58" s="146"/>
      <c r="I58" s="146"/>
      <c r="J58" s="146"/>
      <c r="K58" s="146"/>
      <c r="L58" s="146"/>
      <c r="M58" s="146"/>
      <c r="N58" s="147"/>
      <c r="O58" s="621"/>
      <c r="P58" s="621"/>
      <c r="Q58" s="621"/>
      <c r="R58" s="621"/>
      <c r="S58" s="621"/>
      <c r="T58" s="621"/>
      <c r="U58" s="621"/>
      <c r="V58" s="621"/>
      <c r="W58" s="621"/>
      <c r="X58" s="621"/>
      <c r="Y58" s="621"/>
      <c r="Z58" s="621"/>
      <c r="AA58" s="621"/>
      <c r="AB58" s="621"/>
      <c r="AC58" s="621"/>
      <c r="AD58" s="621"/>
      <c r="AE58" s="621"/>
      <c r="AF58" s="621"/>
      <c r="AG58" s="621"/>
      <c r="AH58" s="621"/>
      <c r="AI58" s="621"/>
      <c r="AJ58" s="621"/>
      <c r="AK58" s="621"/>
      <c r="AL58" s="621"/>
    </row>
    <row r="59" spans="1:38" ht="16.5" customHeight="1">
      <c r="A59" s="43" t="s">
        <v>762</v>
      </c>
      <c r="B59" s="43"/>
      <c r="C59" s="43"/>
      <c r="D59" s="148" t="s">
        <v>763</v>
      </c>
      <c r="E59" s="146"/>
      <c r="F59" s="146"/>
      <c r="G59" s="146"/>
      <c r="H59" s="146"/>
      <c r="I59" s="146"/>
      <c r="J59" s="146"/>
      <c r="K59" s="146"/>
      <c r="L59" s="146"/>
      <c r="M59" s="146"/>
      <c r="N59" s="147"/>
      <c r="O59" s="621">
        <v>27420630</v>
      </c>
      <c r="P59" s="621"/>
      <c r="Q59" s="621"/>
      <c r="R59" s="621"/>
      <c r="S59" s="621"/>
      <c r="T59" s="621"/>
      <c r="U59" s="621">
        <v>53906485</v>
      </c>
      <c r="V59" s="621"/>
      <c r="W59" s="621"/>
      <c r="X59" s="621"/>
      <c r="Y59" s="621"/>
      <c r="Z59" s="621"/>
      <c r="AA59" s="621">
        <v>44975025</v>
      </c>
      <c r="AB59" s="621"/>
      <c r="AC59" s="621"/>
      <c r="AD59" s="621"/>
      <c r="AE59" s="621"/>
      <c r="AF59" s="621"/>
      <c r="AG59" s="621">
        <v>92914861</v>
      </c>
      <c r="AH59" s="621"/>
      <c r="AI59" s="621"/>
      <c r="AJ59" s="621"/>
      <c r="AK59" s="621"/>
      <c r="AL59" s="621"/>
    </row>
    <row r="60" spans="1:38" ht="16.5" customHeight="1">
      <c r="A60" s="43" t="s">
        <v>764</v>
      </c>
      <c r="B60" s="43"/>
      <c r="C60" s="43"/>
      <c r="D60" s="145" t="s">
        <v>765</v>
      </c>
      <c r="E60" s="146"/>
      <c r="F60" s="146"/>
      <c r="G60" s="146"/>
      <c r="H60" s="146"/>
      <c r="I60" s="146"/>
      <c r="J60" s="146"/>
      <c r="K60" s="146"/>
      <c r="L60" s="146"/>
      <c r="M60" s="146"/>
      <c r="N60" s="147"/>
      <c r="O60" s="622">
        <f>+O61+O62+O63+O64+O65+O66+O67+O68+O69+O70</f>
        <v>1482854762</v>
      </c>
      <c r="P60" s="622"/>
      <c r="Q60" s="622"/>
      <c r="R60" s="622"/>
      <c r="S60" s="622"/>
      <c r="T60" s="622"/>
      <c r="U60" s="622">
        <f>+U61+U62+U63+U64+U65+U66+U67+U68+U69+U70</f>
        <v>2949029849</v>
      </c>
      <c r="V60" s="622"/>
      <c r="W60" s="622"/>
      <c r="X60" s="622"/>
      <c r="Y60" s="622"/>
      <c r="Z60" s="622"/>
      <c r="AA60" s="622">
        <f>+AA61+AA62+AA63+AA64+AA65+AA66+AA67+AA68+AA69+AA70</f>
        <v>1478751941</v>
      </c>
      <c r="AB60" s="622"/>
      <c r="AC60" s="622"/>
      <c r="AD60" s="622"/>
      <c r="AE60" s="622"/>
      <c r="AF60" s="622"/>
      <c r="AG60" s="622">
        <f>+AG61+AG62+AG63+AG64+AG65+AG66+AG67+AG68+AG69+AG70</f>
        <v>3088123406</v>
      </c>
      <c r="AH60" s="622"/>
      <c r="AI60" s="622"/>
      <c r="AJ60" s="622"/>
      <c r="AK60" s="622"/>
      <c r="AL60" s="622"/>
    </row>
    <row r="61" spans="1:38" ht="16.5" customHeight="1">
      <c r="A61" s="43" t="s">
        <v>766</v>
      </c>
      <c r="B61" s="43"/>
      <c r="C61" s="43"/>
      <c r="D61" s="148" t="s">
        <v>767</v>
      </c>
      <c r="E61" s="146"/>
      <c r="F61" s="146"/>
      <c r="G61" s="146"/>
      <c r="H61" s="146"/>
      <c r="I61" s="146"/>
      <c r="J61" s="146"/>
      <c r="K61" s="146"/>
      <c r="L61" s="146"/>
      <c r="M61" s="146"/>
      <c r="N61" s="147"/>
      <c r="O61" s="621">
        <v>1482854762</v>
      </c>
      <c r="P61" s="621"/>
      <c r="Q61" s="621"/>
      <c r="R61" s="621"/>
      <c r="S61" s="621"/>
      <c r="T61" s="621"/>
      <c r="U61" s="621">
        <v>2949029849</v>
      </c>
      <c r="V61" s="621"/>
      <c r="W61" s="621"/>
      <c r="X61" s="621"/>
      <c r="Y61" s="621"/>
      <c r="Z61" s="621"/>
      <c r="AA61" s="621">
        <v>1478751941</v>
      </c>
      <c r="AB61" s="621"/>
      <c r="AC61" s="621"/>
      <c r="AD61" s="621"/>
      <c r="AE61" s="621"/>
      <c r="AF61" s="621"/>
      <c r="AG61" s="621">
        <v>3088123406</v>
      </c>
      <c r="AH61" s="621"/>
      <c r="AI61" s="621"/>
      <c r="AJ61" s="621"/>
      <c r="AK61" s="621"/>
      <c r="AL61" s="621"/>
    </row>
    <row r="62" spans="1:38" ht="16.5" customHeight="1">
      <c r="A62" s="43" t="s">
        <v>768</v>
      </c>
      <c r="B62" s="43"/>
      <c r="C62" s="43"/>
      <c r="D62" s="148" t="s">
        <v>769</v>
      </c>
      <c r="E62" s="146"/>
      <c r="F62" s="146"/>
      <c r="G62" s="146"/>
      <c r="H62" s="146"/>
      <c r="I62" s="146"/>
      <c r="J62" s="146"/>
      <c r="K62" s="146"/>
      <c r="L62" s="146"/>
      <c r="M62" s="146"/>
      <c r="N62" s="147"/>
      <c r="O62" s="621"/>
      <c r="P62" s="621"/>
      <c r="Q62" s="621"/>
      <c r="R62" s="621"/>
      <c r="S62" s="621"/>
      <c r="T62" s="621"/>
      <c r="U62" s="621"/>
      <c r="V62" s="621"/>
      <c r="W62" s="621"/>
      <c r="X62" s="621"/>
      <c r="Y62" s="621"/>
      <c r="Z62" s="621"/>
      <c r="AA62" s="621"/>
      <c r="AB62" s="621"/>
      <c r="AC62" s="621"/>
      <c r="AD62" s="621"/>
      <c r="AE62" s="621"/>
      <c r="AF62" s="621"/>
      <c r="AG62" s="621"/>
      <c r="AH62" s="621"/>
      <c r="AI62" s="621"/>
      <c r="AJ62" s="621"/>
      <c r="AK62" s="621"/>
      <c r="AL62" s="621"/>
    </row>
    <row r="63" spans="1:38" ht="16.5" customHeight="1">
      <c r="A63" s="43" t="s">
        <v>770</v>
      </c>
      <c r="B63" s="43"/>
      <c r="C63" s="43"/>
      <c r="D63" s="148" t="s">
        <v>771</v>
      </c>
      <c r="E63" s="146"/>
      <c r="F63" s="146"/>
      <c r="G63" s="146"/>
      <c r="H63" s="146"/>
      <c r="I63" s="146"/>
      <c r="J63" s="146"/>
      <c r="K63" s="146"/>
      <c r="L63" s="146"/>
      <c r="M63" s="146"/>
      <c r="N63" s="147"/>
      <c r="O63" s="621"/>
      <c r="P63" s="621"/>
      <c r="Q63" s="621"/>
      <c r="R63" s="621"/>
      <c r="S63" s="621"/>
      <c r="T63" s="621"/>
      <c r="U63" s="621"/>
      <c r="V63" s="621"/>
      <c r="W63" s="621"/>
      <c r="X63" s="621"/>
      <c r="Y63" s="621"/>
      <c r="Z63" s="621"/>
      <c r="AA63" s="621"/>
      <c r="AB63" s="621"/>
      <c r="AC63" s="621"/>
      <c r="AD63" s="621"/>
      <c r="AE63" s="621"/>
      <c r="AF63" s="621"/>
      <c r="AG63" s="621"/>
      <c r="AH63" s="621"/>
      <c r="AI63" s="621"/>
      <c r="AJ63" s="621"/>
      <c r="AK63" s="621"/>
      <c r="AL63" s="621"/>
    </row>
    <row r="64" spans="1:38" ht="16.5" customHeight="1">
      <c r="A64" s="43" t="s">
        <v>772</v>
      </c>
      <c r="B64" s="43"/>
      <c r="C64" s="43"/>
      <c r="D64" s="148" t="s">
        <v>773</v>
      </c>
      <c r="E64" s="146"/>
      <c r="F64" s="146"/>
      <c r="G64" s="146"/>
      <c r="H64" s="146"/>
      <c r="I64" s="146"/>
      <c r="J64" s="146"/>
      <c r="K64" s="146"/>
      <c r="L64" s="146"/>
      <c r="M64" s="146"/>
      <c r="N64" s="147"/>
      <c r="O64" s="621"/>
      <c r="P64" s="621"/>
      <c r="Q64" s="621"/>
      <c r="R64" s="621"/>
      <c r="S64" s="621"/>
      <c r="T64" s="621"/>
      <c r="U64" s="621"/>
      <c r="V64" s="621"/>
      <c r="W64" s="621"/>
      <c r="X64" s="621"/>
      <c r="Y64" s="621"/>
      <c r="Z64" s="621"/>
      <c r="AA64" s="621"/>
      <c r="AB64" s="621"/>
      <c r="AC64" s="621"/>
      <c r="AD64" s="621"/>
      <c r="AE64" s="621"/>
      <c r="AF64" s="621"/>
      <c r="AG64" s="621"/>
      <c r="AH64" s="621"/>
      <c r="AI64" s="621"/>
      <c r="AJ64" s="621"/>
      <c r="AK64" s="621"/>
      <c r="AL64" s="621"/>
    </row>
    <row r="65" spans="1:45" ht="16.5" customHeight="1">
      <c r="A65" s="43" t="s">
        <v>774</v>
      </c>
      <c r="B65" s="43"/>
      <c r="C65" s="43"/>
      <c r="D65" s="148" t="s">
        <v>775</v>
      </c>
      <c r="E65" s="146"/>
      <c r="F65" s="146"/>
      <c r="G65" s="146"/>
      <c r="H65" s="146"/>
      <c r="I65" s="146"/>
      <c r="J65" s="146"/>
      <c r="K65" s="146"/>
      <c r="L65" s="146"/>
      <c r="M65" s="146"/>
      <c r="N65" s="147"/>
      <c r="O65" s="621"/>
      <c r="P65" s="621"/>
      <c r="Q65" s="621"/>
      <c r="R65" s="621"/>
      <c r="S65" s="621"/>
      <c r="T65" s="621"/>
      <c r="U65" s="621"/>
      <c r="V65" s="621"/>
      <c r="W65" s="621"/>
      <c r="X65" s="621"/>
      <c r="Y65" s="621"/>
      <c r="Z65" s="621"/>
      <c r="AA65" s="621"/>
      <c r="AB65" s="621"/>
      <c r="AC65" s="621"/>
      <c r="AD65" s="621"/>
      <c r="AE65" s="621"/>
      <c r="AF65" s="621"/>
      <c r="AG65" s="621"/>
      <c r="AH65" s="621"/>
      <c r="AI65" s="621"/>
      <c r="AJ65" s="621"/>
      <c r="AK65" s="621"/>
      <c r="AL65" s="621"/>
    </row>
    <row r="66" spans="1:45" ht="16.5" customHeight="1">
      <c r="A66" s="43" t="s">
        <v>776</v>
      </c>
      <c r="B66" s="43"/>
      <c r="C66" s="43"/>
      <c r="D66" s="148" t="s">
        <v>777</v>
      </c>
      <c r="E66" s="146"/>
      <c r="F66" s="146"/>
      <c r="G66" s="146"/>
      <c r="H66" s="146"/>
      <c r="I66" s="146"/>
      <c r="J66" s="146"/>
      <c r="K66" s="146"/>
      <c r="L66" s="146"/>
      <c r="M66" s="146"/>
      <c r="N66" s="147"/>
      <c r="O66" s="621"/>
      <c r="P66" s="621"/>
      <c r="Q66" s="621"/>
      <c r="R66" s="621"/>
      <c r="S66" s="621"/>
      <c r="T66" s="621"/>
      <c r="U66" s="621"/>
      <c r="V66" s="621"/>
      <c r="W66" s="621"/>
      <c r="X66" s="621"/>
      <c r="Y66" s="621"/>
      <c r="Z66" s="621"/>
      <c r="AA66" s="621"/>
      <c r="AB66" s="621"/>
      <c r="AC66" s="621"/>
      <c r="AD66" s="621"/>
      <c r="AE66" s="621"/>
      <c r="AF66" s="621"/>
      <c r="AG66" s="621"/>
      <c r="AH66" s="621"/>
      <c r="AI66" s="621"/>
      <c r="AJ66" s="621"/>
      <c r="AK66" s="621"/>
      <c r="AL66" s="621"/>
    </row>
    <row r="67" spans="1:45" ht="16.5" customHeight="1">
      <c r="A67" s="43" t="s">
        <v>778</v>
      </c>
      <c r="B67" s="43"/>
      <c r="C67" s="43"/>
      <c r="D67" s="148" t="s">
        <v>779</v>
      </c>
      <c r="E67" s="146"/>
      <c r="F67" s="146"/>
      <c r="G67" s="146"/>
      <c r="H67" s="146"/>
      <c r="I67" s="146"/>
      <c r="J67" s="146"/>
      <c r="K67" s="146"/>
      <c r="L67" s="146"/>
      <c r="M67" s="146"/>
      <c r="N67" s="147"/>
      <c r="O67" s="621"/>
      <c r="P67" s="621"/>
      <c r="Q67" s="621"/>
      <c r="R67" s="621"/>
      <c r="S67" s="621"/>
      <c r="T67" s="621"/>
      <c r="U67" s="621"/>
      <c r="V67" s="621"/>
      <c r="W67" s="621"/>
      <c r="X67" s="621"/>
      <c r="Y67" s="621"/>
      <c r="Z67" s="621"/>
      <c r="AA67" s="621"/>
      <c r="AB67" s="621"/>
      <c r="AC67" s="621"/>
      <c r="AD67" s="621"/>
      <c r="AE67" s="621"/>
      <c r="AF67" s="621"/>
      <c r="AG67" s="621"/>
      <c r="AH67" s="621"/>
      <c r="AI67" s="621"/>
      <c r="AJ67" s="621"/>
      <c r="AK67" s="621"/>
      <c r="AL67" s="621"/>
    </row>
    <row r="68" spans="1:45" ht="16.5" customHeight="1">
      <c r="A68" s="43" t="s">
        <v>780</v>
      </c>
      <c r="B68" s="43"/>
      <c r="C68" s="43"/>
      <c r="D68" s="148" t="s">
        <v>781</v>
      </c>
      <c r="E68" s="146"/>
      <c r="F68" s="146"/>
      <c r="G68" s="146"/>
      <c r="H68" s="146"/>
      <c r="I68" s="146"/>
      <c r="J68" s="146"/>
      <c r="K68" s="146"/>
      <c r="L68" s="146"/>
      <c r="M68" s="146"/>
      <c r="N68" s="147"/>
      <c r="O68" s="621"/>
      <c r="P68" s="621"/>
      <c r="Q68" s="621"/>
      <c r="R68" s="621"/>
      <c r="S68" s="621"/>
      <c r="T68" s="621"/>
      <c r="U68" s="621"/>
      <c r="V68" s="621"/>
      <c r="W68" s="621"/>
      <c r="X68" s="621"/>
      <c r="Y68" s="621"/>
      <c r="Z68" s="621"/>
      <c r="AA68" s="621"/>
      <c r="AB68" s="621"/>
      <c r="AC68" s="621"/>
      <c r="AD68" s="621"/>
      <c r="AE68" s="621"/>
      <c r="AF68" s="621"/>
      <c r="AG68" s="621"/>
      <c r="AH68" s="621"/>
      <c r="AI68" s="621"/>
      <c r="AJ68" s="621"/>
      <c r="AK68" s="621"/>
      <c r="AL68" s="621"/>
    </row>
    <row r="69" spans="1:45" ht="16.5" customHeight="1">
      <c r="A69" s="43" t="s">
        <v>782</v>
      </c>
      <c r="B69" s="43"/>
      <c r="C69" s="43"/>
      <c r="D69" s="164" t="s">
        <v>783</v>
      </c>
      <c r="E69" s="146"/>
      <c r="F69" s="146"/>
      <c r="G69" s="146"/>
      <c r="H69" s="146"/>
      <c r="I69" s="146"/>
      <c r="J69" s="146"/>
      <c r="K69" s="146"/>
      <c r="L69" s="146"/>
      <c r="M69" s="146"/>
      <c r="N69" s="147"/>
      <c r="O69" s="621"/>
      <c r="P69" s="621"/>
      <c r="Q69" s="621"/>
      <c r="R69" s="621"/>
      <c r="S69" s="621"/>
      <c r="T69" s="621"/>
      <c r="U69" s="621"/>
      <c r="V69" s="621"/>
      <c r="W69" s="621"/>
      <c r="X69" s="621"/>
      <c r="Y69" s="621"/>
      <c r="Z69" s="621"/>
      <c r="AA69" s="621"/>
      <c r="AB69" s="621"/>
      <c r="AC69" s="621"/>
      <c r="AD69" s="621"/>
      <c r="AE69" s="621"/>
      <c r="AF69" s="621"/>
      <c r="AG69" s="621"/>
      <c r="AH69" s="621"/>
      <c r="AI69" s="621"/>
      <c r="AJ69" s="621"/>
      <c r="AK69" s="621"/>
      <c r="AL69" s="621"/>
    </row>
    <row r="70" spans="1:45" ht="16.5" customHeight="1">
      <c r="A70" s="43" t="s">
        <v>784</v>
      </c>
      <c r="B70" s="43"/>
      <c r="C70" s="43"/>
      <c r="D70" s="164" t="s">
        <v>785</v>
      </c>
      <c r="E70" s="146"/>
      <c r="F70" s="146"/>
      <c r="G70" s="146"/>
      <c r="H70" s="146"/>
      <c r="I70" s="146"/>
      <c r="J70" s="146"/>
      <c r="K70" s="146"/>
      <c r="L70" s="146"/>
      <c r="M70" s="146"/>
      <c r="N70" s="147"/>
      <c r="O70" s="621"/>
      <c r="P70" s="621"/>
      <c r="Q70" s="621"/>
      <c r="R70" s="621"/>
      <c r="S70" s="621"/>
      <c r="T70" s="621"/>
      <c r="U70" s="621"/>
      <c r="V70" s="621"/>
      <c r="W70" s="621"/>
      <c r="X70" s="621"/>
      <c r="Y70" s="621"/>
      <c r="Z70" s="621"/>
      <c r="AA70" s="621"/>
      <c r="AB70" s="621"/>
      <c r="AC70" s="621"/>
      <c r="AD70" s="621"/>
      <c r="AE70" s="621"/>
      <c r="AF70" s="621"/>
      <c r="AG70" s="621"/>
      <c r="AH70" s="621"/>
      <c r="AI70" s="621"/>
      <c r="AJ70" s="621"/>
      <c r="AK70" s="621"/>
      <c r="AL70" s="621"/>
    </row>
    <row r="71" spans="1:45" ht="16.5" customHeight="1">
      <c r="A71" s="43" t="s">
        <v>786</v>
      </c>
      <c r="B71" s="43"/>
      <c r="C71" s="43"/>
      <c r="D71" s="145" t="s">
        <v>787</v>
      </c>
      <c r="E71" s="146"/>
      <c r="F71" s="146"/>
      <c r="G71" s="146"/>
      <c r="H71" s="146"/>
      <c r="I71" s="146"/>
      <c r="J71" s="146"/>
      <c r="K71" s="146"/>
      <c r="L71" s="146"/>
      <c r="M71" s="146"/>
      <c r="N71" s="147"/>
      <c r="O71" s="622">
        <f>O48+O49-O60</f>
        <v>-1182699547</v>
      </c>
      <c r="P71" s="622"/>
      <c r="Q71" s="622"/>
      <c r="R71" s="622"/>
      <c r="S71" s="622"/>
      <c r="T71" s="622"/>
      <c r="U71" s="622">
        <f>U48+U49-U60</f>
        <v>-2364405129</v>
      </c>
      <c r="V71" s="622"/>
      <c r="W71" s="622"/>
      <c r="X71" s="622"/>
      <c r="Y71" s="622"/>
      <c r="Z71" s="622"/>
      <c r="AA71" s="622">
        <f>AA48+AA49-AA60</f>
        <v>-1841459043</v>
      </c>
      <c r="AB71" s="622"/>
      <c r="AC71" s="622"/>
      <c r="AD71" s="622"/>
      <c r="AE71" s="622"/>
      <c r="AF71" s="622"/>
      <c r="AG71" s="622">
        <f>AG48+AG49-AG60</f>
        <v>-4261398063</v>
      </c>
      <c r="AH71" s="622"/>
      <c r="AI71" s="622"/>
      <c r="AJ71" s="622"/>
      <c r="AK71" s="622"/>
      <c r="AL71" s="622"/>
    </row>
    <row r="72" spans="1:45" ht="16.5" customHeight="1">
      <c r="A72" s="43" t="s">
        <v>788</v>
      </c>
      <c r="B72" s="43"/>
      <c r="C72" s="43"/>
      <c r="D72" s="145" t="s">
        <v>789</v>
      </c>
      <c r="E72" s="146"/>
      <c r="F72" s="146"/>
      <c r="G72" s="146"/>
      <c r="H72" s="146"/>
      <c r="I72" s="146"/>
      <c r="J72" s="146"/>
      <c r="K72" s="146"/>
      <c r="L72" s="146"/>
      <c r="M72" s="146"/>
      <c r="N72" s="147"/>
      <c r="O72" s="621"/>
      <c r="P72" s="621"/>
      <c r="Q72" s="621"/>
      <c r="R72" s="621"/>
      <c r="S72" s="621"/>
      <c r="T72" s="621"/>
      <c r="U72" s="621"/>
      <c r="V72" s="621"/>
      <c r="W72" s="621"/>
      <c r="X72" s="621"/>
      <c r="Y72" s="621"/>
      <c r="Z72" s="621"/>
      <c r="AA72" s="621"/>
      <c r="AB72" s="621"/>
      <c r="AC72" s="621"/>
      <c r="AD72" s="621"/>
      <c r="AE72" s="621"/>
      <c r="AF72" s="621"/>
      <c r="AG72" s="621"/>
      <c r="AH72" s="621"/>
      <c r="AI72" s="621"/>
      <c r="AJ72" s="621"/>
      <c r="AK72" s="621"/>
      <c r="AL72" s="621"/>
    </row>
    <row r="73" spans="1:45" ht="16.5" customHeight="1">
      <c r="A73" s="43" t="s">
        <v>790</v>
      </c>
      <c r="B73" s="43"/>
      <c r="C73" s="43"/>
      <c r="D73" s="145" t="s">
        <v>791</v>
      </c>
      <c r="E73" s="146"/>
      <c r="F73" s="146"/>
      <c r="G73" s="146"/>
      <c r="H73" s="146"/>
      <c r="I73" s="146"/>
      <c r="J73" s="146"/>
      <c r="K73" s="146"/>
      <c r="L73" s="146"/>
      <c r="M73" s="146"/>
      <c r="N73" s="147"/>
      <c r="O73" s="622">
        <f>O71-O72</f>
        <v>-1182699547</v>
      </c>
      <c r="P73" s="622"/>
      <c r="Q73" s="622"/>
      <c r="R73" s="622"/>
      <c r="S73" s="622"/>
      <c r="T73" s="622"/>
      <c r="U73" s="622">
        <f>U71-U72</f>
        <v>-2364405129</v>
      </c>
      <c r="V73" s="622"/>
      <c r="W73" s="622"/>
      <c r="X73" s="622"/>
      <c r="Y73" s="622"/>
      <c r="Z73" s="622"/>
      <c r="AA73" s="622">
        <f>AA71-AA72</f>
        <v>-1841459043</v>
      </c>
      <c r="AB73" s="622"/>
      <c r="AC73" s="622"/>
      <c r="AD73" s="622"/>
      <c r="AE73" s="622"/>
      <c r="AF73" s="622"/>
      <c r="AG73" s="622">
        <f>AG71-AG72</f>
        <v>-4261398063</v>
      </c>
      <c r="AH73" s="622"/>
      <c r="AI73" s="622"/>
      <c r="AJ73" s="622"/>
      <c r="AK73" s="622"/>
      <c r="AL73" s="622"/>
    </row>
    <row r="74" spans="1:45" ht="16.5" customHeight="1">
      <c r="A74" s="43" t="s">
        <v>792</v>
      </c>
      <c r="B74" s="43"/>
      <c r="C74" s="43"/>
      <c r="D74" s="145" t="s">
        <v>793</v>
      </c>
      <c r="E74" s="146"/>
      <c r="F74" s="146"/>
      <c r="G74" s="146"/>
      <c r="H74" s="146"/>
      <c r="I74" s="146"/>
      <c r="J74" s="146"/>
      <c r="K74" s="146"/>
      <c r="L74" s="146"/>
      <c r="M74" s="146"/>
      <c r="N74" s="147"/>
      <c r="O74" s="622">
        <f>+O75+O76+O77</f>
        <v>0</v>
      </c>
      <c r="P74" s="622"/>
      <c r="Q74" s="622"/>
      <c r="R74" s="622"/>
      <c r="S74" s="622"/>
      <c r="T74" s="622"/>
      <c r="U74" s="622">
        <f>+U75+U76+U77</f>
        <v>0</v>
      </c>
      <c r="V74" s="622"/>
      <c r="W74" s="622"/>
      <c r="X74" s="622"/>
      <c r="Y74" s="622"/>
      <c r="Z74" s="622"/>
      <c r="AA74" s="622">
        <f>+AA75+AA76+AA77</f>
        <v>0</v>
      </c>
      <c r="AB74" s="622"/>
      <c r="AC74" s="622"/>
      <c r="AD74" s="622"/>
      <c r="AE74" s="622"/>
      <c r="AF74" s="622"/>
      <c r="AG74" s="622">
        <f>+AG75+AG76+AG77</f>
        <v>0</v>
      </c>
      <c r="AH74" s="622"/>
      <c r="AI74" s="622"/>
      <c r="AJ74" s="622"/>
      <c r="AK74" s="622"/>
      <c r="AL74" s="622"/>
    </row>
    <row r="75" spans="1:45" ht="16.5" customHeight="1">
      <c r="A75" s="43" t="s">
        <v>794</v>
      </c>
      <c r="B75" s="43"/>
      <c r="C75" s="43"/>
      <c r="D75" s="148" t="s">
        <v>795</v>
      </c>
      <c r="E75" s="146"/>
      <c r="F75" s="146"/>
      <c r="G75" s="146"/>
      <c r="H75" s="146"/>
      <c r="I75" s="146"/>
      <c r="J75" s="146"/>
      <c r="K75" s="146"/>
      <c r="L75" s="146"/>
      <c r="M75" s="146"/>
      <c r="N75" s="147"/>
      <c r="O75" s="621"/>
      <c r="P75" s="621"/>
      <c r="Q75" s="621"/>
      <c r="R75" s="621"/>
      <c r="S75" s="621"/>
      <c r="T75" s="621"/>
      <c r="U75" s="621"/>
      <c r="V75" s="621"/>
      <c r="W75" s="621"/>
      <c r="X75" s="621"/>
      <c r="Y75" s="621"/>
      <c r="Z75" s="621"/>
      <c r="AA75" s="621"/>
      <c r="AB75" s="621"/>
      <c r="AC75" s="621"/>
      <c r="AD75" s="621"/>
      <c r="AE75" s="621"/>
      <c r="AF75" s="621"/>
      <c r="AG75" s="621"/>
      <c r="AH75" s="621"/>
      <c r="AI75" s="621"/>
      <c r="AJ75" s="621"/>
      <c r="AK75" s="621"/>
      <c r="AL75" s="621"/>
    </row>
    <row r="76" spans="1:45" ht="16.5" customHeight="1">
      <c r="A76" s="43" t="s">
        <v>796</v>
      </c>
      <c r="B76" s="43"/>
      <c r="C76" s="43"/>
      <c r="D76" s="148" t="s">
        <v>797</v>
      </c>
      <c r="E76" s="146"/>
      <c r="F76" s="146"/>
      <c r="G76" s="146"/>
      <c r="H76" s="146"/>
      <c r="I76" s="146"/>
      <c r="J76" s="146"/>
      <c r="K76" s="146"/>
      <c r="L76" s="146"/>
      <c r="M76" s="146"/>
      <c r="N76" s="147"/>
      <c r="O76" s="621"/>
      <c r="P76" s="621"/>
      <c r="Q76" s="621"/>
      <c r="R76" s="621"/>
      <c r="S76" s="621"/>
      <c r="T76" s="621"/>
      <c r="U76" s="621"/>
      <c r="V76" s="621"/>
      <c r="W76" s="621"/>
      <c r="X76" s="621"/>
      <c r="Y76" s="621"/>
      <c r="Z76" s="621"/>
      <c r="AA76" s="621"/>
      <c r="AB76" s="621"/>
      <c r="AC76" s="621"/>
      <c r="AD76" s="621"/>
      <c r="AE76" s="621"/>
      <c r="AF76" s="621"/>
      <c r="AG76" s="621"/>
      <c r="AH76" s="621"/>
      <c r="AI76" s="621"/>
      <c r="AJ76" s="621"/>
      <c r="AK76" s="621"/>
      <c r="AL76" s="621"/>
    </row>
    <row r="77" spans="1:45" ht="16.5" customHeight="1">
      <c r="A77" s="43" t="s">
        <v>798</v>
      </c>
      <c r="B77" s="43"/>
      <c r="C77" s="43"/>
      <c r="D77" s="148" t="s">
        <v>799</v>
      </c>
      <c r="E77" s="146"/>
      <c r="F77" s="146"/>
      <c r="G77" s="146"/>
      <c r="H77" s="146"/>
      <c r="I77" s="146"/>
      <c r="J77" s="146"/>
      <c r="K77" s="146"/>
      <c r="L77" s="146"/>
      <c r="M77" s="146"/>
      <c r="N77" s="147"/>
      <c r="O77" s="621"/>
      <c r="P77" s="621"/>
      <c r="Q77" s="621"/>
      <c r="R77" s="621"/>
      <c r="S77" s="621"/>
      <c r="T77" s="621"/>
      <c r="U77" s="621"/>
      <c r="V77" s="621"/>
      <c r="W77" s="621"/>
      <c r="X77" s="621"/>
      <c r="Y77" s="621"/>
      <c r="Z77" s="621"/>
      <c r="AA77" s="621"/>
      <c r="AB77" s="621"/>
      <c r="AC77" s="621"/>
      <c r="AD77" s="621"/>
      <c r="AE77" s="621"/>
      <c r="AF77" s="621"/>
      <c r="AG77" s="621"/>
      <c r="AH77" s="621"/>
      <c r="AI77" s="621"/>
      <c r="AJ77" s="621"/>
      <c r="AK77" s="621"/>
      <c r="AL77" s="621"/>
    </row>
    <row r="78" spans="1:45" ht="16.5" customHeight="1">
      <c r="A78" s="43" t="s">
        <v>800</v>
      </c>
      <c r="B78" s="43"/>
      <c r="C78" s="43"/>
      <c r="D78" s="149" t="s">
        <v>801</v>
      </c>
      <c r="E78" s="150"/>
      <c r="F78" s="150"/>
      <c r="G78" s="150"/>
      <c r="H78" s="150"/>
      <c r="I78" s="150"/>
      <c r="J78" s="150"/>
      <c r="K78" s="150"/>
      <c r="L78" s="150"/>
      <c r="M78" s="150"/>
      <c r="N78" s="151"/>
      <c r="O78" s="619">
        <f>O73+O74</f>
        <v>-1182699547</v>
      </c>
      <c r="P78" s="619"/>
      <c r="Q78" s="619"/>
      <c r="R78" s="619"/>
      <c r="S78" s="619"/>
      <c r="T78" s="619"/>
      <c r="U78" s="619">
        <f>U73+U74</f>
        <v>-2364405129</v>
      </c>
      <c r="V78" s="619"/>
      <c r="W78" s="619"/>
      <c r="X78" s="619"/>
      <c r="Y78" s="619"/>
      <c r="Z78" s="619"/>
      <c r="AA78" s="619">
        <f>AA73+AA74</f>
        <v>-1841459043</v>
      </c>
      <c r="AB78" s="619"/>
      <c r="AC78" s="619"/>
      <c r="AD78" s="619"/>
      <c r="AE78" s="619"/>
      <c r="AF78" s="619"/>
      <c r="AG78" s="619">
        <f>AG73+AG74</f>
        <v>-4261398063</v>
      </c>
      <c r="AH78" s="619"/>
      <c r="AI78" s="619"/>
      <c r="AJ78" s="619"/>
      <c r="AK78" s="619"/>
      <c r="AL78" s="619"/>
    </row>
    <row r="79" spans="1:45" ht="16.5" customHeight="1" thickBot="1">
      <c r="A79" s="43" t="s">
        <v>802</v>
      </c>
      <c r="B79" s="43"/>
      <c r="C79" s="43"/>
      <c r="D79" s="152" t="s">
        <v>803</v>
      </c>
      <c r="E79" s="153"/>
      <c r="F79" s="153"/>
      <c r="G79" s="153"/>
      <c r="H79" s="153"/>
      <c r="I79" s="153"/>
      <c r="J79" s="153"/>
      <c r="K79" s="153"/>
      <c r="L79" s="153"/>
      <c r="M79" s="153"/>
      <c r="N79" s="154"/>
      <c r="O79" s="620">
        <v>-223</v>
      </c>
      <c r="P79" s="620"/>
      <c r="Q79" s="620"/>
      <c r="R79" s="620"/>
      <c r="S79" s="620"/>
      <c r="T79" s="620"/>
      <c r="U79" s="620">
        <v>-445</v>
      </c>
      <c r="V79" s="620"/>
      <c r="W79" s="620"/>
      <c r="X79" s="620"/>
      <c r="Y79" s="620"/>
      <c r="Z79" s="620"/>
      <c r="AA79" s="620">
        <v>-347</v>
      </c>
      <c r="AB79" s="620"/>
      <c r="AC79" s="620"/>
      <c r="AD79" s="620"/>
      <c r="AE79" s="620"/>
      <c r="AF79" s="620"/>
      <c r="AG79" s="620">
        <v>-802</v>
      </c>
      <c r="AH79" s="620"/>
      <c r="AI79" s="620"/>
      <c r="AJ79" s="620"/>
      <c r="AK79" s="620"/>
      <c r="AL79" s="620"/>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79"/>
      <c r="F81" s="279"/>
      <c r="G81" s="279"/>
      <c r="H81" s="279"/>
      <c r="I81" s="279"/>
      <c r="J81" s="279"/>
      <c r="K81" s="279"/>
      <c r="L81" s="279"/>
      <c r="M81" s="279"/>
      <c r="N81" s="279"/>
      <c r="O81" s="279"/>
      <c r="P81" s="279"/>
      <c r="Q81" s="279"/>
      <c r="R81" s="279"/>
      <c r="S81" s="279"/>
      <c r="T81" s="279"/>
      <c r="U81" s="279"/>
      <c r="V81" s="279"/>
      <c r="W81" s="279"/>
      <c r="X81" s="279"/>
      <c r="Y81" s="279"/>
      <c r="Z81" s="279"/>
      <c r="AA81" s="279"/>
      <c r="AB81" s="279"/>
      <c r="AC81" s="279"/>
      <c r="AD81" s="279"/>
      <c r="AE81" s="279"/>
      <c r="AF81" s="279"/>
      <c r="AG81" s="279"/>
      <c r="AH81" s="279"/>
      <c r="AI81" s="279"/>
      <c r="AJ81" s="279"/>
      <c r="AK81" s="279"/>
      <c r="AL81" s="279"/>
      <c r="AM81" s="104" t="s">
        <v>217</v>
      </c>
      <c r="AN81" s="44"/>
      <c r="AO81" s="44"/>
      <c r="AP81" s="44"/>
      <c r="AQ81" s="44"/>
      <c r="AR81" s="44"/>
      <c r="AS81" s="44"/>
      <c r="AT81" s="24"/>
    </row>
    <row r="82" spans="1:46" ht="16.5" customHeight="1"/>
    <row r="83" spans="1:46" ht="16.5" customHeight="1"/>
    <row r="84" spans="1:46" ht="238.5" customHeight="1">
      <c r="B84" s="237" t="s">
        <v>843</v>
      </c>
      <c r="C84" s="238"/>
      <c r="D84" s="238"/>
      <c r="E84" s="238"/>
      <c r="F84" s="238"/>
      <c r="G84" s="238"/>
      <c r="H84" s="238"/>
      <c r="I84" s="238"/>
      <c r="J84" s="238"/>
      <c r="K84" s="238"/>
      <c r="L84" s="238"/>
      <c r="M84" s="238"/>
      <c r="N84" s="238"/>
      <c r="O84" s="238"/>
      <c r="P84" s="238"/>
      <c r="Q84" s="238"/>
      <c r="R84" s="238"/>
      <c r="S84" s="238"/>
      <c r="T84" s="238"/>
      <c r="U84" s="238"/>
      <c r="V84" s="238"/>
      <c r="W84" s="238"/>
      <c r="X84" s="238"/>
      <c r="Y84" s="238"/>
      <c r="Z84" s="238"/>
      <c r="AA84" s="238"/>
      <c r="AB84" s="238"/>
      <c r="AC84" s="238"/>
      <c r="AD84" s="238"/>
      <c r="AE84" s="238"/>
      <c r="AF84" s="238"/>
      <c r="AG84" s="238"/>
      <c r="AH84" s="238"/>
      <c r="AI84" s="238"/>
      <c r="AJ84" s="238"/>
      <c r="AK84" s="238"/>
      <c r="AL84" s="239"/>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1"/>
  <dimension ref="A1:AT32"/>
  <sheetViews>
    <sheetView showGridLines="0" view="pageBreakPreview" zoomScaleNormal="100" zoomScaleSheetLayoutView="100" workbookViewId="0">
      <selection activeCell="AM2" sqref="AM2"/>
    </sheetView>
  </sheetViews>
  <sheetFormatPr defaultRowHeight="16.5"/>
  <cols>
    <col min="1" max="1" width="9" style="1"/>
    <col min="2" max="3" width="1.125" style="1" customWidth="1"/>
    <col min="4" max="38" width="3.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90" t="s">
        <v>842</v>
      </c>
      <c r="C2" s="590"/>
      <c r="D2" s="590"/>
      <c r="E2" s="590"/>
      <c r="F2" s="590"/>
      <c r="G2" s="590"/>
      <c r="H2" s="590"/>
      <c r="I2" s="590"/>
      <c r="J2" s="590"/>
      <c r="K2" s="590"/>
      <c r="L2" s="590"/>
      <c r="M2" s="590"/>
      <c r="N2" s="590"/>
      <c r="O2" s="590"/>
      <c r="P2" s="590"/>
      <c r="Q2" s="590"/>
      <c r="R2" s="590"/>
      <c r="S2" s="590"/>
      <c r="T2" s="590"/>
      <c r="U2" s="590"/>
      <c r="V2" s="590"/>
      <c r="W2" s="590"/>
      <c r="X2" s="590"/>
      <c r="Y2" s="590"/>
      <c r="Z2" s="590"/>
      <c r="AA2" s="590"/>
      <c r="AB2" s="590"/>
      <c r="AC2" s="590"/>
      <c r="AD2" s="590"/>
      <c r="AE2" s="590"/>
      <c r="AF2" s="590"/>
      <c r="AG2" s="590"/>
      <c r="AH2" s="590"/>
      <c r="AI2" s="590"/>
      <c r="AJ2" s="590"/>
      <c r="AK2" s="590"/>
      <c r="AL2" s="590"/>
    </row>
    <row r="3" spans="1:39">
      <c r="G3" s="311" t="s">
        <v>1068</v>
      </c>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row>
    <row r="4" spans="1:39">
      <c r="J4" s="27" t="s">
        <v>415</v>
      </c>
      <c r="L4" s="27" t="s">
        <v>416</v>
      </c>
      <c r="M4" s="165">
        <f>'5부.Ⅰ'!Q6</f>
        <v>6</v>
      </c>
      <c r="N4" s="27" t="s">
        <v>417</v>
      </c>
      <c r="O4" s="165">
        <f>'5부.Ⅰ'!S6</f>
        <v>2</v>
      </c>
      <c r="P4" s="129" t="s">
        <v>1056</v>
      </c>
      <c r="Q4" s="43"/>
      <c r="R4" s="27"/>
      <c r="S4" s="130" t="s">
        <v>659</v>
      </c>
      <c r="T4" s="158"/>
      <c r="U4" s="130"/>
      <c r="V4" s="638" t="str">
        <f>'5부.Ⅱ'!V4</f>
        <v>2021.01.01</v>
      </c>
      <c r="W4" s="638"/>
      <c r="X4" s="638"/>
      <c r="Y4" s="129"/>
      <c r="Z4" s="129" t="s">
        <v>660</v>
      </c>
      <c r="AA4" s="129"/>
      <c r="AB4" s="157"/>
      <c r="AC4" s="638" t="str">
        <f>'5부.Ⅱ'!AC4</f>
        <v>2021.06.30</v>
      </c>
      <c r="AD4" s="638"/>
      <c r="AE4" s="638"/>
      <c r="AF4" s="125"/>
      <c r="AG4" s="27"/>
      <c r="AH4" s="27"/>
      <c r="AI4" s="27"/>
      <c r="AJ4" s="27"/>
      <c r="AK4" s="27"/>
      <c r="AL4" s="27"/>
    </row>
    <row r="5" spans="1:39">
      <c r="J5" s="27" t="s">
        <v>421</v>
      </c>
      <c r="L5" s="27" t="s">
        <v>416</v>
      </c>
      <c r="M5" s="131">
        <f>'5부.Ⅰ'!Q7</f>
        <v>5</v>
      </c>
      <c r="N5" s="27" t="s">
        <v>417</v>
      </c>
      <c r="O5" s="166"/>
      <c r="P5" s="129" t="s">
        <v>804</v>
      </c>
      <c r="R5" s="27"/>
      <c r="S5" s="130" t="s">
        <v>659</v>
      </c>
      <c r="T5" s="158"/>
      <c r="U5" s="130"/>
      <c r="V5" s="654" t="str">
        <f>'5부.Ⅱ'!V5</f>
        <v>2020.01.01</v>
      </c>
      <c r="W5" s="654"/>
      <c r="X5" s="654"/>
      <c r="Y5" s="129"/>
      <c r="Z5" s="129" t="s">
        <v>660</v>
      </c>
      <c r="AA5" s="129"/>
      <c r="AB5" s="157"/>
      <c r="AC5" s="654" t="str">
        <f>'5부.Ⅱ'!AC5</f>
        <v>2020.06.30</v>
      </c>
      <c r="AD5" s="654"/>
      <c r="AE5" s="654"/>
      <c r="AF5" s="125"/>
      <c r="AG5" s="27"/>
      <c r="AH5" s="27"/>
      <c r="AI5" s="27"/>
      <c r="AJ5" s="27"/>
      <c r="AK5" s="27"/>
      <c r="AL5" s="27"/>
    </row>
    <row r="6" spans="1:39"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612" t="s">
        <v>26</v>
      </c>
      <c r="AJ6" s="612"/>
      <c r="AK6" s="612"/>
      <c r="AL6" s="612"/>
      <c r="AM6" s="14"/>
    </row>
    <row r="7" spans="1:39">
      <c r="D7" s="632" t="s">
        <v>424</v>
      </c>
      <c r="E7" s="633"/>
      <c r="F7" s="633"/>
      <c r="G7" s="633"/>
      <c r="H7" s="633"/>
      <c r="I7" s="633"/>
      <c r="J7" s="633"/>
      <c r="K7" s="633"/>
      <c r="L7" s="633"/>
      <c r="M7" s="633"/>
      <c r="N7" s="634"/>
      <c r="O7" s="145"/>
      <c r="P7" s="159"/>
      <c r="Q7" s="159"/>
      <c r="R7" s="159"/>
      <c r="S7" s="159" t="s">
        <v>151</v>
      </c>
      <c r="T7" s="160">
        <f>M4</f>
        <v>6</v>
      </c>
      <c r="U7" s="159" t="s">
        <v>805</v>
      </c>
      <c r="V7" s="159"/>
      <c r="W7" s="159"/>
      <c r="X7" s="159"/>
      <c r="Y7" s="159"/>
      <c r="Z7" s="161"/>
      <c r="AA7" s="145"/>
      <c r="AB7" s="159"/>
      <c r="AC7" s="159"/>
      <c r="AD7" s="159"/>
      <c r="AE7" s="159" t="s">
        <v>806</v>
      </c>
      <c r="AF7" s="140">
        <f>M5</f>
        <v>5</v>
      </c>
      <c r="AG7" s="159" t="s">
        <v>428</v>
      </c>
      <c r="AH7" s="159"/>
      <c r="AI7" s="159"/>
      <c r="AJ7" s="159"/>
      <c r="AK7" s="159"/>
      <c r="AL7" s="161"/>
    </row>
    <row r="8" spans="1:39">
      <c r="D8" s="635"/>
      <c r="E8" s="636"/>
      <c r="F8" s="636"/>
      <c r="G8" s="636"/>
      <c r="H8" s="636"/>
      <c r="I8" s="636"/>
      <c r="J8" s="636"/>
      <c r="K8" s="636"/>
      <c r="L8" s="636"/>
      <c r="M8" s="636"/>
      <c r="N8" s="637"/>
      <c r="O8" s="650" t="s">
        <v>807</v>
      </c>
      <c r="P8" s="650"/>
      <c r="Q8" s="650"/>
      <c r="R8" s="650"/>
      <c r="S8" s="650"/>
      <c r="T8" s="650"/>
      <c r="U8" s="651" t="s">
        <v>808</v>
      </c>
      <c r="V8" s="651"/>
      <c r="W8" s="651"/>
      <c r="X8" s="651"/>
      <c r="Y8" s="651"/>
      <c r="Z8" s="651"/>
      <c r="AA8" s="652" t="s">
        <v>809</v>
      </c>
      <c r="AB8" s="652"/>
      <c r="AC8" s="652"/>
      <c r="AD8" s="652"/>
      <c r="AE8" s="652"/>
      <c r="AF8" s="652"/>
      <c r="AG8" s="653" t="s">
        <v>88</v>
      </c>
      <c r="AH8" s="653"/>
      <c r="AI8" s="653"/>
      <c r="AJ8" s="653"/>
      <c r="AK8" s="653"/>
      <c r="AL8" s="653"/>
    </row>
    <row r="9" spans="1:39">
      <c r="A9" s="162" t="s">
        <v>665</v>
      </c>
      <c r="D9" s="635"/>
      <c r="E9" s="636"/>
      <c r="F9" s="636"/>
      <c r="G9" s="636"/>
      <c r="H9" s="636"/>
      <c r="I9" s="636"/>
      <c r="J9" s="636"/>
      <c r="K9" s="636"/>
      <c r="L9" s="636"/>
      <c r="M9" s="636"/>
      <c r="N9" s="637"/>
      <c r="O9" s="616" t="s">
        <v>429</v>
      </c>
      <c r="P9" s="617"/>
      <c r="Q9" s="617"/>
      <c r="R9" s="617"/>
      <c r="S9" s="617"/>
      <c r="T9" s="617"/>
      <c r="U9" s="617"/>
      <c r="V9" s="617"/>
      <c r="W9" s="617"/>
      <c r="X9" s="617"/>
      <c r="Y9" s="617"/>
      <c r="Z9" s="618"/>
      <c r="AA9" s="616" t="s">
        <v>429</v>
      </c>
      <c r="AB9" s="617"/>
      <c r="AC9" s="617"/>
      <c r="AD9" s="617"/>
      <c r="AE9" s="617"/>
      <c r="AF9" s="617"/>
      <c r="AG9" s="617"/>
      <c r="AH9" s="617"/>
      <c r="AI9" s="617"/>
      <c r="AJ9" s="617"/>
      <c r="AK9" s="617"/>
      <c r="AL9" s="618"/>
    </row>
    <row r="10" spans="1:39">
      <c r="A10" s="1" t="s">
        <v>810</v>
      </c>
      <c r="D10" s="168" t="s">
        <v>845</v>
      </c>
      <c r="E10" s="169"/>
      <c r="F10" s="169"/>
      <c r="G10" s="169"/>
      <c r="H10" s="169"/>
      <c r="I10" s="169"/>
      <c r="J10" s="169"/>
      <c r="K10" s="169"/>
      <c r="L10" s="169"/>
      <c r="M10" s="169"/>
      <c r="N10" s="170"/>
      <c r="O10" s="641"/>
      <c r="P10" s="642"/>
      <c r="Q10" s="642"/>
      <c r="R10" s="642"/>
      <c r="S10" s="642"/>
      <c r="T10" s="643"/>
      <c r="U10" s="641">
        <f>SUM(O11:T14)</f>
        <v>0</v>
      </c>
      <c r="V10" s="642"/>
      <c r="W10" s="642"/>
      <c r="X10" s="642"/>
      <c r="Y10" s="642"/>
      <c r="Z10" s="643"/>
      <c r="AA10" s="641"/>
      <c r="AB10" s="642"/>
      <c r="AC10" s="642"/>
      <c r="AD10" s="642"/>
      <c r="AE10" s="642"/>
      <c r="AF10" s="643"/>
      <c r="AG10" s="641">
        <f>SUM(AA11:AF14)</f>
        <v>0</v>
      </c>
      <c r="AH10" s="642"/>
      <c r="AI10" s="642"/>
      <c r="AJ10" s="642"/>
      <c r="AK10" s="642"/>
      <c r="AL10" s="643"/>
    </row>
    <row r="11" spans="1:39">
      <c r="A11" s="1" t="s">
        <v>811</v>
      </c>
      <c r="D11" s="171" t="s">
        <v>812</v>
      </c>
      <c r="E11" s="169"/>
      <c r="F11" s="169"/>
      <c r="G11" s="169"/>
      <c r="H11" s="169"/>
      <c r="I11" s="169"/>
      <c r="J11" s="169"/>
      <c r="K11" s="169"/>
      <c r="L11" s="169"/>
      <c r="M11" s="169"/>
      <c r="N11" s="170"/>
      <c r="O11" s="644"/>
      <c r="P11" s="645"/>
      <c r="Q11" s="645"/>
      <c r="R11" s="645"/>
      <c r="S11" s="645"/>
      <c r="T11" s="646"/>
      <c r="U11" s="641"/>
      <c r="V11" s="642"/>
      <c r="W11" s="642"/>
      <c r="X11" s="642"/>
      <c r="Y11" s="642"/>
      <c r="Z11" s="643"/>
      <c r="AA11" s="644"/>
      <c r="AB11" s="645"/>
      <c r="AC11" s="645"/>
      <c r="AD11" s="645"/>
      <c r="AE11" s="645"/>
      <c r="AF11" s="646"/>
      <c r="AG11" s="641"/>
      <c r="AH11" s="642"/>
      <c r="AI11" s="642"/>
      <c r="AJ11" s="642"/>
      <c r="AK11" s="642"/>
      <c r="AL11" s="643"/>
    </row>
    <row r="12" spans="1:39">
      <c r="A12" s="1" t="s">
        <v>813</v>
      </c>
      <c r="D12" s="171" t="s">
        <v>814</v>
      </c>
      <c r="E12" s="169"/>
      <c r="F12" s="169"/>
      <c r="G12" s="169"/>
      <c r="H12" s="169"/>
      <c r="I12" s="169"/>
      <c r="J12" s="169"/>
      <c r="K12" s="169"/>
      <c r="L12" s="169"/>
      <c r="M12" s="169"/>
      <c r="N12" s="170"/>
      <c r="O12" s="644"/>
      <c r="P12" s="645"/>
      <c r="Q12" s="645"/>
      <c r="R12" s="645"/>
      <c r="S12" s="645"/>
      <c r="T12" s="646"/>
      <c r="U12" s="641"/>
      <c r="V12" s="642"/>
      <c r="W12" s="642"/>
      <c r="X12" s="642"/>
      <c r="Y12" s="642"/>
      <c r="Z12" s="643"/>
      <c r="AA12" s="644"/>
      <c r="AB12" s="645"/>
      <c r="AC12" s="645"/>
      <c r="AD12" s="645"/>
      <c r="AE12" s="645"/>
      <c r="AF12" s="646"/>
      <c r="AG12" s="641"/>
      <c r="AH12" s="642"/>
      <c r="AI12" s="642"/>
      <c r="AJ12" s="642"/>
      <c r="AK12" s="642"/>
      <c r="AL12" s="643"/>
    </row>
    <row r="13" spans="1:39">
      <c r="A13" s="1" t="s">
        <v>815</v>
      </c>
      <c r="D13" s="171" t="s">
        <v>816</v>
      </c>
      <c r="E13" s="169"/>
      <c r="F13" s="169"/>
      <c r="G13" s="169"/>
      <c r="H13" s="169"/>
      <c r="I13" s="169"/>
      <c r="J13" s="169"/>
      <c r="K13" s="169"/>
      <c r="L13" s="169"/>
      <c r="M13" s="169"/>
      <c r="N13" s="170"/>
      <c r="O13" s="644"/>
      <c r="P13" s="645"/>
      <c r="Q13" s="645"/>
      <c r="R13" s="645"/>
      <c r="S13" s="645"/>
      <c r="T13" s="646"/>
      <c r="U13" s="641"/>
      <c r="V13" s="642"/>
      <c r="W13" s="642"/>
      <c r="X13" s="642"/>
      <c r="Y13" s="642"/>
      <c r="Z13" s="643"/>
      <c r="AA13" s="644"/>
      <c r="AB13" s="645"/>
      <c r="AC13" s="645"/>
      <c r="AD13" s="645"/>
      <c r="AE13" s="645"/>
      <c r="AF13" s="646"/>
      <c r="AG13" s="641"/>
      <c r="AH13" s="642"/>
      <c r="AI13" s="642"/>
      <c r="AJ13" s="642"/>
      <c r="AK13" s="642"/>
      <c r="AL13" s="643"/>
    </row>
    <row r="14" spans="1:39">
      <c r="A14" s="1" t="s">
        <v>817</v>
      </c>
      <c r="D14" s="171" t="s">
        <v>818</v>
      </c>
      <c r="E14" s="169"/>
      <c r="F14" s="169"/>
      <c r="G14" s="169"/>
      <c r="H14" s="169"/>
      <c r="I14" s="169"/>
      <c r="J14" s="169"/>
      <c r="K14" s="169"/>
      <c r="L14" s="169"/>
      <c r="M14" s="169"/>
      <c r="N14" s="170"/>
      <c r="O14" s="644"/>
      <c r="P14" s="645"/>
      <c r="Q14" s="645"/>
      <c r="R14" s="645"/>
      <c r="S14" s="645"/>
      <c r="T14" s="646"/>
      <c r="U14" s="641"/>
      <c r="V14" s="642"/>
      <c r="W14" s="642"/>
      <c r="X14" s="642"/>
      <c r="Y14" s="642"/>
      <c r="Z14" s="643"/>
      <c r="AA14" s="644"/>
      <c r="AB14" s="645"/>
      <c r="AC14" s="645"/>
      <c r="AD14" s="645"/>
      <c r="AE14" s="645"/>
      <c r="AF14" s="646"/>
      <c r="AG14" s="641"/>
      <c r="AH14" s="642"/>
      <c r="AI14" s="642"/>
      <c r="AJ14" s="642"/>
      <c r="AK14" s="642"/>
      <c r="AL14" s="643"/>
    </row>
    <row r="15" spans="1:39">
      <c r="A15" s="1" t="s">
        <v>819</v>
      </c>
      <c r="D15" s="168" t="s">
        <v>820</v>
      </c>
      <c r="E15" s="169"/>
      <c r="F15" s="169"/>
      <c r="G15" s="169"/>
      <c r="H15" s="169"/>
      <c r="I15" s="169"/>
      <c r="J15" s="169"/>
      <c r="K15" s="169"/>
      <c r="L15" s="169"/>
      <c r="M15" s="169"/>
      <c r="N15" s="170"/>
      <c r="O15" s="647"/>
      <c r="P15" s="648"/>
      <c r="Q15" s="648"/>
      <c r="R15" s="648"/>
      <c r="S15" s="648"/>
      <c r="T15" s="649"/>
      <c r="U15" s="644"/>
      <c r="V15" s="645"/>
      <c r="W15" s="645"/>
      <c r="X15" s="645"/>
      <c r="Y15" s="645"/>
      <c r="Z15" s="646"/>
      <c r="AA15" s="647"/>
      <c r="AB15" s="648"/>
      <c r="AC15" s="648"/>
      <c r="AD15" s="648"/>
      <c r="AE15" s="648"/>
      <c r="AF15" s="649"/>
      <c r="AG15" s="644"/>
      <c r="AH15" s="645"/>
      <c r="AI15" s="645"/>
      <c r="AJ15" s="645"/>
      <c r="AK15" s="645"/>
      <c r="AL15" s="646"/>
    </row>
    <row r="16" spans="1:39">
      <c r="A16" s="1" t="s">
        <v>821</v>
      </c>
      <c r="D16" s="168" t="s">
        <v>846</v>
      </c>
      <c r="E16" s="169"/>
      <c r="F16" s="169"/>
      <c r="G16" s="169"/>
      <c r="H16" s="169"/>
      <c r="I16" s="169"/>
      <c r="J16" s="169"/>
      <c r="K16" s="169"/>
      <c r="L16" s="169"/>
      <c r="M16" s="169"/>
      <c r="N16" s="170"/>
      <c r="O16" s="641"/>
      <c r="P16" s="642"/>
      <c r="Q16" s="642"/>
      <c r="R16" s="642"/>
      <c r="S16" s="642"/>
      <c r="T16" s="643"/>
      <c r="U16" s="641">
        <f>-(O17+O18+O19+O20+O25)</f>
        <v>0</v>
      </c>
      <c r="V16" s="642"/>
      <c r="W16" s="642"/>
      <c r="X16" s="642"/>
      <c r="Y16" s="642"/>
      <c r="Z16" s="643"/>
      <c r="AA16" s="641"/>
      <c r="AB16" s="642"/>
      <c r="AC16" s="642"/>
      <c r="AD16" s="642"/>
      <c r="AE16" s="642"/>
      <c r="AF16" s="643"/>
      <c r="AG16" s="641">
        <f>-(AA17+AA18+AA19+AA20+AA25)</f>
        <v>0</v>
      </c>
      <c r="AH16" s="642"/>
      <c r="AI16" s="642"/>
      <c r="AJ16" s="642"/>
      <c r="AK16" s="642"/>
      <c r="AL16" s="643"/>
    </row>
    <row r="17" spans="1:46">
      <c r="A17" s="1" t="s">
        <v>822</v>
      </c>
      <c r="D17" s="171" t="s">
        <v>823</v>
      </c>
      <c r="E17" s="169"/>
      <c r="F17" s="169"/>
      <c r="G17" s="169"/>
      <c r="H17" s="169"/>
      <c r="I17" s="169"/>
      <c r="J17" s="169"/>
      <c r="K17" s="169"/>
      <c r="L17" s="169"/>
      <c r="M17" s="169"/>
      <c r="N17" s="170"/>
      <c r="O17" s="644"/>
      <c r="P17" s="645"/>
      <c r="Q17" s="645"/>
      <c r="R17" s="645"/>
      <c r="S17" s="645"/>
      <c r="T17" s="646"/>
      <c r="U17" s="641"/>
      <c r="V17" s="642"/>
      <c r="W17" s="642"/>
      <c r="X17" s="642"/>
      <c r="Y17" s="642"/>
      <c r="Z17" s="643"/>
      <c r="AA17" s="644"/>
      <c r="AB17" s="645"/>
      <c r="AC17" s="645"/>
      <c r="AD17" s="645"/>
      <c r="AE17" s="645"/>
      <c r="AF17" s="646"/>
      <c r="AG17" s="641"/>
      <c r="AH17" s="642"/>
      <c r="AI17" s="642"/>
      <c r="AJ17" s="642"/>
      <c r="AK17" s="642"/>
      <c r="AL17" s="643"/>
    </row>
    <row r="18" spans="1:46">
      <c r="A18" s="1" t="s">
        <v>824</v>
      </c>
      <c r="D18" s="171" t="s">
        <v>825</v>
      </c>
      <c r="E18" s="169"/>
      <c r="F18" s="169"/>
      <c r="G18" s="169"/>
      <c r="H18" s="169"/>
      <c r="I18" s="169"/>
      <c r="J18" s="169"/>
      <c r="K18" s="169"/>
      <c r="L18" s="169"/>
      <c r="M18" s="169"/>
      <c r="N18" s="170"/>
      <c r="O18" s="644"/>
      <c r="P18" s="645"/>
      <c r="Q18" s="645"/>
      <c r="R18" s="645"/>
      <c r="S18" s="645"/>
      <c r="T18" s="646"/>
      <c r="U18" s="641"/>
      <c r="V18" s="642"/>
      <c r="W18" s="642"/>
      <c r="X18" s="642"/>
      <c r="Y18" s="642"/>
      <c r="Z18" s="643"/>
      <c r="AA18" s="644"/>
      <c r="AB18" s="645"/>
      <c r="AC18" s="645"/>
      <c r="AD18" s="645"/>
      <c r="AE18" s="645"/>
      <c r="AF18" s="646"/>
      <c r="AG18" s="641"/>
      <c r="AH18" s="642"/>
      <c r="AI18" s="642"/>
      <c r="AJ18" s="642"/>
      <c r="AK18" s="642"/>
      <c r="AL18" s="643"/>
    </row>
    <row r="19" spans="1:46">
      <c r="A19" s="1" t="s">
        <v>826</v>
      </c>
      <c r="D19" s="171" t="s">
        <v>827</v>
      </c>
      <c r="E19" s="169"/>
      <c r="F19" s="169"/>
      <c r="G19" s="169"/>
      <c r="H19" s="169"/>
      <c r="I19" s="169"/>
      <c r="J19" s="169"/>
      <c r="K19" s="169"/>
      <c r="L19" s="169"/>
      <c r="M19" s="169"/>
      <c r="N19" s="170"/>
      <c r="O19" s="644"/>
      <c r="P19" s="645"/>
      <c r="Q19" s="645"/>
      <c r="R19" s="645"/>
      <c r="S19" s="645"/>
      <c r="T19" s="646"/>
      <c r="U19" s="641"/>
      <c r="V19" s="642"/>
      <c r="W19" s="642"/>
      <c r="X19" s="642"/>
      <c r="Y19" s="642"/>
      <c r="Z19" s="643"/>
      <c r="AA19" s="644"/>
      <c r="AB19" s="645"/>
      <c r="AC19" s="645"/>
      <c r="AD19" s="645"/>
      <c r="AE19" s="645"/>
      <c r="AF19" s="646"/>
      <c r="AG19" s="641"/>
      <c r="AH19" s="642"/>
      <c r="AI19" s="642"/>
      <c r="AJ19" s="642"/>
      <c r="AK19" s="642"/>
      <c r="AL19" s="643"/>
    </row>
    <row r="20" spans="1:46">
      <c r="A20" s="1" t="s">
        <v>828</v>
      </c>
      <c r="D20" s="171" t="s">
        <v>829</v>
      </c>
      <c r="E20" s="169"/>
      <c r="F20" s="169"/>
      <c r="G20" s="169"/>
      <c r="H20" s="169"/>
      <c r="I20" s="169"/>
      <c r="J20" s="169"/>
      <c r="K20" s="169"/>
      <c r="L20" s="169"/>
      <c r="M20" s="169"/>
      <c r="N20" s="170"/>
      <c r="O20" s="641">
        <f>SUM(O21:T24)</f>
        <v>0</v>
      </c>
      <c r="P20" s="642"/>
      <c r="Q20" s="642"/>
      <c r="R20" s="642"/>
      <c r="S20" s="642"/>
      <c r="T20" s="643"/>
      <c r="U20" s="641"/>
      <c r="V20" s="642"/>
      <c r="W20" s="642"/>
      <c r="X20" s="642"/>
      <c r="Y20" s="642"/>
      <c r="Z20" s="643"/>
      <c r="AA20" s="641">
        <f>SUM(AA21:AF24)</f>
        <v>0</v>
      </c>
      <c r="AB20" s="642"/>
      <c r="AC20" s="642"/>
      <c r="AD20" s="642"/>
      <c r="AE20" s="642"/>
      <c r="AF20" s="643"/>
      <c r="AG20" s="641"/>
      <c r="AH20" s="642"/>
      <c r="AI20" s="642"/>
      <c r="AJ20" s="642"/>
      <c r="AK20" s="642"/>
      <c r="AL20" s="643"/>
    </row>
    <row r="21" spans="1:46">
      <c r="A21" s="1" t="s">
        <v>830</v>
      </c>
      <c r="D21" s="171" t="s">
        <v>831</v>
      </c>
      <c r="E21" s="169"/>
      <c r="F21" s="169"/>
      <c r="G21" s="169"/>
      <c r="H21" s="169"/>
      <c r="I21" s="169"/>
      <c r="J21" s="169"/>
      <c r="K21" s="169"/>
      <c r="L21" s="169"/>
      <c r="M21" s="169"/>
      <c r="N21" s="170"/>
      <c r="O21" s="644"/>
      <c r="P21" s="645"/>
      <c r="Q21" s="645"/>
      <c r="R21" s="645"/>
      <c r="S21" s="645"/>
      <c r="T21" s="646"/>
      <c r="U21" s="641"/>
      <c r="V21" s="642"/>
      <c r="W21" s="642"/>
      <c r="X21" s="642"/>
      <c r="Y21" s="642"/>
      <c r="Z21" s="643"/>
      <c r="AA21" s="644"/>
      <c r="AB21" s="645"/>
      <c r="AC21" s="645"/>
      <c r="AD21" s="645"/>
      <c r="AE21" s="645"/>
      <c r="AF21" s="646"/>
      <c r="AG21" s="641"/>
      <c r="AH21" s="642"/>
      <c r="AI21" s="642"/>
      <c r="AJ21" s="642"/>
      <c r="AK21" s="642"/>
      <c r="AL21" s="643"/>
    </row>
    <row r="22" spans="1:46">
      <c r="A22" s="1" t="s">
        <v>832</v>
      </c>
      <c r="D22" s="171" t="s">
        <v>833</v>
      </c>
      <c r="E22" s="169"/>
      <c r="F22" s="169"/>
      <c r="G22" s="169"/>
      <c r="H22" s="169"/>
      <c r="I22" s="169"/>
      <c r="J22" s="169"/>
      <c r="K22" s="169"/>
      <c r="L22" s="169"/>
      <c r="M22" s="169"/>
      <c r="N22" s="170"/>
      <c r="O22" s="644"/>
      <c r="P22" s="645"/>
      <c r="Q22" s="645"/>
      <c r="R22" s="645"/>
      <c r="S22" s="645"/>
      <c r="T22" s="646"/>
      <c r="U22" s="641"/>
      <c r="V22" s="642"/>
      <c r="W22" s="642"/>
      <c r="X22" s="642"/>
      <c r="Y22" s="642"/>
      <c r="Z22" s="643"/>
      <c r="AA22" s="644"/>
      <c r="AB22" s="645"/>
      <c r="AC22" s="645"/>
      <c r="AD22" s="645"/>
      <c r="AE22" s="645"/>
      <c r="AF22" s="646"/>
      <c r="AG22" s="641"/>
      <c r="AH22" s="642"/>
      <c r="AI22" s="642"/>
      <c r="AJ22" s="642"/>
      <c r="AK22" s="642"/>
      <c r="AL22" s="643"/>
    </row>
    <row r="23" spans="1:46">
      <c r="A23" s="1" t="s">
        <v>834</v>
      </c>
      <c r="D23" s="171" t="s">
        <v>835</v>
      </c>
      <c r="E23" s="169"/>
      <c r="F23" s="169"/>
      <c r="G23" s="169"/>
      <c r="H23" s="169"/>
      <c r="I23" s="169"/>
      <c r="J23" s="169"/>
      <c r="K23" s="169"/>
      <c r="L23" s="169"/>
      <c r="M23" s="169"/>
      <c r="N23" s="170"/>
      <c r="O23" s="644"/>
      <c r="P23" s="645"/>
      <c r="Q23" s="645"/>
      <c r="R23" s="645"/>
      <c r="S23" s="645"/>
      <c r="T23" s="646"/>
      <c r="U23" s="641"/>
      <c r="V23" s="642"/>
      <c r="W23" s="642"/>
      <c r="X23" s="642"/>
      <c r="Y23" s="642"/>
      <c r="Z23" s="643"/>
      <c r="AA23" s="644"/>
      <c r="AB23" s="645"/>
      <c r="AC23" s="645"/>
      <c r="AD23" s="645"/>
      <c r="AE23" s="645"/>
      <c r="AF23" s="646"/>
      <c r="AG23" s="641"/>
      <c r="AH23" s="642"/>
      <c r="AI23" s="642"/>
      <c r="AJ23" s="642"/>
      <c r="AK23" s="642"/>
      <c r="AL23" s="643"/>
    </row>
    <row r="24" spans="1:46">
      <c r="A24" s="1" t="s">
        <v>836</v>
      </c>
      <c r="D24" s="171" t="s">
        <v>837</v>
      </c>
      <c r="E24" s="169"/>
      <c r="F24" s="169"/>
      <c r="G24" s="169"/>
      <c r="H24" s="169"/>
      <c r="I24" s="169"/>
      <c r="J24" s="169"/>
      <c r="K24" s="169"/>
      <c r="L24" s="169"/>
      <c r="M24" s="169"/>
      <c r="N24" s="170"/>
      <c r="O24" s="644"/>
      <c r="P24" s="645"/>
      <c r="Q24" s="645"/>
      <c r="R24" s="645"/>
      <c r="S24" s="645"/>
      <c r="T24" s="646"/>
      <c r="U24" s="641"/>
      <c r="V24" s="642"/>
      <c r="W24" s="642"/>
      <c r="X24" s="642"/>
      <c r="Y24" s="642"/>
      <c r="Z24" s="643"/>
      <c r="AA24" s="644"/>
      <c r="AB24" s="645"/>
      <c r="AC24" s="645"/>
      <c r="AD24" s="645"/>
      <c r="AE24" s="645"/>
      <c r="AF24" s="646"/>
      <c r="AG24" s="641"/>
      <c r="AH24" s="642"/>
      <c r="AI24" s="642"/>
      <c r="AJ24" s="642"/>
      <c r="AK24" s="642"/>
      <c r="AL24" s="643"/>
    </row>
    <row r="25" spans="1:46">
      <c r="A25" s="1" t="s">
        <v>838</v>
      </c>
      <c r="D25" s="171" t="s">
        <v>839</v>
      </c>
      <c r="E25" s="169"/>
      <c r="F25" s="169"/>
      <c r="G25" s="169"/>
      <c r="H25" s="169"/>
      <c r="I25" s="169"/>
      <c r="J25" s="169"/>
      <c r="K25" s="169"/>
      <c r="L25" s="169"/>
      <c r="M25" s="169"/>
      <c r="N25" s="170"/>
      <c r="O25" s="644"/>
      <c r="P25" s="645"/>
      <c r="Q25" s="645"/>
      <c r="R25" s="645"/>
      <c r="S25" s="645"/>
      <c r="T25" s="646"/>
      <c r="U25" s="641"/>
      <c r="V25" s="642"/>
      <c r="W25" s="642"/>
      <c r="X25" s="642"/>
      <c r="Y25" s="642"/>
      <c r="Z25" s="643"/>
      <c r="AA25" s="644"/>
      <c r="AB25" s="645"/>
      <c r="AC25" s="645"/>
      <c r="AD25" s="645"/>
      <c r="AE25" s="645"/>
      <c r="AF25" s="646"/>
      <c r="AG25" s="641"/>
      <c r="AH25" s="642"/>
      <c r="AI25" s="642"/>
      <c r="AJ25" s="642"/>
      <c r="AK25" s="642"/>
      <c r="AL25" s="643"/>
    </row>
    <row r="26" spans="1:46">
      <c r="A26" s="1" t="s">
        <v>840</v>
      </c>
      <c r="D26" s="168" t="s">
        <v>847</v>
      </c>
      <c r="E26" s="169"/>
      <c r="F26" s="169"/>
      <c r="G26" s="169"/>
      <c r="H26" s="169"/>
      <c r="I26" s="169"/>
      <c r="J26" s="169"/>
      <c r="K26" s="169"/>
      <c r="L26" s="169"/>
      <c r="M26" s="169"/>
      <c r="N26" s="170"/>
      <c r="O26" s="641"/>
      <c r="P26" s="642"/>
      <c r="Q26" s="642"/>
      <c r="R26" s="642"/>
      <c r="S26" s="642"/>
      <c r="T26" s="643"/>
      <c r="U26" s="644"/>
      <c r="V26" s="645"/>
      <c r="W26" s="645"/>
      <c r="X26" s="645"/>
      <c r="Y26" s="645"/>
      <c r="Z26" s="646"/>
      <c r="AA26" s="641"/>
      <c r="AB26" s="642"/>
      <c r="AC26" s="642"/>
      <c r="AD26" s="642"/>
      <c r="AE26" s="642"/>
      <c r="AF26" s="643"/>
      <c r="AG26" s="644"/>
      <c r="AH26" s="645"/>
      <c r="AI26" s="645"/>
      <c r="AJ26" s="645"/>
      <c r="AK26" s="645"/>
      <c r="AL26" s="646"/>
    </row>
    <row r="27" spans="1:46">
      <c r="A27" s="1" t="s">
        <v>841</v>
      </c>
      <c r="D27" s="168" t="s">
        <v>848</v>
      </c>
      <c r="E27" s="169"/>
      <c r="F27" s="169"/>
      <c r="G27" s="169"/>
      <c r="H27" s="169"/>
      <c r="I27" s="169"/>
      <c r="J27" s="169"/>
      <c r="K27" s="169"/>
      <c r="L27" s="169"/>
      <c r="M27" s="169"/>
      <c r="N27" s="170"/>
      <c r="O27" s="641"/>
      <c r="P27" s="642"/>
      <c r="Q27" s="642"/>
      <c r="R27" s="642"/>
      <c r="S27" s="642"/>
      <c r="T27" s="643"/>
      <c r="U27" s="641">
        <f>U10+U15+U16+U26</f>
        <v>0</v>
      </c>
      <c r="V27" s="642"/>
      <c r="W27" s="642"/>
      <c r="X27" s="642"/>
      <c r="Y27" s="642"/>
      <c r="Z27" s="643"/>
      <c r="AA27" s="641"/>
      <c r="AB27" s="642"/>
      <c r="AC27" s="642"/>
      <c r="AD27" s="642"/>
      <c r="AE27" s="642"/>
      <c r="AF27" s="643"/>
      <c r="AG27" s="641">
        <f>AG10+AG15+AG16+AG26</f>
        <v>0</v>
      </c>
      <c r="AH27" s="642"/>
      <c r="AI27" s="642"/>
      <c r="AJ27" s="642"/>
      <c r="AK27" s="642"/>
      <c r="AL27" s="643"/>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79"/>
      <c r="F29" s="279"/>
      <c r="G29" s="279"/>
      <c r="H29" s="279"/>
      <c r="I29" s="279"/>
      <c r="J29" s="279"/>
      <c r="K29" s="279"/>
      <c r="L29" s="279"/>
      <c r="M29" s="279"/>
      <c r="N29" s="279"/>
      <c r="O29" s="279"/>
      <c r="P29" s="279"/>
      <c r="Q29" s="279"/>
      <c r="R29" s="279"/>
      <c r="S29" s="279"/>
      <c r="T29" s="279"/>
      <c r="U29" s="279"/>
      <c r="V29" s="279"/>
      <c r="W29" s="279"/>
      <c r="X29" s="279"/>
      <c r="Y29" s="279"/>
      <c r="Z29" s="279"/>
      <c r="AA29" s="279"/>
      <c r="AB29" s="279"/>
      <c r="AC29" s="279"/>
      <c r="AD29" s="279"/>
      <c r="AE29" s="279"/>
      <c r="AF29" s="279"/>
      <c r="AG29" s="279"/>
      <c r="AH29" s="279"/>
      <c r="AI29" s="279"/>
      <c r="AJ29" s="279"/>
      <c r="AK29" s="279"/>
      <c r="AL29" s="279"/>
      <c r="AM29" s="104" t="s">
        <v>217</v>
      </c>
      <c r="AN29" s="44"/>
      <c r="AO29" s="44"/>
      <c r="AP29" s="44"/>
      <c r="AQ29" s="44"/>
      <c r="AR29" s="44"/>
      <c r="AS29" s="44"/>
      <c r="AT29" s="24"/>
    </row>
    <row r="30" spans="1:46" ht="16.5" customHeight="1">
      <c r="AR30" s="1"/>
      <c r="AS30" s="1"/>
    </row>
    <row r="32" spans="1:46" ht="103.5" customHeight="1">
      <c r="B32" s="237" t="s">
        <v>1025</v>
      </c>
      <c r="C32" s="238"/>
      <c r="D32" s="238"/>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9"/>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AM2" sqref="AM2"/>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11"/>
      <c r="E1" s="311"/>
      <c r="F1" s="311"/>
      <c r="G1" s="311"/>
      <c r="H1" s="311"/>
      <c r="I1" s="311"/>
      <c r="J1" s="311"/>
      <c r="K1" s="311"/>
      <c r="L1" s="311"/>
      <c r="M1" s="311"/>
      <c r="N1" s="311"/>
      <c r="O1" s="311"/>
      <c r="P1" s="311"/>
      <c r="Q1" s="311"/>
      <c r="R1" s="311"/>
      <c r="S1" s="311"/>
      <c r="T1" s="311"/>
      <c r="U1" s="311"/>
      <c r="V1" s="311"/>
      <c r="W1" s="311"/>
      <c r="X1" s="311"/>
      <c r="Y1" s="311"/>
      <c r="Z1" s="311"/>
      <c r="AA1" s="311"/>
      <c r="AB1" s="311"/>
      <c r="AC1" s="311"/>
      <c r="AD1" s="311"/>
      <c r="AE1" s="311"/>
      <c r="AF1" s="311"/>
      <c r="AG1" s="311"/>
      <c r="AH1" s="311"/>
      <c r="AI1" s="311"/>
      <c r="AJ1" s="311"/>
      <c r="AK1" s="311"/>
    </row>
    <row r="2" spans="1:45" ht="20.25" customHeight="1">
      <c r="A2" s="99"/>
      <c r="B2" s="590" t="s">
        <v>1024</v>
      </c>
      <c r="C2" s="590"/>
      <c r="D2" s="590"/>
      <c r="E2" s="590"/>
      <c r="F2" s="590"/>
      <c r="G2" s="590"/>
      <c r="H2" s="590"/>
      <c r="I2" s="590"/>
      <c r="J2" s="590"/>
      <c r="K2" s="590"/>
      <c r="L2" s="590"/>
      <c r="M2" s="590"/>
      <c r="N2" s="590"/>
      <c r="O2" s="590"/>
      <c r="P2" s="590"/>
      <c r="Q2" s="590"/>
      <c r="R2" s="590"/>
      <c r="S2" s="590"/>
      <c r="T2" s="590"/>
      <c r="U2" s="590"/>
      <c r="V2" s="590"/>
      <c r="W2" s="590"/>
      <c r="X2" s="590"/>
      <c r="Y2" s="590"/>
      <c r="Z2" s="590"/>
      <c r="AA2" s="590"/>
      <c r="AB2" s="590"/>
      <c r="AC2" s="590"/>
      <c r="AD2" s="590"/>
      <c r="AE2" s="590"/>
      <c r="AF2" s="590"/>
      <c r="AG2" s="590"/>
      <c r="AH2" s="590"/>
      <c r="AI2" s="590"/>
      <c r="AJ2" s="590"/>
      <c r="AK2" s="590"/>
      <c r="AL2" s="590"/>
      <c r="AR2"/>
      <c r="AS2"/>
    </row>
    <row r="3" spans="1:45">
      <c r="G3" s="311" t="s">
        <v>1069</v>
      </c>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R3"/>
      <c r="AS3"/>
    </row>
    <row r="4" spans="1:45">
      <c r="J4" s="27" t="s">
        <v>415</v>
      </c>
      <c r="L4" s="27" t="s">
        <v>416</v>
      </c>
      <c r="M4" s="165">
        <f>'5부.Ⅰ'!Q6</f>
        <v>6</v>
      </c>
      <c r="N4" s="188" t="s">
        <v>417</v>
      </c>
      <c r="O4" s="165">
        <f>'5부.Ⅰ'!S6</f>
        <v>2</v>
      </c>
      <c r="P4" s="188" t="s">
        <v>1056</v>
      </c>
      <c r="Q4" s="43"/>
      <c r="R4" s="188"/>
      <c r="S4" s="188" t="s">
        <v>659</v>
      </c>
      <c r="T4" s="157"/>
      <c r="U4" s="188"/>
      <c r="V4" s="638" t="str">
        <f>'5부.Ⅱ'!V4</f>
        <v>2021.01.01</v>
      </c>
      <c r="W4" s="638"/>
      <c r="X4" s="638"/>
      <c r="Y4" s="188"/>
      <c r="Z4" s="188" t="s">
        <v>660</v>
      </c>
      <c r="AA4" s="188"/>
      <c r="AB4" s="157"/>
      <c r="AC4" s="638" t="str">
        <f>'5부.Ⅱ'!AC4</f>
        <v>2021.06.30</v>
      </c>
      <c r="AD4" s="638"/>
      <c r="AE4" s="638"/>
      <c r="AF4" s="157"/>
      <c r="AG4" s="188"/>
      <c r="AH4" s="27"/>
      <c r="AI4" s="27"/>
      <c r="AJ4" s="27"/>
      <c r="AK4" s="27"/>
      <c r="AL4" s="27"/>
    </row>
    <row r="5" spans="1:45">
      <c r="J5" s="27" t="s">
        <v>421</v>
      </c>
      <c r="L5" s="27" t="s">
        <v>416</v>
      </c>
      <c r="M5" s="189">
        <f>'5부.Ⅰ'!Q7</f>
        <v>5</v>
      </c>
      <c r="N5" s="188" t="s">
        <v>417</v>
      </c>
      <c r="O5" s="166"/>
      <c r="P5" s="188" t="s">
        <v>877</v>
      </c>
      <c r="Q5" s="43"/>
      <c r="R5" s="188"/>
      <c r="S5" s="188" t="s">
        <v>659</v>
      </c>
      <c r="T5" s="157"/>
      <c r="U5" s="188"/>
      <c r="V5" s="654" t="str">
        <f>'5부.Ⅱ'!V5</f>
        <v>2020.01.01</v>
      </c>
      <c r="W5" s="654"/>
      <c r="X5" s="654"/>
      <c r="Y5" s="188"/>
      <c r="Z5" s="188" t="s">
        <v>660</v>
      </c>
      <c r="AA5" s="188"/>
      <c r="AB5" s="157"/>
      <c r="AC5" s="654" t="str">
        <f>'5부.Ⅱ'!AC5</f>
        <v>2020.06.30</v>
      </c>
      <c r="AD5" s="654"/>
      <c r="AE5" s="654"/>
      <c r="AF5" s="157"/>
      <c r="AG5" s="188"/>
      <c r="AH5" s="27"/>
      <c r="AI5" s="27"/>
      <c r="AJ5" s="27"/>
      <c r="AK5" s="27"/>
      <c r="AL5" s="27"/>
    </row>
    <row r="6" spans="1:45"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12" t="s">
        <v>26</v>
      </c>
      <c r="AJ6" s="612"/>
      <c r="AK6" s="612"/>
      <c r="AL6" s="612"/>
      <c r="AM6" s="14"/>
    </row>
    <row r="7" spans="1:45">
      <c r="D7" s="632" t="s">
        <v>424</v>
      </c>
      <c r="E7" s="633"/>
      <c r="F7" s="633"/>
      <c r="G7" s="633"/>
      <c r="H7" s="633"/>
      <c r="I7" s="633"/>
      <c r="J7" s="633"/>
      <c r="K7" s="633"/>
      <c r="L7" s="633"/>
      <c r="M7" s="633"/>
      <c r="N7" s="634"/>
      <c r="O7" s="145"/>
      <c r="P7" s="159"/>
      <c r="Q7" s="159"/>
      <c r="R7" s="159"/>
      <c r="S7" s="159" t="s">
        <v>878</v>
      </c>
      <c r="T7" s="160">
        <f>M4</f>
        <v>6</v>
      </c>
      <c r="U7" s="159" t="s">
        <v>426</v>
      </c>
      <c r="V7" s="159"/>
      <c r="W7" s="159"/>
      <c r="X7" s="159"/>
      <c r="Y7" s="159"/>
      <c r="Z7" s="161"/>
      <c r="AA7" s="145"/>
      <c r="AB7" s="159"/>
      <c r="AC7" s="159"/>
      <c r="AD7" s="159"/>
      <c r="AE7" s="159" t="s">
        <v>151</v>
      </c>
      <c r="AF7" s="140">
        <f>M5</f>
        <v>5</v>
      </c>
      <c r="AG7" s="159" t="s">
        <v>428</v>
      </c>
      <c r="AH7" s="159"/>
      <c r="AI7" s="159"/>
      <c r="AJ7" s="159"/>
      <c r="AK7" s="159"/>
      <c r="AL7" s="161"/>
    </row>
    <row r="8" spans="1:45">
      <c r="A8" s="162" t="s">
        <v>879</v>
      </c>
      <c r="D8" s="635"/>
      <c r="E8" s="636"/>
      <c r="F8" s="636"/>
      <c r="G8" s="636"/>
      <c r="H8" s="636"/>
      <c r="I8" s="636"/>
      <c r="J8" s="636"/>
      <c r="K8" s="636"/>
      <c r="L8" s="636"/>
      <c r="M8" s="636"/>
      <c r="N8" s="637"/>
      <c r="O8" s="616" t="s">
        <v>429</v>
      </c>
      <c r="P8" s="617"/>
      <c r="Q8" s="617"/>
      <c r="R8" s="617"/>
      <c r="S8" s="617"/>
      <c r="T8" s="617"/>
      <c r="U8" s="617"/>
      <c r="V8" s="617"/>
      <c r="W8" s="617"/>
      <c r="X8" s="617"/>
      <c r="Y8" s="617"/>
      <c r="Z8" s="618"/>
      <c r="AA8" s="616" t="s">
        <v>429</v>
      </c>
      <c r="AB8" s="617"/>
      <c r="AC8" s="617"/>
      <c r="AD8" s="617"/>
      <c r="AE8" s="617"/>
      <c r="AF8" s="617"/>
      <c r="AG8" s="617"/>
      <c r="AH8" s="617"/>
      <c r="AI8" s="617"/>
      <c r="AJ8" s="617"/>
      <c r="AK8" s="617"/>
      <c r="AL8" s="618"/>
    </row>
    <row r="9" spans="1:45">
      <c r="A9" s="1" t="s">
        <v>880</v>
      </c>
      <c r="D9" s="168" t="s">
        <v>1016</v>
      </c>
      <c r="E9" s="169"/>
      <c r="F9" s="169"/>
      <c r="G9" s="169"/>
      <c r="H9" s="169"/>
      <c r="I9" s="169"/>
      <c r="J9" s="169"/>
      <c r="K9" s="169"/>
      <c r="L9" s="169"/>
      <c r="M9" s="169"/>
      <c r="N9" s="170"/>
      <c r="O9" s="641"/>
      <c r="P9" s="642"/>
      <c r="Q9" s="642"/>
      <c r="R9" s="642"/>
      <c r="S9" s="642"/>
      <c r="T9" s="643"/>
      <c r="U9" s="641">
        <f>U10+U11+U24+U47+U48+U49+U50</f>
        <v>0</v>
      </c>
      <c r="V9" s="642"/>
      <c r="W9" s="642"/>
      <c r="X9" s="642"/>
      <c r="Y9" s="642"/>
      <c r="Z9" s="643"/>
      <c r="AA9" s="641"/>
      <c r="AB9" s="642"/>
      <c r="AC9" s="642"/>
      <c r="AD9" s="642"/>
      <c r="AE9" s="642"/>
      <c r="AF9" s="643"/>
      <c r="AG9" s="641">
        <f>AG10+AG11+AG24+AG47+AG48+AG49+AG50</f>
        <v>0</v>
      </c>
      <c r="AH9" s="642"/>
      <c r="AI9" s="642"/>
      <c r="AJ9" s="642"/>
      <c r="AK9" s="642"/>
      <c r="AL9" s="643"/>
    </row>
    <row r="10" spans="1:45">
      <c r="A10" s="1" t="s">
        <v>881</v>
      </c>
      <c r="D10" s="168" t="s">
        <v>882</v>
      </c>
      <c r="E10" s="169"/>
      <c r="F10" s="169"/>
      <c r="G10" s="169"/>
      <c r="H10" s="169"/>
      <c r="I10" s="169"/>
      <c r="J10" s="169"/>
      <c r="K10" s="169"/>
      <c r="L10" s="169"/>
      <c r="M10" s="169"/>
      <c r="N10" s="170"/>
      <c r="O10" s="647"/>
      <c r="P10" s="648"/>
      <c r="Q10" s="648"/>
      <c r="R10" s="648"/>
      <c r="S10" s="648"/>
      <c r="T10" s="649"/>
      <c r="U10" s="644"/>
      <c r="V10" s="645"/>
      <c r="W10" s="645"/>
      <c r="X10" s="645"/>
      <c r="Y10" s="645"/>
      <c r="Z10" s="646"/>
      <c r="AA10" s="647"/>
      <c r="AB10" s="648"/>
      <c r="AC10" s="648"/>
      <c r="AD10" s="648"/>
      <c r="AE10" s="648"/>
      <c r="AF10" s="649"/>
      <c r="AG10" s="644"/>
      <c r="AH10" s="645"/>
      <c r="AI10" s="645"/>
      <c r="AJ10" s="645"/>
      <c r="AK10" s="645"/>
      <c r="AL10" s="646"/>
    </row>
    <row r="11" spans="1:45">
      <c r="A11" s="1" t="s">
        <v>883</v>
      </c>
      <c r="D11" s="168" t="s">
        <v>884</v>
      </c>
      <c r="E11" s="169"/>
      <c r="F11" s="169"/>
      <c r="G11" s="169"/>
      <c r="H11" s="169"/>
      <c r="I11" s="169"/>
      <c r="J11" s="169"/>
      <c r="K11" s="169"/>
      <c r="L11" s="169"/>
      <c r="M11" s="169"/>
      <c r="N11" s="170"/>
      <c r="O11" s="641"/>
      <c r="P11" s="642"/>
      <c r="Q11" s="642"/>
      <c r="R11" s="642"/>
      <c r="S11" s="642"/>
      <c r="T11" s="643"/>
      <c r="U11" s="641">
        <f>SUM(O12:T23)</f>
        <v>0</v>
      </c>
      <c r="V11" s="642"/>
      <c r="W11" s="642"/>
      <c r="X11" s="642"/>
      <c r="Y11" s="642"/>
      <c r="Z11" s="643"/>
      <c r="AA11" s="641"/>
      <c r="AB11" s="642"/>
      <c r="AC11" s="642"/>
      <c r="AD11" s="642"/>
      <c r="AE11" s="642"/>
      <c r="AF11" s="643"/>
      <c r="AG11" s="641">
        <f>SUM(AA12:AF23)</f>
        <v>0</v>
      </c>
      <c r="AH11" s="642"/>
      <c r="AI11" s="642"/>
      <c r="AJ11" s="642"/>
      <c r="AK11" s="642"/>
      <c r="AL11" s="643"/>
    </row>
    <row r="12" spans="1:45">
      <c r="A12" s="1" t="s">
        <v>885</v>
      </c>
      <c r="D12" s="171" t="s">
        <v>886</v>
      </c>
      <c r="E12" s="169"/>
      <c r="F12" s="169"/>
      <c r="G12" s="169"/>
      <c r="H12" s="169"/>
      <c r="I12" s="169"/>
      <c r="J12" s="169"/>
      <c r="K12" s="169"/>
      <c r="L12" s="169"/>
      <c r="M12" s="169"/>
      <c r="N12" s="170"/>
      <c r="O12" s="644"/>
      <c r="P12" s="645"/>
      <c r="Q12" s="645"/>
      <c r="R12" s="645"/>
      <c r="S12" s="645"/>
      <c r="T12" s="646"/>
      <c r="U12" s="641"/>
      <c r="V12" s="642"/>
      <c r="W12" s="642"/>
      <c r="X12" s="642"/>
      <c r="Y12" s="642"/>
      <c r="Z12" s="643"/>
      <c r="AA12" s="644"/>
      <c r="AB12" s="645"/>
      <c r="AC12" s="645"/>
      <c r="AD12" s="645"/>
      <c r="AE12" s="645"/>
      <c r="AF12" s="646"/>
      <c r="AG12" s="641"/>
      <c r="AH12" s="642"/>
      <c r="AI12" s="642"/>
      <c r="AJ12" s="642"/>
      <c r="AK12" s="642"/>
      <c r="AL12" s="643"/>
    </row>
    <row r="13" spans="1:45">
      <c r="A13" s="1" t="s">
        <v>887</v>
      </c>
      <c r="D13" s="171" t="s">
        <v>888</v>
      </c>
      <c r="E13" s="169"/>
      <c r="F13" s="169"/>
      <c r="G13" s="169"/>
      <c r="H13" s="169"/>
      <c r="I13" s="169"/>
      <c r="J13" s="169"/>
      <c r="K13" s="169"/>
      <c r="L13" s="169"/>
      <c r="M13" s="169"/>
      <c r="N13" s="170"/>
      <c r="O13" s="644"/>
      <c r="P13" s="645"/>
      <c r="Q13" s="645"/>
      <c r="R13" s="645"/>
      <c r="S13" s="645"/>
      <c r="T13" s="646"/>
      <c r="U13" s="641"/>
      <c r="V13" s="642"/>
      <c r="W13" s="642"/>
      <c r="X13" s="642"/>
      <c r="Y13" s="642"/>
      <c r="Z13" s="643"/>
      <c r="AA13" s="644"/>
      <c r="AB13" s="645"/>
      <c r="AC13" s="645"/>
      <c r="AD13" s="645"/>
      <c r="AE13" s="645"/>
      <c r="AF13" s="646"/>
      <c r="AG13" s="641"/>
      <c r="AH13" s="642"/>
      <c r="AI13" s="642"/>
      <c r="AJ13" s="642"/>
      <c r="AK13" s="642"/>
      <c r="AL13" s="643"/>
    </row>
    <row r="14" spans="1:45">
      <c r="A14" s="1" t="s">
        <v>889</v>
      </c>
      <c r="D14" s="171" t="s">
        <v>360</v>
      </c>
      <c r="E14" s="169"/>
      <c r="F14" s="169"/>
      <c r="G14" s="169"/>
      <c r="H14" s="169"/>
      <c r="I14" s="169"/>
      <c r="J14" s="169"/>
      <c r="K14" s="169"/>
      <c r="L14" s="169"/>
      <c r="M14" s="169"/>
      <c r="N14" s="170"/>
      <c r="O14" s="644"/>
      <c r="P14" s="645"/>
      <c r="Q14" s="645"/>
      <c r="R14" s="645"/>
      <c r="S14" s="645"/>
      <c r="T14" s="646"/>
      <c r="U14" s="641"/>
      <c r="V14" s="642"/>
      <c r="W14" s="642"/>
      <c r="X14" s="642"/>
      <c r="Y14" s="642"/>
      <c r="Z14" s="643"/>
      <c r="AA14" s="644"/>
      <c r="AB14" s="645"/>
      <c r="AC14" s="645"/>
      <c r="AD14" s="645"/>
      <c r="AE14" s="645"/>
      <c r="AF14" s="646"/>
      <c r="AG14" s="641"/>
      <c r="AH14" s="642"/>
      <c r="AI14" s="642"/>
      <c r="AJ14" s="642"/>
      <c r="AK14" s="642"/>
      <c r="AL14" s="643"/>
    </row>
    <row r="15" spans="1:45">
      <c r="A15" s="1" t="s">
        <v>890</v>
      </c>
      <c r="D15" s="171" t="s">
        <v>891</v>
      </c>
      <c r="E15" s="169"/>
      <c r="F15" s="169"/>
      <c r="G15" s="169"/>
      <c r="H15" s="169"/>
      <c r="I15" s="169"/>
      <c r="J15" s="169"/>
      <c r="K15" s="169"/>
      <c r="L15" s="169"/>
      <c r="M15" s="169"/>
      <c r="N15" s="170"/>
      <c r="O15" s="644"/>
      <c r="P15" s="645"/>
      <c r="Q15" s="645"/>
      <c r="R15" s="645"/>
      <c r="S15" s="645"/>
      <c r="T15" s="646"/>
      <c r="U15" s="641"/>
      <c r="V15" s="642"/>
      <c r="W15" s="642"/>
      <c r="X15" s="642"/>
      <c r="Y15" s="642"/>
      <c r="Z15" s="643"/>
      <c r="AA15" s="644"/>
      <c r="AB15" s="645"/>
      <c r="AC15" s="645"/>
      <c r="AD15" s="645"/>
      <c r="AE15" s="645"/>
      <c r="AF15" s="646"/>
      <c r="AG15" s="641"/>
      <c r="AH15" s="642"/>
      <c r="AI15" s="642"/>
      <c r="AJ15" s="642"/>
      <c r="AK15" s="642"/>
      <c r="AL15" s="643"/>
    </row>
    <row r="16" spans="1:45">
      <c r="A16" s="1" t="s">
        <v>892</v>
      </c>
      <c r="D16" s="171" t="s">
        <v>893</v>
      </c>
      <c r="E16" s="169"/>
      <c r="F16" s="169"/>
      <c r="G16" s="169"/>
      <c r="H16" s="169"/>
      <c r="I16" s="169"/>
      <c r="J16" s="169"/>
      <c r="K16" s="169"/>
      <c r="L16" s="169"/>
      <c r="M16" s="169"/>
      <c r="N16" s="170"/>
      <c r="O16" s="644"/>
      <c r="P16" s="645"/>
      <c r="Q16" s="645"/>
      <c r="R16" s="645"/>
      <c r="S16" s="645"/>
      <c r="T16" s="646"/>
      <c r="U16" s="641"/>
      <c r="V16" s="642"/>
      <c r="W16" s="642"/>
      <c r="X16" s="642"/>
      <c r="Y16" s="642"/>
      <c r="Z16" s="643"/>
      <c r="AA16" s="644"/>
      <c r="AB16" s="645"/>
      <c r="AC16" s="645"/>
      <c r="AD16" s="645"/>
      <c r="AE16" s="645"/>
      <c r="AF16" s="646"/>
      <c r="AG16" s="641"/>
      <c r="AH16" s="642"/>
      <c r="AI16" s="642"/>
      <c r="AJ16" s="642"/>
      <c r="AK16" s="642"/>
      <c r="AL16" s="643"/>
    </row>
    <row r="17" spans="1:38">
      <c r="A17" s="1" t="s">
        <v>894</v>
      </c>
      <c r="D17" s="171" t="s">
        <v>895</v>
      </c>
      <c r="E17" s="169"/>
      <c r="F17" s="169"/>
      <c r="G17" s="169"/>
      <c r="H17" s="169"/>
      <c r="I17" s="169"/>
      <c r="J17" s="169"/>
      <c r="K17" s="169"/>
      <c r="L17" s="169"/>
      <c r="M17" s="169"/>
      <c r="N17" s="170"/>
      <c r="O17" s="644"/>
      <c r="P17" s="645"/>
      <c r="Q17" s="645"/>
      <c r="R17" s="645"/>
      <c r="S17" s="645"/>
      <c r="T17" s="646"/>
      <c r="U17" s="641"/>
      <c r="V17" s="642"/>
      <c r="W17" s="642"/>
      <c r="X17" s="642"/>
      <c r="Y17" s="642"/>
      <c r="Z17" s="643"/>
      <c r="AA17" s="644"/>
      <c r="AB17" s="645"/>
      <c r="AC17" s="645"/>
      <c r="AD17" s="645"/>
      <c r="AE17" s="645"/>
      <c r="AF17" s="646"/>
      <c r="AG17" s="641"/>
      <c r="AH17" s="642"/>
      <c r="AI17" s="642"/>
      <c r="AJ17" s="642"/>
      <c r="AK17" s="642"/>
      <c r="AL17" s="643"/>
    </row>
    <row r="18" spans="1:38">
      <c r="A18" s="1" t="s">
        <v>896</v>
      </c>
      <c r="D18" s="171" t="s">
        <v>897</v>
      </c>
      <c r="E18" s="169"/>
      <c r="F18" s="169"/>
      <c r="G18" s="169"/>
      <c r="H18" s="169"/>
      <c r="I18" s="169"/>
      <c r="J18" s="169"/>
      <c r="K18" s="169"/>
      <c r="L18" s="169"/>
      <c r="M18" s="169"/>
      <c r="N18" s="170"/>
      <c r="O18" s="644"/>
      <c r="P18" s="645"/>
      <c r="Q18" s="645"/>
      <c r="R18" s="645"/>
      <c r="S18" s="645"/>
      <c r="T18" s="646"/>
      <c r="U18" s="641"/>
      <c r="V18" s="642"/>
      <c r="W18" s="642"/>
      <c r="X18" s="642"/>
      <c r="Y18" s="642"/>
      <c r="Z18" s="643"/>
      <c r="AA18" s="644"/>
      <c r="AB18" s="645"/>
      <c r="AC18" s="645"/>
      <c r="AD18" s="645"/>
      <c r="AE18" s="645"/>
      <c r="AF18" s="646"/>
      <c r="AG18" s="641"/>
      <c r="AH18" s="642"/>
      <c r="AI18" s="642"/>
      <c r="AJ18" s="642"/>
      <c r="AK18" s="642"/>
      <c r="AL18" s="643"/>
    </row>
    <row r="19" spans="1:38">
      <c r="A19" s="1" t="s">
        <v>898</v>
      </c>
      <c r="D19" s="171" t="s">
        <v>899</v>
      </c>
      <c r="E19" s="169"/>
      <c r="F19" s="169"/>
      <c r="G19" s="169"/>
      <c r="H19" s="169"/>
      <c r="I19" s="169"/>
      <c r="J19" s="169"/>
      <c r="K19" s="169"/>
      <c r="L19" s="169"/>
      <c r="M19" s="169"/>
      <c r="N19" s="170"/>
      <c r="O19" s="644"/>
      <c r="P19" s="645"/>
      <c r="Q19" s="645"/>
      <c r="R19" s="645"/>
      <c r="S19" s="645"/>
      <c r="T19" s="646"/>
      <c r="U19" s="641"/>
      <c r="V19" s="642"/>
      <c r="W19" s="642"/>
      <c r="X19" s="642"/>
      <c r="Y19" s="642"/>
      <c r="Z19" s="643"/>
      <c r="AA19" s="644"/>
      <c r="AB19" s="645"/>
      <c r="AC19" s="645"/>
      <c r="AD19" s="645"/>
      <c r="AE19" s="645"/>
      <c r="AF19" s="646"/>
      <c r="AG19" s="641"/>
      <c r="AH19" s="642"/>
      <c r="AI19" s="642"/>
      <c r="AJ19" s="642"/>
      <c r="AK19" s="642"/>
      <c r="AL19" s="643"/>
    </row>
    <row r="20" spans="1:38">
      <c r="A20" s="1" t="s">
        <v>900</v>
      </c>
      <c r="D20" s="171" t="s">
        <v>901</v>
      </c>
      <c r="E20" s="169"/>
      <c r="F20" s="169"/>
      <c r="G20" s="169"/>
      <c r="H20" s="169"/>
      <c r="I20" s="169"/>
      <c r="J20" s="169"/>
      <c r="K20" s="169"/>
      <c r="L20" s="169"/>
      <c r="M20" s="169"/>
      <c r="N20" s="170"/>
      <c r="O20" s="644"/>
      <c r="P20" s="645"/>
      <c r="Q20" s="645"/>
      <c r="R20" s="645"/>
      <c r="S20" s="645"/>
      <c r="T20" s="646"/>
      <c r="U20" s="641"/>
      <c r="V20" s="642"/>
      <c r="W20" s="642"/>
      <c r="X20" s="642"/>
      <c r="Y20" s="642"/>
      <c r="Z20" s="643"/>
      <c r="AA20" s="644"/>
      <c r="AB20" s="645"/>
      <c r="AC20" s="645"/>
      <c r="AD20" s="645"/>
      <c r="AE20" s="645"/>
      <c r="AF20" s="646"/>
      <c r="AG20" s="641"/>
      <c r="AH20" s="642"/>
      <c r="AI20" s="642"/>
      <c r="AJ20" s="642"/>
      <c r="AK20" s="642"/>
      <c r="AL20" s="643"/>
    </row>
    <row r="21" spans="1:38">
      <c r="A21" s="1" t="s">
        <v>1037</v>
      </c>
      <c r="D21" s="148" t="s">
        <v>1036</v>
      </c>
      <c r="E21" s="169"/>
      <c r="F21" s="169"/>
      <c r="G21" s="169"/>
      <c r="H21" s="169"/>
      <c r="I21" s="169"/>
      <c r="J21" s="169"/>
      <c r="K21" s="169"/>
      <c r="L21" s="169"/>
      <c r="M21" s="169"/>
      <c r="N21" s="170"/>
      <c r="O21" s="644"/>
      <c r="P21" s="645"/>
      <c r="Q21" s="645"/>
      <c r="R21" s="645"/>
      <c r="S21" s="645"/>
      <c r="T21" s="646"/>
      <c r="U21" s="641"/>
      <c r="V21" s="642"/>
      <c r="W21" s="642"/>
      <c r="X21" s="642"/>
      <c r="Y21" s="642"/>
      <c r="Z21" s="643"/>
      <c r="AA21" s="644"/>
      <c r="AB21" s="645"/>
      <c r="AC21" s="645"/>
      <c r="AD21" s="645"/>
      <c r="AE21" s="645"/>
      <c r="AF21" s="646"/>
      <c r="AG21" s="641"/>
      <c r="AH21" s="642"/>
      <c r="AI21" s="642"/>
      <c r="AJ21" s="642"/>
      <c r="AK21" s="642"/>
      <c r="AL21" s="643"/>
    </row>
    <row r="22" spans="1:38">
      <c r="A22" s="1" t="s">
        <v>1039</v>
      </c>
      <c r="D22" s="148" t="s">
        <v>1038</v>
      </c>
      <c r="E22" s="169"/>
      <c r="F22" s="169"/>
      <c r="G22" s="169"/>
      <c r="H22" s="169"/>
      <c r="I22" s="169"/>
      <c r="J22" s="169"/>
      <c r="K22" s="169"/>
      <c r="L22" s="169"/>
      <c r="M22" s="169"/>
      <c r="N22" s="170"/>
      <c r="O22" s="644"/>
      <c r="P22" s="645"/>
      <c r="Q22" s="645"/>
      <c r="R22" s="645"/>
      <c r="S22" s="645"/>
      <c r="T22" s="646"/>
      <c r="U22" s="641"/>
      <c r="V22" s="642"/>
      <c r="W22" s="642"/>
      <c r="X22" s="642"/>
      <c r="Y22" s="642"/>
      <c r="Z22" s="643"/>
      <c r="AA22" s="644"/>
      <c r="AB22" s="645"/>
      <c r="AC22" s="645"/>
      <c r="AD22" s="645"/>
      <c r="AE22" s="645"/>
      <c r="AF22" s="646"/>
      <c r="AG22" s="641"/>
      <c r="AH22" s="642"/>
      <c r="AI22" s="642"/>
      <c r="AJ22" s="642"/>
      <c r="AK22" s="642"/>
      <c r="AL22" s="643"/>
    </row>
    <row r="23" spans="1:38">
      <c r="A23" s="1" t="s">
        <v>902</v>
      </c>
      <c r="D23" s="171" t="s">
        <v>903</v>
      </c>
      <c r="E23" s="169"/>
      <c r="F23" s="169"/>
      <c r="G23" s="169"/>
      <c r="H23" s="169"/>
      <c r="I23" s="169"/>
      <c r="J23" s="169"/>
      <c r="K23" s="169"/>
      <c r="L23" s="169"/>
      <c r="M23" s="169"/>
      <c r="N23" s="170"/>
      <c r="O23" s="644"/>
      <c r="P23" s="645"/>
      <c r="Q23" s="645"/>
      <c r="R23" s="645"/>
      <c r="S23" s="645"/>
      <c r="T23" s="646"/>
      <c r="U23" s="641"/>
      <c r="V23" s="642"/>
      <c r="W23" s="642"/>
      <c r="X23" s="642"/>
      <c r="Y23" s="642"/>
      <c r="Z23" s="643"/>
      <c r="AA23" s="644"/>
      <c r="AB23" s="645"/>
      <c r="AC23" s="645"/>
      <c r="AD23" s="645"/>
      <c r="AE23" s="645"/>
      <c r="AF23" s="646"/>
      <c r="AG23" s="641"/>
      <c r="AH23" s="642"/>
      <c r="AI23" s="642"/>
      <c r="AJ23" s="642"/>
      <c r="AK23" s="642"/>
      <c r="AL23" s="643"/>
    </row>
    <row r="24" spans="1:38">
      <c r="A24" s="1" t="s">
        <v>904</v>
      </c>
      <c r="D24" s="168" t="s">
        <v>905</v>
      </c>
      <c r="E24" s="169"/>
      <c r="F24" s="169"/>
      <c r="G24" s="169"/>
      <c r="H24" s="169"/>
      <c r="I24" s="169"/>
      <c r="J24" s="169"/>
      <c r="K24" s="169"/>
      <c r="L24" s="169"/>
      <c r="M24" s="169"/>
      <c r="N24" s="170"/>
      <c r="O24" s="641"/>
      <c r="P24" s="642"/>
      <c r="Q24" s="642"/>
      <c r="R24" s="642"/>
      <c r="S24" s="642"/>
      <c r="T24" s="643"/>
      <c r="U24" s="641">
        <f>SUM(O25:T46)</f>
        <v>0</v>
      </c>
      <c r="V24" s="642"/>
      <c r="W24" s="642"/>
      <c r="X24" s="642"/>
      <c r="Y24" s="642"/>
      <c r="Z24" s="643"/>
      <c r="AA24" s="641"/>
      <c r="AB24" s="642"/>
      <c r="AC24" s="642"/>
      <c r="AD24" s="642"/>
      <c r="AE24" s="642"/>
      <c r="AF24" s="643"/>
      <c r="AG24" s="641">
        <f>SUM(AA25:AF46)</f>
        <v>0</v>
      </c>
      <c r="AH24" s="642"/>
      <c r="AI24" s="642"/>
      <c r="AJ24" s="642"/>
      <c r="AK24" s="642"/>
      <c r="AL24" s="643"/>
    </row>
    <row r="25" spans="1:38">
      <c r="A25" s="1" t="s">
        <v>906</v>
      </c>
      <c r="D25" s="171" t="s">
        <v>907</v>
      </c>
      <c r="E25" s="169"/>
      <c r="F25" s="169"/>
      <c r="G25" s="169"/>
      <c r="H25" s="169"/>
      <c r="I25" s="169"/>
      <c r="J25" s="169"/>
      <c r="K25" s="169"/>
      <c r="L25" s="169"/>
      <c r="M25" s="169"/>
      <c r="N25" s="170"/>
      <c r="O25" s="644"/>
      <c r="P25" s="645"/>
      <c r="Q25" s="645"/>
      <c r="R25" s="645"/>
      <c r="S25" s="645"/>
      <c r="T25" s="646"/>
      <c r="U25" s="641"/>
      <c r="V25" s="642"/>
      <c r="W25" s="642"/>
      <c r="X25" s="642"/>
      <c r="Y25" s="642"/>
      <c r="Z25" s="643"/>
      <c r="AA25" s="644"/>
      <c r="AB25" s="645"/>
      <c r="AC25" s="645"/>
      <c r="AD25" s="645"/>
      <c r="AE25" s="645"/>
      <c r="AF25" s="646"/>
      <c r="AG25" s="641"/>
      <c r="AH25" s="642"/>
      <c r="AI25" s="642"/>
      <c r="AJ25" s="642"/>
      <c r="AK25" s="642"/>
      <c r="AL25" s="643"/>
    </row>
    <row r="26" spans="1:38">
      <c r="A26" s="1" t="s">
        <v>908</v>
      </c>
      <c r="D26" s="171" t="s">
        <v>909</v>
      </c>
      <c r="E26" s="169"/>
      <c r="F26" s="169"/>
      <c r="G26" s="169"/>
      <c r="H26" s="169"/>
      <c r="I26" s="169"/>
      <c r="J26" s="169"/>
      <c r="K26" s="169"/>
      <c r="L26" s="169"/>
      <c r="M26" s="169"/>
      <c r="N26" s="170"/>
      <c r="O26" s="644"/>
      <c r="P26" s="645"/>
      <c r="Q26" s="645"/>
      <c r="R26" s="645"/>
      <c r="S26" s="645"/>
      <c r="T26" s="646"/>
      <c r="U26" s="641"/>
      <c r="V26" s="642"/>
      <c r="W26" s="642"/>
      <c r="X26" s="642"/>
      <c r="Y26" s="642"/>
      <c r="Z26" s="643"/>
      <c r="AA26" s="644"/>
      <c r="AB26" s="645"/>
      <c r="AC26" s="645"/>
      <c r="AD26" s="645"/>
      <c r="AE26" s="645"/>
      <c r="AF26" s="646"/>
      <c r="AG26" s="641"/>
      <c r="AH26" s="642"/>
      <c r="AI26" s="642"/>
      <c r="AJ26" s="642"/>
      <c r="AK26" s="642"/>
      <c r="AL26" s="643"/>
    </row>
    <row r="27" spans="1:38">
      <c r="A27" s="1" t="s">
        <v>910</v>
      </c>
      <c r="D27" s="171" t="s">
        <v>911</v>
      </c>
      <c r="E27" s="169"/>
      <c r="F27" s="169"/>
      <c r="G27" s="169"/>
      <c r="H27" s="169"/>
      <c r="I27" s="169"/>
      <c r="J27" s="169"/>
      <c r="K27" s="169"/>
      <c r="L27" s="169"/>
      <c r="M27" s="169"/>
      <c r="N27" s="170"/>
      <c r="O27" s="644"/>
      <c r="P27" s="645"/>
      <c r="Q27" s="645"/>
      <c r="R27" s="645"/>
      <c r="S27" s="645"/>
      <c r="T27" s="646"/>
      <c r="U27" s="641"/>
      <c r="V27" s="642"/>
      <c r="W27" s="642"/>
      <c r="X27" s="642"/>
      <c r="Y27" s="642"/>
      <c r="Z27" s="643"/>
      <c r="AA27" s="644"/>
      <c r="AB27" s="645"/>
      <c r="AC27" s="645"/>
      <c r="AD27" s="645"/>
      <c r="AE27" s="645"/>
      <c r="AF27" s="646"/>
      <c r="AG27" s="641"/>
      <c r="AH27" s="642"/>
      <c r="AI27" s="642"/>
      <c r="AJ27" s="642"/>
      <c r="AK27" s="642"/>
      <c r="AL27" s="643"/>
    </row>
    <row r="28" spans="1:38">
      <c r="A28" s="1" t="s">
        <v>912</v>
      </c>
      <c r="D28" s="171" t="s">
        <v>913</v>
      </c>
      <c r="E28" s="169"/>
      <c r="F28" s="169"/>
      <c r="G28" s="169"/>
      <c r="H28" s="169"/>
      <c r="I28" s="169"/>
      <c r="J28" s="169"/>
      <c r="K28" s="169"/>
      <c r="L28" s="169"/>
      <c r="M28" s="169"/>
      <c r="N28" s="170"/>
      <c r="O28" s="644"/>
      <c r="P28" s="645"/>
      <c r="Q28" s="645"/>
      <c r="R28" s="645"/>
      <c r="S28" s="645"/>
      <c r="T28" s="646"/>
      <c r="U28" s="641"/>
      <c r="V28" s="642"/>
      <c r="W28" s="642"/>
      <c r="X28" s="642"/>
      <c r="Y28" s="642"/>
      <c r="Z28" s="643"/>
      <c r="AA28" s="644"/>
      <c r="AB28" s="645"/>
      <c r="AC28" s="645"/>
      <c r="AD28" s="645"/>
      <c r="AE28" s="645"/>
      <c r="AF28" s="646"/>
      <c r="AG28" s="641"/>
      <c r="AH28" s="642"/>
      <c r="AI28" s="642"/>
      <c r="AJ28" s="642"/>
      <c r="AK28" s="642"/>
      <c r="AL28" s="643"/>
    </row>
    <row r="29" spans="1:38">
      <c r="A29" s="1" t="s">
        <v>914</v>
      </c>
      <c r="D29" s="171" t="s">
        <v>915</v>
      </c>
      <c r="E29" s="169"/>
      <c r="F29" s="169"/>
      <c r="G29" s="169"/>
      <c r="H29" s="169"/>
      <c r="I29" s="169"/>
      <c r="J29" s="169"/>
      <c r="K29" s="169"/>
      <c r="L29" s="169"/>
      <c r="M29" s="169"/>
      <c r="N29" s="170"/>
      <c r="O29" s="644"/>
      <c r="P29" s="645"/>
      <c r="Q29" s="645"/>
      <c r="R29" s="645"/>
      <c r="S29" s="645"/>
      <c r="T29" s="646"/>
      <c r="U29" s="641"/>
      <c r="V29" s="642"/>
      <c r="W29" s="642"/>
      <c r="X29" s="642"/>
      <c r="Y29" s="642"/>
      <c r="Z29" s="643"/>
      <c r="AA29" s="644"/>
      <c r="AB29" s="645"/>
      <c r="AC29" s="645"/>
      <c r="AD29" s="645"/>
      <c r="AE29" s="645"/>
      <c r="AF29" s="646"/>
      <c r="AG29" s="641"/>
      <c r="AH29" s="642"/>
      <c r="AI29" s="642"/>
      <c r="AJ29" s="642"/>
      <c r="AK29" s="642"/>
      <c r="AL29" s="643"/>
    </row>
    <row r="30" spans="1:38">
      <c r="A30" s="1" t="s">
        <v>916</v>
      </c>
      <c r="D30" s="171" t="s">
        <v>917</v>
      </c>
      <c r="E30" s="169"/>
      <c r="F30" s="169"/>
      <c r="G30" s="169"/>
      <c r="H30" s="169"/>
      <c r="I30" s="169"/>
      <c r="J30" s="169"/>
      <c r="K30" s="169"/>
      <c r="L30" s="169"/>
      <c r="M30" s="169"/>
      <c r="N30" s="170"/>
      <c r="O30" s="644"/>
      <c r="P30" s="645"/>
      <c r="Q30" s="645"/>
      <c r="R30" s="645"/>
      <c r="S30" s="645"/>
      <c r="T30" s="646"/>
      <c r="U30" s="641"/>
      <c r="V30" s="642"/>
      <c r="W30" s="642"/>
      <c r="X30" s="642"/>
      <c r="Y30" s="642"/>
      <c r="Z30" s="643"/>
      <c r="AA30" s="644"/>
      <c r="AB30" s="645"/>
      <c r="AC30" s="645"/>
      <c r="AD30" s="645"/>
      <c r="AE30" s="645"/>
      <c r="AF30" s="646"/>
      <c r="AG30" s="641"/>
      <c r="AH30" s="642"/>
      <c r="AI30" s="642"/>
      <c r="AJ30" s="642"/>
      <c r="AK30" s="642"/>
      <c r="AL30" s="643"/>
    </row>
    <row r="31" spans="1:38">
      <c r="A31" s="1" t="s">
        <v>918</v>
      </c>
      <c r="D31" s="190" t="s">
        <v>919</v>
      </c>
      <c r="E31" s="169"/>
      <c r="F31" s="169"/>
      <c r="G31" s="169"/>
      <c r="H31" s="169"/>
      <c r="I31" s="169"/>
      <c r="J31" s="169"/>
      <c r="K31" s="169"/>
      <c r="L31" s="169"/>
      <c r="M31" s="169"/>
      <c r="N31" s="170"/>
      <c r="O31" s="644"/>
      <c r="P31" s="645"/>
      <c r="Q31" s="645"/>
      <c r="R31" s="645"/>
      <c r="S31" s="645"/>
      <c r="T31" s="646"/>
      <c r="U31" s="641"/>
      <c r="V31" s="642"/>
      <c r="W31" s="642"/>
      <c r="X31" s="642"/>
      <c r="Y31" s="642"/>
      <c r="Z31" s="643"/>
      <c r="AA31" s="644"/>
      <c r="AB31" s="645"/>
      <c r="AC31" s="645"/>
      <c r="AD31" s="645"/>
      <c r="AE31" s="645"/>
      <c r="AF31" s="646"/>
      <c r="AG31" s="641"/>
      <c r="AH31" s="642"/>
      <c r="AI31" s="642"/>
      <c r="AJ31" s="642"/>
      <c r="AK31" s="642"/>
      <c r="AL31" s="643"/>
    </row>
    <row r="32" spans="1:38">
      <c r="A32" s="1" t="s">
        <v>920</v>
      </c>
      <c r="D32" s="190" t="s">
        <v>921</v>
      </c>
      <c r="E32" s="169"/>
      <c r="F32" s="169"/>
      <c r="G32" s="169"/>
      <c r="H32" s="169"/>
      <c r="I32" s="169"/>
      <c r="J32" s="169"/>
      <c r="K32" s="169"/>
      <c r="L32" s="169"/>
      <c r="M32" s="169"/>
      <c r="N32" s="170"/>
      <c r="O32" s="644"/>
      <c r="P32" s="645"/>
      <c r="Q32" s="645"/>
      <c r="R32" s="645"/>
      <c r="S32" s="645"/>
      <c r="T32" s="646"/>
      <c r="U32" s="641"/>
      <c r="V32" s="642"/>
      <c r="W32" s="642"/>
      <c r="X32" s="642"/>
      <c r="Y32" s="642"/>
      <c r="Z32" s="643"/>
      <c r="AA32" s="644"/>
      <c r="AB32" s="645"/>
      <c r="AC32" s="645"/>
      <c r="AD32" s="645"/>
      <c r="AE32" s="645"/>
      <c r="AF32" s="646"/>
      <c r="AG32" s="641"/>
      <c r="AH32" s="642"/>
      <c r="AI32" s="642"/>
      <c r="AJ32" s="642"/>
      <c r="AK32" s="642"/>
      <c r="AL32" s="643"/>
    </row>
    <row r="33" spans="1:38">
      <c r="A33" s="1" t="s">
        <v>922</v>
      </c>
      <c r="D33" s="171" t="s">
        <v>923</v>
      </c>
      <c r="E33" s="169"/>
      <c r="F33" s="169"/>
      <c r="G33" s="169"/>
      <c r="H33" s="169"/>
      <c r="I33" s="169"/>
      <c r="J33" s="169"/>
      <c r="K33" s="169"/>
      <c r="L33" s="169"/>
      <c r="M33" s="169"/>
      <c r="N33" s="170"/>
      <c r="O33" s="644"/>
      <c r="P33" s="645"/>
      <c r="Q33" s="645"/>
      <c r="R33" s="645"/>
      <c r="S33" s="645"/>
      <c r="T33" s="646"/>
      <c r="U33" s="641"/>
      <c r="V33" s="642"/>
      <c r="W33" s="642"/>
      <c r="X33" s="642"/>
      <c r="Y33" s="642"/>
      <c r="Z33" s="643"/>
      <c r="AA33" s="644"/>
      <c r="AB33" s="645"/>
      <c r="AC33" s="645"/>
      <c r="AD33" s="645"/>
      <c r="AE33" s="645"/>
      <c r="AF33" s="646"/>
      <c r="AG33" s="641"/>
      <c r="AH33" s="642"/>
      <c r="AI33" s="642"/>
      <c r="AJ33" s="642"/>
      <c r="AK33" s="642"/>
      <c r="AL33" s="643"/>
    </row>
    <row r="34" spans="1:38">
      <c r="A34" s="1" t="s">
        <v>924</v>
      </c>
      <c r="D34" s="171" t="s">
        <v>925</v>
      </c>
      <c r="E34" s="169"/>
      <c r="F34" s="169"/>
      <c r="G34" s="169"/>
      <c r="H34" s="169"/>
      <c r="I34" s="169"/>
      <c r="J34" s="169"/>
      <c r="K34" s="169"/>
      <c r="L34" s="169"/>
      <c r="M34" s="169"/>
      <c r="N34" s="170"/>
      <c r="O34" s="644"/>
      <c r="P34" s="645"/>
      <c r="Q34" s="645"/>
      <c r="R34" s="645"/>
      <c r="S34" s="645"/>
      <c r="T34" s="646"/>
      <c r="U34" s="641"/>
      <c r="V34" s="642"/>
      <c r="W34" s="642"/>
      <c r="X34" s="642"/>
      <c r="Y34" s="642"/>
      <c r="Z34" s="643"/>
      <c r="AA34" s="644"/>
      <c r="AB34" s="645"/>
      <c r="AC34" s="645"/>
      <c r="AD34" s="645"/>
      <c r="AE34" s="645"/>
      <c r="AF34" s="646"/>
      <c r="AG34" s="641"/>
      <c r="AH34" s="642"/>
      <c r="AI34" s="642"/>
      <c r="AJ34" s="642"/>
      <c r="AK34" s="642"/>
      <c r="AL34" s="643"/>
    </row>
    <row r="35" spans="1:38">
      <c r="A35" s="1" t="s">
        <v>926</v>
      </c>
      <c r="D35" s="171" t="s">
        <v>927</v>
      </c>
      <c r="E35" s="169"/>
      <c r="F35" s="169"/>
      <c r="G35" s="169"/>
      <c r="H35" s="169"/>
      <c r="I35" s="169"/>
      <c r="J35" s="169"/>
      <c r="K35" s="169"/>
      <c r="L35" s="169"/>
      <c r="M35" s="169"/>
      <c r="N35" s="170"/>
      <c r="O35" s="644"/>
      <c r="P35" s="645"/>
      <c r="Q35" s="645"/>
      <c r="R35" s="645"/>
      <c r="S35" s="645"/>
      <c r="T35" s="646"/>
      <c r="U35" s="641"/>
      <c r="V35" s="642"/>
      <c r="W35" s="642"/>
      <c r="X35" s="642"/>
      <c r="Y35" s="642"/>
      <c r="Z35" s="643"/>
      <c r="AA35" s="644"/>
      <c r="AB35" s="645"/>
      <c r="AC35" s="645"/>
      <c r="AD35" s="645"/>
      <c r="AE35" s="645"/>
      <c r="AF35" s="646"/>
      <c r="AG35" s="641"/>
      <c r="AH35" s="642"/>
      <c r="AI35" s="642"/>
      <c r="AJ35" s="642"/>
      <c r="AK35" s="642"/>
      <c r="AL35" s="643"/>
    </row>
    <row r="36" spans="1:38">
      <c r="A36" s="1" t="s">
        <v>928</v>
      </c>
      <c r="D36" s="171" t="s">
        <v>929</v>
      </c>
      <c r="E36" s="169"/>
      <c r="F36" s="169"/>
      <c r="G36" s="169"/>
      <c r="H36" s="169"/>
      <c r="I36" s="169"/>
      <c r="J36" s="169"/>
      <c r="K36" s="169"/>
      <c r="L36" s="169"/>
      <c r="M36" s="169"/>
      <c r="N36" s="170"/>
      <c r="O36" s="644"/>
      <c r="P36" s="645"/>
      <c r="Q36" s="645"/>
      <c r="R36" s="645"/>
      <c r="S36" s="645"/>
      <c r="T36" s="646"/>
      <c r="U36" s="641"/>
      <c r="V36" s="642"/>
      <c r="W36" s="642"/>
      <c r="X36" s="642"/>
      <c r="Y36" s="642"/>
      <c r="Z36" s="643"/>
      <c r="AA36" s="644"/>
      <c r="AB36" s="645"/>
      <c r="AC36" s="645"/>
      <c r="AD36" s="645"/>
      <c r="AE36" s="645"/>
      <c r="AF36" s="646"/>
      <c r="AG36" s="641"/>
      <c r="AH36" s="642"/>
      <c r="AI36" s="642"/>
      <c r="AJ36" s="642"/>
      <c r="AK36" s="642"/>
      <c r="AL36" s="643"/>
    </row>
    <row r="37" spans="1:38">
      <c r="A37" s="1" t="s">
        <v>930</v>
      </c>
      <c r="D37" s="171" t="s">
        <v>931</v>
      </c>
      <c r="E37" s="169"/>
      <c r="F37" s="169"/>
      <c r="G37" s="169"/>
      <c r="H37" s="169"/>
      <c r="I37" s="169"/>
      <c r="J37" s="169"/>
      <c r="K37" s="169"/>
      <c r="L37" s="169"/>
      <c r="M37" s="169"/>
      <c r="N37" s="170"/>
      <c r="O37" s="644"/>
      <c r="P37" s="645"/>
      <c r="Q37" s="645"/>
      <c r="R37" s="645"/>
      <c r="S37" s="645"/>
      <c r="T37" s="646"/>
      <c r="U37" s="641"/>
      <c r="V37" s="642"/>
      <c r="W37" s="642"/>
      <c r="X37" s="642"/>
      <c r="Y37" s="642"/>
      <c r="Z37" s="643"/>
      <c r="AA37" s="644"/>
      <c r="AB37" s="645"/>
      <c r="AC37" s="645"/>
      <c r="AD37" s="645"/>
      <c r="AE37" s="645"/>
      <c r="AF37" s="646"/>
      <c r="AG37" s="641"/>
      <c r="AH37" s="642"/>
      <c r="AI37" s="642"/>
      <c r="AJ37" s="642"/>
      <c r="AK37" s="642"/>
      <c r="AL37" s="643"/>
    </row>
    <row r="38" spans="1:38">
      <c r="A38" s="1" t="s">
        <v>932</v>
      </c>
      <c r="D38" s="171" t="s">
        <v>933</v>
      </c>
      <c r="E38" s="169"/>
      <c r="F38" s="169"/>
      <c r="G38" s="169"/>
      <c r="H38" s="169"/>
      <c r="I38" s="169"/>
      <c r="J38" s="169"/>
      <c r="K38" s="169"/>
      <c r="L38" s="169"/>
      <c r="M38" s="169"/>
      <c r="N38" s="170"/>
      <c r="O38" s="644"/>
      <c r="P38" s="645"/>
      <c r="Q38" s="645"/>
      <c r="R38" s="645"/>
      <c r="S38" s="645"/>
      <c r="T38" s="646"/>
      <c r="U38" s="641"/>
      <c r="V38" s="642"/>
      <c r="W38" s="642"/>
      <c r="X38" s="642"/>
      <c r="Y38" s="642"/>
      <c r="Z38" s="643"/>
      <c r="AA38" s="644"/>
      <c r="AB38" s="645"/>
      <c r="AC38" s="645"/>
      <c r="AD38" s="645"/>
      <c r="AE38" s="645"/>
      <c r="AF38" s="646"/>
      <c r="AG38" s="641"/>
      <c r="AH38" s="642"/>
      <c r="AI38" s="642"/>
      <c r="AJ38" s="642"/>
      <c r="AK38" s="642"/>
      <c r="AL38" s="643"/>
    </row>
    <row r="39" spans="1:38">
      <c r="A39" s="1" t="s">
        <v>934</v>
      </c>
      <c r="D39" s="171" t="s">
        <v>935</v>
      </c>
      <c r="E39" s="169"/>
      <c r="F39" s="169"/>
      <c r="G39" s="169"/>
      <c r="H39" s="169"/>
      <c r="I39" s="169"/>
      <c r="J39" s="169"/>
      <c r="K39" s="169"/>
      <c r="L39" s="169"/>
      <c r="M39" s="169"/>
      <c r="N39" s="170"/>
      <c r="O39" s="644"/>
      <c r="P39" s="645"/>
      <c r="Q39" s="645"/>
      <c r="R39" s="645"/>
      <c r="S39" s="645"/>
      <c r="T39" s="646"/>
      <c r="U39" s="641"/>
      <c r="V39" s="642"/>
      <c r="W39" s="642"/>
      <c r="X39" s="642"/>
      <c r="Y39" s="642"/>
      <c r="Z39" s="643"/>
      <c r="AA39" s="644"/>
      <c r="AB39" s="645"/>
      <c r="AC39" s="645"/>
      <c r="AD39" s="645"/>
      <c r="AE39" s="645"/>
      <c r="AF39" s="646"/>
      <c r="AG39" s="641"/>
      <c r="AH39" s="642"/>
      <c r="AI39" s="642"/>
      <c r="AJ39" s="642"/>
      <c r="AK39" s="642"/>
      <c r="AL39" s="643"/>
    </row>
    <row r="40" spans="1:38">
      <c r="A40" s="1" t="s">
        <v>936</v>
      </c>
      <c r="D40" s="171" t="s">
        <v>937</v>
      </c>
      <c r="E40" s="169"/>
      <c r="F40" s="169"/>
      <c r="G40" s="169"/>
      <c r="H40" s="169"/>
      <c r="I40" s="169"/>
      <c r="J40" s="169"/>
      <c r="K40" s="169"/>
      <c r="L40" s="169"/>
      <c r="M40" s="169"/>
      <c r="N40" s="170"/>
      <c r="O40" s="644"/>
      <c r="P40" s="645"/>
      <c r="Q40" s="645"/>
      <c r="R40" s="645"/>
      <c r="S40" s="645"/>
      <c r="T40" s="646"/>
      <c r="U40" s="641"/>
      <c r="V40" s="642"/>
      <c r="W40" s="642"/>
      <c r="X40" s="642"/>
      <c r="Y40" s="642"/>
      <c r="Z40" s="643"/>
      <c r="AA40" s="644"/>
      <c r="AB40" s="645"/>
      <c r="AC40" s="645"/>
      <c r="AD40" s="645"/>
      <c r="AE40" s="645"/>
      <c r="AF40" s="646"/>
      <c r="AG40" s="641"/>
      <c r="AH40" s="642"/>
      <c r="AI40" s="642"/>
      <c r="AJ40" s="642"/>
      <c r="AK40" s="642"/>
      <c r="AL40" s="643"/>
    </row>
    <row r="41" spans="1:38">
      <c r="A41" s="1" t="s">
        <v>938</v>
      </c>
      <c r="D41" s="171" t="s">
        <v>939</v>
      </c>
      <c r="E41" s="169"/>
      <c r="F41" s="169"/>
      <c r="G41" s="169"/>
      <c r="H41" s="169"/>
      <c r="I41" s="169"/>
      <c r="J41" s="169"/>
      <c r="K41" s="169"/>
      <c r="L41" s="169"/>
      <c r="M41" s="169"/>
      <c r="N41" s="170"/>
      <c r="O41" s="644"/>
      <c r="P41" s="645"/>
      <c r="Q41" s="645"/>
      <c r="R41" s="645"/>
      <c r="S41" s="645"/>
      <c r="T41" s="646"/>
      <c r="U41" s="641"/>
      <c r="V41" s="642"/>
      <c r="W41" s="642"/>
      <c r="X41" s="642"/>
      <c r="Y41" s="642"/>
      <c r="Z41" s="643"/>
      <c r="AA41" s="644"/>
      <c r="AB41" s="645"/>
      <c r="AC41" s="645"/>
      <c r="AD41" s="645"/>
      <c r="AE41" s="645"/>
      <c r="AF41" s="646"/>
      <c r="AG41" s="641"/>
      <c r="AH41" s="642"/>
      <c r="AI41" s="642"/>
      <c r="AJ41" s="642"/>
      <c r="AK41" s="642"/>
      <c r="AL41" s="643"/>
    </row>
    <row r="42" spans="1:38">
      <c r="A42" s="1" t="s">
        <v>940</v>
      </c>
      <c r="D42" s="171" t="s">
        <v>941</v>
      </c>
      <c r="E42" s="169"/>
      <c r="F42" s="169"/>
      <c r="G42" s="169"/>
      <c r="H42" s="169"/>
      <c r="I42" s="169"/>
      <c r="J42" s="169"/>
      <c r="K42" s="169"/>
      <c r="L42" s="169"/>
      <c r="M42" s="169"/>
      <c r="N42" s="170"/>
      <c r="O42" s="644"/>
      <c r="P42" s="645"/>
      <c r="Q42" s="645"/>
      <c r="R42" s="645"/>
      <c r="S42" s="645"/>
      <c r="T42" s="646"/>
      <c r="U42" s="641"/>
      <c r="V42" s="642"/>
      <c r="W42" s="642"/>
      <c r="X42" s="642"/>
      <c r="Y42" s="642"/>
      <c r="Z42" s="643"/>
      <c r="AA42" s="644"/>
      <c r="AB42" s="645"/>
      <c r="AC42" s="645"/>
      <c r="AD42" s="645"/>
      <c r="AE42" s="645"/>
      <c r="AF42" s="646"/>
      <c r="AG42" s="641"/>
      <c r="AH42" s="642"/>
      <c r="AI42" s="642"/>
      <c r="AJ42" s="642"/>
      <c r="AK42" s="642"/>
      <c r="AL42" s="643"/>
    </row>
    <row r="43" spans="1:38">
      <c r="A43" s="1" t="s">
        <v>942</v>
      </c>
      <c r="D43" s="171" t="s">
        <v>943</v>
      </c>
      <c r="E43" s="169"/>
      <c r="F43" s="169"/>
      <c r="G43" s="169"/>
      <c r="H43" s="169"/>
      <c r="I43" s="169"/>
      <c r="J43" s="169"/>
      <c r="K43" s="169"/>
      <c r="L43" s="169"/>
      <c r="M43" s="169"/>
      <c r="N43" s="170"/>
      <c r="O43" s="644"/>
      <c r="P43" s="645"/>
      <c r="Q43" s="645"/>
      <c r="R43" s="645"/>
      <c r="S43" s="645"/>
      <c r="T43" s="646"/>
      <c r="U43" s="641"/>
      <c r="V43" s="642"/>
      <c r="W43" s="642"/>
      <c r="X43" s="642"/>
      <c r="Y43" s="642"/>
      <c r="Z43" s="643"/>
      <c r="AA43" s="644"/>
      <c r="AB43" s="645"/>
      <c r="AC43" s="645"/>
      <c r="AD43" s="645"/>
      <c r="AE43" s="645"/>
      <c r="AF43" s="646"/>
      <c r="AG43" s="641"/>
      <c r="AH43" s="642"/>
      <c r="AI43" s="642"/>
      <c r="AJ43" s="642"/>
      <c r="AK43" s="642"/>
      <c r="AL43" s="643"/>
    </row>
    <row r="44" spans="1:38">
      <c r="A44" s="1" t="s">
        <v>944</v>
      </c>
      <c r="D44" s="171" t="s">
        <v>945</v>
      </c>
      <c r="E44" s="169"/>
      <c r="F44" s="169"/>
      <c r="G44" s="169"/>
      <c r="H44" s="169"/>
      <c r="I44" s="169"/>
      <c r="J44" s="169"/>
      <c r="K44" s="169"/>
      <c r="L44" s="169"/>
      <c r="M44" s="169"/>
      <c r="N44" s="170"/>
      <c r="O44" s="644"/>
      <c r="P44" s="645"/>
      <c r="Q44" s="645"/>
      <c r="R44" s="645"/>
      <c r="S44" s="645"/>
      <c r="T44" s="646"/>
      <c r="U44" s="641"/>
      <c r="V44" s="642"/>
      <c r="W44" s="642"/>
      <c r="X44" s="642"/>
      <c r="Y44" s="642"/>
      <c r="Z44" s="643"/>
      <c r="AA44" s="644"/>
      <c r="AB44" s="645"/>
      <c r="AC44" s="645"/>
      <c r="AD44" s="645"/>
      <c r="AE44" s="645"/>
      <c r="AF44" s="646"/>
      <c r="AG44" s="641"/>
      <c r="AH44" s="642"/>
      <c r="AI44" s="642"/>
      <c r="AJ44" s="642"/>
      <c r="AK44" s="642"/>
      <c r="AL44" s="643"/>
    </row>
    <row r="45" spans="1:38">
      <c r="A45" s="1" t="s">
        <v>946</v>
      </c>
      <c r="D45" s="171" t="s">
        <v>947</v>
      </c>
      <c r="E45" s="169"/>
      <c r="F45" s="169"/>
      <c r="G45" s="169"/>
      <c r="H45" s="169"/>
      <c r="I45" s="169"/>
      <c r="J45" s="169"/>
      <c r="K45" s="169"/>
      <c r="L45" s="169"/>
      <c r="M45" s="169"/>
      <c r="N45" s="170"/>
      <c r="O45" s="644"/>
      <c r="P45" s="645"/>
      <c r="Q45" s="645"/>
      <c r="R45" s="645"/>
      <c r="S45" s="645"/>
      <c r="T45" s="646"/>
      <c r="U45" s="641"/>
      <c r="V45" s="642"/>
      <c r="W45" s="642"/>
      <c r="X45" s="642"/>
      <c r="Y45" s="642"/>
      <c r="Z45" s="643"/>
      <c r="AA45" s="644"/>
      <c r="AB45" s="645"/>
      <c r="AC45" s="645"/>
      <c r="AD45" s="645"/>
      <c r="AE45" s="645"/>
      <c r="AF45" s="646"/>
      <c r="AG45" s="641"/>
      <c r="AH45" s="642"/>
      <c r="AI45" s="642"/>
      <c r="AJ45" s="642"/>
      <c r="AK45" s="642"/>
      <c r="AL45" s="643"/>
    </row>
    <row r="46" spans="1:38">
      <c r="A46" s="1" t="s">
        <v>948</v>
      </c>
      <c r="D46" s="171" t="s">
        <v>903</v>
      </c>
      <c r="E46" s="169"/>
      <c r="F46" s="169"/>
      <c r="G46" s="169"/>
      <c r="H46" s="169"/>
      <c r="I46" s="169"/>
      <c r="J46" s="169"/>
      <c r="K46" s="169"/>
      <c r="L46" s="169"/>
      <c r="M46" s="169"/>
      <c r="N46" s="170"/>
      <c r="O46" s="644"/>
      <c r="P46" s="645"/>
      <c r="Q46" s="645"/>
      <c r="R46" s="645"/>
      <c r="S46" s="645"/>
      <c r="T46" s="646"/>
      <c r="U46" s="641"/>
      <c r="V46" s="642"/>
      <c r="W46" s="642"/>
      <c r="X46" s="642"/>
      <c r="Y46" s="642"/>
      <c r="Z46" s="643"/>
      <c r="AA46" s="644"/>
      <c r="AB46" s="645"/>
      <c r="AC46" s="645"/>
      <c r="AD46" s="645"/>
      <c r="AE46" s="645"/>
      <c r="AF46" s="646"/>
      <c r="AG46" s="641"/>
      <c r="AH46" s="642"/>
      <c r="AI46" s="642"/>
      <c r="AJ46" s="642"/>
      <c r="AK46" s="642"/>
      <c r="AL46" s="643"/>
    </row>
    <row r="47" spans="1:38">
      <c r="A47" s="1" t="s">
        <v>949</v>
      </c>
      <c r="D47" s="168" t="s">
        <v>950</v>
      </c>
      <c r="E47" s="169"/>
      <c r="F47" s="169"/>
      <c r="G47" s="169"/>
      <c r="H47" s="169"/>
      <c r="I47" s="169"/>
      <c r="J47" s="169"/>
      <c r="K47" s="169"/>
      <c r="L47" s="169"/>
      <c r="M47" s="169"/>
      <c r="N47" s="170"/>
      <c r="O47" s="641"/>
      <c r="P47" s="642"/>
      <c r="Q47" s="642"/>
      <c r="R47" s="642"/>
      <c r="S47" s="642"/>
      <c r="T47" s="643"/>
      <c r="U47" s="644"/>
      <c r="V47" s="645"/>
      <c r="W47" s="645"/>
      <c r="X47" s="645"/>
      <c r="Y47" s="645"/>
      <c r="Z47" s="646"/>
      <c r="AA47" s="641"/>
      <c r="AB47" s="642"/>
      <c r="AC47" s="642"/>
      <c r="AD47" s="642"/>
      <c r="AE47" s="642"/>
      <c r="AF47" s="643"/>
      <c r="AG47" s="644"/>
      <c r="AH47" s="645"/>
      <c r="AI47" s="645"/>
      <c r="AJ47" s="645"/>
      <c r="AK47" s="645"/>
      <c r="AL47" s="646"/>
    </row>
    <row r="48" spans="1:38">
      <c r="A48" s="1" t="s">
        <v>951</v>
      </c>
      <c r="D48" s="168" t="s">
        <v>952</v>
      </c>
      <c r="E48" s="169"/>
      <c r="F48" s="169"/>
      <c r="G48" s="169"/>
      <c r="H48" s="169"/>
      <c r="I48" s="169"/>
      <c r="J48" s="169"/>
      <c r="K48" s="169"/>
      <c r="L48" s="169"/>
      <c r="M48" s="169"/>
      <c r="N48" s="170"/>
      <c r="O48" s="641"/>
      <c r="P48" s="642"/>
      <c r="Q48" s="642"/>
      <c r="R48" s="642"/>
      <c r="S48" s="642"/>
      <c r="T48" s="643"/>
      <c r="U48" s="644"/>
      <c r="V48" s="645"/>
      <c r="W48" s="645"/>
      <c r="X48" s="645"/>
      <c r="Y48" s="645"/>
      <c r="Z48" s="646"/>
      <c r="AA48" s="641"/>
      <c r="AB48" s="642"/>
      <c r="AC48" s="642"/>
      <c r="AD48" s="642"/>
      <c r="AE48" s="642"/>
      <c r="AF48" s="643"/>
      <c r="AG48" s="644"/>
      <c r="AH48" s="645"/>
      <c r="AI48" s="645"/>
      <c r="AJ48" s="645"/>
      <c r="AK48" s="645"/>
      <c r="AL48" s="646"/>
    </row>
    <row r="49" spans="1:38">
      <c r="A49" s="1" t="s">
        <v>953</v>
      </c>
      <c r="D49" s="168" t="s">
        <v>954</v>
      </c>
      <c r="E49" s="169"/>
      <c r="F49" s="169"/>
      <c r="G49" s="169"/>
      <c r="H49" s="169"/>
      <c r="I49" s="169"/>
      <c r="J49" s="169"/>
      <c r="K49" s="169"/>
      <c r="L49" s="169"/>
      <c r="M49" s="169"/>
      <c r="N49" s="170"/>
      <c r="O49" s="641"/>
      <c r="P49" s="642"/>
      <c r="Q49" s="642"/>
      <c r="R49" s="642"/>
      <c r="S49" s="642"/>
      <c r="T49" s="643"/>
      <c r="U49" s="644"/>
      <c r="V49" s="645"/>
      <c r="W49" s="645"/>
      <c r="X49" s="645"/>
      <c r="Y49" s="645"/>
      <c r="Z49" s="646"/>
      <c r="AA49" s="641"/>
      <c r="AB49" s="642"/>
      <c r="AC49" s="642"/>
      <c r="AD49" s="642"/>
      <c r="AE49" s="642"/>
      <c r="AF49" s="643"/>
      <c r="AG49" s="644"/>
      <c r="AH49" s="645"/>
      <c r="AI49" s="645"/>
      <c r="AJ49" s="645"/>
      <c r="AK49" s="645"/>
      <c r="AL49" s="646"/>
    </row>
    <row r="50" spans="1:38">
      <c r="A50" s="1" t="s">
        <v>955</v>
      </c>
      <c r="D50" s="168" t="s">
        <v>956</v>
      </c>
      <c r="E50" s="169"/>
      <c r="F50" s="169"/>
      <c r="G50" s="169"/>
      <c r="H50" s="169"/>
      <c r="I50" s="169"/>
      <c r="J50" s="169"/>
      <c r="K50" s="169"/>
      <c r="L50" s="169"/>
      <c r="M50" s="169"/>
      <c r="N50" s="170"/>
      <c r="O50" s="641"/>
      <c r="P50" s="642"/>
      <c r="Q50" s="642"/>
      <c r="R50" s="642"/>
      <c r="S50" s="642"/>
      <c r="T50" s="643"/>
      <c r="U50" s="644"/>
      <c r="V50" s="645"/>
      <c r="W50" s="645"/>
      <c r="X50" s="645"/>
      <c r="Y50" s="645"/>
      <c r="Z50" s="646"/>
      <c r="AA50" s="641"/>
      <c r="AB50" s="642"/>
      <c r="AC50" s="642"/>
      <c r="AD50" s="642"/>
      <c r="AE50" s="642"/>
      <c r="AF50" s="643"/>
      <c r="AG50" s="644"/>
      <c r="AH50" s="645"/>
      <c r="AI50" s="645"/>
      <c r="AJ50" s="645"/>
      <c r="AK50" s="645"/>
      <c r="AL50" s="646"/>
    </row>
    <row r="51" spans="1:38">
      <c r="A51" s="1" t="s">
        <v>957</v>
      </c>
      <c r="D51" s="191" t="s">
        <v>1017</v>
      </c>
      <c r="E51" s="156"/>
      <c r="F51" s="156"/>
      <c r="G51" s="156"/>
      <c r="H51" s="156"/>
      <c r="I51" s="156"/>
      <c r="J51" s="156"/>
      <c r="K51" s="156"/>
      <c r="L51" s="156"/>
      <c r="M51" s="156"/>
      <c r="N51" s="192"/>
      <c r="O51" s="655"/>
      <c r="P51" s="656"/>
      <c r="Q51" s="656"/>
      <c r="R51" s="656"/>
      <c r="S51" s="656"/>
      <c r="T51" s="657"/>
      <c r="U51" s="655">
        <f>U52+U60</f>
        <v>0</v>
      </c>
      <c r="V51" s="656"/>
      <c r="W51" s="656"/>
      <c r="X51" s="656"/>
      <c r="Y51" s="656"/>
      <c r="Z51" s="657"/>
      <c r="AA51" s="655"/>
      <c r="AB51" s="656"/>
      <c r="AC51" s="656"/>
      <c r="AD51" s="656"/>
      <c r="AE51" s="656"/>
      <c r="AF51" s="657"/>
      <c r="AG51" s="655">
        <f>AG52+AG60</f>
        <v>0</v>
      </c>
      <c r="AH51" s="656"/>
      <c r="AI51" s="656"/>
      <c r="AJ51" s="656"/>
      <c r="AK51" s="656"/>
      <c r="AL51" s="657"/>
    </row>
    <row r="52" spans="1:38">
      <c r="A52" s="1" t="s">
        <v>958</v>
      </c>
      <c r="D52" s="168" t="s">
        <v>959</v>
      </c>
      <c r="E52" s="169"/>
      <c r="F52" s="169"/>
      <c r="G52" s="169"/>
      <c r="H52" s="169"/>
      <c r="I52" s="169"/>
      <c r="J52" s="169"/>
      <c r="K52" s="169"/>
      <c r="L52" s="169"/>
      <c r="M52" s="169"/>
      <c r="N52" s="170"/>
      <c r="O52" s="641"/>
      <c r="P52" s="642"/>
      <c r="Q52" s="642"/>
      <c r="R52" s="642"/>
      <c r="S52" s="642"/>
      <c r="T52" s="643"/>
      <c r="U52" s="641">
        <f>SUM(O53:T59)</f>
        <v>0</v>
      </c>
      <c r="V52" s="642"/>
      <c r="W52" s="642"/>
      <c r="X52" s="642"/>
      <c r="Y52" s="642"/>
      <c r="Z52" s="643"/>
      <c r="AA52" s="641"/>
      <c r="AB52" s="642"/>
      <c r="AC52" s="642"/>
      <c r="AD52" s="642"/>
      <c r="AE52" s="642"/>
      <c r="AF52" s="643"/>
      <c r="AG52" s="641">
        <f>SUM(AA53:AF59)</f>
        <v>0</v>
      </c>
      <c r="AH52" s="642"/>
      <c r="AI52" s="642"/>
      <c r="AJ52" s="642"/>
      <c r="AK52" s="642"/>
      <c r="AL52" s="643"/>
    </row>
    <row r="53" spans="1:38">
      <c r="A53" s="1" t="s">
        <v>960</v>
      </c>
      <c r="D53" s="171" t="s">
        <v>961</v>
      </c>
      <c r="E53" s="169"/>
      <c r="F53" s="169"/>
      <c r="G53" s="169"/>
      <c r="H53" s="169"/>
      <c r="I53" s="169"/>
      <c r="J53" s="169"/>
      <c r="K53" s="169"/>
      <c r="L53" s="169"/>
      <c r="M53" s="169"/>
      <c r="N53" s="170"/>
      <c r="O53" s="644"/>
      <c r="P53" s="645"/>
      <c r="Q53" s="645"/>
      <c r="R53" s="645"/>
      <c r="S53" s="645"/>
      <c r="T53" s="646"/>
      <c r="U53" s="641"/>
      <c r="V53" s="642"/>
      <c r="W53" s="642"/>
      <c r="X53" s="642"/>
      <c r="Y53" s="642"/>
      <c r="Z53" s="643"/>
      <c r="AA53" s="644"/>
      <c r="AB53" s="645"/>
      <c r="AC53" s="645"/>
      <c r="AD53" s="645"/>
      <c r="AE53" s="645"/>
      <c r="AF53" s="646"/>
      <c r="AG53" s="641"/>
      <c r="AH53" s="642"/>
      <c r="AI53" s="642"/>
      <c r="AJ53" s="642"/>
      <c r="AK53" s="642"/>
      <c r="AL53" s="643"/>
    </row>
    <row r="54" spans="1:38">
      <c r="A54" s="1" t="s">
        <v>962</v>
      </c>
      <c r="D54" s="171" t="s">
        <v>963</v>
      </c>
      <c r="E54" s="169"/>
      <c r="F54" s="169"/>
      <c r="G54" s="169"/>
      <c r="H54" s="169"/>
      <c r="I54" s="169"/>
      <c r="J54" s="169"/>
      <c r="K54" s="169"/>
      <c r="L54" s="169"/>
      <c r="M54" s="169"/>
      <c r="N54" s="170"/>
      <c r="O54" s="644"/>
      <c r="P54" s="645"/>
      <c r="Q54" s="645"/>
      <c r="R54" s="645"/>
      <c r="S54" s="645"/>
      <c r="T54" s="646"/>
      <c r="U54" s="641"/>
      <c r="V54" s="642"/>
      <c r="W54" s="642"/>
      <c r="X54" s="642"/>
      <c r="Y54" s="642"/>
      <c r="Z54" s="643"/>
      <c r="AA54" s="644"/>
      <c r="AB54" s="645"/>
      <c r="AC54" s="645"/>
      <c r="AD54" s="645"/>
      <c r="AE54" s="645"/>
      <c r="AF54" s="646"/>
      <c r="AG54" s="641"/>
      <c r="AH54" s="642"/>
      <c r="AI54" s="642"/>
      <c r="AJ54" s="642"/>
      <c r="AK54" s="642"/>
      <c r="AL54" s="643"/>
    </row>
    <row r="55" spans="1:38">
      <c r="A55" s="1" t="s">
        <v>964</v>
      </c>
      <c r="D55" s="171" t="s">
        <v>965</v>
      </c>
      <c r="E55" s="169"/>
      <c r="F55" s="169"/>
      <c r="G55" s="169"/>
      <c r="H55" s="169"/>
      <c r="I55" s="169"/>
      <c r="J55" s="169"/>
      <c r="K55" s="169"/>
      <c r="L55" s="169"/>
      <c r="M55" s="169"/>
      <c r="N55" s="170"/>
      <c r="O55" s="644"/>
      <c r="P55" s="645"/>
      <c r="Q55" s="645"/>
      <c r="R55" s="645"/>
      <c r="S55" s="645"/>
      <c r="T55" s="646"/>
      <c r="U55" s="641"/>
      <c r="V55" s="642"/>
      <c r="W55" s="642"/>
      <c r="X55" s="642"/>
      <c r="Y55" s="642"/>
      <c r="Z55" s="643"/>
      <c r="AA55" s="644"/>
      <c r="AB55" s="645"/>
      <c r="AC55" s="645"/>
      <c r="AD55" s="645"/>
      <c r="AE55" s="645"/>
      <c r="AF55" s="646"/>
      <c r="AG55" s="641"/>
      <c r="AH55" s="642"/>
      <c r="AI55" s="642"/>
      <c r="AJ55" s="642"/>
      <c r="AK55" s="642"/>
      <c r="AL55" s="643"/>
    </row>
    <row r="56" spans="1:38">
      <c r="A56" s="1" t="s">
        <v>966</v>
      </c>
      <c r="D56" s="171" t="s">
        <v>967</v>
      </c>
      <c r="E56" s="169"/>
      <c r="F56" s="169"/>
      <c r="G56" s="169"/>
      <c r="H56" s="169"/>
      <c r="I56" s="169"/>
      <c r="J56" s="169"/>
      <c r="K56" s="169"/>
      <c r="L56" s="169"/>
      <c r="M56" s="169"/>
      <c r="N56" s="170"/>
      <c r="O56" s="644"/>
      <c r="P56" s="645"/>
      <c r="Q56" s="645"/>
      <c r="R56" s="645"/>
      <c r="S56" s="645"/>
      <c r="T56" s="646"/>
      <c r="U56" s="641"/>
      <c r="V56" s="642"/>
      <c r="W56" s="642"/>
      <c r="X56" s="642"/>
      <c r="Y56" s="642"/>
      <c r="Z56" s="643"/>
      <c r="AA56" s="644"/>
      <c r="AB56" s="645"/>
      <c r="AC56" s="645"/>
      <c r="AD56" s="645"/>
      <c r="AE56" s="645"/>
      <c r="AF56" s="646"/>
      <c r="AG56" s="641"/>
      <c r="AH56" s="642"/>
      <c r="AI56" s="642"/>
      <c r="AJ56" s="642"/>
      <c r="AK56" s="642"/>
      <c r="AL56" s="643"/>
    </row>
    <row r="57" spans="1:38">
      <c r="A57" s="1" t="s">
        <v>968</v>
      </c>
      <c r="D57" s="171" t="s">
        <v>969</v>
      </c>
      <c r="E57" s="169"/>
      <c r="F57" s="169"/>
      <c r="G57" s="169"/>
      <c r="H57" s="169"/>
      <c r="I57" s="169"/>
      <c r="J57" s="169"/>
      <c r="K57" s="169"/>
      <c r="L57" s="169"/>
      <c r="M57" s="169"/>
      <c r="N57" s="170"/>
      <c r="O57" s="644"/>
      <c r="P57" s="645"/>
      <c r="Q57" s="645"/>
      <c r="R57" s="645"/>
      <c r="S57" s="645"/>
      <c r="T57" s="646"/>
      <c r="U57" s="641"/>
      <c r="V57" s="642"/>
      <c r="W57" s="642"/>
      <c r="X57" s="642"/>
      <c r="Y57" s="642"/>
      <c r="Z57" s="643"/>
      <c r="AA57" s="644"/>
      <c r="AB57" s="645"/>
      <c r="AC57" s="645"/>
      <c r="AD57" s="645"/>
      <c r="AE57" s="645"/>
      <c r="AF57" s="646"/>
      <c r="AG57" s="641"/>
      <c r="AH57" s="642"/>
      <c r="AI57" s="642"/>
      <c r="AJ57" s="642"/>
      <c r="AK57" s="642"/>
      <c r="AL57" s="643"/>
    </row>
    <row r="58" spans="1:38">
      <c r="A58" s="1" t="s">
        <v>970</v>
      </c>
      <c r="D58" s="171" t="s">
        <v>971</v>
      </c>
      <c r="E58" s="169"/>
      <c r="F58" s="169"/>
      <c r="G58" s="169"/>
      <c r="H58" s="169"/>
      <c r="I58" s="169"/>
      <c r="J58" s="169"/>
      <c r="K58" s="169"/>
      <c r="L58" s="169"/>
      <c r="M58" s="169"/>
      <c r="N58" s="170"/>
      <c r="O58" s="644"/>
      <c r="P58" s="645"/>
      <c r="Q58" s="645"/>
      <c r="R58" s="645"/>
      <c r="S58" s="645"/>
      <c r="T58" s="646"/>
      <c r="U58" s="641"/>
      <c r="V58" s="642"/>
      <c r="W58" s="642"/>
      <c r="X58" s="642"/>
      <c r="Y58" s="642"/>
      <c r="Z58" s="643"/>
      <c r="AA58" s="644"/>
      <c r="AB58" s="645"/>
      <c r="AC58" s="645"/>
      <c r="AD58" s="645"/>
      <c r="AE58" s="645"/>
      <c r="AF58" s="646"/>
      <c r="AG58" s="641"/>
      <c r="AH58" s="642"/>
      <c r="AI58" s="642"/>
      <c r="AJ58" s="642"/>
      <c r="AK58" s="642"/>
      <c r="AL58" s="643"/>
    </row>
    <row r="59" spans="1:38">
      <c r="A59" s="1" t="s">
        <v>972</v>
      </c>
      <c r="D59" s="171" t="s">
        <v>903</v>
      </c>
      <c r="E59" s="169"/>
      <c r="F59" s="169"/>
      <c r="G59" s="169"/>
      <c r="H59" s="169"/>
      <c r="I59" s="169"/>
      <c r="J59" s="169"/>
      <c r="K59" s="169"/>
      <c r="L59" s="169"/>
      <c r="M59" s="169"/>
      <c r="N59" s="170"/>
      <c r="O59" s="644"/>
      <c r="P59" s="645"/>
      <c r="Q59" s="645"/>
      <c r="R59" s="645"/>
      <c r="S59" s="645"/>
      <c r="T59" s="646"/>
      <c r="U59" s="641"/>
      <c r="V59" s="642"/>
      <c r="W59" s="642"/>
      <c r="X59" s="642"/>
      <c r="Y59" s="642"/>
      <c r="Z59" s="643"/>
      <c r="AA59" s="644"/>
      <c r="AB59" s="645"/>
      <c r="AC59" s="645"/>
      <c r="AD59" s="645"/>
      <c r="AE59" s="645"/>
      <c r="AF59" s="646"/>
      <c r="AG59" s="641"/>
      <c r="AH59" s="642"/>
      <c r="AI59" s="642"/>
      <c r="AJ59" s="642"/>
      <c r="AK59" s="642"/>
      <c r="AL59" s="643"/>
    </row>
    <row r="60" spans="1:38">
      <c r="A60" s="1" t="s">
        <v>973</v>
      </c>
      <c r="D60" s="168" t="s">
        <v>974</v>
      </c>
      <c r="E60" s="169"/>
      <c r="F60" s="169"/>
      <c r="G60" s="169"/>
      <c r="H60" s="169"/>
      <c r="I60" s="169"/>
      <c r="J60" s="169"/>
      <c r="K60" s="169"/>
      <c r="L60" s="169"/>
      <c r="M60" s="169"/>
      <c r="N60" s="170"/>
      <c r="O60" s="641"/>
      <c r="P60" s="642"/>
      <c r="Q60" s="642"/>
      <c r="R60" s="642"/>
      <c r="S60" s="642"/>
      <c r="T60" s="643"/>
      <c r="U60" s="641">
        <f>-SUM(O61:T67)</f>
        <v>0</v>
      </c>
      <c r="V60" s="642"/>
      <c r="W60" s="642"/>
      <c r="X60" s="642"/>
      <c r="Y60" s="642"/>
      <c r="Z60" s="643"/>
      <c r="AA60" s="641"/>
      <c r="AB60" s="642"/>
      <c r="AC60" s="642"/>
      <c r="AD60" s="642"/>
      <c r="AE60" s="642"/>
      <c r="AF60" s="643"/>
      <c r="AG60" s="641">
        <f>-SUM(AA61:AF67)</f>
        <v>0</v>
      </c>
      <c r="AH60" s="642"/>
      <c r="AI60" s="642"/>
      <c r="AJ60" s="642"/>
      <c r="AK60" s="642"/>
      <c r="AL60" s="643"/>
    </row>
    <row r="61" spans="1:38">
      <c r="A61" s="1" t="s">
        <v>975</v>
      </c>
      <c r="D61" s="171" t="s">
        <v>976</v>
      </c>
      <c r="E61" s="169"/>
      <c r="F61" s="169"/>
      <c r="G61" s="169"/>
      <c r="H61" s="169"/>
      <c r="I61" s="169"/>
      <c r="J61" s="169"/>
      <c r="K61" s="169"/>
      <c r="L61" s="169"/>
      <c r="M61" s="169"/>
      <c r="N61" s="170"/>
      <c r="O61" s="644"/>
      <c r="P61" s="645"/>
      <c r="Q61" s="645"/>
      <c r="R61" s="645"/>
      <c r="S61" s="645"/>
      <c r="T61" s="646"/>
      <c r="U61" s="641"/>
      <c r="V61" s="642"/>
      <c r="W61" s="642"/>
      <c r="X61" s="642"/>
      <c r="Y61" s="642"/>
      <c r="Z61" s="643"/>
      <c r="AA61" s="644"/>
      <c r="AB61" s="645"/>
      <c r="AC61" s="645"/>
      <c r="AD61" s="645"/>
      <c r="AE61" s="645"/>
      <c r="AF61" s="646"/>
      <c r="AG61" s="641"/>
      <c r="AH61" s="642"/>
      <c r="AI61" s="642"/>
      <c r="AJ61" s="642"/>
      <c r="AK61" s="642"/>
      <c r="AL61" s="643"/>
    </row>
    <row r="62" spans="1:38">
      <c r="A62" s="1" t="s">
        <v>977</v>
      </c>
      <c r="D62" s="171" t="s">
        <v>978</v>
      </c>
      <c r="E62" s="169"/>
      <c r="F62" s="169"/>
      <c r="G62" s="169"/>
      <c r="H62" s="169"/>
      <c r="I62" s="169"/>
      <c r="J62" s="169"/>
      <c r="K62" s="169"/>
      <c r="L62" s="169"/>
      <c r="M62" s="169"/>
      <c r="N62" s="170"/>
      <c r="O62" s="644"/>
      <c r="P62" s="645"/>
      <c r="Q62" s="645"/>
      <c r="R62" s="645"/>
      <c r="S62" s="645"/>
      <c r="T62" s="646"/>
      <c r="U62" s="641"/>
      <c r="V62" s="642"/>
      <c r="W62" s="642"/>
      <c r="X62" s="642"/>
      <c r="Y62" s="642"/>
      <c r="Z62" s="643"/>
      <c r="AA62" s="644"/>
      <c r="AB62" s="645"/>
      <c r="AC62" s="645"/>
      <c r="AD62" s="645"/>
      <c r="AE62" s="645"/>
      <c r="AF62" s="646"/>
      <c r="AG62" s="641"/>
      <c r="AH62" s="642"/>
      <c r="AI62" s="642"/>
      <c r="AJ62" s="642"/>
      <c r="AK62" s="642"/>
      <c r="AL62" s="643"/>
    </row>
    <row r="63" spans="1:38">
      <c r="A63" s="1" t="s">
        <v>979</v>
      </c>
      <c r="D63" s="171" t="s">
        <v>980</v>
      </c>
      <c r="E63" s="169"/>
      <c r="F63" s="169"/>
      <c r="G63" s="169"/>
      <c r="H63" s="169"/>
      <c r="I63" s="169"/>
      <c r="J63" s="169"/>
      <c r="K63" s="169"/>
      <c r="L63" s="169"/>
      <c r="M63" s="169"/>
      <c r="N63" s="170"/>
      <c r="O63" s="644"/>
      <c r="P63" s="645"/>
      <c r="Q63" s="645"/>
      <c r="R63" s="645"/>
      <c r="S63" s="645"/>
      <c r="T63" s="646"/>
      <c r="U63" s="641"/>
      <c r="V63" s="642"/>
      <c r="W63" s="642"/>
      <c r="X63" s="642"/>
      <c r="Y63" s="642"/>
      <c r="Z63" s="643"/>
      <c r="AA63" s="644"/>
      <c r="AB63" s="645"/>
      <c r="AC63" s="645"/>
      <c r="AD63" s="645"/>
      <c r="AE63" s="645"/>
      <c r="AF63" s="646"/>
      <c r="AG63" s="641"/>
      <c r="AH63" s="642"/>
      <c r="AI63" s="642"/>
      <c r="AJ63" s="642"/>
      <c r="AK63" s="642"/>
      <c r="AL63" s="643"/>
    </row>
    <row r="64" spans="1:38">
      <c r="A64" s="1" t="s">
        <v>981</v>
      </c>
      <c r="D64" s="171" t="s">
        <v>982</v>
      </c>
      <c r="E64" s="169"/>
      <c r="F64" s="169"/>
      <c r="G64" s="169"/>
      <c r="H64" s="169"/>
      <c r="I64" s="169"/>
      <c r="J64" s="169"/>
      <c r="K64" s="169"/>
      <c r="L64" s="169"/>
      <c r="M64" s="169"/>
      <c r="N64" s="170"/>
      <c r="O64" s="644"/>
      <c r="P64" s="645"/>
      <c r="Q64" s="645"/>
      <c r="R64" s="645"/>
      <c r="S64" s="645"/>
      <c r="T64" s="646"/>
      <c r="U64" s="641"/>
      <c r="V64" s="642"/>
      <c r="W64" s="642"/>
      <c r="X64" s="642"/>
      <c r="Y64" s="642"/>
      <c r="Z64" s="643"/>
      <c r="AA64" s="644"/>
      <c r="AB64" s="645"/>
      <c r="AC64" s="645"/>
      <c r="AD64" s="645"/>
      <c r="AE64" s="645"/>
      <c r="AF64" s="646"/>
      <c r="AG64" s="641"/>
      <c r="AH64" s="642"/>
      <c r="AI64" s="642"/>
      <c r="AJ64" s="642"/>
      <c r="AK64" s="642"/>
      <c r="AL64" s="643"/>
    </row>
    <row r="65" spans="1:38">
      <c r="A65" s="1" t="s">
        <v>983</v>
      </c>
      <c r="D65" s="171" t="s">
        <v>984</v>
      </c>
      <c r="E65" s="169"/>
      <c r="F65" s="169"/>
      <c r="G65" s="169"/>
      <c r="H65" s="169"/>
      <c r="I65" s="169"/>
      <c r="J65" s="169"/>
      <c r="K65" s="169"/>
      <c r="L65" s="169"/>
      <c r="M65" s="169"/>
      <c r="N65" s="170"/>
      <c r="O65" s="644"/>
      <c r="P65" s="645"/>
      <c r="Q65" s="645"/>
      <c r="R65" s="645"/>
      <c r="S65" s="645"/>
      <c r="T65" s="646"/>
      <c r="U65" s="641"/>
      <c r="V65" s="642"/>
      <c r="W65" s="642"/>
      <c r="X65" s="642"/>
      <c r="Y65" s="642"/>
      <c r="Z65" s="643"/>
      <c r="AA65" s="644"/>
      <c r="AB65" s="645"/>
      <c r="AC65" s="645"/>
      <c r="AD65" s="645"/>
      <c r="AE65" s="645"/>
      <c r="AF65" s="646"/>
      <c r="AG65" s="641"/>
      <c r="AH65" s="642"/>
      <c r="AI65" s="642"/>
      <c r="AJ65" s="642"/>
      <c r="AK65" s="642"/>
      <c r="AL65" s="643"/>
    </row>
    <row r="66" spans="1:38">
      <c r="A66" s="1" t="s">
        <v>985</v>
      </c>
      <c r="D66" s="171" t="s">
        <v>986</v>
      </c>
      <c r="E66" s="169"/>
      <c r="F66" s="169"/>
      <c r="G66" s="169"/>
      <c r="H66" s="169"/>
      <c r="I66" s="169"/>
      <c r="J66" s="169"/>
      <c r="K66" s="169"/>
      <c r="L66" s="169"/>
      <c r="M66" s="169"/>
      <c r="N66" s="170"/>
      <c r="O66" s="644"/>
      <c r="P66" s="645"/>
      <c r="Q66" s="645"/>
      <c r="R66" s="645"/>
      <c r="S66" s="645"/>
      <c r="T66" s="646"/>
      <c r="U66" s="641"/>
      <c r="V66" s="642"/>
      <c r="W66" s="642"/>
      <c r="X66" s="642"/>
      <c r="Y66" s="642"/>
      <c r="Z66" s="643"/>
      <c r="AA66" s="644"/>
      <c r="AB66" s="645"/>
      <c r="AC66" s="645"/>
      <c r="AD66" s="645"/>
      <c r="AE66" s="645"/>
      <c r="AF66" s="646"/>
      <c r="AG66" s="641"/>
      <c r="AH66" s="642"/>
      <c r="AI66" s="642"/>
      <c r="AJ66" s="642"/>
      <c r="AK66" s="642"/>
      <c r="AL66" s="643"/>
    </row>
    <row r="67" spans="1:38">
      <c r="A67" s="1" t="s">
        <v>987</v>
      </c>
      <c r="D67" s="171" t="s">
        <v>903</v>
      </c>
      <c r="E67" s="169"/>
      <c r="F67" s="169"/>
      <c r="G67" s="169"/>
      <c r="H67" s="169"/>
      <c r="I67" s="169"/>
      <c r="J67" s="169"/>
      <c r="K67" s="169"/>
      <c r="L67" s="169"/>
      <c r="M67" s="169"/>
      <c r="N67" s="170"/>
      <c r="O67" s="644"/>
      <c r="P67" s="645"/>
      <c r="Q67" s="645"/>
      <c r="R67" s="645"/>
      <c r="S67" s="645"/>
      <c r="T67" s="646"/>
      <c r="U67" s="641"/>
      <c r="V67" s="642"/>
      <c r="W67" s="642"/>
      <c r="X67" s="642"/>
      <c r="Y67" s="642"/>
      <c r="Z67" s="643"/>
      <c r="AA67" s="644"/>
      <c r="AB67" s="645"/>
      <c r="AC67" s="645"/>
      <c r="AD67" s="645"/>
      <c r="AE67" s="645"/>
      <c r="AF67" s="646"/>
      <c r="AG67" s="641"/>
      <c r="AH67" s="642"/>
      <c r="AI67" s="642"/>
      <c r="AJ67" s="642"/>
      <c r="AK67" s="642"/>
      <c r="AL67" s="643"/>
    </row>
    <row r="68" spans="1:38">
      <c r="A68" s="1" t="s">
        <v>988</v>
      </c>
      <c r="D68" s="168" t="s">
        <v>1018</v>
      </c>
      <c r="E68" s="169"/>
      <c r="F68" s="169"/>
      <c r="G68" s="169"/>
      <c r="H68" s="169"/>
      <c r="I68" s="169"/>
      <c r="J68" s="169"/>
      <c r="K68" s="169"/>
      <c r="L68" s="169"/>
      <c r="M68" s="169"/>
      <c r="N68" s="170"/>
      <c r="O68" s="641"/>
      <c r="P68" s="642"/>
      <c r="Q68" s="642"/>
      <c r="R68" s="642"/>
      <c r="S68" s="642"/>
      <c r="T68" s="643"/>
      <c r="U68" s="641">
        <f>U69+U75</f>
        <v>0</v>
      </c>
      <c r="V68" s="642"/>
      <c r="W68" s="642"/>
      <c r="X68" s="642"/>
      <c r="Y68" s="642"/>
      <c r="Z68" s="643"/>
      <c r="AA68" s="641"/>
      <c r="AB68" s="642"/>
      <c r="AC68" s="642"/>
      <c r="AD68" s="642"/>
      <c r="AE68" s="642"/>
      <c r="AF68" s="643"/>
      <c r="AG68" s="641">
        <f>AG69+AG75</f>
        <v>0</v>
      </c>
      <c r="AH68" s="642"/>
      <c r="AI68" s="642"/>
      <c r="AJ68" s="642"/>
      <c r="AK68" s="642"/>
      <c r="AL68" s="643"/>
    </row>
    <row r="69" spans="1:38">
      <c r="A69" s="1" t="s">
        <v>989</v>
      </c>
      <c r="D69" s="168" t="s">
        <v>990</v>
      </c>
      <c r="E69" s="169"/>
      <c r="F69" s="169"/>
      <c r="G69" s="169"/>
      <c r="H69" s="169"/>
      <c r="I69" s="169"/>
      <c r="J69" s="169"/>
      <c r="K69" s="169"/>
      <c r="L69" s="169"/>
      <c r="M69" s="169"/>
      <c r="N69" s="170"/>
      <c r="O69" s="641"/>
      <c r="P69" s="642"/>
      <c r="Q69" s="642"/>
      <c r="R69" s="642"/>
      <c r="S69" s="642"/>
      <c r="T69" s="643"/>
      <c r="U69" s="641">
        <f>SUM(O70:T74)</f>
        <v>0</v>
      </c>
      <c r="V69" s="642"/>
      <c r="W69" s="642"/>
      <c r="X69" s="642"/>
      <c r="Y69" s="642"/>
      <c r="Z69" s="643"/>
      <c r="AA69" s="641"/>
      <c r="AB69" s="642"/>
      <c r="AC69" s="642"/>
      <c r="AD69" s="642"/>
      <c r="AE69" s="642"/>
      <c r="AF69" s="643"/>
      <c r="AG69" s="641">
        <f>SUM(AA70:AF74)</f>
        <v>0</v>
      </c>
      <c r="AH69" s="642"/>
      <c r="AI69" s="642"/>
      <c r="AJ69" s="642"/>
      <c r="AK69" s="642"/>
      <c r="AL69" s="643"/>
    </row>
    <row r="70" spans="1:38">
      <c r="A70" s="1" t="s">
        <v>991</v>
      </c>
      <c r="D70" s="171" t="s">
        <v>992</v>
      </c>
      <c r="E70" s="169"/>
      <c r="F70" s="169"/>
      <c r="G70" s="169"/>
      <c r="H70" s="169"/>
      <c r="I70" s="169"/>
      <c r="J70" s="169"/>
      <c r="K70" s="169"/>
      <c r="L70" s="169"/>
      <c r="M70" s="169"/>
      <c r="N70" s="170"/>
      <c r="O70" s="644"/>
      <c r="P70" s="645"/>
      <c r="Q70" s="645"/>
      <c r="R70" s="645"/>
      <c r="S70" s="645"/>
      <c r="T70" s="646"/>
      <c r="U70" s="641"/>
      <c r="V70" s="642"/>
      <c r="W70" s="642"/>
      <c r="X70" s="642"/>
      <c r="Y70" s="642"/>
      <c r="Z70" s="643"/>
      <c r="AA70" s="644"/>
      <c r="AB70" s="645"/>
      <c r="AC70" s="645"/>
      <c r="AD70" s="645"/>
      <c r="AE70" s="645"/>
      <c r="AF70" s="646"/>
      <c r="AG70" s="641"/>
      <c r="AH70" s="642"/>
      <c r="AI70" s="642"/>
      <c r="AJ70" s="642"/>
      <c r="AK70" s="642"/>
      <c r="AL70" s="643"/>
    </row>
    <row r="71" spans="1:38">
      <c r="A71" s="1" t="s">
        <v>993</v>
      </c>
      <c r="D71" s="171" t="s">
        <v>994</v>
      </c>
      <c r="E71" s="169"/>
      <c r="F71" s="169"/>
      <c r="G71" s="169"/>
      <c r="H71" s="169"/>
      <c r="I71" s="169"/>
      <c r="J71" s="169"/>
      <c r="K71" s="169"/>
      <c r="L71" s="169"/>
      <c r="M71" s="169"/>
      <c r="N71" s="170"/>
      <c r="O71" s="644"/>
      <c r="P71" s="645"/>
      <c r="Q71" s="645"/>
      <c r="R71" s="645"/>
      <c r="S71" s="645"/>
      <c r="T71" s="646"/>
      <c r="U71" s="641"/>
      <c r="V71" s="642"/>
      <c r="W71" s="642"/>
      <c r="X71" s="642"/>
      <c r="Y71" s="642"/>
      <c r="Z71" s="643"/>
      <c r="AA71" s="644"/>
      <c r="AB71" s="645"/>
      <c r="AC71" s="645"/>
      <c r="AD71" s="645"/>
      <c r="AE71" s="645"/>
      <c r="AF71" s="646"/>
      <c r="AG71" s="641"/>
      <c r="AH71" s="642"/>
      <c r="AI71" s="642"/>
      <c r="AJ71" s="642"/>
      <c r="AK71" s="642"/>
      <c r="AL71" s="643"/>
    </row>
    <row r="72" spans="1:38">
      <c r="A72" s="1" t="s">
        <v>995</v>
      </c>
      <c r="D72" s="190" t="s">
        <v>996</v>
      </c>
      <c r="E72" s="169"/>
      <c r="F72" s="169"/>
      <c r="G72" s="169"/>
      <c r="H72" s="169"/>
      <c r="I72" s="169"/>
      <c r="J72" s="169"/>
      <c r="K72" s="169"/>
      <c r="L72" s="169"/>
      <c r="M72" s="169"/>
      <c r="N72" s="170"/>
      <c r="O72" s="644"/>
      <c r="P72" s="645"/>
      <c r="Q72" s="645"/>
      <c r="R72" s="645"/>
      <c r="S72" s="645"/>
      <c r="T72" s="646"/>
      <c r="U72" s="641"/>
      <c r="V72" s="642"/>
      <c r="W72" s="642"/>
      <c r="X72" s="642"/>
      <c r="Y72" s="642"/>
      <c r="Z72" s="643"/>
      <c r="AA72" s="644"/>
      <c r="AB72" s="645"/>
      <c r="AC72" s="645"/>
      <c r="AD72" s="645"/>
      <c r="AE72" s="645"/>
      <c r="AF72" s="646"/>
      <c r="AG72" s="641"/>
      <c r="AH72" s="642"/>
      <c r="AI72" s="642"/>
      <c r="AJ72" s="642"/>
      <c r="AK72" s="642"/>
      <c r="AL72" s="643"/>
    </row>
    <row r="73" spans="1:38">
      <c r="A73" s="1" t="s">
        <v>997</v>
      </c>
      <c r="D73" s="190" t="s">
        <v>998</v>
      </c>
      <c r="E73" s="169"/>
      <c r="F73" s="169"/>
      <c r="G73" s="169"/>
      <c r="H73" s="169"/>
      <c r="I73" s="169"/>
      <c r="J73" s="169"/>
      <c r="K73" s="169"/>
      <c r="L73" s="169"/>
      <c r="M73" s="169"/>
      <c r="N73" s="170"/>
      <c r="O73" s="644"/>
      <c r="P73" s="645"/>
      <c r="Q73" s="645"/>
      <c r="R73" s="645"/>
      <c r="S73" s="645"/>
      <c r="T73" s="646"/>
      <c r="U73" s="641"/>
      <c r="V73" s="642"/>
      <c r="W73" s="642"/>
      <c r="X73" s="642"/>
      <c r="Y73" s="642"/>
      <c r="Z73" s="643"/>
      <c r="AA73" s="644"/>
      <c r="AB73" s="645"/>
      <c r="AC73" s="645"/>
      <c r="AD73" s="645"/>
      <c r="AE73" s="645"/>
      <c r="AF73" s="646"/>
      <c r="AG73" s="641"/>
      <c r="AH73" s="642"/>
      <c r="AI73" s="642"/>
      <c r="AJ73" s="642"/>
      <c r="AK73" s="642"/>
      <c r="AL73" s="643"/>
    </row>
    <row r="74" spans="1:38">
      <c r="A74" s="1" t="s">
        <v>999</v>
      </c>
      <c r="D74" s="171" t="s">
        <v>903</v>
      </c>
      <c r="E74" s="169"/>
      <c r="F74" s="169"/>
      <c r="G74" s="169"/>
      <c r="H74" s="169"/>
      <c r="I74" s="169"/>
      <c r="J74" s="169"/>
      <c r="K74" s="169"/>
      <c r="L74" s="169"/>
      <c r="M74" s="169"/>
      <c r="N74" s="170"/>
      <c r="O74" s="644"/>
      <c r="P74" s="645"/>
      <c r="Q74" s="645"/>
      <c r="R74" s="645"/>
      <c r="S74" s="645"/>
      <c r="T74" s="646"/>
      <c r="U74" s="641"/>
      <c r="V74" s="642"/>
      <c r="W74" s="642"/>
      <c r="X74" s="642"/>
      <c r="Y74" s="642"/>
      <c r="Z74" s="643"/>
      <c r="AA74" s="644"/>
      <c r="AB74" s="645"/>
      <c r="AC74" s="645"/>
      <c r="AD74" s="645"/>
      <c r="AE74" s="645"/>
      <c r="AF74" s="646"/>
      <c r="AG74" s="641"/>
      <c r="AH74" s="642"/>
      <c r="AI74" s="642"/>
      <c r="AJ74" s="642"/>
      <c r="AK74" s="642"/>
      <c r="AL74" s="643"/>
    </row>
    <row r="75" spans="1:38">
      <c r="A75" s="1" t="s">
        <v>1000</v>
      </c>
      <c r="D75" s="168" t="s">
        <v>1001</v>
      </c>
      <c r="E75" s="169"/>
      <c r="F75" s="169"/>
      <c r="G75" s="169"/>
      <c r="H75" s="169"/>
      <c r="I75" s="169"/>
      <c r="J75" s="169"/>
      <c r="K75" s="169"/>
      <c r="L75" s="169"/>
      <c r="M75" s="169"/>
      <c r="N75" s="170"/>
      <c r="O75" s="641"/>
      <c r="P75" s="642"/>
      <c r="Q75" s="642"/>
      <c r="R75" s="642"/>
      <c r="S75" s="642"/>
      <c r="T75" s="643"/>
      <c r="U75" s="641">
        <f>-SUM(O76:T80)</f>
        <v>0</v>
      </c>
      <c r="V75" s="642"/>
      <c r="W75" s="642"/>
      <c r="X75" s="642"/>
      <c r="Y75" s="642"/>
      <c r="Z75" s="643"/>
      <c r="AA75" s="641"/>
      <c r="AB75" s="642"/>
      <c r="AC75" s="642"/>
      <c r="AD75" s="642"/>
      <c r="AE75" s="642"/>
      <c r="AF75" s="643"/>
      <c r="AG75" s="641">
        <f>-SUM(AA76:AF80)</f>
        <v>0</v>
      </c>
      <c r="AH75" s="642"/>
      <c r="AI75" s="642"/>
      <c r="AJ75" s="642"/>
      <c r="AK75" s="642"/>
      <c r="AL75" s="643"/>
    </row>
    <row r="76" spans="1:38">
      <c r="A76" s="1" t="s">
        <v>1002</v>
      </c>
      <c r="D76" s="171" t="s">
        <v>1003</v>
      </c>
      <c r="E76" s="169"/>
      <c r="F76" s="169"/>
      <c r="G76" s="169"/>
      <c r="H76" s="169"/>
      <c r="I76" s="169"/>
      <c r="J76" s="169"/>
      <c r="K76" s="169"/>
      <c r="L76" s="169"/>
      <c r="M76" s="169"/>
      <c r="N76" s="170"/>
      <c r="O76" s="644"/>
      <c r="P76" s="645"/>
      <c r="Q76" s="645"/>
      <c r="R76" s="645"/>
      <c r="S76" s="645"/>
      <c r="T76" s="646"/>
      <c r="U76" s="641"/>
      <c r="V76" s="642"/>
      <c r="W76" s="642"/>
      <c r="X76" s="642"/>
      <c r="Y76" s="642"/>
      <c r="Z76" s="643"/>
      <c r="AA76" s="644"/>
      <c r="AB76" s="645"/>
      <c r="AC76" s="645"/>
      <c r="AD76" s="645"/>
      <c r="AE76" s="645"/>
      <c r="AF76" s="646"/>
      <c r="AG76" s="641"/>
      <c r="AH76" s="642"/>
      <c r="AI76" s="642"/>
      <c r="AJ76" s="642"/>
      <c r="AK76" s="642"/>
      <c r="AL76" s="643"/>
    </row>
    <row r="77" spans="1:38">
      <c r="A77" s="1" t="s">
        <v>1004</v>
      </c>
      <c r="D77" s="171" t="s">
        <v>1005</v>
      </c>
      <c r="E77" s="169"/>
      <c r="F77" s="169"/>
      <c r="G77" s="169"/>
      <c r="H77" s="169"/>
      <c r="I77" s="169"/>
      <c r="J77" s="169"/>
      <c r="K77" s="169"/>
      <c r="L77" s="169"/>
      <c r="M77" s="169"/>
      <c r="N77" s="170"/>
      <c r="O77" s="644"/>
      <c r="P77" s="645"/>
      <c r="Q77" s="645"/>
      <c r="R77" s="645"/>
      <c r="S77" s="645"/>
      <c r="T77" s="646"/>
      <c r="U77" s="641"/>
      <c r="V77" s="642"/>
      <c r="W77" s="642"/>
      <c r="X77" s="642"/>
      <c r="Y77" s="642"/>
      <c r="Z77" s="643"/>
      <c r="AA77" s="644"/>
      <c r="AB77" s="645"/>
      <c r="AC77" s="645"/>
      <c r="AD77" s="645"/>
      <c r="AE77" s="645"/>
      <c r="AF77" s="646"/>
      <c r="AG77" s="641"/>
      <c r="AH77" s="642"/>
      <c r="AI77" s="642"/>
      <c r="AJ77" s="642"/>
      <c r="AK77" s="642"/>
      <c r="AL77" s="643"/>
    </row>
    <row r="78" spans="1:38">
      <c r="A78" s="1" t="s">
        <v>1006</v>
      </c>
      <c r="D78" s="171" t="s">
        <v>1007</v>
      </c>
      <c r="E78" s="169"/>
      <c r="F78" s="169"/>
      <c r="G78" s="169"/>
      <c r="H78" s="169"/>
      <c r="I78" s="169"/>
      <c r="J78" s="169"/>
      <c r="K78" s="169"/>
      <c r="L78" s="169"/>
      <c r="M78" s="169"/>
      <c r="N78" s="170"/>
      <c r="O78" s="644"/>
      <c r="P78" s="645"/>
      <c r="Q78" s="645"/>
      <c r="R78" s="645"/>
      <c r="S78" s="645"/>
      <c r="T78" s="646"/>
      <c r="U78" s="641"/>
      <c r="V78" s="642"/>
      <c r="W78" s="642"/>
      <c r="X78" s="642"/>
      <c r="Y78" s="642"/>
      <c r="Z78" s="643"/>
      <c r="AA78" s="644"/>
      <c r="AB78" s="645"/>
      <c r="AC78" s="645"/>
      <c r="AD78" s="645"/>
      <c r="AE78" s="645"/>
      <c r="AF78" s="646"/>
      <c r="AG78" s="641"/>
      <c r="AH78" s="642"/>
      <c r="AI78" s="642"/>
      <c r="AJ78" s="642"/>
      <c r="AK78" s="642"/>
      <c r="AL78" s="643"/>
    </row>
    <row r="79" spans="1:38">
      <c r="A79" s="1" t="s">
        <v>1008</v>
      </c>
      <c r="D79" s="171" t="s">
        <v>1009</v>
      </c>
      <c r="E79" s="169"/>
      <c r="F79" s="169"/>
      <c r="G79" s="169"/>
      <c r="H79" s="169"/>
      <c r="I79" s="169"/>
      <c r="J79" s="169"/>
      <c r="K79" s="169"/>
      <c r="L79" s="169"/>
      <c r="M79" s="169"/>
      <c r="N79" s="170"/>
      <c r="O79" s="644"/>
      <c r="P79" s="645"/>
      <c r="Q79" s="645"/>
      <c r="R79" s="645"/>
      <c r="S79" s="645"/>
      <c r="T79" s="646"/>
      <c r="U79" s="641"/>
      <c r="V79" s="642"/>
      <c r="W79" s="642"/>
      <c r="X79" s="642"/>
      <c r="Y79" s="642"/>
      <c r="Z79" s="643"/>
      <c r="AA79" s="644"/>
      <c r="AB79" s="645"/>
      <c r="AC79" s="645"/>
      <c r="AD79" s="645"/>
      <c r="AE79" s="645"/>
      <c r="AF79" s="646"/>
      <c r="AG79" s="641"/>
      <c r="AH79" s="642"/>
      <c r="AI79" s="642"/>
      <c r="AJ79" s="642"/>
      <c r="AK79" s="642"/>
      <c r="AL79" s="643"/>
    </row>
    <row r="80" spans="1:38">
      <c r="A80" s="1" t="s">
        <v>1010</v>
      </c>
      <c r="D80" s="171" t="s">
        <v>903</v>
      </c>
      <c r="E80" s="169"/>
      <c r="F80" s="169"/>
      <c r="G80" s="169"/>
      <c r="H80" s="169"/>
      <c r="I80" s="169"/>
      <c r="J80" s="169"/>
      <c r="K80" s="169"/>
      <c r="L80" s="169"/>
      <c r="M80" s="169"/>
      <c r="N80" s="170"/>
      <c r="O80" s="644"/>
      <c r="P80" s="645"/>
      <c r="Q80" s="645"/>
      <c r="R80" s="645"/>
      <c r="S80" s="645"/>
      <c r="T80" s="646"/>
      <c r="U80" s="641"/>
      <c r="V80" s="642"/>
      <c r="W80" s="642"/>
      <c r="X80" s="642"/>
      <c r="Y80" s="642"/>
      <c r="Z80" s="643"/>
      <c r="AA80" s="644"/>
      <c r="AB80" s="645"/>
      <c r="AC80" s="645"/>
      <c r="AD80" s="645"/>
      <c r="AE80" s="645"/>
      <c r="AF80" s="646"/>
      <c r="AG80" s="641"/>
      <c r="AH80" s="642"/>
      <c r="AI80" s="642"/>
      <c r="AJ80" s="642"/>
      <c r="AK80" s="642"/>
      <c r="AL80" s="643"/>
    </row>
    <row r="81" spans="1:46">
      <c r="A81" s="1" t="s">
        <v>1011</v>
      </c>
      <c r="D81" s="168" t="s">
        <v>1019</v>
      </c>
      <c r="E81" s="169"/>
      <c r="F81" s="169"/>
      <c r="G81" s="169"/>
      <c r="H81" s="169"/>
      <c r="I81" s="169"/>
      <c r="J81" s="169"/>
      <c r="K81" s="169"/>
      <c r="L81" s="169"/>
      <c r="M81" s="169"/>
      <c r="N81" s="170"/>
      <c r="O81" s="641"/>
      <c r="P81" s="642"/>
      <c r="Q81" s="642"/>
      <c r="R81" s="642"/>
      <c r="S81" s="642"/>
      <c r="T81" s="643"/>
      <c r="U81" s="641">
        <f>U9+U51+U68</f>
        <v>0</v>
      </c>
      <c r="V81" s="642"/>
      <c r="W81" s="642"/>
      <c r="X81" s="642"/>
      <c r="Y81" s="642"/>
      <c r="Z81" s="643"/>
      <c r="AA81" s="641"/>
      <c r="AB81" s="642"/>
      <c r="AC81" s="642"/>
      <c r="AD81" s="642"/>
      <c r="AE81" s="642"/>
      <c r="AF81" s="643"/>
      <c r="AG81" s="641">
        <f>AG9+AG51+AG68</f>
        <v>0</v>
      </c>
      <c r="AH81" s="642"/>
      <c r="AI81" s="642"/>
      <c r="AJ81" s="642"/>
      <c r="AK81" s="642"/>
      <c r="AL81" s="643"/>
    </row>
    <row r="82" spans="1:46">
      <c r="A82" s="1" t="s">
        <v>1012</v>
      </c>
      <c r="D82" s="168" t="s">
        <v>1020</v>
      </c>
      <c r="E82" s="169"/>
      <c r="F82" s="169"/>
      <c r="G82" s="169"/>
      <c r="H82" s="169"/>
      <c r="I82" s="169"/>
      <c r="J82" s="169"/>
      <c r="K82" s="169"/>
      <c r="L82" s="169"/>
      <c r="M82" s="169"/>
      <c r="N82" s="170"/>
      <c r="O82" s="641"/>
      <c r="P82" s="642"/>
      <c r="Q82" s="642"/>
      <c r="R82" s="642"/>
      <c r="S82" s="642"/>
      <c r="T82" s="643"/>
      <c r="U82" s="644"/>
      <c r="V82" s="645"/>
      <c r="W82" s="645"/>
      <c r="X82" s="645"/>
      <c r="Y82" s="645"/>
      <c r="Z82" s="646"/>
      <c r="AA82" s="641"/>
      <c r="AB82" s="642"/>
      <c r="AC82" s="642"/>
      <c r="AD82" s="642"/>
      <c r="AE82" s="642"/>
      <c r="AF82" s="643"/>
      <c r="AG82" s="644"/>
      <c r="AH82" s="645"/>
      <c r="AI82" s="645"/>
      <c r="AJ82" s="645"/>
      <c r="AK82" s="645"/>
      <c r="AL82" s="646"/>
    </row>
    <row r="83" spans="1:46">
      <c r="A83" s="1" t="s">
        <v>1013</v>
      </c>
      <c r="D83" s="168" t="s">
        <v>1021</v>
      </c>
      <c r="E83" s="169"/>
      <c r="F83" s="169"/>
      <c r="G83" s="169"/>
      <c r="H83" s="169"/>
      <c r="I83" s="169"/>
      <c r="J83" s="169"/>
      <c r="K83" s="169"/>
      <c r="L83" s="169"/>
      <c r="M83" s="169"/>
      <c r="N83" s="170"/>
      <c r="O83" s="641"/>
      <c r="P83" s="642"/>
      <c r="Q83" s="642"/>
      <c r="R83" s="642"/>
      <c r="S83" s="642"/>
      <c r="T83" s="643"/>
      <c r="U83" s="641">
        <f>U81+U82</f>
        <v>0</v>
      </c>
      <c r="V83" s="642"/>
      <c r="W83" s="642"/>
      <c r="X83" s="642"/>
      <c r="Y83" s="642"/>
      <c r="Z83" s="643"/>
      <c r="AA83" s="641"/>
      <c r="AB83" s="642"/>
      <c r="AC83" s="642"/>
      <c r="AD83" s="642"/>
      <c r="AE83" s="642"/>
      <c r="AF83" s="643"/>
      <c r="AG83" s="641">
        <f>AG81+AG82</f>
        <v>0</v>
      </c>
      <c r="AH83" s="642"/>
      <c r="AI83" s="642"/>
      <c r="AJ83" s="642"/>
      <c r="AK83" s="642"/>
      <c r="AL83" s="643"/>
    </row>
    <row r="84" spans="1:46">
      <c r="A84" s="1" t="s">
        <v>1014</v>
      </c>
      <c r="D84" s="168" t="s">
        <v>1022</v>
      </c>
      <c r="E84" s="169"/>
      <c r="F84" s="169"/>
      <c r="G84" s="169"/>
      <c r="H84" s="169"/>
      <c r="I84" s="169"/>
      <c r="J84" s="169"/>
      <c r="K84" s="169"/>
      <c r="L84" s="169"/>
      <c r="M84" s="169"/>
      <c r="N84" s="170"/>
      <c r="O84" s="641"/>
      <c r="P84" s="642"/>
      <c r="Q84" s="642"/>
      <c r="R84" s="642"/>
      <c r="S84" s="642"/>
      <c r="T84" s="643"/>
      <c r="U84" s="644"/>
      <c r="V84" s="645"/>
      <c r="W84" s="645"/>
      <c r="X84" s="645"/>
      <c r="Y84" s="645"/>
      <c r="Z84" s="646"/>
      <c r="AA84" s="641"/>
      <c r="AB84" s="642"/>
      <c r="AC84" s="642"/>
      <c r="AD84" s="642"/>
      <c r="AE84" s="642"/>
      <c r="AF84" s="643"/>
      <c r="AG84" s="644"/>
      <c r="AH84" s="645"/>
      <c r="AI84" s="645"/>
      <c r="AJ84" s="645"/>
      <c r="AK84" s="645"/>
      <c r="AL84" s="646"/>
    </row>
    <row r="85" spans="1:46">
      <c r="A85" s="1" t="s">
        <v>1015</v>
      </c>
      <c r="D85" s="168" t="s">
        <v>1023</v>
      </c>
      <c r="E85" s="169"/>
      <c r="F85" s="169"/>
      <c r="G85" s="169"/>
      <c r="H85" s="169"/>
      <c r="I85" s="169"/>
      <c r="J85" s="169"/>
      <c r="K85" s="169"/>
      <c r="L85" s="169"/>
      <c r="M85" s="169"/>
      <c r="N85" s="170"/>
      <c r="O85" s="641"/>
      <c r="P85" s="642"/>
      <c r="Q85" s="642"/>
      <c r="R85" s="642"/>
      <c r="S85" s="642"/>
      <c r="T85" s="643"/>
      <c r="U85" s="641">
        <f>U83+U84</f>
        <v>0</v>
      </c>
      <c r="V85" s="642"/>
      <c r="W85" s="642"/>
      <c r="X85" s="642"/>
      <c r="Y85" s="642"/>
      <c r="Z85" s="643"/>
      <c r="AA85" s="641"/>
      <c r="AB85" s="642"/>
      <c r="AC85" s="642"/>
      <c r="AD85" s="642"/>
      <c r="AE85" s="642"/>
      <c r="AF85" s="643"/>
      <c r="AG85" s="641">
        <f>AG83+AG84</f>
        <v>0</v>
      </c>
      <c r="AH85" s="642"/>
      <c r="AI85" s="642"/>
      <c r="AJ85" s="642"/>
      <c r="AK85" s="642"/>
      <c r="AL85" s="643"/>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79"/>
      <c r="F87" s="279"/>
      <c r="G87" s="279"/>
      <c r="H87" s="279"/>
      <c r="I87" s="279"/>
      <c r="J87" s="279"/>
      <c r="K87" s="279"/>
      <c r="L87" s="279"/>
      <c r="M87" s="279"/>
      <c r="N87" s="279"/>
      <c r="O87" s="279"/>
      <c r="P87" s="279"/>
      <c r="Q87" s="279"/>
      <c r="R87" s="279"/>
      <c r="S87" s="279"/>
      <c r="T87" s="279"/>
      <c r="U87" s="279"/>
      <c r="V87" s="279"/>
      <c r="W87" s="279"/>
      <c r="X87" s="279"/>
      <c r="Y87" s="279"/>
      <c r="Z87" s="279"/>
      <c r="AA87" s="279"/>
      <c r="AB87" s="279"/>
      <c r="AC87" s="279"/>
      <c r="AD87" s="279"/>
      <c r="AE87" s="279"/>
      <c r="AF87" s="279"/>
      <c r="AG87" s="279"/>
      <c r="AH87" s="279"/>
      <c r="AI87" s="279"/>
      <c r="AJ87" s="279"/>
      <c r="AK87" s="279"/>
      <c r="AL87" s="279"/>
      <c r="AM87" s="104" t="s">
        <v>217</v>
      </c>
      <c r="AN87" s="44"/>
      <c r="AO87" s="44"/>
      <c r="AP87" s="44"/>
      <c r="AQ87" s="44"/>
      <c r="AR87" s="44"/>
      <c r="AS87" s="44"/>
      <c r="AT87" s="24"/>
    </row>
    <row r="90" spans="1:46" ht="105" customHeight="1">
      <c r="B90" s="237" t="s">
        <v>1026</v>
      </c>
      <c r="C90" s="238"/>
      <c r="D90" s="238"/>
      <c r="E90" s="238"/>
      <c r="F90" s="238"/>
      <c r="G90" s="238"/>
      <c r="H90" s="238"/>
      <c r="I90" s="238"/>
      <c r="J90" s="238"/>
      <c r="K90" s="238"/>
      <c r="L90" s="238"/>
      <c r="M90" s="238"/>
      <c r="N90" s="238"/>
      <c r="O90" s="238"/>
      <c r="P90" s="238"/>
      <c r="Q90" s="238"/>
      <c r="R90" s="238"/>
      <c r="S90" s="238"/>
      <c r="T90" s="238"/>
      <c r="U90" s="238"/>
      <c r="V90" s="238"/>
      <c r="W90" s="238"/>
      <c r="X90" s="238"/>
      <c r="Y90" s="238"/>
      <c r="Z90" s="238"/>
      <c r="AA90" s="238"/>
      <c r="AB90" s="238"/>
      <c r="AC90" s="238"/>
      <c r="AD90" s="238"/>
      <c r="AE90" s="238"/>
      <c r="AF90" s="238"/>
      <c r="AG90" s="238"/>
      <c r="AH90" s="238"/>
      <c r="AI90" s="238"/>
      <c r="AJ90" s="238"/>
      <c r="AK90" s="238"/>
      <c r="AL90" s="239"/>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1"/>
  <dimension ref="A1:AT20"/>
  <sheetViews>
    <sheetView showGridLines="0" view="pageBreakPreview" zoomScaleNormal="100" zoomScaleSheetLayoutView="100" workbookViewId="0">
      <selection activeCell="AM2" sqref="AM2"/>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90" t="s">
        <v>844</v>
      </c>
      <c r="C2" s="590"/>
      <c r="D2" s="590"/>
      <c r="E2" s="590"/>
      <c r="F2" s="590"/>
      <c r="G2" s="590"/>
      <c r="H2" s="590"/>
      <c r="I2" s="590"/>
      <c r="J2" s="590"/>
      <c r="K2" s="590"/>
      <c r="L2" s="590"/>
      <c r="M2" s="590"/>
      <c r="N2" s="590"/>
      <c r="O2" s="590"/>
      <c r="P2" s="590"/>
      <c r="Q2" s="590"/>
      <c r="R2" s="590"/>
      <c r="S2" s="590"/>
      <c r="T2" s="590"/>
      <c r="U2" s="590"/>
      <c r="V2" s="590"/>
      <c r="W2" s="590"/>
      <c r="X2" s="590"/>
      <c r="Y2" s="590"/>
      <c r="Z2" s="590"/>
      <c r="AA2" s="590"/>
      <c r="AB2" s="590"/>
      <c r="AC2" s="590"/>
      <c r="AD2" s="590"/>
      <c r="AE2" s="590"/>
      <c r="AF2" s="590"/>
      <c r="AG2" s="590"/>
      <c r="AH2" s="590"/>
      <c r="AI2" s="590"/>
      <c r="AJ2" s="590"/>
      <c r="AK2" s="590"/>
      <c r="AL2" s="590"/>
    </row>
    <row r="3" spans="1:39">
      <c r="G3" s="311" t="s">
        <v>1071</v>
      </c>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row>
    <row r="4" spans="1:39">
      <c r="J4" s="27" t="s">
        <v>415</v>
      </c>
      <c r="L4" s="27" t="s">
        <v>416</v>
      </c>
      <c r="M4" s="165">
        <f>'5부.Ⅱ'!M4</f>
        <v>6</v>
      </c>
      <c r="N4" s="129" t="s">
        <v>417</v>
      </c>
      <c r="O4" s="165">
        <f>'5부.Ⅰ'!S6</f>
        <v>2</v>
      </c>
      <c r="P4" s="129" t="s">
        <v>1070</v>
      </c>
      <c r="Q4" s="43"/>
      <c r="R4" s="129"/>
      <c r="S4" s="129" t="s">
        <v>659</v>
      </c>
      <c r="T4" s="157"/>
      <c r="U4" s="129"/>
      <c r="V4" s="638" t="str">
        <f>'5부.Ⅱ'!V4</f>
        <v>2021.01.01</v>
      </c>
      <c r="W4" s="638"/>
      <c r="X4" s="638"/>
      <c r="Y4" s="129"/>
      <c r="Z4" s="129" t="s">
        <v>660</v>
      </c>
      <c r="AA4" s="129"/>
      <c r="AB4" s="157"/>
      <c r="AC4" s="638" t="str">
        <f>'5부.Ⅱ'!AC4</f>
        <v>2021.06.30</v>
      </c>
      <c r="AD4" s="638"/>
      <c r="AE4" s="638"/>
      <c r="AF4" s="157"/>
      <c r="AG4" s="129"/>
      <c r="AH4" s="27"/>
      <c r="AI4" s="27"/>
      <c r="AJ4" s="27"/>
      <c r="AK4" s="27"/>
      <c r="AL4" s="27"/>
    </row>
    <row r="5" spans="1:39">
      <c r="J5" s="27" t="s">
        <v>421</v>
      </c>
      <c r="L5" s="27" t="s">
        <v>416</v>
      </c>
      <c r="M5" s="131">
        <f>'5부.Ⅱ'!M5</f>
        <v>5</v>
      </c>
      <c r="N5" s="129" t="s">
        <v>417</v>
      </c>
      <c r="O5" s="166"/>
      <c r="P5" s="129" t="s">
        <v>107</v>
      </c>
      <c r="Q5" s="43"/>
      <c r="R5" s="129"/>
      <c r="S5" s="129" t="s">
        <v>659</v>
      </c>
      <c r="T5" s="157"/>
      <c r="U5" s="129"/>
      <c r="V5" s="654" t="str">
        <f>'5부.Ⅱ'!V5</f>
        <v>2020.01.01</v>
      </c>
      <c r="W5" s="654"/>
      <c r="X5" s="654"/>
      <c r="Y5" s="129"/>
      <c r="Z5" s="129" t="s">
        <v>660</v>
      </c>
      <c r="AA5" s="129"/>
      <c r="AB5" s="157"/>
      <c r="AC5" s="654" t="str">
        <f>'5부.Ⅱ'!AC5</f>
        <v>2020.06.30</v>
      </c>
      <c r="AD5" s="654"/>
      <c r="AE5" s="654"/>
      <c r="AF5" s="157"/>
      <c r="AG5" s="129"/>
      <c r="AH5" s="27"/>
      <c r="AI5" s="27"/>
      <c r="AJ5" s="27"/>
      <c r="AK5" s="27"/>
      <c r="AL5" s="27"/>
    </row>
    <row r="6" spans="1:39"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81" t="s">
        <v>26</v>
      </c>
      <c r="AJ6" s="681"/>
      <c r="AK6" s="681"/>
      <c r="AL6" s="174"/>
      <c r="AM6" s="14"/>
    </row>
    <row r="7" spans="1:39" ht="30" customHeight="1">
      <c r="A7" s="47"/>
      <c r="B7" s="47"/>
      <c r="C7" s="673" t="s">
        <v>63</v>
      </c>
      <c r="D7" s="674"/>
      <c r="E7" s="674"/>
      <c r="F7" s="674"/>
      <c r="G7" s="674"/>
      <c r="H7" s="675"/>
      <c r="I7" s="673" t="s">
        <v>849</v>
      </c>
      <c r="J7" s="674"/>
      <c r="K7" s="674"/>
      <c r="L7" s="675"/>
      <c r="M7" s="673" t="s">
        <v>850</v>
      </c>
      <c r="N7" s="674"/>
      <c r="O7" s="675"/>
      <c r="P7" s="673" t="s">
        <v>851</v>
      </c>
      <c r="Q7" s="674"/>
      <c r="R7" s="674"/>
      <c r="S7" s="675"/>
      <c r="T7" s="673" t="s">
        <v>854</v>
      </c>
      <c r="U7" s="676"/>
      <c r="V7" s="676"/>
      <c r="W7" s="677"/>
      <c r="X7" s="673" t="s">
        <v>852</v>
      </c>
      <c r="Y7" s="674"/>
      <c r="Z7" s="674"/>
      <c r="AA7" s="675"/>
      <c r="AB7" s="673" t="s">
        <v>288</v>
      </c>
      <c r="AC7" s="674"/>
      <c r="AD7" s="674"/>
      <c r="AE7" s="675"/>
      <c r="AF7" s="678" t="s">
        <v>853</v>
      </c>
      <c r="AG7" s="679"/>
      <c r="AH7" s="680"/>
      <c r="AI7" s="678" t="s">
        <v>200</v>
      </c>
      <c r="AJ7" s="679"/>
      <c r="AK7" s="680"/>
      <c r="AL7" s="14"/>
      <c r="AM7" s="27"/>
    </row>
    <row r="8" spans="1:39" ht="30" customHeight="1">
      <c r="A8" s="47"/>
      <c r="B8" s="47"/>
      <c r="C8" s="664"/>
      <c r="D8" s="665"/>
      <c r="E8" s="665"/>
      <c r="F8" s="665"/>
      <c r="G8" s="665"/>
      <c r="H8" s="666"/>
      <c r="I8" s="661"/>
      <c r="J8" s="661"/>
      <c r="K8" s="661"/>
      <c r="L8" s="661"/>
      <c r="M8" s="661"/>
      <c r="N8" s="661"/>
      <c r="O8" s="661"/>
      <c r="P8" s="661"/>
      <c r="Q8" s="661"/>
      <c r="R8" s="661"/>
      <c r="S8" s="661"/>
      <c r="T8" s="662"/>
      <c r="U8" s="662"/>
      <c r="V8" s="662"/>
      <c r="W8" s="662"/>
      <c r="X8" s="662"/>
      <c r="Y8" s="662"/>
      <c r="Z8" s="662"/>
      <c r="AA8" s="662"/>
      <c r="AB8" s="662"/>
      <c r="AC8" s="662"/>
      <c r="AD8" s="662"/>
      <c r="AE8" s="662"/>
      <c r="AF8" s="662"/>
      <c r="AG8" s="662"/>
      <c r="AH8" s="662"/>
      <c r="AI8" s="663">
        <f t="shared" ref="AI8:AI15" si="0">SUM(I8:AH8)</f>
        <v>0</v>
      </c>
      <c r="AJ8" s="663"/>
      <c r="AK8" s="663"/>
    </row>
    <row r="9" spans="1:39" ht="30" customHeight="1">
      <c r="A9" s="47"/>
      <c r="B9" s="47"/>
      <c r="C9" s="658"/>
      <c r="D9" s="659"/>
      <c r="E9" s="659"/>
      <c r="F9" s="659"/>
      <c r="G9" s="659"/>
      <c r="H9" s="660"/>
      <c r="I9" s="661"/>
      <c r="J9" s="661"/>
      <c r="K9" s="661"/>
      <c r="L9" s="661"/>
      <c r="M9" s="661"/>
      <c r="N9" s="661"/>
      <c r="O9" s="661"/>
      <c r="P9" s="661"/>
      <c r="Q9" s="661"/>
      <c r="R9" s="661"/>
      <c r="S9" s="661"/>
      <c r="T9" s="662"/>
      <c r="U9" s="662"/>
      <c r="V9" s="662"/>
      <c r="W9" s="662"/>
      <c r="X9" s="662"/>
      <c r="Y9" s="662"/>
      <c r="Z9" s="662"/>
      <c r="AA9" s="662"/>
      <c r="AB9" s="662"/>
      <c r="AC9" s="662"/>
      <c r="AD9" s="662"/>
      <c r="AE9" s="662"/>
      <c r="AF9" s="662"/>
      <c r="AG9" s="662"/>
      <c r="AH9" s="662"/>
      <c r="AI9" s="663">
        <f t="shared" si="0"/>
        <v>0</v>
      </c>
      <c r="AJ9" s="663"/>
      <c r="AK9" s="663"/>
    </row>
    <row r="10" spans="1:39" ht="30" customHeight="1">
      <c r="A10" s="47"/>
      <c r="B10" s="47"/>
      <c r="C10" s="658"/>
      <c r="D10" s="659"/>
      <c r="E10" s="659"/>
      <c r="F10" s="659"/>
      <c r="G10" s="659"/>
      <c r="H10" s="660"/>
      <c r="I10" s="661"/>
      <c r="J10" s="661"/>
      <c r="K10" s="661"/>
      <c r="L10" s="661"/>
      <c r="M10" s="661"/>
      <c r="N10" s="661"/>
      <c r="O10" s="661"/>
      <c r="P10" s="661"/>
      <c r="Q10" s="661"/>
      <c r="R10" s="661"/>
      <c r="S10" s="661"/>
      <c r="T10" s="662"/>
      <c r="U10" s="662"/>
      <c r="V10" s="662"/>
      <c r="W10" s="662"/>
      <c r="X10" s="662"/>
      <c r="Y10" s="662"/>
      <c r="Z10" s="662"/>
      <c r="AA10" s="662"/>
      <c r="AB10" s="662"/>
      <c r="AC10" s="662"/>
      <c r="AD10" s="662"/>
      <c r="AE10" s="662"/>
      <c r="AF10" s="662"/>
      <c r="AG10" s="662"/>
      <c r="AH10" s="662"/>
      <c r="AI10" s="663">
        <f t="shared" si="0"/>
        <v>0</v>
      </c>
      <c r="AJ10" s="663"/>
      <c r="AK10" s="663"/>
    </row>
    <row r="11" spans="1:39" ht="30" customHeight="1">
      <c r="A11" s="47"/>
      <c r="B11" s="47"/>
      <c r="C11" s="658"/>
      <c r="D11" s="659"/>
      <c r="E11" s="659"/>
      <c r="F11" s="659"/>
      <c r="G11" s="659"/>
      <c r="H11" s="660"/>
      <c r="I11" s="661"/>
      <c r="J11" s="661"/>
      <c r="K11" s="661"/>
      <c r="L11" s="661"/>
      <c r="M11" s="661"/>
      <c r="N11" s="661"/>
      <c r="O11" s="661"/>
      <c r="P11" s="661"/>
      <c r="Q11" s="661"/>
      <c r="R11" s="661"/>
      <c r="S11" s="661"/>
      <c r="T11" s="662"/>
      <c r="U11" s="662"/>
      <c r="V11" s="662"/>
      <c r="W11" s="662"/>
      <c r="X11" s="662"/>
      <c r="Y11" s="662"/>
      <c r="Z11" s="662"/>
      <c r="AA11" s="662"/>
      <c r="AB11" s="662"/>
      <c r="AC11" s="662"/>
      <c r="AD11" s="662"/>
      <c r="AE11" s="662"/>
      <c r="AF11" s="662"/>
      <c r="AG11" s="662"/>
      <c r="AH11" s="662"/>
      <c r="AI11" s="663">
        <f t="shared" si="0"/>
        <v>0</v>
      </c>
      <c r="AJ11" s="663"/>
      <c r="AK11" s="663"/>
    </row>
    <row r="12" spans="1:39" ht="30" customHeight="1">
      <c r="A12" s="47"/>
      <c r="B12" s="47"/>
      <c r="C12" s="658"/>
      <c r="D12" s="659"/>
      <c r="E12" s="659"/>
      <c r="F12" s="659"/>
      <c r="G12" s="659"/>
      <c r="H12" s="660"/>
      <c r="I12" s="661"/>
      <c r="J12" s="661"/>
      <c r="K12" s="661"/>
      <c r="L12" s="661"/>
      <c r="M12" s="661"/>
      <c r="N12" s="661"/>
      <c r="O12" s="661"/>
      <c r="P12" s="661"/>
      <c r="Q12" s="661"/>
      <c r="R12" s="661"/>
      <c r="S12" s="661"/>
      <c r="T12" s="662"/>
      <c r="U12" s="662"/>
      <c r="V12" s="662"/>
      <c r="W12" s="662"/>
      <c r="X12" s="662"/>
      <c r="Y12" s="662"/>
      <c r="Z12" s="662"/>
      <c r="AA12" s="662"/>
      <c r="AB12" s="662"/>
      <c r="AC12" s="662"/>
      <c r="AD12" s="662"/>
      <c r="AE12" s="662"/>
      <c r="AF12" s="662"/>
      <c r="AG12" s="662"/>
      <c r="AH12" s="662"/>
      <c r="AI12" s="663">
        <f t="shared" si="0"/>
        <v>0</v>
      </c>
      <c r="AJ12" s="663"/>
      <c r="AK12" s="663"/>
    </row>
    <row r="13" spans="1:39" ht="30" customHeight="1">
      <c r="A13" s="47"/>
      <c r="B13" s="47"/>
      <c r="C13" s="658"/>
      <c r="D13" s="659"/>
      <c r="E13" s="659"/>
      <c r="F13" s="659"/>
      <c r="G13" s="659"/>
      <c r="H13" s="660"/>
      <c r="I13" s="661"/>
      <c r="J13" s="661"/>
      <c r="K13" s="661"/>
      <c r="L13" s="661"/>
      <c r="M13" s="661"/>
      <c r="N13" s="661"/>
      <c r="O13" s="661"/>
      <c r="P13" s="661"/>
      <c r="Q13" s="661"/>
      <c r="R13" s="661"/>
      <c r="S13" s="661"/>
      <c r="T13" s="662"/>
      <c r="U13" s="662"/>
      <c r="V13" s="662"/>
      <c r="W13" s="662"/>
      <c r="X13" s="662"/>
      <c r="Y13" s="662"/>
      <c r="Z13" s="662"/>
      <c r="AA13" s="662"/>
      <c r="AB13" s="662"/>
      <c r="AC13" s="662"/>
      <c r="AD13" s="662"/>
      <c r="AE13" s="662"/>
      <c r="AF13" s="662"/>
      <c r="AG13" s="662"/>
      <c r="AH13" s="662"/>
      <c r="AI13" s="663">
        <f t="shared" si="0"/>
        <v>0</v>
      </c>
      <c r="AJ13" s="663"/>
      <c r="AK13" s="663"/>
    </row>
    <row r="14" spans="1:39" ht="30" customHeight="1">
      <c r="A14" s="47"/>
      <c r="B14" s="47"/>
      <c r="C14" s="658"/>
      <c r="D14" s="659"/>
      <c r="E14" s="659"/>
      <c r="F14" s="659"/>
      <c r="G14" s="659"/>
      <c r="H14" s="660"/>
      <c r="I14" s="670"/>
      <c r="J14" s="671"/>
      <c r="K14" s="671"/>
      <c r="L14" s="672"/>
      <c r="M14" s="670"/>
      <c r="N14" s="671"/>
      <c r="O14" s="672"/>
      <c r="P14" s="670"/>
      <c r="Q14" s="671"/>
      <c r="R14" s="671"/>
      <c r="S14" s="672"/>
      <c r="T14" s="667"/>
      <c r="U14" s="668"/>
      <c r="V14" s="668"/>
      <c r="W14" s="669"/>
      <c r="X14" s="667"/>
      <c r="Y14" s="668"/>
      <c r="Z14" s="668"/>
      <c r="AA14" s="669"/>
      <c r="AB14" s="667"/>
      <c r="AC14" s="668"/>
      <c r="AD14" s="668"/>
      <c r="AE14" s="669"/>
      <c r="AF14" s="662"/>
      <c r="AG14" s="662"/>
      <c r="AH14" s="662"/>
      <c r="AI14" s="663">
        <f t="shared" si="0"/>
        <v>0</v>
      </c>
      <c r="AJ14" s="663"/>
      <c r="AK14" s="663"/>
    </row>
    <row r="15" spans="1:39" ht="30" customHeight="1">
      <c r="A15" s="47"/>
      <c r="B15" s="47"/>
      <c r="C15" s="658"/>
      <c r="D15" s="659"/>
      <c r="E15" s="659"/>
      <c r="F15" s="659"/>
      <c r="G15" s="659"/>
      <c r="H15" s="660"/>
      <c r="I15" s="661"/>
      <c r="J15" s="661"/>
      <c r="K15" s="661"/>
      <c r="L15" s="661"/>
      <c r="M15" s="661"/>
      <c r="N15" s="661"/>
      <c r="O15" s="661"/>
      <c r="P15" s="661"/>
      <c r="Q15" s="661"/>
      <c r="R15" s="661"/>
      <c r="S15" s="661"/>
      <c r="T15" s="662"/>
      <c r="U15" s="662"/>
      <c r="V15" s="662"/>
      <c r="W15" s="662"/>
      <c r="X15" s="662"/>
      <c r="Y15" s="662"/>
      <c r="Z15" s="662"/>
      <c r="AA15" s="662"/>
      <c r="AB15" s="662"/>
      <c r="AC15" s="662"/>
      <c r="AD15" s="662"/>
      <c r="AE15" s="662"/>
      <c r="AF15" s="662"/>
      <c r="AG15" s="662"/>
      <c r="AH15" s="662"/>
      <c r="AI15" s="663">
        <f t="shared" si="0"/>
        <v>0</v>
      </c>
      <c r="AJ15" s="663"/>
      <c r="AK15" s="663"/>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104" t="s">
        <v>217</v>
      </c>
      <c r="AN17" s="44"/>
      <c r="AO17" s="44"/>
      <c r="AP17" s="44"/>
      <c r="AQ17" s="44"/>
      <c r="AR17" s="44"/>
      <c r="AS17" s="44"/>
      <c r="AT17" s="24"/>
    </row>
    <row r="18" spans="1:46" ht="16.5" customHeight="1">
      <c r="AR18" s="1"/>
      <c r="AS18" s="1"/>
    </row>
    <row r="20" spans="1:46" ht="69" customHeight="1">
      <c r="B20" s="237" t="s">
        <v>855</v>
      </c>
      <c r="C20" s="475"/>
      <c r="D20" s="475"/>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6"/>
      <c r="AL20" s="175"/>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AM2" sqref="AM2"/>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90" t="s">
        <v>862</v>
      </c>
      <c r="C2" s="590"/>
      <c r="D2" s="590"/>
      <c r="E2" s="590"/>
      <c r="F2" s="590"/>
      <c r="G2" s="590"/>
      <c r="H2" s="590"/>
      <c r="I2" s="590"/>
      <c r="J2" s="590"/>
      <c r="K2" s="590"/>
      <c r="L2" s="590"/>
      <c r="M2" s="590"/>
      <c r="N2" s="590"/>
      <c r="O2" s="590"/>
      <c r="P2" s="590"/>
      <c r="Q2" s="590"/>
      <c r="R2" s="590"/>
      <c r="S2" s="590"/>
      <c r="T2" s="590"/>
      <c r="U2" s="590"/>
      <c r="V2" s="590"/>
      <c r="W2" s="590"/>
      <c r="X2" s="590"/>
      <c r="Y2" s="590"/>
      <c r="Z2" s="590"/>
      <c r="AA2" s="590"/>
      <c r="AB2" s="590"/>
      <c r="AC2" s="590"/>
      <c r="AD2" s="590"/>
      <c r="AE2" s="590"/>
      <c r="AF2" s="590"/>
      <c r="AG2" s="590"/>
      <c r="AH2" s="590"/>
      <c r="AI2" s="590"/>
      <c r="AJ2" s="590"/>
      <c r="AK2" s="590"/>
      <c r="AL2" s="590"/>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444" t="s">
        <v>856</v>
      </c>
      <c r="D4" s="445"/>
      <c r="E4" s="445"/>
      <c r="F4" s="445"/>
      <c r="G4" s="445"/>
      <c r="H4" s="445"/>
      <c r="I4" s="445"/>
      <c r="J4" s="445"/>
      <c r="K4" s="445"/>
      <c r="L4" s="445"/>
      <c r="M4" s="445"/>
      <c r="N4" s="445"/>
      <c r="O4" s="445"/>
      <c r="P4" s="445"/>
      <c r="Q4" s="445"/>
      <c r="R4" s="445"/>
      <c r="S4" s="445"/>
      <c r="T4" s="445"/>
      <c r="U4" s="445"/>
      <c r="V4" s="445"/>
      <c r="W4" s="445"/>
      <c r="X4" s="445"/>
      <c r="Y4" s="445"/>
      <c r="Z4" s="445"/>
      <c r="AA4" s="445"/>
      <c r="AB4" s="445"/>
      <c r="AC4" s="445"/>
      <c r="AD4" s="445"/>
      <c r="AE4" s="445"/>
      <c r="AF4" s="445"/>
      <c r="AG4" s="445"/>
      <c r="AH4" s="445"/>
      <c r="AI4" s="445"/>
      <c r="AJ4" s="446"/>
      <c r="AK4" s="45"/>
    </row>
    <row r="5" spans="1:43">
      <c r="A5" s="45"/>
      <c r="B5" s="45"/>
      <c r="C5" s="447"/>
      <c r="D5" s="448"/>
      <c r="E5" s="448"/>
      <c r="F5" s="448"/>
      <c r="G5" s="448"/>
      <c r="H5" s="448"/>
      <c r="I5" s="448"/>
      <c r="J5" s="448"/>
      <c r="K5" s="448"/>
      <c r="L5" s="448"/>
      <c r="M5" s="448"/>
      <c r="N5" s="448"/>
      <c r="O5" s="448"/>
      <c r="P5" s="448"/>
      <c r="Q5" s="448"/>
      <c r="R5" s="448"/>
      <c r="S5" s="448"/>
      <c r="T5" s="448"/>
      <c r="U5" s="448"/>
      <c r="V5" s="448"/>
      <c r="W5" s="448"/>
      <c r="X5" s="448"/>
      <c r="Y5" s="448"/>
      <c r="Z5" s="448"/>
      <c r="AA5" s="448"/>
      <c r="AB5" s="448"/>
      <c r="AC5" s="448"/>
      <c r="AD5" s="448"/>
      <c r="AE5" s="448"/>
      <c r="AF5" s="448"/>
      <c r="AG5" s="448"/>
      <c r="AH5" s="448"/>
      <c r="AI5" s="448"/>
      <c r="AJ5" s="682"/>
      <c r="AK5" s="45"/>
    </row>
    <row r="6" spans="1:43">
      <c r="A6" s="45"/>
      <c r="B6" s="45"/>
      <c r="C6" s="447"/>
      <c r="D6" s="448"/>
      <c r="E6" s="448"/>
      <c r="F6" s="448"/>
      <c r="G6" s="448"/>
      <c r="H6" s="448"/>
      <c r="I6" s="448"/>
      <c r="J6" s="448"/>
      <c r="K6" s="448"/>
      <c r="L6" s="448"/>
      <c r="M6" s="448"/>
      <c r="N6" s="448"/>
      <c r="O6" s="448"/>
      <c r="P6" s="448"/>
      <c r="Q6" s="448"/>
      <c r="R6" s="448"/>
      <c r="S6" s="448"/>
      <c r="T6" s="448"/>
      <c r="U6" s="448"/>
      <c r="V6" s="448"/>
      <c r="W6" s="448"/>
      <c r="X6" s="448"/>
      <c r="Y6" s="448"/>
      <c r="Z6" s="448"/>
      <c r="AA6" s="448"/>
      <c r="AB6" s="448"/>
      <c r="AC6" s="448"/>
      <c r="AD6" s="448"/>
      <c r="AE6" s="448"/>
      <c r="AF6" s="448"/>
      <c r="AG6" s="448"/>
      <c r="AH6" s="448"/>
      <c r="AI6" s="448"/>
      <c r="AJ6" s="682"/>
      <c r="AK6" s="45"/>
    </row>
    <row r="7" spans="1:43">
      <c r="A7" s="45"/>
      <c r="B7" s="45"/>
      <c r="C7" s="447"/>
      <c r="D7" s="448"/>
      <c r="E7" s="448"/>
      <c r="F7" s="448"/>
      <c r="G7" s="448"/>
      <c r="H7" s="448"/>
      <c r="I7" s="448"/>
      <c r="J7" s="448"/>
      <c r="K7" s="448"/>
      <c r="L7" s="448"/>
      <c r="M7" s="448"/>
      <c r="N7" s="448"/>
      <c r="O7" s="448"/>
      <c r="P7" s="448"/>
      <c r="Q7" s="448"/>
      <c r="R7" s="448"/>
      <c r="S7" s="448"/>
      <c r="T7" s="448"/>
      <c r="U7" s="448"/>
      <c r="V7" s="448"/>
      <c r="W7" s="448"/>
      <c r="X7" s="448"/>
      <c r="Y7" s="448"/>
      <c r="Z7" s="448"/>
      <c r="AA7" s="448"/>
      <c r="AB7" s="448"/>
      <c r="AC7" s="448"/>
      <c r="AD7" s="448"/>
      <c r="AE7" s="448"/>
      <c r="AF7" s="448"/>
      <c r="AG7" s="448"/>
      <c r="AH7" s="448"/>
      <c r="AI7" s="448"/>
      <c r="AJ7" s="682"/>
      <c r="AK7" s="45"/>
    </row>
    <row r="8" spans="1:43">
      <c r="A8" s="45"/>
      <c r="B8" s="45"/>
      <c r="C8" s="447"/>
      <c r="D8" s="448"/>
      <c r="E8" s="448"/>
      <c r="F8" s="448"/>
      <c r="G8" s="448"/>
      <c r="H8" s="448"/>
      <c r="I8" s="448"/>
      <c r="J8" s="448"/>
      <c r="K8" s="448"/>
      <c r="L8" s="448"/>
      <c r="M8" s="448"/>
      <c r="N8" s="448"/>
      <c r="O8" s="448"/>
      <c r="P8" s="448"/>
      <c r="Q8" s="448"/>
      <c r="R8" s="448"/>
      <c r="S8" s="448"/>
      <c r="T8" s="448"/>
      <c r="U8" s="448"/>
      <c r="V8" s="448"/>
      <c r="W8" s="448"/>
      <c r="X8" s="448"/>
      <c r="Y8" s="448"/>
      <c r="Z8" s="448"/>
      <c r="AA8" s="448"/>
      <c r="AB8" s="448"/>
      <c r="AC8" s="448"/>
      <c r="AD8" s="448"/>
      <c r="AE8" s="448"/>
      <c r="AF8" s="448"/>
      <c r="AG8" s="448"/>
      <c r="AH8" s="448"/>
      <c r="AI8" s="448"/>
      <c r="AJ8" s="682"/>
      <c r="AK8" s="45"/>
    </row>
    <row r="9" spans="1:43">
      <c r="B9" s="178"/>
      <c r="C9" s="455"/>
      <c r="D9" s="449"/>
      <c r="E9" s="449"/>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50"/>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37" t="s">
        <v>857</v>
      </c>
      <c r="B13" s="238"/>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9"/>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AL6" sqref="AL6"/>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90" t="s">
        <v>876</v>
      </c>
      <c r="C2" s="590"/>
      <c r="D2" s="590"/>
      <c r="E2" s="590"/>
      <c r="F2" s="590"/>
      <c r="G2" s="590"/>
      <c r="H2" s="590"/>
      <c r="I2" s="590"/>
      <c r="J2" s="590"/>
      <c r="K2" s="590"/>
      <c r="L2" s="590"/>
      <c r="M2" s="590"/>
      <c r="N2" s="590"/>
      <c r="O2" s="590"/>
      <c r="P2" s="590"/>
      <c r="Q2" s="590"/>
      <c r="R2" s="590"/>
      <c r="S2" s="590"/>
      <c r="T2" s="590"/>
      <c r="U2" s="590"/>
      <c r="V2" s="590"/>
      <c r="W2" s="590"/>
      <c r="X2" s="590"/>
      <c r="Y2" s="590"/>
      <c r="Z2" s="590"/>
      <c r="AA2" s="590"/>
      <c r="AB2" s="590"/>
      <c r="AC2" s="590"/>
      <c r="AD2" s="590"/>
      <c r="AE2" s="590"/>
      <c r="AF2" s="590"/>
      <c r="AG2" s="590"/>
      <c r="AH2" s="590"/>
      <c r="AI2" s="590"/>
      <c r="AJ2" s="590"/>
      <c r="AK2" s="590"/>
      <c r="AL2" s="590"/>
      <c r="AO2" s="1"/>
      <c r="AP2" s="1"/>
      <c r="AQ2" s="1"/>
    </row>
    <row r="3" spans="1:43">
      <c r="AO3" s="1"/>
    </row>
    <row r="4" spans="1:43" ht="18.75" customHeight="1">
      <c r="A4" s="17"/>
      <c r="B4" s="695" t="s">
        <v>863</v>
      </c>
      <c r="C4" s="570"/>
      <c r="D4" s="570"/>
      <c r="E4" s="570"/>
      <c r="F4" s="570"/>
      <c r="G4" s="570"/>
      <c r="H4" s="570"/>
      <c r="I4" s="570"/>
      <c r="J4" s="570"/>
      <c r="K4" s="570"/>
      <c r="L4" s="570"/>
      <c r="M4" s="570"/>
      <c r="N4" s="570"/>
      <c r="O4" s="570"/>
      <c r="P4" s="570"/>
      <c r="Q4" s="570"/>
      <c r="R4" s="570"/>
      <c r="S4" s="570"/>
      <c r="T4" s="570"/>
      <c r="U4" s="570"/>
      <c r="V4" s="570"/>
      <c r="W4" s="570"/>
      <c r="X4" s="570"/>
      <c r="Y4" s="570"/>
      <c r="Z4" s="570"/>
      <c r="AA4" s="570"/>
      <c r="AB4" s="570"/>
      <c r="AC4" s="570"/>
      <c r="AD4" s="570"/>
      <c r="AE4" s="570"/>
      <c r="AF4" s="570"/>
      <c r="AG4" s="570"/>
      <c r="AH4" s="570"/>
      <c r="AI4" s="570"/>
      <c r="AJ4" s="570"/>
      <c r="AK4" s="570"/>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ht="17.25">
      <c r="A6" s="176"/>
      <c r="B6" s="176"/>
      <c r="C6" s="176" t="s">
        <v>858</v>
      </c>
      <c r="D6" s="45"/>
      <c r="E6" s="45"/>
      <c r="F6" s="45"/>
      <c r="G6" s="45"/>
      <c r="H6" s="45"/>
      <c r="I6" s="683" t="s">
        <v>1142</v>
      </c>
      <c r="J6" s="684"/>
      <c r="K6" s="684"/>
      <c r="L6" s="684"/>
      <c r="M6" s="684"/>
      <c r="N6" s="685"/>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859</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686"/>
      <c r="D8" s="687"/>
      <c r="E8" s="687"/>
      <c r="F8" s="687"/>
      <c r="G8" s="687"/>
      <c r="H8" s="687"/>
      <c r="I8" s="687"/>
      <c r="J8" s="687"/>
      <c r="K8" s="687"/>
      <c r="L8" s="687"/>
      <c r="M8" s="687"/>
      <c r="N8" s="687"/>
      <c r="O8" s="687"/>
      <c r="P8" s="687"/>
      <c r="Q8" s="687"/>
      <c r="R8" s="687"/>
      <c r="S8" s="687"/>
      <c r="T8" s="687"/>
      <c r="U8" s="687"/>
      <c r="V8" s="687"/>
      <c r="W8" s="687"/>
      <c r="X8" s="687"/>
      <c r="Y8" s="687"/>
      <c r="Z8" s="687"/>
      <c r="AA8" s="687"/>
      <c r="AB8" s="687"/>
      <c r="AC8" s="687"/>
      <c r="AD8" s="687"/>
      <c r="AE8" s="687"/>
      <c r="AF8" s="687"/>
      <c r="AG8" s="687"/>
      <c r="AH8" s="687"/>
      <c r="AI8" s="687"/>
      <c r="AJ8" s="688"/>
      <c r="AK8" s="45"/>
    </row>
    <row r="9" spans="1:43" ht="17.25" customHeight="1">
      <c r="A9" s="182"/>
      <c r="B9" s="182"/>
      <c r="C9" s="689"/>
      <c r="D9" s="690"/>
      <c r="E9" s="690"/>
      <c r="F9" s="690"/>
      <c r="G9" s="690"/>
      <c r="H9" s="690"/>
      <c r="I9" s="690"/>
      <c r="J9" s="690"/>
      <c r="K9" s="690"/>
      <c r="L9" s="690"/>
      <c r="M9" s="690"/>
      <c r="N9" s="690"/>
      <c r="O9" s="690"/>
      <c r="P9" s="690"/>
      <c r="Q9" s="690"/>
      <c r="R9" s="690"/>
      <c r="S9" s="690"/>
      <c r="T9" s="690"/>
      <c r="U9" s="690"/>
      <c r="V9" s="690"/>
      <c r="W9" s="690"/>
      <c r="X9" s="690"/>
      <c r="Y9" s="690"/>
      <c r="Z9" s="690"/>
      <c r="AA9" s="690"/>
      <c r="AB9" s="690"/>
      <c r="AC9" s="690"/>
      <c r="AD9" s="690"/>
      <c r="AE9" s="690"/>
      <c r="AF9" s="690"/>
      <c r="AG9" s="690"/>
      <c r="AH9" s="690"/>
      <c r="AI9" s="690"/>
      <c r="AJ9" s="691"/>
      <c r="AK9" s="133"/>
      <c r="AL9" s="14"/>
    </row>
    <row r="10" spans="1:43" ht="17.25" customHeight="1">
      <c r="A10" s="182"/>
      <c r="B10" s="182"/>
      <c r="C10" s="689"/>
      <c r="D10" s="690"/>
      <c r="E10" s="690"/>
      <c r="F10" s="690"/>
      <c r="G10" s="690"/>
      <c r="H10" s="690"/>
      <c r="I10" s="690"/>
      <c r="J10" s="690"/>
      <c r="K10" s="690"/>
      <c r="L10" s="690"/>
      <c r="M10" s="690"/>
      <c r="N10" s="690"/>
      <c r="O10" s="690"/>
      <c r="P10" s="690"/>
      <c r="Q10" s="690"/>
      <c r="R10" s="690"/>
      <c r="S10" s="690"/>
      <c r="T10" s="690"/>
      <c r="U10" s="690"/>
      <c r="V10" s="690"/>
      <c r="W10" s="690"/>
      <c r="X10" s="690"/>
      <c r="Y10" s="690"/>
      <c r="Z10" s="690"/>
      <c r="AA10" s="690"/>
      <c r="AB10" s="690"/>
      <c r="AC10" s="690"/>
      <c r="AD10" s="690"/>
      <c r="AE10" s="690"/>
      <c r="AF10" s="690"/>
      <c r="AG10" s="690"/>
      <c r="AH10" s="690"/>
      <c r="AI10" s="690"/>
      <c r="AJ10" s="691"/>
      <c r="AK10" s="133"/>
      <c r="AL10" s="14"/>
    </row>
    <row r="11" spans="1:43" ht="17.25" customHeight="1">
      <c r="A11" s="182"/>
      <c r="B11" s="182"/>
      <c r="C11" s="689"/>
      <c r="D11" s="690"/>
      <c r="E11" s="690"/>
      <c r="F11" s="690"/>
      <c r="G11" s="690"/>
      <c r="H11" s="690"/>
      <c r="I11" s="690"/>
      <c r="J11" s="690"/>
      <c r="K11" s="690"/>
      <c r="L11" s="690"/>
      <c r="M11" s="690"/>
      <c r="N11" s="690"/>
      <c r="O11" s="690"/>
      <c r="P11" s="690"/>
      <c r="Q11" s="690"/>
      <c r="R11" s="690"/>
      <c r="S11" s="690"/>
      <c r="T11" s="690"/>
      <c r="U11" s="690"/>
      <c r="V11" s="690"/>
      <c r="W11" s="690"/>
      <c r="X11" s="690"/>
      <c r="Y11" s="690"/>
      <c r="Z11" s="690"/>
      <c r="AA11" s="690"/>
      <c r="AB11" s="690"/>
      <c r="AC11" s="690"/>
      <c r="AD11" s="690"/>
      <c r="AE11" s="690"/>
      <c r="AF11" s="690"/>
      <c r="AG11" s="690"/>
      <c r="AH11" s="690"/>
      <c r="AI11" s="690"/>
      <c r="AJ11" s="691"/>
      <c r="AK11" s="133"/>
      <c r="AL11" s="14"/>
    </row>
    <row r="12" spans="1:43" ht="17.25" customHeight="1">
      <c r="A12" s="182"/>
      <c r="B12" s="182"/>
      <c r="C12" s="689"/>
      <c r="D12" s="690"/>
      <c r="E12" s="690"/>
      <c r="F12" s="690"/>
      <c r="G12" s="690"/>
      <c r="H12" s="690"/>
      <c r="I12" s="690"/>
      <c r="J12" s="690"/>
      <c r="K12" s="690"/>
      <c r="L12" s="690"/>
      <c r="M12" s="690"/>
      <c r="N12" s="690"/>
      <c r="O12" s="690"/>
      <c r="P12" s="690"/>
      <c r="Q12" s="690"/>
      <c r="R12" s="690"/>
      <c r="S12" s="690"/>
      <c r="T12" s="690"/>
      <c r="U12" s="690"/>
      <c r="V12" s="690"/>
      <c r="W12" s="690"/>
      <c r="X12" s="690"/>
      <c r="Y12" s="690"/>
      <c r="Z12" s="690"/>
      <c r="AA12" s="690"/>
      <c r="AB12" s="690"/>
      <c r="AC12" s="690"/>
      <c r="AD12" s="690"/>
      <c r="AE12" s="690"/>
      <c r="AF12" s="690"/>
      <c r="AG12" s="690"/>
      <c r="AH12" s="690"/>
      <c r="AI12" s="690"/>
      <c r="AJ12" s="691"/>
      <c r="AK12" s="133"/>
      <c r="AL12" s="14"/>
    </row>
    <row r="13" spans="1:43">
      <c r="A13" s="178"/>
      <c r="B13" s="178"/>
      <c r="C13" s="689"/>
      <c r="D13" s="690"/>
      <c r="E13" s="690"/>
      <c r="F13" s="690"/>
      <c r="G13" s="690"/>
      <c r="H13" s="690"/>
      <c r="I13" s="690"/>
      <c r="J13" s="690"/>
      <c r="K13" s="690"/>
      <c r="L13" s="690"/>
      <c r="M13" s="690"/>
      <c r="N13" s="690"/>
      <c r="O13" s="690"/>
      <c r="P13" s="690"/>
      <c r="Q13" s="690"/>
      <c r="R13" s="690"/>
      <c r="S13" s="690"/>
      <c r="T13" s="690"/>
      <c r="U13" s="690"/>
      <c r="V13" s="690"/>
      <c r="W13" s="690"/>
      <c r="X13" s="690"/>
      <c r="Y13" s="690"/>
      <c r="Z13" s="690"/>
      <c r="AA13" s="690"/>
      <c r="AB13" s="690"/>
      <c r="AC13" s="690"/>
      <c r="AD13" s="690"/>
      <c r="AE13" s="690"/>
      <c r="AF13" s="690"/>
      <c r="AG13" s="690"/>
      <c r="AH13" s="690"/>
      <c r="AI13" s="690"/>
      <c r="AJ13" s="691"/>
      <c r="AK13" s="183"/>
    </row>
    <row r="14" spans="1:43">
      <c r="B14" s="178"/>
      <c r="C14" s="689"/>
      <c r="D14" s="690"/>
      <c r="E14" s="690"/>
      <c r="F14" s="690"/>
      <c r="G14" s="690"/>
      <c r="H14" s="690"/>
      <c r="I14" s="690"/>
      <c r="J14" s="690"/>
      <c r="K14" s="690"/>
      <c r="L14" s="690"/>
      <c r="M14" s="690"/>
      <c r="N14" s="690"/>
      <c r="O14" s="690"/>
      <c r="P14" s="690"/>
      <c r="Q14" s="690"/>
      <c r="R14" s="690"/>
      <c r="S14" s="690"/>
      <c r="T14" s="690"/>
      <c r="U14" s="690"/>
      <c r="V14" s="690"/>
      <c r="W14" s="690"/>
      <c r="X14" s="690"/>
      <c r="Y14" s="690"/>
      <c r="Z14" s="690"/>
      <c r="AA14" s="690"/>
      <c r="AB14" s="690"/>
      <c r="AC14" s="690"/>
      <c r="AD14" s="690"/>
      <c r="AE14" s="690"/>
      <c r="AF14" s="690"/>
      <c r="AG14" s="690"/>
      <c r="AH14" s="690"/>
      <c r="AI14" s="690"/>
      <c r="AJ14" s="691"/>
      <c r="AK14" s="183"/>
    </row>
    <row r="15" spans="1:43">
      <c r="B15" s="178"/>
      <c r="C15" s="689"/>
      <c r="D15" s="690"/>
      <c r="E15" s="690"/>
      <c r="F15" s="690"/>
      <c r="G15" s="690"/>
      <c r="H15" s="690"/>
      <c r="I15" s="690"/>
      <c r="J15" s="690"/>
      <c r="K15" s="690"/>
      <c r="L15" s="690"/>
      <c r="M15" s="690"/>
      <c r="N15" s="690"/>
      <c r="O15" s="690"/>
      <c r="P15" s="690"/>
      <c r="Q15" s="690"/>
      <c r="R15" s="690"/>
      <c r="S15" s="690"/>
      <c r="T15" s="690"/>
      <c r="U15" s="690"/>
      <c r="V15" s="690"/>
      <c r="W15" s="690"/>
      <c r="X15" s="690"/>
      <c r="Y15" s="690"/>
      <c r="Z15" s="690"/>
      <c r="AA15" s="690"/>
      <c r="AB15" s="690"/>
      <c r="AC15" s="690"/>
      <c r="AD15" s="690"/>
      <c r="AE15" s="690"/>
      <c r="AF15" s="690"/>
      <c r="AG15" s="690"/>
      <c r="AH15" s="690"/>
      <c r="AI15" s="690"/>
      <c r="AJ15" s="691"/>
      <c r="AK15" s="179"/>
    </row>
    <row r="16" spans="1:43">
      <c r="B16" s="178"/>
      <c r="C16" s="692"/>
      <c r="D16" s="693"/>
      <c r="E16" s="693"/>
      <c r="F16" s="693"/>
      <c r="G16" s="693"/>
      <c r="H16" s="693"/>
      <c r="I16" s="693"/>
      <c r="J16" s="693"/>
      <c r="K16" s="693"/>
      <c r="L16" s="693"/>
      <c r="M16" s="693"/>
      <c r="N16" s="693"/>
      <c r="O16" s="693"/>
      <c r="P16" s="693"/>
      <c r="Q16" s="693"/>
      <c r="R16" s="693"/>
      <c r="S16" s="693"/>
      <c r="T16" s="693"/>
      <c r="U16" s="693"/>
      <c r="V16" s="693"/>
      <c r="W16" s="693"/>
      <c r="X16" s="693"/>
      <c r="Y16" s="693"/>
      <c r="Z16" s="693"/>
      <c r="AA16" s="693"/>
      <c r="AB16" s="693"/>
      <c r="AC16" s="693"/>
      <c r="AD16" s="693"/>
      <c r="AE16" s="693"/>
      <c r="AF16" s="693"/>
      <c r="AG16" s="693"/>
      <c r="AH16" s="693"/>
      <c r="AI16" s="693"/>
      <c r="AJ16" s="694"/>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695" t="s">
        <v>864</v>
      </c>
      <c r="C19" s="570"/>
      <c r="D19" s="570"/>
      <c r="E19" s="570"/>
      <c r="F19" s="570"/>
      <c r="G19" s="570"/>
      <c r="H19" s="570"/>
      <c r="I19" s="570"/>
      <c r="J19" s="570"/>
      <c r="K19" s="570"/>
      <c r="L19" s="570"/>
      <c r="M19" s="570"/>
      <c r="N19" s="570"/>
      <c r="O19" s="570"/>
      <c r="P19" s="570"/>
      <c r="Q19" s="570"/>
      <c r="R19" s="570"/>
      <c r="S19" s="570"/>
      <c r="T19" s="570"/>
      <c r="U19" s="570"/>
      <c r="V19" s="570"/>
      <c r="W19" s="570"/>
      <c r="X19" s="570"/>
      <c r="Y19" s="570"/>
      <c r="Z19" s="570"/>
      <c r="AA19" s="570"/>
      <c r="AB19" s="570"/>
      <c r="AC19" s="570"/>
      <c r="AD19" s="570"/>
      <c r="AE19" s="570"/>
      <c r="AF19" s="570"/>
      <c r="AG19" s="570"/>
      <c r="AH19" s="570"/>
      <c r="AI19" s="570"/>
      <c r="AJ19" s="570"/>
      <c r="AK19" s="570"/>
      <c r="AL19" s="14"/>
      <c r="AO19" s="1"/>
    </row>
    <row r="20" spans="1:41">
      <c r="A20" s="176"/>
      <c r="B20" s="176"/>
      <c r="C20" s="176"/>
      <c r="D20" s="45"/>
      <c r="E20" s="45"/>
      <c r="F20" s="45"/>
      <c r="G20" s="45"/>
      <c r="H20" s="45"/>
      <c r="I20" s="45"/>
      <c r="J20" s="45"/>
      <c r="K20" s="45"/>
      <c r="L20" s="45"/>
      <c r="M20" s="45"/>
      <c r="N20" s="177"/>
      <c r="O20" s="45"/>
      <c r="P20" s="177"/>
      <c r="Q20" s="45"/>
      <c r="R20" s="177"/>
      <c r="S20" s="45"/>
      <c r="T20" s="178"/>
      <c r="U20" s="178"/>
      <c r="V20" s="178"/>
      <c r="W20" s="45"/>
      <c r="X20" s="177"/>
      <c r="Y20" s="45"/>
      <c r="Z20" s="177"/>
      <c r="AA20" s="45"/>
      <c r="AB20" s="177"/>
      <c r="AC20" s="45"/>
      <c r="AD20" s="45"/>
      <c r="AE20" s="45"/>
      <c r="AF20" s="45"/>
      <c r="AG20" s="45"/>
      <c r="AH20" s="45"/>
      <c r="AI20" s="45"/>
      <c r="AJ20" s="45"/>
      <c r="AK20" s="45"/>
    </row>
    <row r="21" spans="1:41" ht="17.25">
      <c r="A21" s="176"/>
      <c r="B21" s="176"/>
      <c r="C21" s="176" t="s">
        <v>860</v>
      </c>
      <c r="D21" s="45"/>
      <c r="E21" s="45"/>
      <c r="F21" s="45"/>
      <c r="G21" s="45"/>
      <c r="H21" s="45"/>
      <c r="I21" s="683" t="s">
        <v>1142</v>
      </c>
      <c r="J21" s="684"/>
      <c r="K21" s="684"/>
      <c r="L21" s="684"/>
      <c r="M21" s="684"/>
      <c r="N21" s="685"/>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861</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686"/>
      <c r="D23" s="687"/>
      <c r="E23" s="687"/>
      <c r="F23" s="687"/>
      <c r="G23" s="687"/>
      <c r="H23" s="687"/>
      <c r="I23" s="687"/>
      <c r="J23" s="687"/>
      <c r="K23" s="687"/>
      <c r="L23" s="687"/>
      <c r="M23" s="687"/>
      <c r="N23" s="687"/>
      <c r="O23" s="687"/>
      <c r="P23" s="687"/>
      <c r="Q23" s="687"/>
      <c r="R23" s="687"/>
      <c r="S23" s="687"/>
      <c r="T23" s="687"/>
      <c r="U23" s="687"/>
      <c r="V23" s="687"/>
      <c r="W23" s="687"/>
      <c r="X23" s="687"/>
      <c r="Y23" s="687"/>
      <c r="Z23" s="687"/>
      <c r="AA23" s="687"/>
      <c r="AB23" s="687"/>
      <c r="AC23" s="687"/>
      <c r="AD23" s="687"/>
      <c r="AE23" s="687"/>
      <c r="AF23" s="687"/>
      <c r="AG23" s="687"/>
      <c r="AH23" s="687"/>
      <c r="AI23" s="687"/>
      <c r="AJ23" s="688"/>
      <c r="AK23" s="45"/>
    </row>
    <row r="24" spans="1:41" ht="17.25" customHeight="1">
      <c r="A24" s="182"/>
      <c r="B24" s="182"/>
      <c r="C24" s="689"/>
      <c r="D24" s="690"/>
      <c r="E24" s="690"/>
      <c r="F24" s="690"/>
      <c r="G24" s="690"/>
      <c r="H24" s="690"/>
      <c r="I24" s="690"/>
      <c r="J24" s="690"/>
      <c r="K24" s="690"/>
      <c r="L24" s="690"/>
      <c r="M24" s="690"/>
      <c r="N24" s="690"/>
      <c r="O24" s="690"/>
      <c r="P24" s="690"/>
      <c r="Q24" s="690"/>
      <c r="R24" s="690"/>
      <c r="S24" s="690"/>
      <c r="T24" s="690"/>
      <c r="U24" s="690"/>
      <c r="V24" s="690"/>
      <c r="W24" s="690"/>
      <c r="X24" s="690"/>
      <c r="Y24" s="690"/>
      <c r="Z24" s="690"/>
      <c r="AA24" s="690"/>
      <c r="AB24" s="690"/>
      <c r="AC24" s="690"/>
      <c r="AD24" s="690"/>
      <c r="AE24" s="690"/>
      <c r="AF24" s="690"/>
      <c r="AG24" s="690"/>
      <c r="AH24" s="690"/>
      <c r="AI24" s="690"/>
      <c r="AJ24" s="691"/>
      <c r="AK24" s="133"/>
      <c r="AL24" s="14"/>
    </row>
    <row r="25" spans="1:41" ht="17.25" customHeight="1">
      <c r="A25" s="182"/>
      <c r="B25" s="182"/>
      <c r="C25" s="689"/>
      <c r="D25" s="690"/>
      <c r="E25" s="690"/>
      <c r="F25" s="690"/>
      <c r="G25" s="690"/>
      <c r="H25" s="690"/>
      <c r="I25" s="690"/>
      <c r="J25" s="690"/>
      <c r="K25" s="690"/>
      <c r="L25" s="690"/>
      <c r="M25" s="690"/>
      <c r="N25" s="690"/>
      <c r="O25" s="690"/>
      <c r="P25" s="690"/>
      <c r="Q25" s="690"/>
      <c r="R25" s="690"/>
      <c r="S25" s="690"/>
      <c r="T25" s="690"/>
      <c r="U25" s="690"/>
      <c r="V25" s="690"/>
      <c r="W25" s="690"/>
      <c r="X25" s="690"/>
      <c r="Y25" s="690"/>
      <c r="Z25" s="690"/>
      <c r="AA25" s="690"/>
      <c r="AB25" s="690"/>
      <c r="AC25" s="690"/>
      <c r="AD25" s="690"/>
      <c r="AE25" s="690"/>
      <c r="AF25" s="690"/>
      <c r="AG25" s="690"/>
      <c r="AH25" s="690"/>
      <c r="AI25" s="690"/>
      <c r="AJ25" s="691"/>
      <c r="AK25" s="133"/>
      <c r="AL25" s="14"/>
    </row>
    <row r="26" spans="1:41" ht="17.25" customHeight="1">
      <c r="A26" s="182"/>
      <c r="B26" s="182"/>
      <c r="C26" s="689"/>
      <c r="D26" s="690"/>
      <c r="E26" s="690"/>
      <c r="F26" s="690"/>
      <c r="G26" s="690"/>
      <c r="H26" s="690"/>
      <c r="I26" s="690"/>
      <c r="J26" s="690"/>
      <c r="K26" s="690"/>
      <c r="L26" s="690"/>
      <c r="M26" s="690"/>
      <c r="N26" s="690"/>
      <c r="O26" s="690"/>
      <c r="P26" s="690"/>
      <c r="Q26" s="690"/>
      <c r="R26" s="690"/>
      <c r="S26" s="690"/>
      <c r="T26" s="690"/>
      <c r="U26" s="690"/>
      <c r="V26" s="690"/>
      <c r="W26" s="690"/>
      <c r="X26" s="690"/>
      <c r="Y26" s="690"/>
      <c r="Z26" s="690"/>
      <c r="AA26" s="690"/>
      <c r="AB26" s="690"/>
      <c r="AC26" s="690"/>
      <c r="AD26" s="690"/>
      <c r="AE26" s="690"/>
      <c r="AF26" s="690"/>
      <c r="AG26" s="690"/>
      <c r="AH26" s="690"/>
      <c r="AI26" s="690"/>
      <c r="AJ26" s="691"/>
      <c r="AK26" s="133"/>
      <c r="AL26" s="14"/>
    </row>
    <row r="27" spans="1:41" ht="17.25" customHeight="1">
      <c r="A27" s="182"/>
      <c r="B27" s="182"/>
      <c r="C27" s="689"/>
      <c r="D27" s="690"/>
      <c r="E27" s="690"/>
      <c r="F27" s="690"/>
      <c r="G27" s="690"/>
      <c r="H27" s="690"/>
      <c r="I27" s="690"/>
      <c r="J27" s="690"/>
      <c r="K27" s="690"/>
      <c r="L27" s="690"/>
      <c r="M27" s="690"/>
      <c r="N27" s="690"/>
      <c r="O27" s="690"/>
      <c r="P27" s="690"/>
      <c r="Q27" s="690"/>
      <c r="R27" s="690"/>
      <c r="S27" s="690"/>
      <c r="T27" s="690"/>
      <c r="U27" s="690"/>
      <c r="V27" s="690"/>
      <c r="W27" s="690"/>
      <c r="X27" s="690"/>
      <c r="Y27" s="690"/>
      <c r="Z27" s="690"/>
      <c r="AA27" s="690"/>
      <c r="AB27" s="690"/>
      <c r="AC27" s="690"/>
      <c r="AD27" s="690"/>
      <c r="AE27" s="690"/>
      <c r="AF27" s="690"/>
      <c r="AG27" s="690"/>
      <c r="AH27" s="690"/>
      <c r="AI27" s="690"/>
      <c r="AJ27" s="691"/>
      <c r="AK27" s="133"/>
      <c r="AL27" s="14"/>
    </row>
    <row r="28" spans="1:41">
      <c r="A28" s="178"/>
      <c r="B28" s="178"/>
      <c r="C28" s="689"/>
      <c r="D28" s="690"/>
      <c r="E28" s="690"/>
      <c r="F28" s="690"/>
      <c r="G28" s="690"/>
      <c r="H28" s="690"/>
      <c r="I28" s="690"/>
      <c r="J28" s="690"/>
      <c r="K28" s="690"/>
      <c r="L28" s="690"/>
      <c r="M28" s="690"/>
      <c r="N28" s="690"/>
      <c r="O28" s="690"/>
      <c r="P28" s="690"/>
      <c r="Q28" s="690"/>
      <c r="R28" s="690"/>
      <c r="S28" s="690"/>
      <c r="T28" s="690"/>
      <c r="U28" s="690"/>
      <c r="V28" s="690"/>
      <c r="W28" s="690"/>
      <c r="X28" s="690"/>
      <c r="Y28" s="690"/>
      <c r="Z28" s="690"/>
      <c r="AA28" s="690"/>
      <c r="AB28" s="690"/>
      <c r="AC28" s="690"/>
      <c r="AD28" s="690"/>
      <c r="AE28" s="690"/>
      <c r="AF28" s="690"/>
      <c r="AG28" s="690"/>
      <c r="AH28" s="690"/>
      <c r="AI28" s="690"/>
      <c r="AJ28" s="691"/>
      <c r="AK28" s="183"/>
    </row>
    <row r="29" spans="1:41">
      <c r="B29" s="178"/>
      <c r="C29" s="689"/>
      <c r="D29" s="690"/>
      <c r="E29" s="690"/>
      <c r="F29" s="690"/>
      <c r="G29" s="690"/>
      <c r="H29" s="690"/>
      <c r="I29" s="690"/>
      <c r="J29" s="690"/>
      <c r="K29" s="690"/>
      <c r="L29" s="690"/>
      <c r="M29" s="690"/>
      <c r="N29" s="690"/>
      <c r="O29" s="690"/>
      <c r="P29" s="690"/>
      <c r="Q29" s="690"/>
      <c r="R29" s="690"/>
      <c r="S29" s="690"/>
      <c r="T29" s="690"/>
      <c r="U29" s="690"/>
      <c r="V29" s="690"/>
      <c r="W29" s="690"/>
      <c r="X29" s="690"/>
      <c r="Y29" s="690"/>
      <c r="Z29" s="690"/>
      <c r="AA29" s="690"/>
      <c r="AB29" s="690"/>
      <c r="AC29" s="690"/>
      <c r="AD29" s="690"/>
      <c r="AE29" s="690"/>
      <c r="AF29" s="690"/>
      <c r="AG29" s="690"/>
      <c r="AH29" s="690"/>
      <c r="AI29" s="690"/>
      <c r="AJ29" s="691"/>
      <c r="AK29" s="183"/>
    </row>
    <row r="30" spans="1:41">
      <c r="B30" s="178"/>
      <c r="C30" s="689"/>
      <c r="D30" s="690"/>
      <c r="E30" s="690"/>
      <c r="F30" s="690"/>
      <c r="G30" s="690"/>
      <c r="H30" s="690"/>
      <c r="I30" s="690"/>
      <c r="J30" s="690"/>
      <c r="K30" s="690"/>
      <c r="L30" s="690"/>
      <c r="M30" s="690"/>
      <c r="N30" s="690"/>
      <c r="O30" s="690"/>
      <c r="P30" s="690"/>
      <c r="Q30" s="690"/>
      <c r="R30" s="690"/>
      <c r="S30" s="690"/>
      <c r="T30" s="690"/>
      <c r="U30" s="690"/>
      <c r="V30" s="690"/>
      <c r="W30" s="690"/>
      <c r="X30" s="690"/>
      <c r="Y30" s="690"/>
      <c r="Z30" s="690"/>
      <c r="AA30" s="690"/>
      <c r="AB30" s="690"/>
      <c r="AC30" s="690"/>
      <c r="AD30" s="690"/>
      <c r="AE30" s="690"/>
      <c r="AF30" s="690"/>
      <c r="AG30" s="690"/>
      <c r="AH30" s="690"/>
      <c r="AI30" s="690"/>
      <c r="AJ30" s="691"/>
      <c r="AK30" s="179"/>
    </row>
    <row r="31" spans="1:41">
      <c r="B31" s="178"/>
      <c r="C31" s="692"/>
      <c r="D31" s="693"/>
      <c r="E31" s="693"/>
      <c r="F31" s="693"/>
      <c r="G31" s="693"/>
      <c r="H31" s="693"/>
      <c r="I31" s="693"/>
      <c r="J31" s="693"/>
      <c r="K31" s="693"/>
      <c r="L31" s="693"/>
      <c r="M31" s="693"/>
      <c r="N31" s="693"/>
      <c r="O31" s="693"/>
      <c r="P31" s="693"/>
      <c r="Q31" s="693"/>
      <c r="R31" s="693"/>
      <c r="S31" s="693"/>
      <c r="T31" s="693"/>
      <c r="U31" s="693"/>
      <c r="V31" s="693"/>
      <c r="W31" s="693"/>
      <c r="X31" s="693"/>
      <c r="Y31" s="693"/>
      <c r="Z31" s="693"/>
      <c r="AA31" s="693"/>
      <c r="AB31" s="693"/>
      <c r="AC31" s="693"/>
      <c r="AD31" s="693"/>
      <c r="AE31" s="693"/>
      <c r="AF31" s="693"/>
      <c r="AG31" s="693"/>
      <c r="AH31" s="693"/>
      <c r="AI31" s="693"/>
      <c r="AJ31" s="694"/>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37" t="s">
        <v>865</v>
      </c>
      <c r="B35" s="238"/>
      <c r="C35" s="238"/>
      <c r="D35" s="238"/>
      <c r="E35" s="238"/>
      <c r="F35" s="238"/>
      <c r="G35" s="238"/>
      <c r="H35" s="238"/>
      <c r="I35" s="238"/>
      <c r="J35" s="238"/>
      <c r="K35" s="238"/>
      <c r="L35" s="238"/>
      <c r="M35" s="238"/>
      <c r="N35" s="238"/>
      <c r="O35" s="238"/>
      <c r="P35" s="238"/>
      <c r="Q35" s="238"/>
      <c r="R35" s="238"/>
      <c r="S35" s="238"/>
      <c r="T35" s="238"/>
      <c r="U35" s="238"/>
      <c r="V35" s="238"/>
      <c r="W35" s="238"/>
      <c r="X35" s="238"/>
      <c r="Y35" s="238"/>
      <c r="Z35" s="238"/>
      <c r="AA35" s="238"/>
      <c r="AB35" s="238"/>
      <c r="AC35" s="238"/>
      <c r="AD35" s="238"/>
      <c r="AE35" s="238"/>
      <c r="AF35" s="238"/>
      <c r="AG35" s="238"/>
      <c r="AH35" s="238"/>
      <c r="AI35" s="238"/>
      <c r="AJ35" s="238"/>
      <c r="AK35" s="239"/>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2:AO11"/>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0" t="s">
        <v>866</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1" t="s">
        <v>867</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5" spans="1:41">
      <c r="AL5" s="46"/>
      <c r="AM5"/>
      <c r="AN5"/>
      <c r="AO5"/>
    </row>
    <row r="6" spans="1:41" ht="75.75" customHeight="1">
      <c r="C6" s="696"/>
      <c r="D6" s="697"/>
      <c r="E6" s="697"/>
      <c r="F6" s="697"/>
      <c r="G6" s="697"/>
      <c r="H6" s="697"/>
      <c r="I6" s="697"/>
      <c r="J6" s="697"/>
      <c r="K6" s="697"/>
      <c r="L6" s="697"/>
      <c r="M6" s="697"/>
      <c r="N6" s="697"/>
      <c r="O6" s="697"/>
      <c r="P6" s="697"/>
      <c r="Q6" s="697"/>
      <c r="R6" s="697"/>
      <c r="S6" s="697"/>
      <c r="T6" s="697"/>
      <c r="U6" s="697"/>
      <c r="V6" s="697"/>
      <c r="W6" s="697"/>
      <c r="X6" s="697"/>
      <c r="Y6" s="697"/>
      <c r="Z6" s="697"/>
      <c r="AA6" s="697"/>
      <c r="AB6" s="697"/>
      <c r="AC6" s="697"/>
      <c r="AD6" s="697"/>
      <c r="AE6" s="697"/>
      <c r="AF6" s="697"/>
      <c r="AG6" s="697"/>
      <c r="AH6" s="697"/>
      <c r="AI6" s="697"/>
      <c r="AJ6" s="697"/>
      <c r="AK6" s="698"/>
      <c r="AL6"/>
      <c r="AM6"/>
      <c r="AN6"/>
      <c r="AO6"/>
    </row>
    <row r="7" spans="1:41" s="1" customFormat="1" ht="75.75" customHeight="1">
      <c r="A7" s="17"/>
      <c r="B7" s="17"/>
      <c r="C7" s="699"/>
      <c r="D7" s="700"/>
      <c r="E7" s="700"/>
      <c r="F7" s="700"/>
      <c r="G7" s="700"/>
      <c r="H7" s="700"/>
      <c r="I7" s="700"/>
      <c r="J7" s="700"/>
      <c r="K7" s="700"/>
      <c r="L7" s="700"/>
      <c r="M7" s="700"/>
      <c r="N7" s="700"/>
      <c r="O7" s="700"/>
      <c r="P7" s="700"/>
      <c r="Q7" s="700"/>
      <c r="R7" s="700"/>
      <c r="S7" s="700"/>
      <c r="T7" s="700"/>
      <c r="U7" s="700"/>
      <c r="V7" s="700"/>
      <c r="W7" s="700"/>
      <c r="X7" s="700"/>
      <c r="Y7" s="700"/>
      <c r="Z7" s="700"/>
      <c r="AA7" s="700"/>
      <c r="AB7" s="700"/>
      <c r="AC7" s="700"/>
      <c r="AD7" s="700"/>
      <c r="AE7" s="700"/>
      <c r="AF7" s="700"/>
      <c r="AG7" s="700"/>
      <c r="AH7" s="700"/>
      <c r="AI7" s="700"/>
      <c r="AJ7" s="700"/>
      <c r="AK7" s="701"/>
    </row>
    <row r="8" spans="1:41" ht="75.75" customHeight="1">
      <c r="C8" s="702"/>
      <c r="D8" s="703"/>
      <c r="E8" s="703"/>
      <c r="F8" s="703"/>
      <c r="G8" s="703"/>
      <c r="H8" s="703"/>
      <c r="I8" s="703"/>
      <c r="J8" s="703"/>
      <c r="K8" s="703"/>
      <c r="L8" s="703"/>
      <c r="M8" s="703"/>
      <c r="N8" s="703"/>
      <c r="O8" s="703"/>
      <c r="P8" s="703"/>
      <c r="Q8" s="703"/>
      <c r="R8" s="703"/>
      <c r="S8" s="703"/>
      <c r="T8" s="703"/>
      <c r="U8" s="703"/>
      <c r="V8" s="703"/>
      <c r="W8" s="703"/>
      <c r="X8" s="703"/>
      <c r="Y8" s="703"/>
      <c r="Z8" s="703"/>
      <c r="AA8" s="703"/>
      <c r="AB8" s="703"/>
      <c r="AC8" s="703"/>
      <c r="AD8" s="703"/>
      <c r="AE8" s="703"/>
      <c r="AF8" s="703"/>
      <c r="AG8" s="703"/>
      <c r="AH8" s="703"/>
      <c r="AI8" s="703"/>
      <c r="AJ8" s="703"/>
      <c r="AK8" s="704"/>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37" t="s">
        <v>869</v>
      </c>
      <c r="B11" s="475"/>
      <c r="C11" s="475"/>
      <c r="D11" s="475"/>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6"/>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AO12"/>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0" t="s">
        <v>870</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1" t="s">
        <v>871</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5" spans="1:41">
      <c r="AL5" s="46"/>
      <c r="AM5"/>
      <c r="AN5"/>
      <c r="AO5"/>
    </row>
    <row r="6" spans="1:41" ht="75.75" customHeight="1">
      <c r="C6" s="696" t="s">
        <v>1143</v>
      </c>
      <c r="D6" s="697"/>
      <c r="E6" s="697"/>
      <c r="F6" s="697"/>
      <c r="G6" s="697"/>
      <c r="H6" s="697"/>
      <c r="I6" s="697"/>
      <c r="J6" s="697"/>
      <c r="K6" s="697"/>
      <c r="L6" s="697"/>
      <c r="M6" s="697"/>
      <c r="N6" s="697"/>
      <c r="O6" s="697"/>
      <c r="P6" s="697"/>
      <c r="Q6" s="697"/>
      <c r="R6" s="697"/>
      <c r="S6" s="697"/>
      <c r="T6" s="697"/>
      <c r="U6" s="697"/>
      <c r="V6" s="697"/>
      <c r="W6" s="697"/>
      <c r="X6" s="697"/>
      <c r="Y6" s="697"/>
      <c r="Z6" s="697"/>
      <c r="AA6" s="697"/>
      <c r="AB6" s="697"/>
      <c r="AC6" s="697"/>
      <c r="AD6" s="697"/>
      <c r="AE6" s="697"/>
      <c r="AF6" s="697"/>
      <c r="AG6" s="697"/>
      <c r="AH6" s="697"/>
      <c r="AI6" s="697"/>
      <c r="AJ6" s="697"/>
      <c r="AK6" s="698"/>
      <c r="AL6"/>
      <c r="AM6"/>
      <c r="AN6"/>
      <c r="AO6"/>
    </row>
    <row r="7" spans="1:41" s="1" customFormat="1" ht="75.75" customHeight="1">
      <c r="A7" s="17"/>
      <c r="B7" s="17"/>
      <c r="C7" s="699"/>
      <c r="D7" s="700"/>
      <c r="E7" s="700"/>
      <c r="F7" s="700"/>
      <c r="G7" s="700"/>
      <c r="H7" s="700"/>
      <c r="I7" s="700"/>
      <c r="J7" s="700"/>
      <c r="K7" s="700"/>
      <c r="L7" s="700"/>
      <c r="M7" s="700"/>
      <c r="N7" s="700"/>
      <c r="O7" s="700"/>
      <c r="P7" s="700"/>
      <c r="Q7" s="700"/>
      <c r="R7" s="700"/>
      <c r="S7" s="700"/>
      <c r="T7" s="700"/>
      <c r="U7" s="700"/>
      <c r="V7" s="700"/>
      <c r="W7" s="700"/>
      <c r="X7" s="700"/>
      <c r="Y7" s="700"/>
      <c r="Z7" s="700"/>
      <c r="AA7" s="700"/>
      <c r="AB7" s="700"/>
      <c r="AC7" s="700"/>
      <c r="AD7" s="700"/>
      <c r="AE7" s="700"/>
      <c r="AF7" s="700"/>
      <c r="AG7" s="700"/>
      <c r="AH7" s="700"/>
      <c r="AI7" s="700"/>
      <c r="AJ7" s="700"/>
      <c r="AK7" s="701"/>
    </row>
    <row r="8" spans="1:41" ht="75.75" customHeight="1">
      <c r="C8" s="702"/>
      <c r="D8" s="703"/>
      <c r="E8" s="703"/>
      <c r="F8" s="703"/>
      <c r="G8" s="703"/>
      <c r="H8" s="703"/>
      <c r="I8" s="703"/>
      <c r="J8" s="703"/>
      <c r="K8" s="703"/>
      <c r="L8" s="703"/>
      <c r="M8" s="703"/>
      <c r="N8" s="703"/>
      <c r="O8" s="703"/>
      <c r="P8" s="703"/>
      <c r="Q8" s="703"/>
      <c r="R8" s="703"/>
      <c r="S8" s="703"/>
      <c r="T8" s="703"/>
      <c r="U8" s="703"/>
      <c r="V8" s="703"/>
      <c r="W8" s="703"/>
      <c r="X8" s="703"/>
      <c r="Y8" s="703"/>
      <c r="Z8" s="703"/>
      <c r="AA8" s="703"/>
      <c r="AB8" s="703"/>
      <c r="AC8" s="703"/>
      <c r="AD8" s="703"/>
      <c r="AE8" s="703"/>
      <c r="AF8" s="703"/>
      <c r="AG8" s="703"/>
      <c r="AH8" s="703"/>
      <c r="AI8" s="703"/>
      <c r="AJ8" s="703"/>
      <c r="AK8" s="704"/>
    </row>
    <row r="9" spans="1:41" ht="89.25" customHeight="1">
      <c r="A9" s="17"/>
      <c r="B9" s="123"/>
      <c r="C9" s="123"/>
      <c r="D9" s="45"/>
      <c r="E9" s="555" t="s">
        <v>872</v>
      </c>
      <c r="F9" s="555"/>
      <c r="G9" s="555"/>
      <c r="H9" s="555"/>
      <c r="I9" s="555"/>
      <c r="J9" s="555"/>
      <c r="K9" s="555"/>
      <c r="L9" s="555"/>
      <c r="M9" s="555"/>
      <c r="N9" s="555"/>
      <c r="O9" s="555"/>
      <c r="P9" s="555"/>
      <c r="Q9" s="555"/>
      <c r="R9" s="555"/>
      <c r="S9" s="555"/>
      <c r="T9" s="555"/>
      <c r="U9" s="555"/>
      <c r="V9" s="555"/>
      <c r="W9" s="555"/>
      <c r="X9" s="555"/>
      <c r="Y9" s="555"/>
      <c r="Z9" s="555"/>
      <c r="AA9" s="555"/>
      <c r="AB9" s="555"/>
      <c r="AC9" s="555"/>
      <c r="AD9" s="555"/>
      <c r="AE9" s="555"/>
      <c r="AF9" s="555"/>
      <c r="AG9" s="555"/>
      <c r="AH9" s="555"/>
      <c r="AI9" s="555"/>
      <c r="AJ9" s="555"/>
      <c r="AK9" s="555"/>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37" t="s">
        <v>873</v>
      </c>
      <c r="B12" s="475"/>
      <c r="C12" s="475"/>
      <c r="D12" s="475"/>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6"/>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2:AO11"/>
  <sheetViews>
    <sheetView showZeros="0" view="pageBreakPreview" zoomScaleNormal="100" zoomScaleSheetLayoutView="100" workbookViewId="0">
      <selection activeCell="AL6" sqref="AL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0" t="s">
        <v>874</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1" t="s">
        <v>875</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5" spans="1:41">
      <c r="AL5" s="46"/>
      <c r="AM5"/>
      <c r="AN5"/>
      <c r="AO5"/>
    </row>
    <row r="6" spans="1:41" ht="75.75" customHeight="1">
      <c r="C6" s="696"/>
      <c r="D6" s="697"/>
      <c r="E6" s="697"/>
      <c r="F6" s="697"/>
      <c r="G6" s="697"/>
      <c r="H6" s="697"/>
      <c r="I6" s="697"/>
      <c r="J6" s="697"/>
      <c r="K6" s="697"/>
      <c r="L6" s="697"/>
      <c r="M6" s="697"/>
      <c r="N6" s="697"/>
      <c r="O6" s="697"/>
      <c r="P6" s="697"/>
      <c r="Q6" s="697"/>
      <c r="R6" s="697"/>
      <c r="S6" s="697"/>
      <c r="T6" s="697"/>
      <c r="U6" s="697"/>
      <c r="V6" s="697"/>
      <c r="W6" s="697"/>
      <c r="X6" s="697"/>
      <c r="Y6" s="697"/>
      <c r="Z6" s="697"/>
      <c r="AA6" s="697"/>
      <c r="AB6" s="697"/>
      <c r="AC6" s="697"/>
      <c r="AD6" s="697"/>
      <c r="AE6" s="697"/>
      <c r="AF6" s="697"/>
      <c r="AG6" s="697"/>
      <c r="AH6" s="697"/>
      <c r="AI6" s="697"/>
      <c r="AJ6" s="697"/>
      <c r="AK6" s="698"/>
      <c r="AL6"/>
      <c r="AM6"/>
      <c r="AN6"/>
      <c r="AO6"/>
    </row>
    <row r="7" spans="1:41" s="1" customFormat="1" ht="75.75" customHeight="1">
      <c r="A7" s="17"/>
      <c r="B7" s="17"/>
      <c r="C7" s="699"/>
      <c r="D7" s="700"/>
      <c r="E7" s="700"/>
      <c r="F7" s="700"/>
      <c r="G7" s="700"/>
      <c r="H7" s="700"/>
      <c r="I7" s="700"/>
      <c r="J7" s="700"/>
      <c r="K7" s="700"/>
      <c r="L7" s="700"/>
      <c r="M7" s="700"/>
      <c r="N7" s="700"/>
      <c r="O7" s="700"/>
      <c r="P7" s="700"/>
      <c r="Q7" s="700"/>
      <c r="R7" s="700"/>
      <c r="S7" s="700"/>
      <c r="T7" s="700"/>
      <c r="U7" s="700"/>
      <c r="V7" s="700"/>
      <c r="W7" s="700"/>
      <c r="X7" s="700"/>
      <c r="Y7" s="700"/>
      <c r="Z7" s="700"/>
      <c r="AA7" s="700"/>
      <c r="AB7" s="700"/>
      <c r="AC7" s="700"/>
      <c r="AD7" s="700"/>
      <c r="AE7" s="700"/>
      <c r="AF7" s="700"/>
      <c r="AG7" s="700"/>
      <c r="AH7" s="700"/>
      <c r="AI7" s="700"/>
      <c r="AJ7" s="700"/>
      <c r="AK7" s="701"/>
    </row>
    <row r="8" spans="1:41" ht="75.75" customHeight="1">
      <c r="C8" s="702"/>
      <c r="D8" s="703"/>
      <c r="E8" s="703"/>
      <c r="F8" s="703"/>
      <c r="G8" s="703"/>
      <c r="H8" s="703"/>
      <c r="I8" s="703"/>
      <c r="J8" s="703"/>
      <c r="K8" s="703"/>
      <c r="L8" s="703"/>
      <c r="M8" s="703"/>
      <c r="N8" s="703"/>
      <c r="O8" s="703"/>
      <c r="P8" s="703"/>
      <c r="Q8" s="703"/>
      <c r="R8" s="703"/>
      <c r="S8" s="703"/>
      <c r="T8" s="703"/>
      <c r="U8" s="703"/>
      <c r="V8" s="703"/>
      <c r="W8" s="703"/>
      <c r="X8" s="703"/>
      <c r="Y8" s="703"/>
      <c r="Z8" s="703"/>
      <c r="AA8" s="703"/>
      <c r="AB8" s="703"/>
      <c r="AC8" s="703"/>
      <c r="AD8" s="703"/>
      <c r="AE8" s="703"/>
      <c r="AF8" s="703"/>
      <c r="AG8" s="703"/>
      <c r="AH8" s="703"/>
      <c r="AI8" s="703"/>
      <c r="AJ8" s="703"/>
      <c r="AK8" s="704"/>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37" t="s">
        <v>873</v>
      </c>
      <c r="B11" s="475"/>
      <c r="C11" s="475"/>
      <c r="D11" s="475"/>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6"/>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2019-06-10T09:00:53Z</cp:lastPrinted>
  <dcterms:created xsi:type="dcterms:W3CDTF">2019-05-22T08:53:46Z</dcterms:created>
  <dcterms:modified xsi:type="dcterms:W3CDTF">2021-08-12T06:40:19Z</dcterms:modified>
</cp:coreProperties>
</file>