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현재_통합_문서"/>
  <bookViews>
    <workbookView xWindow="0" yWindow="0" windowWidth="28800" windowHeight="12390" tabRatio="817"/>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 r:id="rId42"/>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'1부.Ⅰ.3.2)'!$A$1:$AL$20</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'1부.Ⅰ.5'!$A$1:$AF$25</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'2부.Ⅰ.2'!$A$1:$AF$23</definedName>
    <definedName name="_xlnm.Print_Area" localSheetId="15">'2부.Ⅰ.3'!$A$1:$AO$16</definedName>
    <definedName name="_xlnm.Print_Area" localSheetId="16">'2부.Ⅰ.4'!$A$1:$AF$19</definedName>
    <definedName name="_xlnm.Print_Area" localSheetId="17">'2부.Ⅱ'!$A$1:$AK$34</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'3부.Ⅱ.3'!$A$1:$AO$12</definedName>
    <definedName name="_xlnm.Print_Area" localSheetId="23">'3부.Ⅱ.4'!$A$1:$AI$12</definedName>
    <definedName name="_xlnm.Print_Area" localSheetId="24">'3부.Ⅲ'!$A$1:$AK$19</definedName>
    <definedName name="_xlnm.Print_Area" localSheetId="25">'3부.Ⅳ.1'!$A$1:$O$39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45621" iterate="1" iterateCount="50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3" i="21" l="1"/>
  <c r="AF12" i="29"/>
  <c r="AF11" i="29"/>
  <c r="AF7" i="29"/>
  <c r="T9" i="11"/>
  <c r="W13" i="8"/>
  <c r="W12" i="8"/>
  <c r="W11" i="8"/>
  <c r="W10" i="8"/>
  <c r="W9" i="8"/>
  <c r="AC7" i="8"/>
  <c r="AC8" i="8" s="1"/>
  <c r="AC9" i="8" s="1"/>
  <c r="AC10" i="8" s="1"/>
  <c r="AC11" i="8" s="1"/>
  <c r="AC12" i="8" s="1"/>
  <c r="AC13" i="8" s="1"/>
  <c r="K9" i="28" l="1"/>
  <c r="K10" i="28"/>
  <c r="K11" i="28"/>
  <c r="K12" i="28"/>
  <c r="K13" i="28"/>
  <c r="K14" i="28"/>
  <c r="K15" i="28"/>
  <c r="K16" i="28"/>
  <c r="K17" i="28"/>
  <c r="K18" i="28"/>
  <c r="K19" i="28"/>
  <c r="K20" i="28"/>
  <c r="K21" i="28"/>
  <c r="K22" i="28"/>
  <c r="K23" i="28"/>
  <c r="K24" i="28"/>
  <c r="K25" i="28"/>
  <c r="K26" i="28"/>
  <c r="K27" i="28"/>
  <c r="K28" i="28"/>
  <c r="K29" i="28"/>
  <c r="K30" i="28"/>
  <c r="K31" i="28"/>
  <c r="K32" i="28"/>
  <c r="K33" i="28"/>
  <c r="K34" i="28"/>
  <c r="K35" i="28"/>
  <c r="K36" i="28"/>
  <c r="K8" i="28"/>
  <c r="W7" i="15" l="1"/>
  <c r="AA6" i="33" l="1"/>
  <c r="S6" i="33"/>
  <c r="O4" i="37" s="1"/>
  <c r="AI11" i="30"/>
  <c r="AG11" i="30"/>
  <c r="AC11" i="30"/>
  <c r="AA11" i="30"/>
  <c r="W11" i="30"/>
  <c r="U11" i="30"/>
  <c r="AH11" i="30"/>
  <c r="AB11" i="30"/>
  <c r="V11" i="30"/>
  <c r="Q5" i="30"/>
  <c r="Q11" i="30" s="1"/>
  <c r="O5" i="30"/>
  <c r="O11" i="30" s="1"/>
  <c r="O4" i="34" l="1"/>
  <c r="O4" i="36"/>
  <c r="V9" i="33"/>
  <c r="O4" i="43"/>
  <c r="Q6" i="33"/>
  <c r="Q7" i="33" s="1"/>
  <c r="M5" i="36" s="1"/>
  <c r="M4" i="36" l="1"/>
  <c r="T7" i="36" s="1"/>
  <c r="S9" i="33"/>
  <c r="N5" i="11"/>
  <c r="AG11" i="43" l="1"/>
  <c r="U11" i="43"/>
  <c r="AG18" i="34"/>
  <c r="AA18" i="34"/>
  <c r="U18" i="34"/>
  <c r="O18" i="34"/>
  <c r="AG10" i="34"/>
  <c r="AA10" i="34"/>
  <c r="U10" i="34"/>
  <c r="O10" i="34"/>
  <c r="O71" i="33"/>
  <c r="O60" i="33"/>
  <c r="AG128" i="33"/>
  <c r="U128" i="33"/>
  <c r="AG121" i="33"/>
  <c r="AG118" i="33"/>
  <c r="AG115" i="33"/>
  <c r="AG112" i="33"/>
  <c r="U121" i="33"/>
  <c r="U118" i="33"/>
  <c r="U115" i="33"/>
  <c r="U112" i="33"/>
  <c r="G6" i="43" l="1"/>
  <c r="V5" i="43"/>
  <c r="AG75" i="43" l="1"/>
  <c r="U75" i="43"/>
  <c r="AG69" i="43"/>
  <c r="U69" i="43"/>
  <c r="U68" i="43" s="1"/>
  <c r="AG60" i="43"/>
  <c r="U60" i="43"/>
  <c r="AG52" i="43"/>
  <c r="AG51" i="43" s="1"/>
  <c r="U52" i="43"/>
  <c r="AG24" i="43"/>
  <c r="U24" i="43"/>
  <c r="AG9" i="43"/>
  <c r="U51" i="43" l="1"/>
  <c r="AG68" i="43"/>
  <c r="U9" i="43"/>
  <c r="U81" i="43" s="1"/>
  <c r="U83" i="43" s="1"/>
  <c r="U85" i="43" s="1"/>
  <c r="AG81" i="43"/>
  <c r="AG83" i="43" s="1"/>
  <c r="AG85" i="43" s="1"/>
  <c r="G6" i="37" l="1"/>
  <c r="AF6" i="30"/>
  <c r="Z6" i="30"/>
  <c r="T6" i="30"/>
  <c r="N15" i="30" l="1"/>
  <c r="P14" i="4"/>
  <c r="AI15" i="37"/>
  <c r="AI14" i="37"/>
  <c r="AI13" i="37"/>
  <c r="AI12" i="37"/>
  <c r="AI11" i="37"/>
  <c r="AI10" i="37"/>
  <c r="AI9" i="37"/>
  <c r="AI8" i="37"/>
  <c r="V5" i="37"/>
  <c r="U10" i="36" l="1"/>
  <c r="G6" i="36"/>
  <c r="V5" i="36"/>
  <c r="AA20" i="36"/>
  <c r="AG16" i="36" s="1"/>
  <c r="O20" i="36"/>
  <c r="AG10" i="36"/>
  <c r="U16" i="36" l="1"/>
  <c r="U27" i="36"/>
  <c r="AG27" i="36"/>
  <c r="G6" i="34" l="1"/>
  <c r="AC5" i="43"/>
  <c r="AC4" i="34"/>
  <c r="AC4" i="43" s="1"/>
  <c r="V4" i="43"/>
  <c r="AG74" i="34"/>
  <c r="AA74" i="34"/>
  <c r="U74" i="34"/>
  <c r="O74" i="34"/>
  <c r="AG60" i="34"/>
  <c r="AA60" i="34"/>
  <c r="U60" i="34"/>
  <c r="O60" i="34"/>
  <c r="AG49" i="34"/>
  <c r="AA49" i="34"/>
  <c r="U49" i="34"/>
  <c r="O49" i="34"/>
  <c r="AG48" i="34"/>
  <c r="AA48" i="34"/>
  <c r="G8" i="33"/>
  <c r="AG100" i="33"/>
  <c r="U100" i="33"/>
  <c r="AG81" i="33"/>
  <c r="U81" i="33"/>
  <c r="AA71" i="33"/>
  <c r="AA60" i="33"/>
  <c r="AA46" i="33"/>
  <c r="O46" i="33"/>
  <c r="AA40" i="33"/>
  <c r="AG36" i="33" s="1"/>
  <c r="O40" i="33"/>
  <c r="AA26" i="33"/>
  <c r="AG12" i="33" s="1"/>
  <c r="O26" i="33"/>
  <c r="U12" i="33" s="1"/>
  <c r="AI9" i="33"/>
  <c r="W9" i="33"/>
  <c r="AG71" i="34" l="1"/>
  <c r="AG73" i="34" s="1"/>
  <c r="AG78" i="34" s="1"/>
  <c r="AA71" i="34"/>
  <c r="AA73" i="34" s="1"/>
  <c r="AA78" i="34" s="1"/>
  <c r="U36" i="33"/>
  <c r="U79" i="33" s="1"/>
  <c r="P13" i="4" s="1"/>
  <c r="M4" i="34"/>
  <c r="M4" i="43"/>
  <c r="T7" i="43" s="1"/>
  <c r="AC4" i="37"/>
  <c r="AC4" i="36"/>
  <c r="V4" i="37"/>
  <c r="V4" i="36"/>
  <c r="AC5" i="37"/>
  <c r="AC5" i="36"/>
  <c r="U48" i="34"/>
  <c r="U71" i="34" s="1"/>
  <c r="U73" i="34" s="1"/>
  <c r="O48" i="34"/>
  <c r="O71" i="34" s="1"/>
  <c r="O73" i="34" s="1"/>
  <c r="O78" i="34" s="1"/>
  <c r="U110" i="33"/>
  <c r="U129" i="33" s="1"/>
  <c r="AG79" i="33"/>
  <c r="AG110" i="33"/>
  <c r="AG129" i="33" s="1"/>
  <c r="T7" i="34" l="1"/>
  <c r="O5" i="34"/>
  <c r="U78" i="34"/>
  <c r="N12" i="30"/>
  <c r="N6" i="30" s="1"/>
  <c r="M4" i="37"/>
  <c r="P15" i="4"/>
  <c r="AE9" i="33"/>
  <c r="M5" i="43"/>
  <c r="AF7" i="43" s="1"/>
  <c r="AF7" i="36"/>
  <c r="M5" i="34"/>
  <c r="P5" i="30"/>
  <c r="P11" i="30" s="1"/>
  <c r="O14" i="27"/>
  <c r="W12" i="27" s="1"/>
  <c r="AF16" i="29"/>
  <c r="X23" i="22"/>
  <c r="D23" i="22"/>
  <c r="O14" i="21"/>
  <c r="O12" i="21"/>
  <c r="O10" i="21"/>
  <c r="O11"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8" i="27" l="1"/>
  <c r="O16" i="21"/>
  <c r="AF7" i="34"/>
  <c r="M5" i="37"/>
  <c r="W9" i="27"/>
  <c r="W5" i="27"/>
  <c r="W11" i="27"/>
  <c r="W6" i="27"/>
  <c r="D10" i="22" l="1"/>
  <c r="D11" i="22"/>
  <c r="D12" i="22"/>
  <c r="D13" i="22"/>
  <c r="D14" i="22"/>
  <c r="D15" i="22"/>
  <c r="D16" i="22"/>
  <c r="D17" i="22"/>
  <c r="D18" i="22"/>
  <c r="D19" i="22"/>
  <c r="D20" i="22"/>
  <c r="D21" i="22"/>
  <c r="D22" i="22"/>
  <c r="D24" i="22"/>
  <c r="D9" i="22"/>
  <c r="E33" i="20"/>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W15" i="15"/>
  <c r="W14" i="15"/>
  <c r="W13" i="15"/>
  <c r="W12" i="15"/>
  <c r="W11" i="15"/>
  <c r="W10" i="15"/>
  <c r="W9" i="15"/>
  <c r="W8" i="15"/>
  <c r="W16" i="15"/>
  <c r="W17" i="15"/>
  <c r="W18" i="15"/>
  <c r="W19" i="15"/>
  <c r="W20" i="15"/>
  <c r="W21" i="15"/>
  <c r="AA13" i="13"/>
  <c r="AD13" i="13" s="1"/>
  <c r="AA12" i="13"/>
  <c r="AD12" i="13" s="1"/>
  <c r="AA11" i="13"/>
  <c r="AD11" i="13" s="1"/>
  <c r="AA10" i="13"/>
  <c r="AA9" i="13"/>
  <c r="V14" i="13"/>
  <c r="AA14" i="13" s="1"/>
  <c r="AD14" i="13" s="1"/>
  <c r="S13" i="13"/>
  <c r="S12" i="13"/>
  <c r="S10" i="13"/>
  <c r="S9" i="13"/>
  <c r="N14" i="13"/>
  <c r="S14" i="13" s="1"/>
  <c r="S11" i="13"/>
  <c r="L40" i="12"/>
  <c r="AA45" i="12"/>
  <c r="U45" i="12"/>
  <c r="O45" i="12"/>
  <c r="I45" i="12"/>
  <c r="AA42" i="12"/>
  <c r="U42" i="12"/>
  <c r="O42" i="12"/>
  <c r="I42" i="12"/>
  <c r="AD40" i="12"/>
  <c r="X40" i="12"/>
  <c r="R40" i="12"/>
  <c r="AA31" i="12"/>
  <c r="U31" i="12"/>
  <c r="O31" i="12"/>
  <c r="I31" i="12"/>
  <c r="AD28" i="12"/>
  <c r="X28" i="12"/>
  <c r="R28" i="12"/>
  <c r="AA17" i="12"/>
  <c r="U17" i="12"/>
  <c r="O17" i="12"/>
  <c r="AA13" i="12"/>
  <c r="AA14" i="12" s="1"/>
  <c r="U13" i="12"/>
  <c r="U14" i="12" s="1"/>
  <c r="O13" i="12"/>
  <c r="O14" i="12" s="1"/>
  <c r="I13" i="12"/>
  <c r="I14" i="12" s="1"/>
  <c r="AC3" i="11"/>
  <c r="J9" i="11"/>
  <c r="N8" i="11"/>
  <c r="N7" i="11"/>
  <c r="N6" i="11"/>
  <c r="AP3" i="10"/>
  <c r="AM5" i="9"/>
  <c r="AL16" i="9"/>
  <c r="AL14" i="9"/>
  <c r="AL12" i="9"/>
  <c r="AL10" i="9"/>
  <c r="AL8" i="9"/>
  <c r="AE7" i="7"/>
  <c r="U12" i="4"/>
  <c r="P11" i="4"/>
  <c r="P9" i="4"/>
  <c r="AA43" i="12" l="1"/>
  <c r="AA18" i="12"/>
  <c r="AA46" i="12"/>
  <c r="O43" i="12"/>
  <c r="O46" i="12"/>
  <c r="O18" i="12"/>
  <c r="U43" i="12"/>
  <c r="U46" i="12"/>
  <c r="U18" i="12"/>
  <c r="I43" i="12"/>
  <c r="I46"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<sst xmlns="http://schemas.openxmlformats.org/spreadsheetml/2006/main" count="1522" uniqueCount="1186">
  <si>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</si>
  <si>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</si>
  <si>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</si>
  <si>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</si>
  <si>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</si>
  <si>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</si>
  <si>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</si>
  <si>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</si>
  <si>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</si>
  <si>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</si>
  <si>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</si>
  <si>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</si>
  <si>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</si>
  <si>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</si>
  <si>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</si>
  <si>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</si>
  <si>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</si>
  <si>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</si>
  <si>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</si>
  <si>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</si>
  <si>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</si>
  <si>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</si>
  <si>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</si>
  <si>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</si>
  <si>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</si>
  <si>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</si>
  <si>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</si>
  <si>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</si>
  <si>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</si>
  <si>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</si>
  <si>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</si>
  <si>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</si>
  <si>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</si>
  <si>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</si>
  <si>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</si>
  <si>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</si>
  <si>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</si>
  <si>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</si>
  <si>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</si>
  <si>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</si>
  <si>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</si>
  <si>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</si>
  <si>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</si>
  <si>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</si>
  <si>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</si>
  <si>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</si>
  <si>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</si>
  <si>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</si>
  <si>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</si>
  <si>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</si>
  <si>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</si>
  <si>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</si>
  <si>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</si>
  <si>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</si>
  <si>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</si>
  <si>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</si>
  <si>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</si>
  <si>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</si>
  <si>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</si>
  <si>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</si>
  <si>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</si>
  <si>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</si>
  <si>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</si>
  <si>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</si>
  <si>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</si>
  <si>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</si>
  <si>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</si>
  <si>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</si>
  <si>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</si>
  <si>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</si>
  <si>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</si>
  <si>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</si>
  <si>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</si>
  <si>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</si>
  <si>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</si>
  <si>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</si>
  <si>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</si>
  <si>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</si>
  <si>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</si>
  <si>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</si>
  <si>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</si>
  <si>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</si>
  <si>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</si>
  <si>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</si>
  <si>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</si>
  <si>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</si>
  <si>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</si>
  <si>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</si>
  <si>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</si>
  <si>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</si>
  <si>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</si>
  <si>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</si>
  <si>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</si>
  <si>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</si>
  <si>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</si>
  <si>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</si>
  <si>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</si>
  <si>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</si>
  <si>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</si>
  <si>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</si>
  <si>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</si>
  <si>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</si>
  <si>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</si>
  <si>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</si>
  <si>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</si>
  <si>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</si>
  <si>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</si>
  <si>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</si>
  <si>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</si>
  <si>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</si>
  <si>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</si>
  <si>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</si>
  <si>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</si>
  <si>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</si>
  <si>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</si>
  <si>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</si>
  <si>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</si>
  <si>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</si>
  <si>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</si>
  <si>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</si>
  <si>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</si>
  <si>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</si>
  <si>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</si>
  <si>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</si>
  <si>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</si>
  <si>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</si>
  <si>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</si>
  <si>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</si>
  <si>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</si>
  <si>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</si>
  <si>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</si>
  <si>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</si>
  <si>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</si>
  <si>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</si>
  <si>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</si>
  <si>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</si>
  <si>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</si>
  <si>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</si>
  <si>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</si>
  <si>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</si>
  <si>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</si>
  <si>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</si>
  <si>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</si>
  <si>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</si>
  <si>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</si>
  <si>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</si>
  <si>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</si>
  <si>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</si>
  <si>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</si>
  <si>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</si>
  <si>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</si>
  <si>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</si>
  <si>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</si>
  <si>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</si>
  <si>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</si>
  <si>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</si>
  <si>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</si>
  <si>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</si>
  <si>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</si>
  <si>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</si>
  <si>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</si>
  <si>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</si>
  <si>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</si>
  <si>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</si>
  <si>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</si>
  <si>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</si>
  <si>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</si>
  <si>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</si>
  <si>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</si>
  <si>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</si>
  <si>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</si>
  <si>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</si>
  <si>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</si>
  <si>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</si>
  <si>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</si>
  <si>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</si>
  <si>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</si>
  <si>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</si>
  <si>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</si>
  <si>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</si>
  <si>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</si>
  <si>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</si>
  <si>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</si>
  <si>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</si>
  <si>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</si>
  <si>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</si>
  <si>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</si>
  <si>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</si>
  <si>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</si>
  <si>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</si>
  <si>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</si>
  <si>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</si>
  <si>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</si>
  <si>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</si>
  <si>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</si>
  <si>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</si>
  <si>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</si>
  <si>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</si>
  <si>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</si>
  <si>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</si>
  <si>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</si>
  <si>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</si>
  <si>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</si>
  <si>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</si>
  <si>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</si>
  <si>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</si>
  <si>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</si>
  <si>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</si>
  <si>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</si>
  <si>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</si>
  <si>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</si>
  <si>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</si>
  <si>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</si>
  <si>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</si>
  <si>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</si>
  <si>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</si>
  <si>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</si>
  <si>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</si>
  <si>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</si>
  <si>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</si>
  <si>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</si>
  <si>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</si>
  <si>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</si>
  <si>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</si>
  <si>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</si>
  <si>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</si>
  <si>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</si>
  <si>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</si>
  <si>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</si>
  <si>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</si>
  <si>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</si>
  <si>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</si>
  <si>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</si>
  <si>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</si>
  <si>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</si>
  <si>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</si>
  <si>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</si>
  <si>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</si>
  <si>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</si>
  <si>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</si>
  <si>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</si>
  <si>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</si>
  <si>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</si>
  <si>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</si>
  <si>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</si>
  <si>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</si>
  <si>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</si>
  <si>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</si>
  <si>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</si>
  <si>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</si>
  <si>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</si>
  <si>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</si>
  <si>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</si>
  <si>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</si>
  <si>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</si>
  <si>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</si>
  <si>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</si>
  <si>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</si>
  <si>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</si>
  <si>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</si>
  <si>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</si>
  <si>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</si>
  <si>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</si>
  <si>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</si>
  <si>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</si>
  <si>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</si>
  <si>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</si>
  <si>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Ⅱ. 총자산의 변경내역</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</si>
  <si>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</si>
  <si>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</si>
  <si>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</si>
  <si>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</si>
  <si>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</si>
  <si>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</si>
  <si>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</si>
  <si>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</si>
  <si>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</si>
  <si>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</si>
  <si>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</si>
  <si>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</si>
  <si>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</si>
  <si>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</si>
  <si>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</si>
  <si>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</si>
  <si>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</si>
  <si>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</si>
  <si>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</si>
  <si>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</si>
  <si>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</si>
  <si>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</si>
  <si>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</si>
  <si>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</si>
  <si>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</si>
  <si>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</si>
  <si>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</si>
  <si>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</si>
  <si>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</si>
  <si>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</si>
  <si>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</si>
  <si>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</si>
  <si>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</si>
  <si>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</si>
  <si>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</si>
  <si>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</si>
  <si>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</si>
  <si>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</si>
  <si>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</si>
  <si>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</si>
  <si>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</si>
  <si>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</si>
  <si>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</si>
  <si>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</si>
  <si>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</si>
  <si>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</si>
  <si>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</si>
  <si>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</si>
  <si>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</si>
  <si>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</si>
  <si>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</si>
  <si>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</si>
  <si>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</si>
  <si>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</si>
  <si>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</si>
  <si>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</si>
  <si>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</si>
  <si>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</si>
  <si>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</si>
  <si>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</si>
  <si>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</si>
  <si>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</si>
  <si>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</si>
  <si>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</si>
  <si>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</si>
  <si>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</si>
  <si>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</si>
  <si>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</si>
  <si>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</si>
  <si>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</si>
  <si>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</si>
  <si>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</si>
  <si>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</si>
  <si>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</si>
  <si>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</si>
  <si>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</si>
  <si>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</si>
  <si>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</si>
  <si>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</si>
  <si>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</si>
  <si>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</si>
  <si>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</si>
  <si>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</si>
  <si>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</si>
  <si>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</si>
  <si>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</si>
  <si>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</si>
  <si>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</si>
  <si>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</si>
  <si>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</si>
  <si>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</si>
  <si>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</si>
  <si>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</si>
  <si>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</si>
  <si>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</si>
  <si>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</si>
  <si>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</si>
  <si>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</si>
  <si>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</si>
  <si>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</si>
  <si>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</si>
  <si>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</si>
  <si>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</si>
  <si>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</si>
  <si>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</si>
  <si>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</si>
  <si>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</si>
  <si>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</si>
  <si>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</si>
  <si>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</si>
  <si>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</si>
  <si>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</si>
  <si>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</si>
  <si>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</si>
  <si>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</si>
  <si>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</si>
  <si>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</si>
  <si>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</si>
  <si>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</si>
  <si>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</si>
  <si>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</si>
  <si>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</si>
  <si>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</si>
  <si>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</si>
  <si>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</si>
  <si>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</si>
  <si>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</si>
  <si>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</si>
  <si>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</si>
  <si>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</si>
  <si>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</si>
  <si>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</si>
  <si>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</si>
  <si>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</si>
  <si>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</si>
  <si>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</si>
  <si>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</si>
  <si>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</si>
  <si>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</si>
  <si>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</si>
  <si>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</si>
  <si>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</si>
  <si>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</si>
  <si>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</si>
  <si>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</si>
  <si>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</si>
  <si>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</si>
  <si>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</si>
  <si>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</si>
  <si>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</si>
  <si>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</si>
  <si>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</si>
  <si>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</si>
  <si>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</si>
  <si>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</si>
  <si>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</si>
  <si>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</si>
  <si>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</si>
  <si>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</si>
  <si>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</si>
  <si>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</si>
  <si>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</si>
  <si>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</si>
  <si>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</si>
  <si>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</si>
  <si>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</si>
  <si>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</si>
  <si>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</si>
  <si>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</si>
  <si>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</si>
  <si>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</si>
  <si>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</si>
  <si>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</si>
  <si>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</si>
  <si>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</si>
  <si>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</si>
  <si>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</si>
  <si>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</si>
  <si>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</si>
  <si>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</si>
  <si>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</si>
  <si>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</si>
  <si>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</si>
  <si>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</si>
  <si>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</si>
  <si>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</si>
  <si>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</si>
  <si>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</si>
  <si>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</si>
  <si>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</si>
  <si>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</si>
  <si>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</si>
  <si>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</si>
  <si>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</si>
  <si>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</si>
  <si>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</si>
  <si>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</si>
  <si>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</si>
  <si>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</si>
  <si>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</si>
  <si>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</si>
  <si>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</si>
  <si>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</si>
  <si>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</si>
  <si>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</si>
  <si>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</si>
  <si>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</si>
  <si>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</si>
  <si>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</si>
  <si>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</si>
  <si>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</si>
  <si>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</si>
  <si>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</si>
  <si>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</si>
  <si>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</si>
  <si>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</si>
  <si>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</si>
  <si>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</si>
  <si>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</si>
  <si>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</si>
  <si>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</si>
  <si>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</si>
  <si>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</si>
  <si>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</si>
  <si>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</si>
  <si>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</si>
  <si>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</si>
  <si>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</si>
  <si>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</si>
  <si>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</si>
  <si>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</si>
  <si>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</si>
  <si>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</si>
  <si>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</si>
  <si>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</si>
  <si>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</si>
  <si>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</si>
  <si>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</si>
  <si>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</si>
  <si>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</si>
  <si>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</si>
  <si>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</si>
  <si>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</si>
  <si>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</si>
  <si>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</si>
  <si>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</si>
  <si>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</si>
  <si>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</si>
  <si>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</si>
  <si>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</si>
  <si>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</si>
  <si>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</si>
  <si>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</si>
  <si>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</si>
  <si>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</si>
  <si>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</si>
  <si>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</si>
  <si>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</si>
  <si>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</si>
  <si>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</si>
  <si>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</si>
  <si>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</si>
  <si>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</si>
  <si>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</si>
  <si>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</si>
  <si>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</si>
  <si>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</si>
  <si>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</si>
  <si>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</si>
  <si>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</si>
  <si>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</si>
  <si>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</si>
  <si>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</si>
  <si>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</si>
  <si>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</si>
  <si>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</si>
  <si>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</si>
  <si>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</si>
  <si>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</si>
  <si>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</si>
  <si>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</si>
  <si>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</si>
  <si>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</si>
  <si>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</si>
  <si>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</si>
  <si>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</si>
  <si>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</si>
  <si>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</si>
  <si>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</si>
  <si>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</si>
  <si>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</si>
  <si>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</si>
  <si>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</si>
  <si>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</si>
  <si>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</si>
  <si>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</si>
  <si>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</si>
  <si>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</si>
  <si>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</si>
  <si>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</si>
  <si>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</si>
  <si>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</si>
  <si>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</si>
  <si>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</si>
  <si>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</si>
  <si>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</si>
  <si>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</si>
  <si>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</si>
  <si>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</si>
  <si>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</si>
  <si>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</si>
  <si>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</si>
  <si>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</si>
  <si>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</si>
  <si>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</si>
  <si>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</si>
  <si>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</si>
  <si>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</si>
  <si>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</si>
  <si>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</si>
  <si>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</si>
  <si>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</si>
  <si>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</si>
  <si>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</si>
  <si>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</si>
  <si>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</si>
  <si>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</si>
  <si>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</si>
  <si>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</si>
  <si>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</si>
  <si>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</si>
  <si>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</si>
  <si>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</si>
  <si>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</si>
  <si>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</si>
  <si>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</si>
  <si>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</si>
  <si>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</si>
  <si>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</si>
  <si>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</si>
  <si>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</si>
  <si>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</si>
  <si>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</si>
  <si>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</si>
  <si>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</si>
  <si>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</si>
  <si>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</si>
  <si>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</si>
  <si>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</si>
  <si>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</si>
  <si>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</si>
  <si>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</si>
  <si>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</si>
  <si>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</si>
  <si>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</si>
  <si>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</si>
  <si>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</si>
  <si>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</si>
  <si>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</si>
  <si>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</si>
  <si>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</si>
  <si>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</si>
  <si>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</si>
  <si>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</si>
  <si>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</si>
  <si>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</si>
  <si>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</si>
  <si>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</si>
  <si>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</si>
  <si>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</si>
  <si>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</si>
  <si>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</si>
  <si>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</si>
  <si>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</si>
  <si>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</si>
  <si>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</si>
  <si>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</si>
  <si>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</si>
  <si>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</si>
  <si>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</si>
  <si>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</si>
  <si>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</si>
  <si>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</si>
  <si>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</si>
  <si>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</si>
  <si>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</si>
  <si>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</si>
  <si>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</si>
  <si>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</si>
  <si>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</si>
  <si>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</si>
  <si>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</si>
  <si>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</si>
  <si>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</si>
  <si>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</si>
  <si>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</si>
  <si>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</si>
  <si>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</si>
  <si>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</si>
  <si>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</si>
  <si>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</si>
  <si>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</si>
  <si>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</si>
  <si>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</si>
  <si>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</si>
  <si>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</si>
  <si>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</si>
  <si>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</si>
  <si>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</si>
  <si>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</si>
  <si>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</si>
  <si>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</si>
  <si>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</si>
  <si>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</si>
  <si>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</si>
  <si>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</si>
  <si>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</si>
  <si>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</si>
  <si>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</si>
  <si>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</si>
  <si>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</si>
  <si>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</si>
  <si>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</si>
  <si>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</si>
  <si>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</si>
  <si>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</si>
  <si>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</si>
  <si>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</si>
  <si>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</si>
  <si>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</si>
  <si>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</si>
  <si>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</si>
  <si>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</si>
  <si>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</si>
  <si>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</si>
  <si>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</si>
  <si>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</si>
  <si>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</si>
  <si>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</si>
  <si>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</si>
  <si>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</si>
  <si>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</si>
  <si>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</si>
  <si>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</si>
  <si>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</si>
  <si>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</si>
  <si>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</si>
  <si>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</si>
  <si>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</si>
  <si>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</si>
  <si>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</si>
  <si>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</si>
  <si>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</si>
  <si>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</si>
  <si>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</si>
  <si>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</si>
  <si>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</si>
  <si>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</si>
  <si>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</si>
  <si>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</si>
  <si>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</si>
  <si>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</si>
  <si>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</si>
  <si>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</si>
  <si>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</si>
  <si>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</si>
  <si>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</si>
  <si>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</si>
  <si>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</si>
  <si>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</si>
  <si>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</si>
  <si>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</si>
  <si>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</si>
  <si>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</si>
  <si>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</si>
  <si>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</si>
  <si>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</si>
  <si>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</si>
  <si>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</si>
  <si>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</si>
  <si>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</si>
  <si>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</si>
  <si>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</si>
  <si>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</si>
  <si>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</si>
  <si>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</si>
  <si>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</si>
  <si>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</si>
  <si>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</si>
  <si>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</si>
  <si>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</si>
  <si>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</si>
  <si>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</si>
  <si>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</si>
  <si>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</si>
  <si>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</si>
  <si>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</si>
  <si>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</si>
  <si>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</si>
  <si>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</si>
  <si>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</si>
  <si>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</si>
  <si>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</si>
  <si>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</si>
  <si>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</si>
  <si>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</si>
  <si>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</si>
  <si>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</si>
  <si>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</si>
  <si>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</si>
  <si>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</si>
  <si>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</si>
  <si>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</si>
  <si>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</si>
  <si>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</si>
  <si>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</si>
  <si>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</si>
  <si>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</si>
  <si>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</si>
  <si>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</si>
  <si>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</si>
  <si>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</si>
  <si>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</si>
  <si>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</si>
  <si>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</si>
  <si>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</si>
  <si>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</si>
  <si>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</si>
  <si>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</si>
  <si>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</si>
  <si>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</si>
  <si>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</si>
  <si>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</si>
  <si>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</si>
  <si>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</si>
  <si>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</si>
  <si>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</si>
  <si>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</si>
  <si>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</si>
  <si>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</si>
  <si>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</si>
  <si>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</si>
  <si>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</si>
  <si>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</si>
  <si>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</si>
  <si>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</si>
  <si>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</si>
  <si>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</si>
  <si>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</si>
  <si>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</si>
  <si>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</si>
  <si>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</si>
  <si>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</si>
  <si>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</si>
  <si>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</si>
  <si>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</si>
  <si>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</si>
  <si>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</si>
  <si>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</si>
  <si>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</si>
  <si>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</si>
  <si>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</si>
  <si>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</si>
  <si>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</si>
  <si>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</si>
  <si>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</si>
  <si>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</si>
  <si>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</si>
  <si>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</si>
  <si>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</si>
  <si>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</si>
  <si>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</si>
  <si>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</si>
  <si>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</si>
  <si>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</si>
  <si>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</si>
  <si>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</si>
  <si>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</si>
  <si>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</si>
  <si>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</si>
  <si>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</si>
  <si>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</si>
  <si>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</si>
  <si>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</si>
  <si>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</si>
  <si>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</si>
  <si>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</si>
  <si>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</si>
  <si>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</si>
  <si>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</si>
  <si>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</si>
  <si>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</si>
  <si>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</si>
  <si>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</si>
  <si>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</si>
  <si>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</si>
  <si>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</si>
  <si>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</si>
  <si>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</si>
  <si>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</si>
  <si>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</si>
  <si>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</si>
  <si>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</si>
  <si>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</si>
  <si>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</si>
  <si>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</si>
  <si>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</si>
  <si>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</si>
  <si>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</si>
  <si>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</si>
  <si>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</si>
  <si>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</si>
  <si>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</si>
  <si>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</si>
  <si>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</si>
  <si>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</si>
  <si>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</si>
  <si>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</si>
  <si>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</si>
  <si>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</si>
  <si>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</si>
  <si>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</si>
  <si>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</si>
  <si>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</si>
  <si>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</si>
  <si>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</si>
  <si>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</si>
  <si>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</si>
  <si>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</si>
  <si>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</si>
  <si>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</si>
  <si>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</si>
  <si>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</si>
  <si>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</si>
  <si>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</si>
  <si>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</si>
  <si>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</si>
  <si>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</si>
  <si>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</si>
  <si>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</si>
  <si>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</si>
  <si>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</si>
  <si>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</si>
  <si>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</si>
  <si>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</si>
  <si>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</si>
  <si>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</si>
  <si>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</si>
  <si>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</si>
  <si>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</si>
  <si>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</si>
  <si>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</si>
  <si>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</si>
  <si>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</si>
  <si>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</si>
  <si>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</si>
  <si>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</si>
  <si>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</si>
  <si>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</si>
  <si>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</si>
  <si>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</si>
  <si>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</si>
  <si>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</si>
  <si>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</si>
  <si>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</si>
  <si>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</si>
  <si>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</si>
  <si>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</si>
  <si>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</si>
  <si>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</si>
  <si>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</si>
  <si>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</si>
  <si>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</si>
  <si>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</si>
  <si>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</si>
  <si>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</si>
  <si>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</si>
  <si>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</si>
  <si>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</si>
  <si>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</si>
  <si>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</si>
  <si>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</si>
  <si>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</si>
  <si>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</si>
  <si>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</si>
  <si>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</si>
  <si>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</si>
  <si>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</si>
  <si>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</si>
  <si>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</si>
  <si>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</si>
  <si>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</si>
  <si>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</si>
  <si>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</si>
  <si>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</si>
  <si>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</si>
  <si>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</si>
  <si>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</si>
  <si>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</si>
  <si>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</si>
  <si>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</si>
  <si>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</si>
  <si>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</si>
  <si>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</si>
  <si>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</si>
  <si>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</si>
  <si>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</si>
  <si>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</si>
  <si>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</si>
  <si>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</si>
  <si>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</si>
  <si>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</si>
  <si>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</si>
  <si>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</si>
  <si>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</si>
  <si>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</si>
  <si>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</si>
  <si>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</si>
  <si>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</si>
  <si>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</si>
  <si>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</si>
  <si>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</si>
  <si>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</si>
  <si>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</si>
  <si>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</si>
  <si>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</si>
  <si>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</si>
  <si>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</si>
  <si>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</si>
  <si>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</si>
  <si>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</si>
  <si>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</si>
  <si>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</si>
  <si>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</si>
  <si>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</si>
  <si>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</si>
  <si>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</si>
  <si>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</si>
  <si>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</si>
  <si>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</si>
  <si>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</si>
  <si>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</si>
  <si>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</si>
  <si>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</si>
  <si>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</si>
  <si>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</si>
  <si>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</si>
  <si>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</si>
  <si>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</si>
  <si>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</si>
  <si>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</si>
  <si>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</si>
  <si>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</si>
  <si>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</si>
  <si>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</si>
  <si>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</si>
  <si>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</si>
  <si>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</si>
  <si>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</si>
  <si>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</si>
  <si>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</si>
  <si>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</si>
  <si>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</si>
  <si>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</si>
  <si>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</si>
  <si>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</si>
  <si>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</si>
  <si>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</si>
  <si>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</si>
  <si>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</si>
  <si>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</si>
  <si>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</si>
  <si>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</si>
  <si>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</si>
  <si>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</si>
  <si>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</si>
  <si>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</si>
  <si>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</si>
  <si>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</si>
  <si>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</si>
  <si>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</si>
  <si>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</si>
  <si>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</si>
  <si>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</si>
  <si>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</si>
  <si>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</si>
  <si>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</si>
  <si>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</si>
  <si>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</si>
  <si>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</si>
  <si>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</si>
  <si>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</si>
  <si>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</si>
  <si>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</si>
  <si>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</si>
  <si>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</si>
  <si>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</si>
  <si>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</si>
  <si>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</si>
  <si>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</si>
  <si>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</si>
  <si>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</si>
  <si>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</si>
  <si>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</si>
  <si>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</si>
  <si>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</si>
  <si>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</si>
  <si>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</si>
  <si>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</si>
  <si>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</si>
  <si>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</si>
  <si>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</si>
  <si>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</si>
  <si>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</si>
  <si>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분기초납입자본금</t>
    <phoneticPr fontId="2" type="noConversion"/>
  </si>
  <si>
    <t>2021.07.01</t>
  </si>
  <si>
    <t>2021.09.30</t>
  </si>
  <si>
    <t>2021.11.15</t>
  </si>
  <si>
    <t>대한제4호뉴스테이위탁관리부동산투자회사</t>
  </si>
  <si>
    <t>유찬종</t>
  </si>
  <si>
    <t>서울특별시 강남구 영동대로 517, 26층, 33층(삼성동, 아셈타워)</t>
  </si>
  <si>
    <t>02-528-0521</t>
  </si>
  <si>
    <t>http://www.reitpia.com/</t>
  </si>
  <si>
    <t>대한토지신탁(주)</t>
  </si>
  <si>
    <t>대리</t>
  </si>
  <si>
    <t>정종선</t>
  </si>
  <si>
    <t>2016.02.18</t>
  </si>
  <si>
    <t>해산사유_x000D_
① 주주총회의 해산결의_x000D_
② 합병_x000D_
③ 파산_x000D_
④ 법원의 해산 명령 또는 해산 판결_x000D_
⑤ 국토교통부장관의 영업인가의 취소_x000D_
⑥ 부투법 제3조부터 제7조까지의 규정을 위반하여 영업인가가 거부된 경우_x000D_
⑦ 설립 후 1년 6개월 이내에 영업인가를 받지 못한 경우</t>
  </si>
  <si>
    <t>해당사항 없음</t>
  </si>
  <si>
    <t>2016.02.16 : 발기인총회 개최_x000D_
2016.02.18 : 회사설립(총 자본금 : 5억원)_x000D_
2016.07.15 : 자산관리위탁계약체결(대한토지신탁)_x000D_
                   자산보관위탁계약체결(NH투자증권)_x000D_
                   사무관리위탁계약체결(신한아이타스)_x000D_
2016.08.31 : 국토교통부 영업인가_x000D_
2016.09.22 : 1차 유상증자(총 자본금 : 109억원)_x000D_
2016.12.10 : 무상감자(보통주75,000주)_x000D_
2017.01.13 : 2차 유상증자(보통주 23,200주 , 우선주 36,800주)_x000D_
2019.01.22 : 신동탄 SK VIEW PARK 3차 부동산 취득_x000D_
2019.01.30 : 3차 유상증자(보통주 1,343,300주, 우선주 2,128,200주)</t>
  </si>
  <si>
    <t>2020.12.31</t>
  </si>
  <si>
    <t>최대주주</t>
  </si>
  <si>
    <t>최대주주</t>
    <phoneticPr fontId="2" type="noConversion"/>
  </si>
  <si>
    <t>주요주주</t>
    <phoneticPr fontId="2" type="noConversion"/>
  </si>
  <si>
    <t>소액주주 - 기관</t>
    <phoneticPr fontId="2" type="noConversion"/>
  </si>
  <si>
    <t>소액주주 - 개인</t>
    <phoneticPr fontId="2" type="noConversion"/>
  </si>
  <si>
    <t>2021.01.01</t>
  </si>
  <si>
    <t>2020.01.01</t>
  </si>
  <si>
    <t>2020.09.30</t>
  </si>
  <si>
    <t>더블트리에셋</t>
  </si>
  <si>
    <t>110111-5594571</t>
  </si>
  <si>
    <t>대표이사</t>
  </si>
  <si>
    <t>1959.12.25</t>
  </si>
  <si>
    <t>前 SK건설</t>
  </si>
  <si>
    <t>기타비상무이사</t>
  </si>
  <si>
    <t>이강준</t>
  </si>
  <si>
    <t>1961.01.23</t>
  </si>
  <si>
    <t>前 한국토지주택공사</t>
  </si>
  <si>
    <t>현도관</t>
  </si>
  <si>
    <t>1961.03.15</t>
  </si>
  <si>
    <t>감사</t>
  </si>
  <si>
    <t>박우표</t>
  </si>
  <si>
    <t>1969.09.16</t>
  </si>
  <si>
    <t>삼우회계법인</t>
  </si>
  <si>
    <t>기명</t>
  </si>
  <si>
    <t>보통주</t>
  </si>
  <si>
    <t>우선주</t>
  </si>
  <si>
    <t>설립자본</t>
  </si>
  <si>
    <t>2016.09.22</t>
  </si>
  <si>
    <t>증자</t>
  </si>
  <si>
    <t>2017.01.13</t>
  </si>
  <si>
    <t>뉴스테이허브제1호위탁관리부동산투자회사</t>
  </si>
  <si>
    <t>내국인</t>
  </si>
  <si>
    <t>대한민국</t>
  </si>
  <si>
    <t>기관</t>
  </si>
  <si>
    <t>SK건설</t>
  </si>
  <si>
    <t>배당가능이익_x000D_
회사가 이익을 배당할 때에는 상법 제462조에도 불구하고 부투법 시행령 제32조가 정하는 바에 따라 해당 영업연도의 감가상각비 상당액을 초과배당할 수 있습니다._x000D_
? 배당정책_x000D_
회사는 매 영업연도 이익배당 한도의 100분의 90이상을 주주총회 또는 정관 제59조 3항에 따른 이사회 결의에 따라 현금으로 배당 계획입니다. 이 경우 상법 제458조에 따른 이익준비금은 적립하지 아니합니다. _x000D_
? 배당금 지급시기 및 결정방법_x000D_
당해 회사의 회계연도는 매년 1월 1일 개시하여 12월 31일에 종료할 계획입니다. 단, 설립 회계연도는 당해 회사의 설립등기일에 개시하고, 최초로 도래하는 12월 31일에 종료할 계획입니다. 배당금은 정기주주총회 또는 이사회의 결의로 승인을 받아 매 영업연도 종료일 현재 주주명부에 기재된 주주 또는 등록된 질권자에게 지급하되, 지급방법 및 시기는 이사회에서 결정합니다. 배당금은 배당금 승인을 한 주주총회 또는 이사회에서 달리 결정되지 않는 한 정기주주총회 또는 이사회의 승인일로부터 1개월 이내에 지급할 계획입니다.</t>
  </si>
  <si>
    <t>SK뷰파크 3차</t>
  </si>
  <si>
    <t>경기도 화성실 기산동 150번지</t>
  </si>
  <si>
    <t>2019.01.18</t>
  </si>
  <si>
    <t>2019.01.22</t>
  </si>
  <si>
    <t>SK뷰파크 3차</t>
    <phoneticPr fontId="2" type="noConversion"/>
  </si>
  <si>
    <t>신한아이타스(주)</t>
  </si>
  <si>
    <t>적정</t>
  </si>
  <si>
    <t>주석10. 특수관계자와의 거래 참고</t>
  </si>
  <si>
    <t>신한아이타스㈜</t>
    <phoneticPr fontId="2" type="noConversion"/>
  </si>
  <si>
    <t>NH농협증권㈜</t>
    <phoneticPr fontId="2" type="noConversion"/>
  </si>
  <si>
    <t>대한토지신탁㈜</t>
    <phoneticPr fontId="2" type="noConversion"/>
  </si>
  <si>
    <t>-</t>
    <phoneticPr fontId="2" type="noConversion"/>
  </si>
  <si>
    <t>종류주</t>
  </si>
  <si>
    <t>2016.12.10</t>
    <phoneticPr fontId="2" type="noConversion"/>
  </si>
  <si>
    <t>감자</t>
    <phoneticPr fontId="2" type="noConversion"/>
  </si>
  <si>
    <t>2017.01.13</t>
    <phoneticPr fontId="2" type="noConversion"/>
  </si>
  <si>
    <t>증자</t>
    <phoneticPr fontId="2" type="noConversion"/>
  </si>
  <si>
    <t>2019.01.302019.01.30</t>
    <phoneticPr fontId="2" type="noConversion"/>
  </si>
  <si>
    <t>2019.01.30</t>
    <phoneticPr fontId="2" type="noConversion"/>
  </si>
  <si>
    <t>제25호</t>
  </si>
  <si>
    <t>우선주</t>
    <phoneticPr fontId="2" type="noConversion"/>
  </si>
  <si>
    <t>해당사항 없음</t>
    <phoneticPr fontId="2" type="noConversion"/>
  </si>
  <si>
    <t>일반</t>
  </si>
  <si>
    <t>주택</t>
  </si>
  <si>
    <t>보통예금</t>
    <phoneticPr fontId="2" type="noConversion"/>
  </si>
  <si>
    <t>보통예금</t>
    <phoneticPr fontId="2" type="noConversion"/>
  </si>
  <si>
    <t>국민은행</t>
    <phoneticPr fontId="2" type="noConversion"/>
  </si>
  <si>
    <t>국민은행</t>
    <phoneticPr fontId="2" type="noConversion"/>
  </si>
  <si>
    <t>변동금리</t>
    <phoneticPr fontId="2" type="noConversion"/>
  </si>
  <si>
    <t>변동금리</t>
    <phoneticPr fontId="2" type="noConversion"/>
  </si>
  <si>
    <t>보통예금</t>
    <phoneticPr fontId="2" type="noConversion"/>
  </si>
  <si>
    <t>기업자유예금</t>
    <phoneticPr fontId="2" type="noConversion"/>
  </si>
  <si>
    <t>기업자유예금</t>
    <phoneticPr fontId="2" type="noConversion"/>
  </si>
  <si>
    <t>기업은행</t>
    <phoneticPr fontId="2" type="noConversion"/>
  </si>
  <si>
    <t>기업은행</t>
    <phoneticPr fontId="2" type="noConversion"/>
  </si>
  <si>
    <t>우리은행</t>
    <phoneticPr fontId="2" type="noConversion"/>
  </si>
  <si>
    <t>하나은행</t>
    <phoneticPr fontId="2" type="noConversion"/>
  </si>
  <si>
    <t>정기예금</t>
    <phoneticPr fontId="2" type="noConversion"/>
  </si>
  <si>
    <t>대한토지신탁(주)</t>
    <phoneticPr fontId="2" type="noConversion"/>
  </si>
  <si>
    <t>매입수수료: 710,000천원</t>
  </si>
  <si>
    <t>운용기간: 연간 240,000천원</t>
  </si>
  <si>
    <t>1. 건설기간 : 연간 37,000천원_x000D_
2. 운용기간 : 연간 85,000천원</t>
  </si>
  <si>
    <t>NH투자증권(주)</t>
  </si>
  <si>
    <t>1. 건설기간 : 연간 30,000천원_x000D_
2. 운용기간 : 연간 30,000천원</t>
    <phoneticPr fontId="2" type="noConversion"/>
  </si>
  <si>
    <t>자이에스앤디㈜</t>
    <phoneticPr fontId="2" type="noConversion"/>
  </si>
  <si>
    <t>월 812,700원</t>
  </si>
  <si>
    <t>㈜메이트플러스</t>
    <phoneticPr fontId="2" type="noConversion"/>
  </si>
  <si>
    <t>주택임대 위.수탁 관리: 29,187,300원_x000D_
상가임대 위.수탁 관리: 400,000원_x000D_
상가 임차인모집: 2,844,000원</t>
  </si>
  <si>
    <t>선급비용</t>
    <phoneticPr fontId="2" type="noConversion"/>
  </si>
  <si>
    <t>미수금</t>
    <phoneticPr fontId="2" type="noConversion"/>
  </si>
  <si>
    <t>기타</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</si>
</sst>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9">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s>
  <fonts count="230">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208">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indexed="64"/>
      </right>
      <top style="thin">
        <color indexed="64"/>
      </top>
      <bottom/>
      <diagonal/>
    </border>
  </borders>
  <cellStyleXfs count="28402">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cellStyleXfs>
  <cellXfs count="709">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188" xfId="2" applyFont="1" applyFill="1" applyBorder="1" applyAlignment="1">
      <alignment horizontal="center"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181" fontId="17" fillId="0" borderId="188"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6" fillId="0" borderId="1" xfId="0" applyFont="1" applyFill="1" applyBorder="1" applyAlignment="1">
      <alignment horizontal="center" vertical="center"/>
    </xf>
    <xf numFmtId="0" fontId="1" fillId="2" borderId="2"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 fillId="2" borderId="1" xfId="0" applyFont="1" applyFill="1" applyBorder="1" applyAlignment="1">
      <alignment horizontal="center" vertical="center" shrinkToFit="1"/>
    </xf>
    <xf numFmtId="0" fontId="6" fillId="0" borderId="2" xfId="0" applyFont="1" applyFill="1" applyBorder="1" applyAlignment="1">
      <alignment horizontal="center" vertical="center"/>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0" fontId="10" fillId="3" borderId="0"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2" borderId="24" xfId="2" applyNumberFormat="1" applyFont="1" applyFill="1" applyBorder="1" applyAlignment="1">
      <alignment horizontal="left" vertical="top" wrapText="1"/>
    </xf>
    <xf numFmtId="0" fontId="1" fillId="0" borderId="0" xfId="0" applyFont="1" applyAlignment="1" applyProtection="1">
      <alignment horizontal="left" vertical="center" shrinkToFit="1"/>
    </xf>
    <xf numFmtId="177" fontId="17"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177" fontId="20" fillId="2" borderId="188" xfId="2" applyNumberFormat="1" applyFont="1" applyFill="1" applyBorder="1" applyAlignment="1">
      <alignment horizontal="center" vertical="center" wrapText="1" shrinkToFit="1"/>
    </xf>
    <xf numFmtId="0" fontId="1" fillId="2" borderId="188" xfId="0" applyFont="1" applyFill="1" applyBorder="1" applyAlignment="1">
      <alignment horizontal="center" vertical="center" wrapText="1"/>
    </xf>
    <xf numFmtId="177" fontId="1" fillId="2" borderId="188" xfId="0" applyNumberFormat="1" applyFont="1" applyFill="1" applyBorder="1" applyAlignment="1">
      <alignment horizontal="right" vertical="center" shrinkToFit="1"/>
    </xf>
    <xf numFmtId="0" fontId="1" fillId="2" borderId="188" xfId="0" applyFont="1" applyFill="1" applyBorder="1" applyAlignment="1">
      <alignment horizontal="center" vertical="center" wrapText="1"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 fillId="0" borderId="0" xfId="0" applyFont="1" applyBorder="1" applyAlignment="1">
      <alignment horizontal="righ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177" fontId="21" fillId="2" borderId="188" xfId="2" applyNumberFormat="1" applyFont="1" applyFill="1" applyBorder="1" applyAlignment="1">
      <alignment horizontal="right" vertical="center" shrinkToFit="1"/>
    </xf>
    <xf numFmtId="0" fontId="10" fillId="0" borderId="0" xfId="2" applyFont="1" applyFill="1" applyBorder="1" applyAlignment="1">
      <alignment horizontal="left" vertical="center" wrapText="1"/>
    </xf>
    <xf numFmtId="0" fontId="13" fillId="0" borderId="0" xfId="2" applyFont="1" applyBorder="1" applyAlignment="1">
      <alignment horizontal="left" vertical="top" wrapText="1"/>
    </xf>
    <xf numFmtId="0" fontId="17" fillId="2" borderId="188" xfId="2" applyFont="1" applyFill="1" applyBorder="1" applyAlignment="1">
      <alignment horizontal="center" vertical="center" wrapTex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0" fontId="17" fillId="2" borderId="188" xfId="2" applyFont="1" applyFill="1" applyBorder="1" applyAlignment="1">
      <alignment horizontal="center" vertical="center" wrapText="1" shrinkToFit="1"/>
    </xf>
    <xf numFmtId="3" fontId="10" fillId="0" borderId="188" xfId="2" applyNumberFormat="1" applyFont="1" applyFill="1" applyBorder="1" applyAlignment="1">
      <alignment horizontal="center"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0" fontId="17" fillId="2" borderId="188" xfId="2" applyFont="1" applyFill="1" applyBorder="1" applyAlignment="1">
      <alignment horizontal="center" vertical="center" shrinkToFit="1"/>
    </xf>
    <xf numFmtId="181" fontId="17" fillId="2" borderId="188" xfId="3" applyNumberFormat="1" applyFont="1" applyFill="1" applyBorder="1" applyAlignment="1">
      <alignment horizontal="center" vertical="center" shrinkToFit="1"/>
    </xf>
    <xf numFmtId="0" fontId="10" fillId="2" borderId="188" xfId="2" applyFont="1" applyFill="1" applyBorder="1" applyAlignment="1">
      <alignment horizontal="center" vertical="center" wrapText="1"/>
    </xf>
    <xf numFmtId="0" fontId="10" fillId="0" borderId="24" xfId="2" applyFont="1" applyFill="1" applyBorder="1" applyAlignment="1">
      <alignment horizontal="center"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188"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81" fontId="10" fillId="2" borderId="188" xfId="3" applyNumberFormat="1" applyFont="1" applyFill="1" applyBorder="1" applyAlignment="1">
      <alignment horizontal="center" vertical="center" shrinkToFit="1"/>
    </xf>
    <xf numFmtId="3" fontId="10" fillId="2" borderId="188" xfId="2" applyNumberFormat="1" applyFont="1" applyFill="1" applyBorder="1" applyAlignment="1">
      <alignment horizontal="center" vertical="center" wrapTex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center" vertical="center"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182" fontId="21" fillId="2" borderId="24" xfId="3" applyNumberFormat="1" applyFont="1" applyFill="1" applyBorder="1" applyAlignment="1" applyProtection="1">
      <alignment horizontal="right"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182" fontId="21" fillId="2" borderId="15" xfId="3" applyNumberFormat="1" applyFont="1" applyFill="1" applyBorder="1" applyAlignment="1" applyProtection="1">
      <alignment horizontal="right" vertical="center" shrinkToFit="1"/>
    </xf>
    <xf numFmtId="0" fontId="21" fillId="0" borderId="24" xfId="2" applyFont="1" applyFill="1" applyBorder="1" applyAlignment="1" applyProtection="1">
      <alignment horizontal="center" vertical="center" wrapText="1"/>
    </xf>
    <xf numFmtId="10" fontId="21" fillId="0" borderId="24" xfId="3" applyNumberFormat="1" applyFont="1" applyFill="1" applyBorder="1" applyAlignment="1" applyProtection="1">
      <alignment horizontal="center"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1" fillId="0" borderId="1" xfId="0" applyFont="1" applyBorder="1" applyAlignment="1" applyProtection="1">
      <alignment horizontal="right" vertical="center"/>
    </xf>
    <xf numFmtId="0" fontId="17" fillId="0" borderId="25" xfId="2" applyFont="1" applyFill="1" applyBorder="1" applyAlignment="1" applyProtection="1">
      <alignment horizontal="center" vertical="center" wrapText="1"/>
    </xf>
    <xf numFmtId="0" fontId="21" fillId="0" borderId="3" xfId="2" applyFont="1" applyFill="1" applyBorder="1" applyAlignment="1" applyProtection="1">
      <alignment horizontal="center" vertical="center"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181" fontId="21" fillId="0" borderId="24" xfId="2" applyNumberFormat="1" applyFont="1" applyFill="1" applyBorder="1" applyAlignment="1" applyProtection="1">
      <alignment horizontal="center" vertical="center" shrinkToFit="1"/>
    </xf>
    <xf numFmtId="0" fontId="17" fillId="0" borderId="24" xfId="2" applyFont="1" applyFill="1" applyBorder="1" applyAlignment="1" applyProtection="1">
      <alignment horizontal="center" vertical="center" wrapText="1"/>
    </xf>
    <xf numFmtId="0" fontId="1" fillId="0" borderId="0" xfId="0" applyFont="1" applyAlignment="1" applyProtection="1">
      <alignment horizontal="left" vertical="center" wrapText="1"/>
    </xf>
    <xf numFmtId="0" fontId="1" fillId="0" borderId="8" xfId="0" applyFont="1" applyBorder="1" applyAlignment="1" applyProtection="1">
      <alignment horizontal="left" vertical="center" wrapText="1" shrinkToFit="1"/>
    </xf>
    <xf numFmtId="41" fontId="21" fillId="0" borderId="24" xfId="3"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0" fontId="17" fillId="0" borderId="3" xfId="2" applyFont="1" applyFill="1" applyBorder="1" applyAlignment="1" applyProtection="1">
      <alignment horizontal="center" vertical="center" wrapTex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183" fontId="1" fillId="0" borderId="24" xfId="0" applyNumberFormat="1" applyFont="1" applyFill="1" applyBorder="1" applyAlignment="1">
      <alignment horizontal="center" vertical="center" shrinkToFit="1"/>
    </xf>
    <xf numFmtId="0" fontId="1" fillId="0" borderId="24" xfId="0" applyFont="1" applyBorder="1" applyAlignment="1">
      <alignment vertical="center"/>
    </xf>
    <xf numFmtId="329" fontId="1" fillId="2" borderId="24" xfId="0" applyNumberFormat="1" applyFont="1" applyFill="1" applyBorder="1" applyAlignment="1">
      <alignment horizontal="center" vertical="center" shrinkToFit="1"/>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center" vertical="center" shrinkToFit="1"/>
    </xf>
    <xf numFmtId="0" fontId="1" fillId="0" borderId="15" xfId="0" applyFont="1" applyBorder="1" applyAlignment="1">
      <alignment vertical="center"/>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8" xfId="0" applyFont="1" applyBorder="1" applyAlignment="1">
      <alignment horizontal="left" vertical="center"/>
    </xf>
    <xf numFmtId="3" fontId="21" fillId="2"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3" fontId="17" fillId="0" borderId="188" xfId="2" applyNumberFormat="1" applyFont="1" applyFill="1" applyBorder="1" applyAlignment="1">
      <alignment horizontal="center" vertical="center" wrapTex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0" fontId="17" fillId="0" borderId="188" xfId="2" applyFont="1" applyFill="1" applyBorder="1" applyAlignment="1">
      <alignment horizontal="center" vertical="center" shrinkToFi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181" fontId="17" fillId="2" borderId="188" xfId="2" applyNumberFormat="1" applyFont="1" applyFill="1" applyBorder="1" applyAlignment="1">
      <alignment horizontal="right" vertical="center" shrinkToFit="1"/>
    </xf>
    <xf numFmtId="0" fontId="17" fillId="0" borderId="0" xfId="2" applyFont="1" applyBorder="1" applyAlignment="1">
      <alignment horizontal="right" vertical="center" wrapText="1"/>
    </xf>
    <xf numFmtId="0" fontId="17" fillId="0" borderId="188" xfId="2" applyFont="1" applyBorder="1" applyAlignment="1">
      <alignment horizontal="center" vertical="center" wrapText="1"/>
    </xf>
    <xf numFmtId="41" fontId="17" fillId="2" borderId="188" xfId="2" applyNumberFormat="1" applyFont="1" applyFill="1" applyBorder="1" applyAlignment="1">
      <alignment horizontal="center" vertical="center" shrinkToFit="1"/>
    </xf>
    <xf numFmtId="177" fontId="17" fillId="2" borderId="188" xfId="2" applyNumberFormat="1" applyFont="1" applyFill="1" applyBorder="1" applyAlignment="1">
      <alignment horizontal="right" vertical="center" shrinkToFit="1"/>
    </xf>
    <xf numFmtId="0" fontId="10" fillId="2" borderId="24" xfId="2" applyFont="1" applyFill="1" applyBorder="1" applyAlignment="1">
      <alignment horizontal="center" vertical="center" wrapTex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21" fillId="2" borderId="188" xfId="2" applyNumberFormat="1" applyFont="1" applyFill="1" applyBorder="1" applyAlignment="1">
      <alignment horizontal="center" vertical="center" shrinkToFit="1"/>
    </xf>
    <xf numFmtId="181" fontId="21" fillId="2" borderId="188" xfId="2" applyNumberFormat="1" applyFont="1" applyFill="1" applyBorder="1" applyAlignment="1">
      <alignment horizontal="right" vertical="center" shrinkToFit="1"/>
    </xf>
    <xf numFmtId="181" fontId="21" fillId="2" borderId="188"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0" fontId="10" fillId="0" borderId="4" xfId="2" applyFont="1" applyFill="1" applyBorder="1" applyAlignment="1">
      <alignment horizontal="center" vertical="center" wrapTex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0" fontId="17" fillId="0" borderId="188" xfId="2" applyNumberFormat="1" applyFont="1" applyFill="1" applyBorder="1" applyAlignment="1">
      <alignment horizontal="center" vertical="center" shrinkToFit="1"/>
    </xf>
    <xf numFmtId="177" fontId="21" fillId="2" borderId="188" xfId="3" applyNumberFormat="1" applyFont="1" applyFill="1" applyBorder="1" applyAlignment="1">
      <alignment horizontal="right" vertical="center" shrinkToFi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3" fontId="10" fillId="4" borderId="188" xfId="2" applyNumberFormat="1" applyFont="1" applyFill="1" applyBorder="1" applyAlignment="1">
      <alignment horizontal="center" vertical="center" wrapText="1"/>
    </xf>
    <xf numFmtId="177" fontId="17" fillId="2" borderId="188" xfId="3" applyNumberFormat="1" applyFont="1" applyFill="1" applyBorder="1" applyAlignment="1">
      <alignment horizontal="right" vertical="center" shrinkToFit="1"/>
    </xf>
    <xf numFmtId="0" fontId="17" fillId="2" borderId="203" xfId="2" applyFont="1" applyFill="1" applyBorder="1" applyAlignment="1">
      <alignment horizontal="center" vertical="center" wrapText="1" shrinkToFit="1"/>
    </xf>
    <xf numFmtId="10" fontId="17" fillId="2" borderId="188" xfId="2" applyNumberFormat="1" applyFont="1" applyFill="1" applyBorder="1" applyAlignment="1">
      <alignment horizontal="center" vertical="center" wrapText="1"/>
    </xf>
    <xf numFmtId="0" fontId="17" fillId="2" borderId="203" xfId="2" applyFont="1" applyFill="1" applyBorder="1" applyAlignment="1">
      <alignment horizontal="center" vertical="center" wrapText="1"/>
    </xf>
    <xf numFmtId="0" fontId="7" fillId="0" borderId="188" xfId="0" applyFont="1" applyBorder="1" applyAlignment="1">
      <alignment horizontal="left" vertical="top"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177" fontId="17" fillId="0" borderId="24" xfId="2" applyNumberFormat="1" applyFont="1" applyFill="1" applyBorder="1" applyAlignment="1">
      <alignment horizontal="right" vertical="center" shrinkToFit="1"/>
    </xf>
    <xf numFmtId="187" fontId="17" fillId="0" borderId="24" xfId="5"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181" fontId="21" fillId="2" borderId="188" xfId="3" applyNumberFormat="1" applyFont="1" applyFill="1" applyBorder="1" applyAlignment="1">
      <alignment horizontal="center" vertical="center" shrinkToFit="1"/>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0" fontId="229" fillId="0" borderId="0" xfId="0" applyFont="1">
      <alignment vertical="center"/>
    </xf>
    <xf numFmtId="0" fontId="1" fillId="0" borderId="11" xfId="0" applyFont="1" applyBorder="1" applyAlignment="1">
      <alignment horizontal="left" vertical="center" wrapTex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181" fontId="5" fillId="0" borderId="4"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25"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1" fontId="5" fillId="2" borderId="2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2" borderId="3" xfId="3" applyNumberFormat="1" applyFont="1" applyFill="1" applyBorder="1" applyAlignment="1">
      <alignment horizontal="center" vertical="center" shrinkToFit="1"/>
    </xf>
    <xf numFmtId="181" fontId="5" fillId="2" borderId="2" xfId="3" applyNumberFormat="1" applyFont="1" applyFill="1" applyBorder="1" applyAlignment="1">
      <alignment horizontal="center" vertical="center" shrinkToFit="1"/>
    </xf>
    <xf numFmtId="181" fontId="5" fillId="2" borderId="4" xfId="3" applyNumberFormat="1" applyFont="1" applyFill="1" applyBorder="1" applyAlignment="1">
      <alignment horizontal="center" vertical="center" shrinkToFit="1"/>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8" fontId="1" fillId="0" borderId="0" xfId="0" applyNumberFormat="1" applyFont="1" applyFill="1" applyAlignment="1">
      <alignment horizontal="center" vertical="center"/>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177" fontId="21" fillId="2" borderId="24" xfId="3" applyNumberFormat="1" applyFont="1" applyFill="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xf numFmtId="0" fontId="1" fillId="2" borderId="204" xfId="0" applyFont="1" applyFill="1" applyBorder="1" applyAlignment="1">
      <alignment horizontal="center" vertical="center" wrapText="1" shrinkToFit="1"/>
    </xf>
    <xf numFmtId="177" fontId="1" fillId="2" borderId="204" xfId="0" applyNumberFormat="1" applyFont="1" applyFill="1" applyBorder="1" applyAlignment="1">
      <alignment horizontal="right" vertical="center" shrinkToFit="1"/>
    </xf>
    <xf numFmtId="0" fontId="1" fillId="2" borderId="204" xfId="0" applyFont="1" applyFill="1" applyBorder="1" applyAlignment="1">
      <alignment horizontal="center" vertical="center" wrapText="1"/>
    </xf>
    <xf numFmtId="0" fontId="17" fillId="2" borderId="204" xfId="2" applyFont="1" applyFill="1" applyBorder="1" applyAlignment="1">
      <alignment horizontal="center" vertical="center" wrapText="1"/>
    </xf>
    <xf numFmtId="0" fontId="21" fillId="2" borderId="204" xfId="2" applyFont="1" applyFill="1" applyBorder="1" applyAlignment="1">
      <alignment horizontal="center" vertical="center" wrapText="1"/>
    </xf>
    <xf numFmtId="177" fontId="21" fillId="2" borderId="204" xfId="2" applyNumberFormat="1" applyFont="1" applyFill="1" applyBorder="1" applyAlignment="1">
      <alignment horizontal="right" vertical="center" shrinkToFit="1"/>
    </xf>
    <xf numFmtId="178" fontId="21" fillId="2" borderId="204" xfId="2" applyNumberFormat="1" applyFont="1" applyFill="1" applyBorder="1" applyAlignment="1">
      <alignment horizontal="center" vertical="center"/>
    </xf>
    <xf numFmtId="0" fontId="21" fillId="2" borderId="204" xfId="2" applyFont="1" applyFill="1" applyBorder="1" applyAlignment="1">
      <alignment horizontal="center" vertical="center" wrapText="1" shrinkToFit="1"/>
    </xf>
    <xf numFmtId="179" fontId="17" fillId="2" borderId="204" xfId="3" applyNumberFormat="1" applyFont="1" applyFill="1" applyBorder="1" applyAlignment="1">
      <alignment horizontal="center" vertical="center" shrinkToFit="1"/>
    </xf>
    <xf numFmtId="179" fontId="17" fillId="2" borderId="204" xfId="2" applyNumberFormat="1" applyFont="1" applyFill="1" applyBorder="1" applyAlignment="1">
      <alignment horizontal="center" vertical="center" shrinkToFit="1"/>
    </xf>
    <xf numFmtId="180" fontId="17" fillId="2" borderId="204" xfId="2" applyNumberFormat="1" applyFont="1" applyFill="1" applyBorder="1" applyAlignment="1">
      <alignment horizontal="center" vertical="center" shrinkToFit="1"/>
    </xf>
    <xf numFmtId="0" fontId="10" fillId="2" borderId="202" xfId="2" applyFont="1" applyFill="1" applyBorder="1" applyAlignment="1">
      <alignment horizontal="center" vertical="center" wrapText="1"/>
    </xf>
    <xf numFmtId="0" fontId="10" fillId="2" borderId="205" xfId="2" applyFont="1" applyFill="1" applyBorder="1" applyAlignment="1">
      <alignment horizontal="center" vertical="center" wrapText="1"/>
    </xf>
    <xf numFmtId="0" fontId="10" fillId="2" borderId="203" xfId="2" applyFont="1" applyFill="1" applyBorder="1" applyAlignment="1">
      <alignment horizontal="center" vertical="center" wrapText="1"/>
    </xf>
    <xf numFmtId="0" fontId="17" fillId="2" borderId="202" xfId="2" applyFont="1" applyFill="1" applyBorder="1" applyAlignment="1">
      <alignment horizontal="center" vertical="center" wrapText="1" shrinkToFit="1"/>
    </xf>
    <xf numFmtId="0" fontId="17" fillId="2" borderId="205" xfId="2" applyFont="1" applyFill="1" applyBorder="1" applyAlignment="1">
      <alignment horizontal="center" vertical="center" wrapText="1" shrinkToFit="1"/>
    </xf>
    <xf numFmtId="0" fontId="17" fillId="2" borderId="202" xfId="2" applyFont="1" applyFill="1" applyBorder="1" applyAlignment="1">
      <alignment horizontal="center" vertical="center" shrinkToFit="1"/>
    </xf>
    <xf numFmtId="0" fontId="17" fillId="2" borderId="205" xfId="2" applyFont="1" applyFill="1" applyBorder="1" applyAlignment="1">
      <alignment horizontal="center" vertical="center" shrinkToFit="1"/>
    </xf>
    <xf numFmtId="0" fontId="17" fillId="2" borderId="203" xfId="2" applyFont="1" applyFill="1" applyBorder="1" applyAlignment="1">
      <alignment horizontal="center" vertical="center" shrinkToFit="1"/>
    </xf>
    <xf numFmtId="181" fontId="17" fillId="2" borderId="202" xfId="3" applyNumberFormat="1" applyFont="1" applyFill="1" applyBorder="1" applyAlignment="1">
      <alignment horizontal="center" vertical="center" shrinkToFit="1"/>
    </xf>
    <xf numFmtId="181" fontId="17" fillId="2" borderId="205" xfId="3" applyNumberFormat="1" applyFont="1" applyFill="1" applyBorder="1" applyAlignment="1">
      <alignment horizontal="center" vertical="center" shrinkToFit="1"/>
    </xf>
    <xf numFmtId="181" fontId="17" fillId="2" borderId="203" xfId="3" applyNumberFormat="1" applyFont="1" applyFill="1" applyBorder="1" applyAlignment="1">
      <alignment horizontal="center" vertical="center" shrinkToFit="1"/>
    </xf>
    <xf numFmtId="10" fontId="17" fillId="2" borderId="202" xfId="2" applyNumberFormat="1" applyFont="1" applyFill="1" applyBorder="1" applyAlignment="1">
      <alignment horizontal="center" vertical="center" shrinkToFit="1"/>
    </xf>
    <xf numFmtId="10" fontId="17" fillId="2" borderId="205" xfId="2" applyNumberFormat="1" applyFont="1" applyFill="1" applyBorder="1" applyAlignment="1">
      <alignment horizontal="center" vertical="center" shrinkToFit="1"/>
    </xf>
    <xf numFmtId="10" fontId="17" fillId="2" borderId="203" xfId="2" applyNumberFormat="1" applyFont="1" applyFill="1" applyBorder="1" applyAlignment="1">
      <alignment horizontal="center" vertical="center" shrinkToFit="1"/>
    </xf>
    <xf numFmtId="177" fontId="10" fillId="2" borderId="204" xfId="3" applyNumberFormat="1" applyFont="1" applyFill="1" applyBorder="1" applyAlignment="1">
      <alignment horizontal="center" vertical="center" shrinkToFit="1"/>
    </xf>
    <xf numFmtId="14" fontId="21" fillId="2" borderId="204" xfId="2" applyNumberFormat="1" applyFont="1" applyFill="1" applyBorder="1" applyAlignment="1">
      <alignment horizontal="center" vertical="center" wrapText="1"/>
    </xf>
    <xf numFmtId="0" fontId="21" fillId="2" borderId="204" xfId="2" applyNumberFormat="1" applyFont="1" applyFill="1" applyBorder="1" applyAlignment="1">
      <alignment horizontal="center" vertical="center" wrapText="1"/>
    </xf>
    <xf numFmtId="3" fontId="21" fillId="2" borderId="204" xfId="2" applyNumberFormat="1" applyFont="1" applyFill="1" applyBorder="1" applyAlignment="1">
      <alignment horizontal="center" vertical="center" wrapText="1"/>
    </xf>
    <xf numFmtId="0" fontId="1" fillId="2" borderId="204" xfId="0" applyFont="1" applyFill="1" applyBorder="1" applyAlignment="1">
      <alignment horizontal="center" vertical="center"/>
    </xf>
    <xf numFmtId="184" fontId="1" fillId="2" borderId="204" xfId="0" applyNumberFormat="1" applyFont="1" applyFill="1" applyBorder="1">
      <alignment vertical="center"/>
    </xf>
    <xf numFmtId="0" fontId="17" fillId="2" borderId="204" xfId="2" applyFont="1" applyFill="1" applyBorder="1" applyAlignment="1">
      <alignment horizontal="center" vertical="center" shrinkToFit="1"/>
    </xf>
    <xf numFmtId="177" fontId="17" fillId="2" borderId="204" xfId="2" applyNumberFormat="1" applyFont="1" applyFill="1" applyBorder="1" applyAlignment="1">
      <alignment horizontal="right" vertical="center" shrinkToFit="1"/>
    </xf>
    <xf numFmtId="0" fontId="17" fillId="2" borderId="206" xfId="2" applyFont="1" applyFill="1" applyBorder="1" applyAlignment="1">
      <alignment horizontal="center" vertical="center" wrapText="1"/>
    </xf>
    <xf numFmtId="0" fontId="17" fillId="2" borderId="207" xfId="2" applyFont="1" applyFill="1" applyBorder="1" applyAlignment="1">
      <alignment horizontal="center" vertical="center" wrapText="1"/>
    </xf>
    <xf numFmtId="0" fontId="17" fillId="2" borderId="204" xfId="2" applyFont="1" applyFill="1" applyBorder="1" applyAlignment="1">
      <alignment horizontal="left" vertical="center" wrapText="1"/>
    </xf>
  </cellXfs>
  <cellStyles count="28402">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2" xfId="5854"/>
    <cellStyle name="#,##0 2 2 2 2" xfId="6089"/>
    <cellStyle name="#,##0 2 2 2 2 2" xfId="12061"/>
    <cellStyle name="#,##0 2 2 2 2 3" xfId="17817"/>
    <cellStyle name="#,##0 2 2 2 2 4" xfId="23314"/>
    <cellStyle name="#,##0 2 2 2 3" xfId="6090"/>
    <cellStyle name="#,##0 2 2 2 3 2" xfId="12062"/>
    <cellStyle name="#,##0 2 2 2 3 3" xfId="17818"/>
    <cellStyle name="#,##0 2 2 2 3 4" xfId="23315"/>
    <cellStyle name="#,##0 2 2 2 4" xfId="6091"/>
    <cellStyle name="#,##0 2 2 2 4 2" xfId="12063"/>
    <cellStyle name="#,##0 2 2 2 4 3" xfId="17819"/>
    <cellStyle name="#,##0 2 2 2 4 4" xfId="23316"/>
    <cellStyle name="#,##0 2 2 2 5" xfId="6092"/>
    <cellStyle name="#,##0 2 2 2 5 2" xfId="12064"/>
    <cellStyle name="#,##0 2 2 2 5 3" xfId="17820"/>
    <cellStyle name="#,##0 2 2 2 5 4" xfId="23317"/>
    <cellStyle name="#,##0 2 2 2 6" xfId="6093"/>
    <cellStyle name="#,##0 2 2 2 6 2" xfId="12065"/>
    <cellStyle name="#,##0 2 2 2 6 3" xfId="17821"/>
    <cellStyle name="#,##0 2 2 2 6 4" xfId="23318"/>
    <cellStyle name="#,##0 2 2 2 7" xfId="11827"/>
    <cellStyle name="#,##0 2 2 2 8" xfId="17588"/>
    <cellStyle name="#,##0 2 2 3" xfId="6094"/>
    <cellStyle name="#,##0 2 2 3 2" xfId="12066"/>
    <cellStyle name="#,##0 2 2 3 3" xfId="17822"/>
    <cellStyle name="#,##0 2 2 3 4" xfId="23319"/>
    <cellStyle name="#,##0 2 2 4" xfId="6095"/>
    <cellStyle name="#,##0 2 2 4 2" xfId="12067"/>
    <cellStyle name="#,##0 2 2 4 3" xfId="17823"/>
    <cellStyle name="#,##0 2 2 4 4" xfId="23320"/>
    <cellStyle name="#,##0 2 2 5" xfId="6096"/>
    <cellStyle name="#,##0 2 2 5 2" xfId="12068"/>
    <cellStyle name="#,##0 2 2 5 3" xfId="17824"/>
    <cellStyle name="#,##0 2 2 5 4" xfId="23321"/>
    <cellStyle name="#,##0 2 2 6" xfId="6097"/>
    <cellStyle name="#,##0 2 2 6 2" xfId="12069"/>
    <cellStyle name="#,##0 2 2 6 3" xfId="17825"/>
    <cellStyle name="#,##0 2 2 6 4" xfId="23322"/>
    <cellStyle name="#,##0 2 2 7" xfId="6098"/>
    <cellStyle name="#,##0 2 2 7 2" xfId="12070"/>
    <cellStyle name="#,##0 2 2 7 3" xfId="17826"/>
    <cellStyle name="#,##0 2 2 7 4" xfId="23323"/>
    <cellStyle name="#,##0 2 2 8" xfId="6099"/>
    <cellStyle name="#,##0 2 2 8 2" xfId="12071"/>
    <cellStyle name="#,##0 2 2 8 3" xfId="17827"/>
    <cellStyle name="#,##0 2 2 8 4" xfId="23324"/>
    <cellStyle name="#,##0 2 2 9" xfId="6100"/>
    <cellStyle name="#,##0 2 2 9 2" xfId="12072"/>
    <cellStyle name="#,##0 2 2 9 3" xfId="17828"/>
    <cellStyle name="#,##0 2 2 9 4" xfId="23325"/>
    <cellStyle name="#,##0 2 3" xfId="5495"/>
    <cellStyle name="#,##0 2 3 2" xfId="5783"/>
    <cellStyle name="#,##0 2 3 2 10" xfId="6101"/>
    <cellStyle name="#,##0 2 3 2 10 2" xfId="12073"/>
    <cellStyle name="#,##0 2 3 2 10 3" xfId="17829"/>
    <cellStyle name="#,##0 2 3 2 10 4" xfId="23326"/>
    <cellStyle name="#,##0 2 3 2 11" xfId="11756"/>
    <cellStyle name="#,##0 2 3 2 12" xfId="23036"/>
    <cellStyle name="#,##0 2 3 2 2" xfId="6102"/>
    <cellStyle name="#,##0 2 3 2 2 2" xfId="12074"/>
    <cellStyle name="#,##0 2 3 2 2 3" xfId="17830"/>
    <cellStyle name="#,##0 2 3 2 2 4" xfId="23327"/>
    <cellStyle name="#,##0 2 3 2 3" xfId="6103"/>
    <cellStyle name="#,##0 2 3 2 3 2" xfId="12075"/>
    <cellStyle name="#,##0 2 3 2 3 3" xfId="17831"/>
    <cellStyle name="#,##0 2 3 2 3 4" xfId="23328"/>
    <cellStyle name="#,##0 2 3 2 4" xfId="6104"/>
    <cellStyle name="#,##0 2 3 2 4 2" xfId="12076"/>
    <cellStyle name="#,##0 2 3 2 4 3" xfId="17832"/>
    <cellStyle name="#,##0 2 3 2 4 4" xfId="23329"/>
    <cellStyle name="#,##0 2 3 2 5" xfId="6105"/>
    <cellStyle name="#,##0 2 3 2 5 2" xfId="12077"/>
    <cellStyle name="#,##0 2 3 2 5 3" xfId="17833"/>
    <cellStyle name="#,##0 2 3 2 5 4" xfId="23330"/>
    <cellStyle name="#,##0 2 3 2 6" xfId="6106"/>
    <cellStyle name="#,##0 2 3 2 6 2" xfId="12078"/>
    <cellStyle name="#,##0 2 3 2 6 3" xfId="17834"/>
    <cellStyle name="#,##0 2 3 2 6 4" xfId="23331"/>
    <cellStyle name="#,##0 2 3 2 7" xfId="6107"/>
    <cellStyle name="#,##0 2 3 2 7 2" xfId="12079"/>
    <cellStyle name="#,##0 2 3 2 7 3" xfId="17835"/>
    <cellStyle name="#,##0 2 3 2 7 4" xfId="23332"/>
    <cellStyle name="#,##0 2 3 2 8" xfId="6108"/>
    <cellStyle name="#,##0 2 3 2 8 2" xfId="12080"/>
    <cellStyle name="#,##0 2 3 2 8 3" xfId="17836"/>
    <cellStyle name="#,##0 2 3 2 8 4" xfId="23333"/>
    <cellStyle name="#,##0 2 3 2 9" xfId="6109"/>
    <cellStyle name="#,##0 2 3 2 9 2" xfId="12081"/>
    <cellStyle name="#,##0 2 3 2 9 3" xfId="17837"/>
    <cellStyle name="#,##0 2 3 2 9 4" xfId="23334"/>
    <cellStyle name="#,##0 2 3 3" xfId="6008"/>
    <cellStyle name="#,##0 2 3 3 10" xfId="6110"/>
    <cellStyle name="#,##0 2 3 3 10 2" xfId="12082"/>
    <cellStyle name="#,##0 2 3 3 10 3" xfId="17838"/>
    <cellStyle name="#,##0 2 3 3 10 4" xfId="23335"/>
    <cellStyle name="#,##0 2 3 3 11" xfId="11981"/>
    <cellStyle name="#,##0 2 3 3 12" xfId="17738"/>
    <cellStyle name="#,##0 2 3 3 13" xfId="23235"/>
    <cellStyle name="#,##0 2 3 3 2" xfId="6111"/>
    <cellStyle name="#,##0 2 3 3 2 2" xfId="12083"/>
    <cellStyle name="#,##0 2 3 3 2 3" xfId="17839"/>
    <cellStyle name="#,##0 2 3 3 2 4" xfId="23336"/>
    <cellStyle name="#,##0 2 3 3 3" xfId="6112"/>
    <cellStyle name="#,##0 2 3 3 3 2" xfId="12084"/>
    <cellStyle name="#,##0 2 3 3 3 3" xfId="17840"/>
    <cellStyle name="#,##0 2 3 3 3 4" xfId="23337"/>
    <cellStyle name="#,##0 2 3 3 4" xfId="6113"/>
    <cellStyle name="#,##0 2 3 3 4 2" xfId="12085"/>
    <cellStyle name="#,##0 2 3 3 4 3" xfId="17841"/>
    <cellStyle name="#,##0 2 3 3 4 4" xfId="23338"/>
    <cellStyle name="#,##0 2 3 3 5" xfId="6114"/>
    <cellStyle name="#,##0 2 3 3 5 2" xfId="12086"/>
    <cellStyle name="#,##0 2 3 3 5 3" xfId="17842"/>
    <cellStyle name="#,##0 2 3 3 5 4" xfId="23339"/>
    <cellStyle name="#,##0 2 3 3 6" xfId="6115"/>
    <cellStyle name="#,##0 2 3 3 6 2" xfId="12087"/>
    <cellStyle name="#,##0 2 3 3 6 3" xfId="17843"/>
    <cellStyle name="#,##0 2 3 3 6 4" xfId="23340"/>
    <cellStyle name="#,##0 2 3 3 7" xfId="6116"/>
    <cellStyle name="#,##0 2 3 3 7 2" xfId="12088"/>
    <cellStyle name="#,##0 2 3 3 7 3" xfId="17844"/>
    <cellStyle name="#,##0 2 3 3 7 4" xfId="23341"/>
    <cellStyle name="#,##0 2 3 3 8" xfId="6117"/>
    <cellStyle name="#,##0 2 3 3 8 2" xfId="12089"/>
    <cellStyle name="#,##0 2 3 3 8 3" xfId="17845"/>
    <cellStyle name="#,##0 2 3 3 8 4" xfId="23342"/>
    <cellStyle name="#,##0 2 3 3 9" xfId="6118"/>
    <cellStyle name="#,##0 2 3 3 9 2" xfId="12090"/>
    <cellStyle name="#,##0 2 3 3 9 3" xfId="17846"/>
    <cellStyle name="#,##0 2 3 3 9 4" xfId="23343"/>
    <cellStyle name="#,##0 2 3 4" xfId="6119"/>
    <cellStyle name="#,##0 2 3 4 2" xfId="12091"/>
    <cellStyle name="#,##0 2 3 4 3" xfId="17847"/>
    <cellStyle name="#,##0 2 3 4 4" xfId="23344"/>
    <cellStyle name="#,##0 2 3 5" xfId="6120"/>
    <cellStyle name="#,##0 2 3 5 2" xfId="12092"/>
    <cellStyle name="#,##0 2 3 5 3" xfId="17848"/>
    <cellStyle name="#,##0 2 3 5 4" xfId="23345"/>
    <cellStyle name="#,##0 2 3 6" xfId="6121"/>
    <cellStyle name="#,##0 2 3 6 2" xfId="12093"/>
    <cellStyle name="#,##0 2 3 6 3" xfId="17849"/>
    <cellStyle name="#,##0 2 3 6 4" xfId="23346"/>
    <cellStyle name="#,##0 2 3 7" xfId="11489"/>
    <cellStyle name="#,##0 2 4" xfId="5631"/>
    <cellStyle name="#,##0 2 4 2" xfId="6122"/>
    <cellStyle name="#,##0 2 4 2 2" xfId="12094"/>
    <cellStyle name="#,##0 2 4 2 3" xfId="17850"/>
    <cellStyle name="#,##0 2 4 2 4" xfId="23347"/>
    <cellStyle name="#,##0 2 4 3" xfId="6123"/>
    <cellStyle name="#,##0 2 4 3 2" xfId="12095"/>
    <cellStyle name="#,##0 2 4 3 3" xfId="17851"/>
    <cellStyle name="#,##0 2 4 3 4" xfId="23348"/>
    <cellStyle name="#,##0 2 4 4" xfId="6124"/>
    <cellStyle name="#,##0 2 4 4 2" xfId="12096"/>
    <cellStyle name="#,##0 2 4 4 3" xfId="17852"/>
    <cellStyle name="#,##0 2 4 4 4" xfId="23349"/>
    <cellStyle name="#,##0 2 4 5" xfId="6125"/>
    <cellStyle name="#,##0 2 4 5 2" xfId="12097"/>
    <cellStyle name="#,##0 2 4 5 3" xfId="17853"/>
    <cellStyle name="#,##0 2 4 5 4" xfId="23350"/>
    <cellStyle name="#,##0 2 4 6" xfId="6126"/>
    <cellStyle name="#,##0 2 4 6 2" xfId="12098"/>
    <cellStyle name="#,##0 2 4 6 3" xfId="17854"/>
    <cellStyle name="#,##0 2 4 6 4" xfId="23351"/>
    <cellStyle name="#,##0 2 4 7" xfId="11605"/>
    <cellStyle name="#,##0 2 4 8" xfId="17376"/>
    <cellStyle name="#,##0 2 5" xfId="5612"/>
    <cellStyle name="#,##0 2 5 10" xfId="6127"/>
    <cellStyle name="#,##0 2 5 10 2" xfId="12099"/>
    <cellStyle name="#,##0 2 5 10 3" xfId="17855"/>
    <cellStyle name="#,##0 2 5 10 4" xfId="23352"/>
    <cellStyle name="#,##0 2 5 11" xfId="11594"/>
    <cellStyle name="#,##0 2 5 12" xfId="17366"/>
    <cellStyle name="#,##0 2 5 13" xfId="22918"/>
    <cellStyle name="#,##0 2 5 2" xfId="6128"/>
    <cellStyle name="#,##0 2 5 2 2" xfId="12100"/>
    <cellStyle name="#,##0 2 5 2 3" xfId="17856"/>
    <cellStyle name="#,##0 2 5 2 4" xfId="23353"/>
    <cellStyle name="#,##0 2 5 3" xfId="6129"/>
    <cellStyle name="#,##0 2 5 3 2" xfId="12101"/>
    <cellStyle name="#,##0 2 5 3 3" xfId="17857"/>
    <cellStyle name="#,##0 2 5 3 4" xfId="23354"/>
    <cellStyle name="#,##0 2 5 4" xfId="6130"/>
    <cellStyle name="#,##0 2 5 4 2" xfId="12102"/>
    <cellStyle name="#,##0 2 5 4 3" xfId="17858"/>
    <cellStyle name="#,##0 2 5 4 4" xfId="23355"/>
    <cellStyle name="#,##0 2 5 5" xfId="6131"/>
    <cellStyle name="#,##0 2 5 5 2" xfId="12103"/>
    <cellStyle name="#,##0 2 5 5 3" xfId="17859"/>
    <cellStyle name="#,##0 2 5 5 4" xfId="23356"/>
    <cellStyle name="#,##0 2 5 6" xfId="6132"/>
    <cellStyle name="#,##0 2 5 6 2" xfId="12104"/>
    <cellStyle name="#,##0 2 5 6 3" xfId="17860"/>
    <cellStyle name="#,##0 2 5 6 4" xfId="23357"/>
    <cellStyle name="#,##0 2 5 7" xfId="6133"/>
    <cellStyle name="#,##0 2 5 7 2" xfId="12105"/>
    <cellStyle name="#,##0 2 5 7 3" xfId="17861"/>
    <cellStyle name="#,##0 2 5 7 4" xfId="23358"/>
    <cellStyle name="#,##0 2 5 8" xfId="6134"/>
    <cellStyle name="#,##0 2 5 8 2" xfId="12106"/>
    <cellStyle name="#,##0 2 5 8 3" xfId="17862"/>
    <cellStyle name="#,##0 2 5 8 4" xfId="23359"/>
    <cellStyle name="#,##0 2 5 9" xfId="6135"/>
    <cellStyle name="#,##0 2 5 9 2" xfId="12107"/>
    <cellStyle name="#,##0 2 5 9 3" xfId="17863"/>
    <cellStyle name="#,##0 2 5 9 4" xfId="23360"/>
    <cellStyle name="#,##0 2 6" xfId="6136"/>
    <cellStyle name="#,##0 2 6 2" xfId="12108"/>
    <cellStyle name="#,##0 2 6 3" xfId="17864"/>
    <cellStyle name="#,##0 2 6 4" xfId="23361"/>
    <cellStyle name="#,##0 2 7" xfId="11342"/>
    <cellStyle name="#,##0 3" xfId="5398"/>
    <cellStyle name="#,##0 3 10" xfId="11392"/>
    <cellStyle name="#,##0 3 2" xfId="5686"/>
    <cellStyle name="#,##0 3 2 2" xfId="6137"/>
    <cellStyle name="#,##0 3 2 2 2" xfId="12109"/>
    <cellStyle name="#,##0 3 2 2 3" xfId="17865"/>
    <cellStyle name="#,##0 3 2 2 4" xfId="23362"/>
    <cellStyle name="#,##0 3 2 3" xfId="6138"/>
    <cellStyle name="#,##0 3 2 3 2" xfId="12110"/>
    <cellStyle name="#,##0 3 2 3 3" xfId="17866"/>
    <cellStyle name="#,##0 3 2 3 4" xfId="23363"/>
    <cellStyle name="#,##0 3 2 4" xfId="6139"/>
    <cellStyle name="#,##0 3 2 4 2" xfId="12111"/>
    <cellStyle name="#,##0 3 2 4 3" xfId="17867"/>
    <cellStyle name="#,##0 3 2 4 4" xfId="23364"/>
    <cellStyle name="#,##0 3 2 5" xfId="6140"/>
    <cellStyle name="#,##0 3 2 5 2" xfId="12112"/>
    <cellStyle name="#,##0 3 2 5 3" xfId="17868"/>
    <cellStyle name="#,##0 3 2 5 4" xfId="23365"/>
    <cellStyle name="#,##0 3 2 6" xfId="6141"/>
    <cellStyle name="#,##0 3 2 6 2" xfId="12113"/>
    <cellStyle name="#,##0 3 2 6 3" xfId="17869"/>
    <cellStyle name="#,##0 3 2 6 4" xfId="23366"/>
    <cellStyle name="#,##0 3 2 7" xfId="11659"/>
    <cellStyle name="#,##0 3 2 8" xfId="17429"/>
    <cellStyle name="#,##0 3 3" xfId="5926"/>
    <cellStyle name="#,##0 3 3 10" xfId="6142"/>
    <cellStyle name="#,##0 3 3 10 2" xfId="12114"/>
    <cellStyle name="#,##0 3 3 10 3" xfId="17870"/>
    <cellStyle name="#,##0 3 3 10 4" xfId="23367"/>
    <cellStyle name="#,##0 3 3 11" xfId="11899"/>
    <cellStyle name="#,##0 3 3 12" xfId="17656"/>
    <cellStyle name="#,##0 3 3 13" xfId="23153"/>
    <cellStyle name="#,##0 3 3 2" xfId="6143"/>
    <cellStyle name="#,##0 3 3 2 2" xfId="12115"/>
    <cellStyle name="#,##0 3 3 2 3" xfId="17871"/>
    <cellStyle name="#,##0 3 3 2 4" xfId="23368"/>
    <cellStyle name="#,##0 3 3 3" xfId="6144"/>
    <cellStyle name="#,##0 3 3 3 2" xfId="12116"/>
    <cellStyle name="#,##0 3 3 3 3" xfId="17872"/>
    <cellStyle name="#,##0 3 3 3 4" xfId="23369"/>
    <cellStyle name="#,##0 3 3 4" xfId="6145"/>
    <cellStyle name="#,##0 3 3 4 2" xfId="12117"/>
    <cellStyle name="#,##0 3 3 4 3" xfId="17873"/>
    <cellStyle name="#,##0 3 3 4 4" xfId="23370"/>
    <cellStyle name="#,##0 3 3 5" xfId="6146"/>
    <cellStyle name="#,##0 3 3 5 2" xfId="12118"/>
    <cellStyle name="#,##0 3 3 5 3" xfId="17874"/>
    <cellStyle name="#,##0 3 3 5 4" xfId="23371"/>
    <cellStyle name="#,##0 3 3 6" xfId="6147"/>
    <cellStyle name="#,##0 3 3 6 2" xfId="12119"/>
    <cellStyle name="#,##0 3 3 6 3" xfId="17875"/>
    <cellStyle name="#,##0 3 3 6 4" xfId="23372"/>
    <cellStyle name="#,##0 3 3 7" xfId="6148"/>
    <cellStyle name="#,##0 3 3 7 2" xfId="12120"/>
    <cellStyle name="#,##0 3 3 7 3" xfId="17876"/>
    <cellStyle name="#,##0 3 3 7 4" xfId="23373"/>
    <cellStyle name="#,##0 3 3 8" xfId="6149"/>
    <cellStyle name="#,##0 3 3 8 2" xfId="12121"/>
    <cellStyle name="#,##0 3 3 8 3" xfId="17877"/>
    <cellStyle name="#,##0 3 3 8 4" xfId="23374"/>
    <cellStyle name="#,##0 3 3 9" xfId="6150"/>
    <cellStyle name="#,##0 3 3 9 2" xfId="12122"/>
    <cellStyle name="#,##0 3 3 9 3" xfId="17878"/>
    <cellStyle name="#,##0 3 3 9 4" xfId="23375"/>
    <cellStyle name="#,##0 3 4" xfId="6151"/>
    <cellStyle name="#,##0 3 4 2" xfId="12123"/>
    <cellStyle name="#,##0 3 4 3" xfId="17879"/>
    <cellStyle name="#,##0 3 4 4" xfId="23376"/>
    <cellStyle name="#,##0 3 5" xfId="6152"/>
    <cellStyle name="#,##0 3 5 2" xfId="12124"/>
    <cellStyle name="#,##0 3 5 3" xfId="17880"/>
    <cellStyle name="#,##0 3 5 4" xfId="23377"/>
    <cellStyle name="#,##0 3 6" xfId="6153"/>
    <cellStyle name="#,##0 3 6 2" xfId="12125"/>
    <cellStyle name="#,##0 3 6 3" xfId="17881"/>
    <cellStyle name="#,##0 3 6 4" xfId="23378"/>
    <cellStyle name="#,##0 3 7" xfId="6154"/>
    <cellStyle name="#,##0 3 7 2" xfId="12126"/>
    <cellStyle name="#,##0 3 7 3" xfId="17882"/>
    <cellStyle name="#,##0 3 7 4" xfId="23379"/>
    <cellStyle name="#,##0 3 8" xfId="6155"/>
    <cellStyle name="#,##0 3 8 2" xfId="12127"/>
    <cellStyle name="#,##0 3 8 3" xfId="17883"/>
    <cellStyle name="#,##0 3 8 4" xfId="23380"/>
    <cellStyle name="#,##0 3 9" xfId="6156"/>
    <cellStyle name="#,##0 3 9 2" xfId="12128"/>
    <cellStyle name="#,##0 3 9 3" xfId="17884"/>
    <cellStyle name="#,##0 3 9 4" xfId="23381"/>
    <cellStyle name="#,##0 4" xfId="5368"/>
    <cellStyle name="#,##0 4 2" xfId="5656"/>
    <cellStyle name="#,##0 4 2 2" xfId="6157"/>
    <cellStyle name="#,##0 4 2 2 2" xfId="12129"/>
    <cellStyle name="#,##0 4 2 2 3" xfId="17885"/>
    <cellStyle name="#,##0 4 2 2 4" xfId="23382"/>
    <cellStyle name="#,##0 4 2 3" xfId="6158"/>
    <cellStyle name="#,##0 4 2 3 2" xfId="12130"/>
    <cellStyle name="#,##0 4 2 3 3" xfId="17886"/>
    <cellStyle name="#,##0 4 2 3 4" xfId="23383"/>
    <cellStyle name="#,##0 4 2 4" xfId="6159"/>
    <cellStyle name="#,##0 4 2 4 2" xfId="12131"/>
    <cellStyle name="#,##0 4 2 4 3" xfId="17887"/>
    <cellStyle name="#,##0 4 2 4 4" xfId="23384"/>
    <cellStyle name="#,##0 4 2 5" xfId="6160"/>
    <cellStyle name="#,##0 4 2 5 2" xfId="12132"/>
    <cellStyle name="#,##0 4 2 5 3" xfId="17888"/>
    <cellStyle name="#,##0 4 2 5 4" xfId="23385"/>
    <cellStyle name="#,##0 4 2 6" xfId="6161"/>
    <cellStyle name="#,##0 4 2 6 2" xfId="12133"/>
    <cellStyle name="#,##0 4 2 6 3" xfId="17889"/>
    <cellStyle name="#,##0 4 2 6 4" xfId="23386"/>
    <cellStyle name="#,##0 4 2 7" xfId="11629"/>
    <cellStyle name="#,##0 4 2 8" xfId="17399"/>
    <cellStyle name="#,##0 4 3" xfId="6162"/>
    <cellStyle name="#,##0 4 3 2" xfId="12134"/>
    <cellStyle name="#,##0 4 3 3" xfId="17890"/>
    <cellStyle name="#,##0 4 3 4" xfId="23387"/>
    <cellStyle name="#,##0 4 4" xfId="6163"/>
    <cellStyle name="#,##0 4 4 2" xfId="12135"/>
    <cellStyle name="#,##0 4 4 3" xfId="17891"/>
    <cellStyle name="#,##0 4 4 4" xfId="23388"/>
    <cellStyle name="#,##0 4 5" xfId="6164"/>
    <cellStyle name="#,##0 4 5 2" xfId="12136"/>
    <cellStyle name="#,##0 4 5 3" xfId="17892"/>
    <cellStyle name="#,##0 4 5 4" xfId="23389"/>
    <cellStyle name="#,##0 4 6" xfId="11362"/>
    <cellStyle name="#,##0 4 7" xfId="17165"/>
    <cellStyle name="#,##0 5" xfId="5600"/>
    <cellStyle name="#,##0 5 2" xfId="6165"/>
    <cellStyle name="#,##0 5 2 2" xfId="12137"/>
    <cellStyle name="#,##0 5 2 3" xfId="17893"/>
    <cellStyle name="#,##0 5 2 4" xfId="23390"/>
    <cellStyle name="#,##0 5 3" xfId="6166"/>
    <cellStyle name="#,##0 5 3 2" xfId="12138"/>
    <cellStyle name="#,##0 5 3 3" xfId="17894"/>
    <cellStyle name="#,##0 5 3 4" xfId="23391"/>
    <cellStyle name="#,##0 5 4" xfId="6167"/>
    <cellStyle name="#,##0 5 4 2" xfId="12139"/>
    <cellStyle name="#,##0 5 4 3" xfId="17895"/>
    <cellStyle name="#,##0 5 4 4" xfId="23392"/>
    <cellStyle name="#,##0 5 5" xfId="6168"/>
    <cellStyle name="#,##0 5 5 2" xfId="12140"/>
    <cellStyle name="#,##0 5 5 3" xfId="17896"/>
    <cellStyle name="#,##0 5 5 4" xfId="23393"/>
    <cellStyle name="#,##0 5 6" xfId="6169"/>
    <cellStyle name="#,##0 5 6 2" xfId="12141"/>
    <cellStyle name="#,##0 5 6 3" xfId="17897"/>
    <cellStyle name="#,##0 5 6 4" xfId="23394"/>
    <cellStyle name="#,##0 5 7" xfId="11584"/>
    <cellStyle name="#,##0 5 8" xfId="17356"/>
    <cellStyle name="#,##0 6" xfId="6170"/>
    <cellStyle name="#,##0 6 2" xfId="12142"/>
    <cellStyle name="#,##0 6 3" xfId="17898"/>
    <cellStyle name="#,##0 6 4" xfId="23395"/>
    <cellStyle name="#,##0 7" xfId="1123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2" xfId="5855"/>
    <cellStyle name="0.0 2 2 2 2" xfId="6171"/>
    <cellStyle name="0.0 2 2 2 2 2" xfId="12143"/>
    <cellStyle name="0.0 2 2 2 2 3" xfId="17899"/>
    <cellStyle name="0.0 2 2 2 2 4" xfId="23396"/>
    <cellStyle name="0.0 2 2 2 3" xfId="6172"/>
    <cellStyle name="0.0 2 2 2 3 2" xfId="12144"/>
    <cellStyle name="0.0 2 2 2 3 3" xfId="17900"/>
    <cellStyle name="0.0 2 2 2 3 4" xfId="23397"/>
    <cellStyle name="0.0 2 2 2 4" xfId="6173"/>
    <cellStyle name="0.0 2 2 2 4 2" xfId="12145"/>
    <cellStyle name="0.0 2 2 2 4 3" xfId="17901"/>
    <cellStyle name="0.0 2 2 2 4 4" xfId="23398"/>
    <cellStyle name="0.0 2 2 2 5" xfId="6174"/>
    <cellStyle name="0.0 2 2 2 5 2" xfId="12146"/>
    <cellStyle name="0.0 2 2 2 5 3" xfId="17902"/>
    <cellStyle name="0.0 2 2 2 5 4" xfId="23399"/>
    <cellStyle name="0.0 2 2 2 6" xfId="6175"/>
    <cellStyle name="0.0 2 2 2 6 2" xfId="12147"/>
    <cellStyle name="0.0 2 2 2 6 3" xfId="17903"/>
    <cellStyle name="0.0 2 2 2 6 4" xfId="23400"/>
    <cellStyle name="0.0 2 2 2 7" xfId="11828"/>
    <cellStyle name="0.0 2 2 2 8" xfId="17589"/>
    <cellStyle name="0.0 2 2 3" xfId="6176"/>
    <cellStyle name="0.0 2 2 3 2" xfId="12148"/>
    <cellStyle name="0.0 2 2 3 3" xfId="17904"/>
    <cellStyle name="0.0 2 2 3 4" xfId="23401"/>
    <cellStyle name="0.0 2 2 4" xfId="6177"/>
    <cellStyle name="0.0 2 2 4 2" xfId="12149"/>
    <cellStyle name="0.0 2 2 4 3" xfId="17905"/>
    <cellStyle name="0.0 2 2 4 4" xfId="23402"/>
    <cellStyle name="0.0 2 2 5" xfId="6178"/>
    <cellStyle name="0.0 2 2 5 2" xfId="12150"/>
    <cellStyle name="0.0 2 2 5 3" xfId="17906"/>
    <cellStyle name="0.0 2 2 5 4" xfId="23403"/>
    <cellStyle name="0.0 2 2 6" xfId="6179"/>
    <cellStyle name="0.0 2 2 6 2" xfId="12151"/>
    <cellStyle name="0.0 2 2 6 3" xfId="17907"/>
    <cellStyle name="0.0 2 2 6 4" xfId="23404"/>
    <cellStyle name="0.0 2 2 7" xfId="6180"/>
    <cellStyle name="0.0 2 2 7 2" xfId="12152"/>
    <cellStyle name="0.0 2 2 7 3" xfId="17908"/>
    <cellStyle name="0.0 2 2 7 4" xfId="23405"/>
    <cellStyle name="0.0 2 2 8" xfId="6181"/>
    <cellStyle name="0.0 2 2 8 2" xfId="12153"/>
    <cellStyle name="0.0 2 2 8 3" xfId="17909"/>
    <cellStyle name="0.0 2 2 8 4" xfId="23406"/>
    <cellStyle name="0.0 2 2 9" xfId="6182"/>
    <cellStyle name="0.0 2 2 9 2" xfId="12154"/>
    <cellStyle name="0.0 2 2 9 3" xfId="17910"/>
    <cellStyle name="0.0 2 2 9 4" xfId="23407"/>
    <cellStyle name="0.0 2 3" xfId="5367"/>
    <cellStyle name="0.0 2 3 2" xfId="5655"/>
    <cellStyle name="0.0 2 3 2 10" xfId="6183"/>
    <cellStyle name="0.0 2 3 2 10 2" xfId="12155"/>
    <cellStyle name="0.0 2 3 2 10 3" xfId="17911"/>
    <cellStyle name="0.0 2 3 2 10 4" xfId="23408"/>
    <cellStyle name="0.0 2 3 2 11" xfId="11628"/>
    <cellStyle name="0.0 2 3 2 12" xfId="22931"/>
    <cellStyle name="0.0 2 3 2 2" xfId="6184"/>
    <cellStyle name="0.0 2 3 2 2 2" xfId="12156"/>
    <cellStyle name="0.0 2 3 2 2 3" xfId="17912"/>
    <cellStyle name="0.0 2 3 2 2 4" xfId="23409"/>
    <cellStyle name="0.0 2 3 2 3" xfId="6185"/>
    <cellStyle name="0.0 2 3 2 3 2" xfId="12157"/>
    <cellStyle name="0.0 2 3 2 3 3" xfId="17913"/>
    <cellStyle name="0.0 2 3 2 3 4" xfId="23410"/>
    <cellStyle name="0.0 2 3 2 4" xfId="6186"/>
    <cellStyle name="0.0 2 3 2 4 2" xfId="12158"/>
    <cellStyle name="0.0 2 3 2 4 3" xfId="17914"/>
    <cellStyle name="0.0 2 3 2 4 4" xfId="23411"/>
    <cellStyle name="0.0 2 3 2 5" xfId="6187"/>
    <cellStyle name="0.0 2 3 2 5 2" xfId="12159"/>
    <cellStyle name="0.0 2 3 2 5 3" xfId="17915"/>
    <cellStyle name="0.0 2 3 2 5 4" xfId="23412"/>
    <cellStyle name="0.0 2 3 2 6" xfId="6188"/>
    <cellStyle name="0.0 2 3 2 6 2" xfId="12160"/>
    <cellStyle name="0.0 2 3 2 6 3" xfId="17916"/>
    <cellStyle name="0.0 2 3 2 6 4" xfId="23413"/>
    <cellStyle name="0.0 2 3 2 7" xfId="6189"/>
    <cellStyle name="0.0 2 3 2 7 2" xfId="12161"/>
    <cellStyle name="0.0 2 3 2 7 3" xfId="17917"/>
    <cellStyle name="0.0 2 3 2 7 4" xfId="23414"/>
    <cellStyle name="0.0 2 3 2 8" xfId="6190"/>
    <cellStyle name="0.0 2 3 2 8 2" xfId="12162"/>
    <cellStyle name="0.0 2 3 2 8 3" xfId="17918"/>
    <cellStyle name="0.0 2 3 2 8 4" xfId="23415"/>
    <cellStyle name="0.0 2 3 2 9" xfId="6191"/>
    <cellStyle name="0.0 2 3 2 9 2" xfId="12163"/>
    <cellStyle name="0.0 2 3 2 9 3" xfId="17919"/>
    <cellStyle name="0.0 2 3 2 9 4" xfId="23416"/>
    <cellStyle name="0.0 2 3 3" xfId="5898"/>
    <cellStyle name="0.0 2 3 3 10" xfId="6192"/>
    <cellStyle name="0.0 2 3 3 10 2" xfId="12164"/>
    <cellStyle name="0.0 2 3 3 10 3" xfId="17920"/>
    <cellStyle name="0.0 2 3 3 10 4" xfId="23417"/>
    <cellStyle name="0.0 2 3 3 11" xfId="11871"/>
    <cellStyle name="0.0 2 3 3 12" xfId="17628"/>
    <cellStyle name="0.0 2 3 3 13" xfId="23125"/>
    <cellStyle name="0.0 2 3 3 2" xfId="6193"/>
    <cellStyle name="0.0 2 3 3 2 2" xfId="12165"/>
    <cellStyle name="0.0 2 3 3 2 3" xfId="17921"/>
    <cellStyle name="0.0 2 3 3 2 4" xfId="23418"/>
    <cellStyle name="0.0 2 3 3 3" xfId="6194"/>
    <cellStyle name="0.0 2 3 3 3 2" xfId="12166"/>
    <cellStyle name="0.0 2 3 3 3 3" xfId="17922"/>
    <cellStyle name="0.0 2 3 3 3 4" xfId="23419"/>
    <cellStyle name="0.0 2 3 3 4" xfId="6195"/>
    <cellStyle name="0.0 2 3 3 4 2" xfId="12167"/>
    <cellStyle name="0.0 2 3 3 4 3" xfId="17923"/>
    <cellStyle name="0.0 2 3 3 4 4" xfId="23420"/>
    <cellStyle name="0.0 2 3 3 5" xfId="6196"/>
    <cellStyle name="0.0 2 3 3 5 2" xfId="12168"/>
    <cellStyle name="0.0 2 3 3 5 3" xfId="17924"/>
    <cellStyle name="0.0 2 3 3 5 4" xfId="23421"/>
    <cellStyle name="0.0 2 3 3 6" xfId="6197"/>
    <cellStyle name="0.0 2 3 3 6 2" xfId="12169"/>
    <cellStyle name="0.0 2 3 3 6 3" xfId="17925"/>
    <cellStyle name="0.0 2 3 3 6 4" xfId="23422"/>
    <cellStyle name="0.0 2 3 3 7" xfId="6198"/>
    <cellStyle name="0.0 2 3 3 7 2" xfId="12170"/>
    <cellStyle name="0.0 2 3 3 7 3" xfId="17926"/>
    <cellStyle name="0.0 2 3 3 7 4" xfId="23423"/>
    <cellStyle name="0.0 2 3 3 8" xfId="6199"/>
    <cellStyle name="0.0 2 3 3 8 2" xfId="12171"/>
    <cellStyle name="0.0 2 3 3 8 3" xfId="17927"/>
    <cellStyle name="0.0 2 3 3 8 4" xfId="23424"/>
    <cellStyle name="0.0 2 3 3 9" xfId="6200"/>
    <cellStyle name="0.0 2 3 3 9 2" xfId="12172"/>
    <cellStyle name="0.0 2 3 3 9 3" xfId="17928"/>
    <cellStyle name="0.0 2 3 3 9 4" xfId="23425"/>
    <cellStyle name="0.0 2 3 4" xfId="6201"/>
    <cellStyle name="0.0 2 3 4 2" xfId="12173"/>
    <cellStyle name="0.0 2 3 4 3" xfId="17929"/>
    <cellStyle name="0.0 2 3 4 4" xfId="23426"/>
    <cellStyle name="0.0 2 3 5" xfId="6202"/>
    <cellStyle name="0.0 2 3 5 2" xfId="12174"/>
    <cellStyle name="0.0 2 3 5 3" xfId="17930"/>
    <cellStyle name="0.0 2 3 5 4" xfId="23427"/>
    <cellStyle name="0.0 2 3 6" xfId="6203"/>
    <cellStyle name="0.0 2 3 6 2" xfId="12175"/>
    <cellStyle name="0.0 2 3 6 3" xfId="17931"/>
    <cellStyle name="0.0 2 3 6 4" xfId="23428"/>
    <cellStyle name="0.0 2 3 7" xfId="11361"/>
    <cellStyle name="0.0 2 4" xfId="5632"/>
    <cellStyle name="0.0 2 4 2" xfId="6204"/>
    <cellStyle name="0.0 2 4 2 2" xfId="12176"/>
    <cellStyle name="0.0 2 4 2 3" xfId="17932"/>
    <cellStyle name="0.0 2 4 2 4" xfId="23429"/>
    <cellStyle name="0.0 2 4 3" xfId="6205"/>
    <cellStyle name="0.0 2 4 3 2" xfId="12177"/>
    <cellStyle name="0.0 2 4 3 3" xfId="17933"/>
    <cellStyle name="0.0 2 4 3 4" xfId="23430"/>
    <cellStyle name="0.0 2 4 4" xfId="6206"/>
    <cellStyle name="0.0 2 4 4 2" xfId="12178"/>
    <cellStyle name="0.0 2 4 4 3" xfId="17934"/>
    <cellStyle name="0.0 2 4 4 4" xfId="23431"/>
    <cellStyle name="0.0 2 4 5" xfId="6207"/>
    <cellStyle name="0.0 2 4 5 2" xfId="12179"/>
    <cellStyle name="0.0 2 4 5 3" xfId="17935"/>
    <cellStyle name="0.0 2 4 5 4" xfId="23432"/>
    <cellStyle name="0.0 2 4 6" xfId="6208"/>
    <cellStyle name="0.0 2 4 6 2" xfId="12180"/>
    <cellStyle name="0.0 2 4 6 3" xfId="17936"/>
    <cellStyle name="0.0 2 4 6 4" xfId="23433"/>
    <cellStyle name="0.0 2 4 7" xfId="11606"/>
    <cellStyle name="0.0 2 4 8" xfId="17377"/>
    <cellStyle name="0.0 2 5" xfId="5611"/>
    <cellStyle name="0.0 2 5 10" xfId="6209"/>
    <cellStyle name="0.0 2 5 10 2" xfId="12181"/>
    <cellStyle name="0.0 2 5 10 3" xfId="17937"/>
    <cellStyle name="0.0 2 5 10 4" xfId="23434"/>
    <cellStyle name="0.0 2 5 11" xfId="11593"/>
    <cellStyle name="0.0 2 5 12" xfId="17365"/>
    <cellStyle name="0.0 2 5 13" xfId="22917"/>
    <cellStyle name="0.0 2 5 2" xfId="6210"/>
    <cellStyle name="0.0 2 5 2 2" xfId="12182"/>
    <cellStyle name="0.0 2 5 2 3" xfId="17938"/>
    <cellStyle name="0.0 2 5 2 4" xfId="23435"/>
    <cellStyle name="0.0 2 5 3" xfId="6211"/>
    <cellStyle name="0.0 2 5 3 2" xfId="12183"/>
    <cellStyle name="0.0 2 5 3 3" xfId="17939"/>
    <cellStyle name="0.0 2 5 3 4" xfId="23436"/>
    <cellStyle name="0.0 2 5 4" xfId="6212"/>
    <cellStyle name="0.0 2 5 4 2" xfId="12184"/>
    <cellStyle name="0.0 2 5 4 3" xfId="17940"/>
    <cellStyle name="0.0 2 5 4 4" xfId="23437"/>
    <cellStyle name="0.0 2 5 5" xfId="6213"/>
    <cellStyle name="0.0 2 5 5 2" xfId="12185"/>
    <cellStyle name="0.0 2 5 5 3" xfId="17941"/>
    <cellStyle name="0.0 2 5 5 4" xfId="23438"/>
    <cellStyle name="0.0 2 5 6" xfId="6214"/>
    <cellStyle name="0.0 2 5 6 2" xfId="12186"/>
    <cellStyle name="0.0 2 5 6 3" xfId="17942"/>
    <cellStyle name="0.0 2 5 6 4" xfId="23439"/>
    <cellStyle name="0.0 2 5 7" xfId="6215"/>
    <cellStyle name="0.0 2 5 7 2" xfId="12187"/>
    <cellStyle name="0.0 2 5 7 3" xfId="17943"/>
    <cellStyle name="0.0 2 5 7 4" xfId="23440"/>
    <cellStyle name="0.0 2 5 8" xfId="6216"/>
    <cellStyle name="0.0 2 5 8 2" xfId="12188"/>
    <cellStyle name="0.0 2 5 8 3" xfId="17944"/>
    <cellStyle name="0.0 2 5 8 4" xfId="23441"/>
    <cellStyle name="0.0 2 5 9" xfId="6217"/>
    <cellStyle name="0.0 2 5 9 2" xfId="12189"/>
    <cellStyle name="0.0 2 5 9 3" xfId="17945"/>
    <cellStyle name="0.0 2 5 9 4" xfId="23442"/>
    <cellStyle name="0.0 2 6" xfId="6218"/>
    <cellStyle name="0.0 2 6 2" xfId="12190"/>
    <cellStyle name="0.0 2 6 3" xfId="17946"/>
    <cellStyle name="0.0 2 6 4" xfId="23443"/>
    <cellStyle name="0.0 2 7" xfId="11343"/>
    <cellStyle name="0.0 3" xfId="5546"/>
    <cellStyle name="0.0 3 10" xfId="11539"/>
    <cellStyle name="0.0 3 2" xfId="5834"/>
    <cellStyle name="0.0 3 2 2" xfId="6219"/>
    <cellStyle name="0.0 3 2 2 2" xfId="12191"/>
    <cellStyle name="0.0 3 2 2 3" xfId="17947"/>
    <cellStyle name="0.0 3 2 2 4" xfId="23444"/>
    <cellStyle name="0.0 3 2 3" xfId="6220"/>
    <cellStyle name="0.0 3 2 3 2" xfId="12192"/>
    <cellStyle name="0.0 3 2 3 3" xfId="17948"/>
    <cellStyle name="0.0 3 2 3 4" xfId="23445"/>
    <cellStyle name="0.0 3 2 4" xfId="6221"/>
    <cellStyle name="0.0 3 2 4 2" xfId="12193"/>
    <cellStyle name="0.0 3 2 4 3" xfId="17949"/>
    <cellStyle name="0.0 3 2 4 4" xfId="23446"/>
    <cellStyle name="0.0 3 2 5" xfId="6222"/>
    <cellStyle name="0.0 3 2 5 2" xfId="12194"/>
    <cellStyle name="0.0 3 2 5 3" xfId="17950"/>
    <cellStyle name="0.0 3 2 5 4" xfId="23447"/>
    <cellStyle name="0.0 3 2 6" xfId="6223"/>
    <cellStyle name="0.0 3 2 6 2" xfId="12195"/>
    <cellStyle name="0.0 3 2 6 3" xfId="17951"/>
    <cellStyle name="0.0 3 2 6 4" xfId="23448"/>
    <cellStyle name="0.0 3 2 7" xfId="11807"/>
    <cellStyle name="0.0 3 2 8" xfId="17569"/>
    <cellStyle name="0.0 3 3" xfId="6056"/>
    <cellStyle name="0.0 3 3 10" xfId="6224"/>
    <cellStyle name="0.0 3 3 10 2" xfId="12196"/>
    <cellStyle name="0.0 3 3 10 3" xfId="17952"/>
    <cellStyle name="0.0 3 3 10 4" xfId="23449"/>
    <cellStyle name="0.0 3 3 11" xfId="12028"/>
    <cellStyle name="0.0 3 3 12" xfId="17784"/>
    <cellStyle name="0.0 3 3 13" xfId="23281"/>
    <cellStyle name="0.0 3 3 2" xfId="6225"/>
    <cellStyle name="0.0 3 3 2 2" xfId="12197"/>
    <cellStyle name="0.0 3 3 2 3" xfId="17953"/>
    <cellStyle name="0.0 3 3 2 4" xfId="23450"/>
    <cellStyle name="0.0 3 3 3" xfId="6226"/>
    <cellStyle name="0.0 3 3 3 2" xfId="12198"/>
    <cellStyle name="0.0 3 3 3 3" xfId="17954"/>
    <cellStyle name="0.0 3 3 3 4" xfId="23451"/>
    <cellStyle name="0.0 3 3 4" xfId="6227"/>
    <cellStyle name="0.0 3 3 4 2" xfId="12199"/>
    <cellStyle name="0.0 3 3 4 3" xfId="17955"/>
    <cellStyle name="0.0 3 3 4 4" xfId="23452"/>
    <cellStyle name="0.0 3 3 5" xfId="6228"/>
    <cellStyle name="0.0 3 3 5 2" xfId="12200"/>
    <cellStyle name="0.0 3 3 5 3" xfId="17956"/>
    <cellStyle name="0.0 3 3 5 4" xfId="23453"/>
    <cellStyle name="0.0 3 3 6" xfId="6229"/>
    <cellStyle name="0.0 3 3 6 2" xfId="12201"/>
    <cellStyle name="0.0 3 3 6 3" xfId="17957"/>
    <cellStyle name="0.0 3 3 6 4" xfId="23454"/>
    <cellStyle name="0.0 3 3 7" xfId="6230"/>
    <cellStyle name="0.0 3 3 7 2" xfId="12202"/>
    <cellStyle name="0.0 3 3 7 3" xfId="17958"/>
    <cellStyle name="0.0 3 3 7 4" xfId="23455"/>
    <cellStyle name="0.0 3 3 8" xfId="6231"/>
    <cellStyle name="0.0 3 3 8 2" xfId="12203"/>
    <cellStyle name="0.0 3 3 8 3" xfId="17959"/>
    <cellStyle name="0.0 3 3 8 4" xfId="23456"/>
    <cellStyle name="0.0 3 3 9" xfId="6232"/>
    <cellStyle name="0.0 3 3 9 2" xfId="12204"/>
    <cellStyle name="0.0 3 3 9 3" xfId="17960"/>
    <cellStyle name="0.0 3 3 9 4" xfId="23457"/>
    <cellStyle name="0.0 3 4" xfId="6233"/>
    <cellStyle name="0.0 3 4 2" xfId="12205"/>
    <cellStyle name="0.0 3 4 3" xfId="17961"/>
    <cellStyle name="0.0 3 4 4" xfId="23458"/>
    <cellStyle name="0.0 3 5" xfId="6234"/>
    <cellStyle name="0.0 3 5 2" xfId="12206"/>
    <cellStyle name="0.0 3 5 3" xfId="17962"/>
    <cellStyle name="0.0 3 5 4" xfId="23459"/>
    <cellStyle name="0.0 3 6" xfId="6235"/>
    <cellStyle name="0.0 3 6 2" xfId="12207"/>
    <cellStyle name="0.0 3 6 3" xfId="17963"/>
    <cellStyle name="0.0 3 6 4" xfId="23460"/>
    <cellStyle name="0.0 3 7" xfId="6236"/>
    <cellStyle name="0.0 3 7 2" xfId="12208"/>
    <cellStyle name="0.0 3 7 3" xfId="17964"/>
    <cellStyle name="0.0 3 7 4" xfId="23461"/>
    <cellStyle name="0.0 3 8" xfId="6237"/>
    <cellStyle name="0.0 3 8 2" xfId="12209"/>
    <cellStyle name="0.0 3 8 3" xfId="17965"/>
    <cellStyle name="0.0 3 8 4" xfId="23462"/>
    <cellStyle name="0.0 3 9" xfId="6238"/>
    <cellStyle name="0.0 3 9 2" xfId="12210"/>
    <cellStyle name="0.0 3 9 3" xfId="17966"/>
    <cellStyle name="0.0 3 9 4" xfId="23463"/>
    <cellStyle name="0.0 4" xfId="5365"/>
    <cellStyle name="0.0 4 2" xfId="5653"/>
    <cellStyle name="0.0 4 2 2" xfId="6239"/>
    <cellStyle name="0.0 4 2 2 2" xfId="12211"/>
    <cellStyle name="0.0 4 2 2 3" xfId="17967"/>
    <cellStyle name="0.0 4 2 2 4" xfId="23464"/>
    <cellStyle name="0.0 4 2 3" xfId="6240"/>
    <cellStyle name="0.0 4 2 3 2" xfId="12212"/>
    <cellStyle name="0.0 4 2 3 3" xfId="17968"/>
    <cellStyle name="0.0 4 2 3 4" xfId="23465"/>
    <cellStyle name="0.0 4 2 4" xfId="6241"/>
    <cellStyle name="0.0 4 2 4 2" xfId="12213"/>
    <cellStyle name="0.0 4 2 4 3" xfId="17969"/>
    <cellStyle name="0.0 4 2 4 4" xfId="23466"/>
    <cellStyle name="0.0 4 2 5" xfId="6242"/>
    <cellStyle name="0.0 4 2 5 2" xfId="12214"/>
    <cellStyle name="0.0 4 2 5 3" xfId="17970"/>
    <cellStyle name="0.0 4 2 5 4" xfId="23467"/>
    <cellStyle name="0.0 4 2 6" xfId="6243"/>
    <cellStyle name="0.0 4 2 6 2" xfId="12215"/>
    <cellStyle name="0.0 4 2 6 3" xfId="17971"/>
    <cellStyle name="0.0 4 2 6 4" xfId="23468"/>
    <cellStyle name="0.0 4 2 7" xfId="11626"/>
    <cellStyle name="0.0 4 2 8" xfId="17397"/>
    <cellStyle name="0.0 4 3" xfId="6244"/>
    <cellStyle name="0.0 4 3 2" xfId="12216"/>
    <cellStyle name="0.0 4 3 3" xfId="17972"/>
    <cellStyle name="0.0 4 3 4" xfId="23469"/>
    <cellStyle name="0.0 4 4" xfId="6245"/>
    <cellStyle name="0.0 4 4 2" xfId="12217"/>
    <cellStyle name="0.0 4 4 3" xfId="17973"/>
    <cellStyle name="0.0 4 4 4" xfId="23470"/>
    <cellStyle name="0.0 4 5" xfId="6246"/>
    <cellStyle name="0.0 4 5 2" xfId="12218"/>
    <cellStyle name="0.0 4 5 3" xfId="17974"/>
    <cellStyle name="0.0 4 5 4" xfId="23471"/>
    <cellStyle name="0.0 4 6" xfId="11359"/>
    <cellStyle name="0.0 4 7" xfId="11257"/>
    <cellStyle name="0.0 5" xfId="5602"/>
    <cellStyle name="0.0 5 2" xfId="6247"/>
    <cellStyle name="0.0 5 2 2" xfId="12219"/>
    <cellStyle name="0.0 5 2 3" xfId="17975"/>
    <cellStyle name="0.0 5 2 4" xfId="23472"/>
    <cellStyle name="0.0 5 3" xfId="6248"/>
    <cellStyle name="0.0 5 3 2" xfId="12220"/>
    <cellStyle name="0.0 5 3 3" xfId="17976"/>
    <cellStyle name="0.0 5 3 4" xfId="23473"/>
    <cellStyle name="0.0 5 4" xfId="6249"/>
    <cellStyle name="0.0 5 4 2" xfId="12221"/>
    <cellStyle name="0.0 5 4 3" xfId="17977"/>
    <cellStyle name="0.0 5 4 4" xfId="23474"/>
    <cellStyle name="0.0 5 5" xfId="6250"/>
    <cellStyle name="0.0 5 5 2" xfId="12222"/>
    <cellStyle name="0.0 5 5 3" xfId="17978"/>
    <cellStyle name="0.0 5 5 4" xfId="23475"/>
    <cellStyle name="0.0 5 6" xfId="6251"/>
    <cellStyle name="0.0 5 6 2" xfId="12223"/>
    <cellStyle name="0.0 5 6 3" xfId="17979"/>
    <cellStyle name="0.0 5 6 4" xfId="23476"/>
    <cellStyle name="0.0 5 7" xfId="11585"/>
    <cellStyle name="0.0 5 8" xfId="17357"/>
    <cellStyle name="0.0 6" xfId="6252"/>
    <cellStyle name="0.0 6 2" xfId="12224"/>
    <cellStyle name="0.0 6 3" xfId="17980"/>
    <cellStyle name="0.0 6 4" xfId="23477"/>
    <cellStyle name="0.0 7" xfId="11239"/>
    <cellStyle name="0.00" xfId="222"/>
    <cellStyle name="0.00 2" xfId="5225"/>
    <cellStyle name="0.00 2 2" xfId="5568"/>
    <cellStyle name="0.00 2 2 10" xfId="11559"/>
    <cellStyle name="0.00 2 2 2" xfId="5856"/>
    <cellStyle name="0.00 2 2 2 2" xfId="6253"/>
    <cellStyle name="0.00 2 2 2 2 2" xfId="12225"/>
    <cellStyle name="0.00 2 2 2 2 3" xfId="17981"/>
    <cellStyle name="0.00 2 2 2 2 4" xfId="23478"/>
    <cellStyle name="0.00 2 2 2 3" xfId="6254"/>
    <cellStyle name="0.00 2 2 2 3 2" xfId="12226"/>
    <cellStyle name="0.00 2 2 2 3 3" xfId="17982"/>
    <cellStyle name="0.00 2 2 2 3 4" xfId="23479"/>
    <cellStyle name="0.00 2 2 2 4" xfId="6255"/>
    <cellStyle name="0.00 2 2 2 4 2" xfId="12227"/>
    <cellStyle name="0.00 2 2 2 4 3" xfId="17983"/>
    <cellStyle name="0.00 2 2 2 4 4" xfId="23480"/>
    <cellStyle name="0.00 2 2 2 5" xfId="6256"/>
    <cellStyle name="0.00 2 2 2 5 2" xfId="12228"/>
    <cellStyle name="0.00 2 2 2 5 3" xfId="17984"/>
    <cellStyle name="0.00 2 2 2 5 4" xfId="23481"/>
    <cellStyle name="0.00 2 2 2 6" xfId="6257"/>
    <cellStyle name="0.00 2 2 2 6 2" xfId="12229"/>
    <cellStyle name="0.00 2 2 2 6 3" xfId="17985"/>
    <cellStyle name="0.00 2 2 2 6 4" xfId="23482"/>
    <cellStyle name="0.00 2 2 2 7" xfId="11829"/>
    <cellStyle name="0.00 2 2 2 8" xfId="17590"/>
    <cellStyle name="0.00 2 2 3" xfId="6258"/>
    <cellStyle name="0.00 2 2 3 2" xfId="12230"/>
    <cellStyle name="0.00 2 2 3 3" xfId="17986"/>
    <cellStyle name="0.00 2 2 3 4" xfId="23483"/>
    <cellStyle name="0.00 2 2 4" xfId="6259"/>
    <cellStyle name="0.00 2 2 4 2" xfId="12231"/>
    <cellStyle name="0.00 2 2 4 3" xfId="17987"/>
    <cellStyle name="0.00 2 2 4 4" xfId="23484"/>
    <cellStyle name="0.00 2 2 5" xfId="6260"/>
    <cellStyle name="0.00 2 2 5 2" xfId="12232"/>
    <cellStyle name="0.00 2 2 5 3" xfId="17988"/>
    <cellStyle name="0.00 2 2 5 4" xfId="23485"/>
    <cellStyle name="0.00 2 2 6" xfId="6261"/>
    <cellStyle name="0.00 2 2 6 2" xfId="12233"/>
    <cellStyle name="0.00 2 2 6 3" xfId="17989"/>
    <cellStyle name="0.00 2 2 6 4" xfId="23486"/>
    <cellStyle name="0.00 2 2 7" xfId="6262"/>
    <cellStyle name="0.00 2 2 7 2" xfId="12234"/>
    <cellStyle name="0.00 2 2 7 3" xfId="17990"/>
    <cellStyle name="0.00 2 2 7 4" xfId="23487"/>
    <cellStyle name="0.00 2 2 8" xfId="6263"/>
    <cellStyle name="0.00 2 2 8 2" xfId="12235"/>
    <cellStyle name="0.00 2 2 8 3" xfId="17991"/>
    <cellStyle name="0.00 2 2 8 4" xfId="23488"/>
    <cellStyle name="0.00 2 2 9" xfId="6264"/>
    <cellStyle name="0.00 2 2 9 2" xfId="12236"/>
    <cellStyle name="0.00 2 2 9 3" xfId="17992"/>
    <cellStyle name="0.00 2 2 9 4" xfId="23489"/>
    <cellStyle name="0.00 2 3" xfId="5496"/>
    <cellStyle name="0.00 2 3 2" xfId="5784"/>
    <cellStyle name="0.00 2 3 2 10" xfId="6265"/>
    <cellStyle name="0.00 2 3 2 10 2" xfId="12237"/>
    <cellStyle name="0.00 2 3 2 10 3" xfId="17993"/>
    <cellStyle name="0.00 2 3 2 10 4" xfId="23490"/>
    <cellStyle name="0.00 2 3 2 11" xfId="11757"/>
    <cellStyle name="0.00 2 3 2 12" xfId="23037"/>
    <cellStyle name="0.00 2 3 2 2" xfId="6266"/>
    <cellStyle name="0.00 2 3 2 2 2" xfId="12238"/>
    <cellStyle name="0.00 2 3 2 2 3" xfId="17994"/>
    <cellStyle name="0.00 2 3 2 2 4" xfId="23491"/>
    <cellStyle name="0.00 2 3 2 3" xfId="6267"/>
    <cellStyle name="0.00 2 3 2 3 2" xfId="12239"/>
    <cellStyle name="0.00 2 3 2 3 3" xfId="17995"/>
    <cellStyle name="0.00 2 3 2 3 4" xfId="23492"/>
    <cellStyle name="0.00 2 3 2 4" xfId="6268"/>
    <cellStyle name="0.00 2 3 2 4 2" xfId="12240"/>
    <cellStyle name="0.00 2 3 2 4 3" xfId="17996"/>
    <cellStyle name="0.00 2 3 2 4 4" xfId="23493"/>
    <cellStyle name="0.00 2 3 2 5" xfId="6269"/>
    <cellStyle name="0.00 2 3 2 5 2" xfId="12241"/>
    <cellStyle name="0.00 2 3 2 5 3" xfId="17997"/>
    <cellStyle name="0.00 2 3 2 5 4" xfId="23494"/>
    <cellStyle name="0.00 2 3 2 6" xfId="6270"/>
    <cellStyle name="0.00 2 3 2 6 2" xfId="12242"/>
    <cellStyle name="0.00 2 3 2 6 3" xfId="17998"/>
    <cellStyle name="0.00 2 3 2 6 4" xfId="23495"/>
    <cellStyle name="0.00 2 3 2 7" xfId="6271"/>
    <cellStyle name="0.00 2 3 2 7 2" xfId="12243"/>
    <cellStyle name="0.00 2 3 2 7 3" xfId="17999"/>
    <cellStyle name="0.00 2 3 2 7 4" xfId="23496"/>
    <cellStyle name="0.00 2 3 2 8" xfId="6272"/>
    <cellStyle name="0.00 2 3 2 8 2" xfId="12244"/>
    <cellStyle name="0.00 2 3 2 8 3" xfId="18000"/>
    <cellStyle name="0.00 2 3 2 8 4" xfId="23497"/>
    <cellStyle name="0.00 2 3 2 9" xfId="6273"/>
    <cellStyle name="0.00 2 3 2 9 2" xfId="12245"/>
    <cellStyle name="0.00 2 3 2 9 3" xfId="18001"/>
    <cellStyle name="0.00 2 3 2 9 4" xfId="23498"/>
    <cellStyle name="0.00 2 3 3" xfId="6009"/>
    <cellStyle name="0.00 2 3 3 10" xfId="6274"/>
    <cellStyle name="0.00 2 3 3 10 2" xfId="12246"/>
    <cellStyle name="0.00 2 3 3 10 3" xfId="18002"/>
    <cellStyle name="0.00 2 3 3 10 4" xfId="23499"/>
    <cellStyle name="0.00 2 3 3 11" xfId="11982"/>
    <cellStyle name="0.00 2 3 3 12" xfId="17739"/>
    <cellStyle name="0.00 2 3 3 13" xfId="23236"/>
    <cellStyle name="0.00 2 3 3 2" xfId="6275"/>
    <cellStyle name="0.00 2 3 3 2 2" xfId="12247"/>
    <cellStyle name="0.00 2 3 3 2 3" xfId="18003"/>
    <cellStyle name="0.00 2 3 3 2 4" xfId="23500"/>
    <cellStyle name="0.00 2 3 3 3" xfId="6276"/>
    <cellStyle name="0.00 2 3 3 3 2" xfId="12248"/>
    <cellStyle name="0.00 2 3 3 3 3" xfId="18004"/>
    <cellStyle name="0.00 2 3 3 3 4" xfId="23501"/>
    <cellStyle name="0.00 2 3 3 4" xfId="6277"/>
    <cellStyle name="0.00 2 3 3 4 2" xfId="12249"/>
    <cellStyle name="0.00 2 3 3 4 3" xfId="18005"/>
    <cellStyle name="0.00 2 3 3 4 4" xfId="23502"/>
    <cellStyle name="0.00 2 3 3 5" xfId="6278"/>
    <cellStyle name="0.00 2 3 3 5 2" xfId="12250"/>
    <cellStyle name="0.00 2 3 3 5 3" xfId="18006"/>
    <cellStyle name="0.00 2 3 3 5 4" xfId="23503"/>
    <cellStyle name="0.00 2 3 3 6" xfId="6279"/>
    <cellStyle name="0.00 2 3 3 6 2" xfId="12251"/>
    <cellStyle name="0.00 2 3 3 6 3" xfId="18007"/>
    <cellStyle name="0.00 2 3 3 6 4" xfId="23504"/>
    <cellStyle name="0.00 2 3 3 7" xfId="6280"/>
    <cellStyle name="0.00 2 3 3 7 2" xfId="12252"/>
    <cellStyle name="0.00 2 3 3 7 3" xfId="18008"/>
    <cellStyle name="0.00 2 3 3 7 4" xfId="23505"/>
    <cellStyle name="0.00 2 3 3 8" xfId="6281"/>
    <cellStyle name="0.00 2 3 3 8 2" xfId="12253"/>
    <cellStyle name="0.00 2 3 3 8 3" xfId="18009"/>
    <cellStyle name="0.00 2 3 3 8 4" xfId="23506"/>
    <cellStyle name="0.00 2 3 3 9" xfId="6282"/>
    <cellStyle name="0.00 2 3 3 9 2" xfId="12254"/>
    <cellStyle name="0.00 2 3 3 9 3" xfId="18010"/>
    <cellStyle name="0.00 2 3 3 9 4" xfId="23507"/>
    <cellStyle name="0.00 2 3 4" xfId="6283"/>
    <cellStyle name="0.00 2 3 4 2" xfId="12255"/>
    <cellStyle name="0.00 2 3 4 3" xfId="18011"/>
    <cellStyle name="0.00 2 3 4 4" xfId="23508"/>
    <cellStyle name="0.00 2 3 5" xfId="6284"/>
    <cellStyle name="0.00 2 3 5 2" xfId="12256"/>
    <cellStyle name="0.00 2 3 5 3" xfId="18012"/>
    <cellStyle name="0.00 2 3 5 4" xfId="23509"/>
    <cellStyle name="0.00 2 3 6" xfId="6285"/>
    <cellStyle name="0.00 2 3 6 2" xfId="12257"/>
    <cellStyle name="0.00 2 3 6 3" xfId="18013"/>
    <cellStyle name="0.00 2 3 6 4" xfId="23510"/>
    <cellStyle name="0.00 2 3 7" xfId="11490"/>
    <cellStyle name="0.00 2 4" xfId="5633"/>
    <cellStyle name="0.00 2 4 2" xfId="6286"/>
    <cellStyle name="0.00 2 4 2 2" xfId="12258"/>
    <cellStyle name="0.00 2 4 2 3" xfId="18014"/>
    <cellStyle name="0.00 2 4 2 4" xfId="23511"/>
    <cellStyle name="0.00 2 4 3" xfId="6287"/>
    <cellStyle name="0.00 2 4 3 2" xfId="12259"/>
    <cellStyle name="0.00 2 4 3 3" xfId="18015"/>
    <cellStyle name="0.00 2 4 3 4" xfId="23512"/>
    <cellStyle name="0.00 2 4 4" xfId="6288"/>
    <cellStyle name="0.00 2 4 4 2" xfId="12260"/>
    <cellStyle name="0.00 2 4 4 3" xfId="18016"/>
    <cellStyle name="0.00 2 4 4 4" xfId="23513"/>
    <cellStyle name="0.00 2 4 5" xfId="6289"/>
    <cellStyle name="0.00 2 4 5 2" xfId="12261"/>
    <cellStyle name="0.00 2 4 5 3" xfId="18017"/>
    <cellStyle name="0.00 2 4 5 4" xfId="23514"/>
    <cellStyle name="0.00 2 4 6" xfId="6290"/>
    <cellStyle name="0.00 2 4 6 2" xfId="12262"/>
    <cellStyle name="0.00 2 4 6 3" xfId="18018"/>
    <cellStyle name="0.00 2 4 6 4" xfId="23515"/>
    <cellStyle name="0.00 2 4 7" xfId="11607"/>
    <cellStyle name="0.00 2 4 8" xfId="17378"/>
    <cellStyle name="0.00 2 5" xfId="5610"/>
    <cellStyle name="0.00 2 5 10" xfId="6291"/>
    <cellStyle name="0.00 2 5 10 2" xfId="12263"/>
    <cellStyle name="0.00 2 5 10 3" xfId="18019"/>
    <cellStyle name="0.00 2 5 10 4" xfId="23516"/>
    <cellStyle name="0.00 2 5 11" xfId="11592"/>
    <cellStyle name="0.00 2 5 12" xfId="17364"/>
    <cellStyle name="0.00 2 5 13" xfId="22916"/>
    <cellStyle name="0.00 2 5 2" xfId="6292"/>
    <cellStyle name="0.00 2 5 2 2" xfId="12264"/>
    <cellStyle name="0.00 2 5 2 3" xfId="18020"/>
    <cellStyle name="0.00 2 5 2 4" xfId="23517"/>
    <cellStyle name="0.00 2 5 3" xfId="6293"/>
    <cellStyle name="0.00 2 5 3 2" xfId="12265"/>
    <cellStyle name="0.00 2 5 3 3" xfId="18021"/>
    <cellStyle name="0.00 2 5 3 4" xfId="23518"/>
    <cellStyle name="0.00 2 5 4" xfId="6294"/>
    <cellStyle name="0.00 2 5 4 2" xfId="12266"/>
    <cellStyle name="0.00 2 5 4 3" xfId="18022"/>
    <cellStyle name="0.00 2 5 4 4" xfId="23519"/>
    <cellStyle name="0.00 2 5 5" xfId="6295"/>
    <cellStyle name="0.00 2 5 5 2" xfId="12267"/>
    <cellStyle name="0.00 2 5 5 3" xfId="18023"/>
    <cellStyle name="0.00 2 5 5 4" xfId="23520"/>
    <cellStyle name="0.00 2 5 6" xfId="6296"/>
    <cellStyle name="0.00 2 5 6 2" xfId="12268"/>
    <cellStyle name="0.00 2 5 6 3" xfId="18024"/>
    <cellStyle name="0.00 2 5 6 4" xfId="23521"/>
    <cellStyle name="0.00 2 5 7" xfId="6297"/>
    <cellStyle name="0.00 2 5 7 2" xfId="12269"/>
    <cellStyle name="0.00 2 5 7 3" xfId="18025"/>
    <cellStyle name="0.00 2 5 7 4" xfId="23522"/>
    <cellStyle name="0.00 2 5 8" xfId="6298"/>
    <cellStyle name="0.00 2 5 8 2" xfId="12270"/>
    <cellStyle name="0.00 2 5 8 3" xfId="18026"/>
    <cellStyle name="0.00 2 5 8 4" xfId="23523"/>
    <cellStyle name="0.00 2 5 9" xfId="6299"/>
    <cellStyle name="0.00 2 5 9 2" xfId="12271"/>
    <cellStyle name="0.00 2 5 9 3" xfId="18027"/>
    <cellStyle name="0.00 2 5 9 4" xfId="23524"/>
    <cellStyle name="0.00 2 6" xfId="6300"/>
    <cellStyle name="0.00 2 6 2" xfId="12272"/>
    <cellStyle name="0.00 2 6 3" xfId="18028"/>
    <cellStyle name="0.00 2 6 4" xfId="23525"/>
    <cellStyle name="0.00 2 7" xfId="11344"/>
    <cellStyle name="0.00 3" xfId="5574"/>
    <cellStyle name="0.00 3 10" xfId="11562"/>
    <cellStyle name="0.00 3 2" xfId="5862"/>
    <cellStyle name="0.00 3 2 2" xfId="6301"/>
    <cellStyle name="0.00 3 2 2 2" xfId="12273"/>
    <cellStyle name="0.00 3 2 2 3" xfId="18029"/>
    <cellStyle name="0.00 3 2 2 4" xfId="23526"/>
    <cellStyle name="0.00 3 2 3" xfId="6302"/>
    <cellStyle name="0.00 3 2 3 2" xfId="12274"/>
    <cellStyle name="0.00 3 2 3 3" xfId="18030"/>
    <cellStyle name="0.00 3 2 3 4" xfId="23527"/>
    <cellStyle name="0.00 3 2 4" xfId="6303"/>
    <cellStyle name="0.00 3 2 4 2" xfId="12275"/>
    <cellStyle name="0.00 3 2 4 3" xfId="18031"/>
    <cellStyle name="0.00 3 2 4 4" xfId="23528"/>
    <cellStyle name="0.00 3 2 5" xfId="6304"/>
    <cellStyle name="0.00 3 2 5 2" xfId="12276"/>
    <cellStyle name="0.00 3 2 5 3" xfId="18032"/>
    <cellStyle name="0.00 3 2 5 4" xfId="23529"/>
    <cellStyle name="0.00 3 2 6" xfId="6305"/>
    <cellStyle name="0.00 3 2 6 2" xfId="12277"/>
    <cellStyle name="0.00 3 2 6 3" xfId="18033"/>
    <cellStyle name="0.00 3 2 6 4" xfId="23530"/>
    <cellStyle name="0.00 3 2 7" xfId="11835"/>
    <cellStyle name="0.00 3 2 8" xfId="17596"/>
    <cellStyle name="0.00 3 3" xfId="6072"/>
    <cellStyle name="0.00 3 3 10" xfId="6306"/>
    <cellStyle name="0.00 3 3 10 2" xfId="12278"/>
    <cellStyle name="0.00 3 3 10 3" xfId="18034"/>
    <cellStyle name="0.00 3 3 10 4" xfId="23531"/>
    <cellStyle name="0.00 3 3 11" xfId="12044"/>
    <cellStyle name="0.00 3 3 12" xfId="17800"/>
    <cellStyle name="0.00 3 3 13" xfId="23297"/>
    <cellStyle name="0.00 3 3 2" xfId="6307"/>
    <cellStyle name="0.00 3 3 2 2" xfId="12279"/>
    <cellStyle name="0.00 3 3 2 3" xfId="18035"/>
    <cellStyle name="0.00 3 3 2 4" xfId="23532"/>
    <cellStyle name="0.00 3 3 3" xfId="6308"/>
    <cellStyle name="0.00 3 3 3 2" xfId="12280"/>
    <cellStyle name="0.00 3 3 3 3" xfId="18036"/>
    <cellStyle name="0.00 3 3 3 4" xfId="23533"/>
    <cellStyle name="0.00 3 3 4" xfId="6309"/>
    <cellStyle name="0.00 3 3 4 2" xfId="12281"/>
    <cellStyle name="0.00 3 3 4 3" xfId="18037"/>
    <cellStyle name="0.00 3 3 4 4" xfId="23534"/>
    <cellStyle name="0.00 3 3 5" xfId="6310"/>
    <cellStyle name="0.00 3 3 5 2" xfId="12282"/>
    <cellStyle name="0.00 3 3 5 3" xfId="18038"/>
    <cellStyle name="0.00 3 3 5 4" xfId="23535"/>
    <cellStyle name="0.00 3 3 6" xfId="6311"/>
    <cellStyle name="0.00 3 3 6 2" xfId="12283"/>
    <cellStyle name="0.00 3 3 6 3" xfId="18039"/>
    <cellStyle name="0.00 3 3 6 4" xfId="23536"/>
    <cellStyle name="0.00 3 3 7" xfId="6312"/>
    <cellStyle name="0.00 3 3 7 2" xfId="12284"/>
    <cellStyle name="0.00 3 3 7 3" xfId="18040"/>
    <cellStyle name="0.00 3 3 7 4" xfId="23537"/>
    <cellStyle name="0.00 3 3 8" xfId="6313"/>
    <cellStyle name="0.00 3 3 8 2" xfId="12285"/>
    <cellStyle name="0.00 3 3 8 3" xfId="18041"/>
    <cellStyle name="0.00 3 3 8 4" xfId="23538"/>
    <cellStyle name="0.00 3 3 9" xfId="6314"/>
    <cellStyle name="0.00 3 3 9 2" xfId="12286"/>
    <cellStyle name="0.00 3 3 9 3" xfId="18042"/>
    <cellStyle name="0.00 3 3 9 4" xfId="23539"/>
    <cellStyle name="0.00 3 4" xfId="6315"/>
    <cellStyle name="0.00 3 4 2" xfId="12287"/>
    <cellStyle name="0.00 3 4 3" xfId="18043"/>
    <cellStyle name="0.00 3 4 4" xfId="23540"/>
    <cellStyle name="0.00 3 5" xfId="6316"/>
    <cellStyle name="0.00 3 5 2" xfId="12288"/>
    <cellStyle name="0.00 3 5 3" xfId="18044"/>
    <cellStyle name="0.00 3 5 4" xfId="23541"/>
    <cellStyle name="0.00 3 6" xfId="6317"/>
    <cellStyle name="0.00 3 6 2" xfId="12289"/>
    <cellStyle name="0.00 3 6 3" xfId="18045"/>
    <cellStyle name="0.00 3 6 4" xfId="23542"/>
    <cellStyle name="0.00 3 7" xfId="6318"/>
    <cellStyle name="0.00 3 7 2" xfId="12290"/>
    <cellStyle name="0.00 3 7 3" xfId="18046"/>
    <cellStyle name="0.00 3 7 4" xfId="23543"/>
    <cellStyle name="0.00 3 8" xfId="6319"/>
    <cellStyle name="0.00 3 8 2" xfId="12291"/>
    <cellStyle name="0.00 3 8 3" xfId="18047"/>
    <cellStyle name="0.00 3 8 4" xfId="23544"/>
    <cellStyle name="0.00 3 9" xfId="6320"/>
    <cellStyle name="0.00 3 9 2" xfId="12292"/>
    <cellStyle name="0.00 3 9 3" xfId="18048"/>
    <cellStyle name="0.00 3 9 4" xfId="23545"/>
    <cellStyle name="0.00 4" xfId="5434"/>
    <cellStyle name="0.00 4 2" xfId="5722"/>
    <cellStyle name="0.00 4 2 2" xfId="6321"/>
    <cellStyle name="0.00 4 2 2 2" xfId="12293"/>
    <cellStyle name="0.00 4 2 2 3" xfId="18049"/>
    <cellStyle name="0.00 4 2 2 4" xfId="23546"/>
    <cellStyle name="0.00 4 2 3" xfId="6322"/>
    <cellStyle name="0.00 4 2 3 2" xfId="12294"/>
    <cellStyle name="0.00 4 2 3 3" xfId="18050"/>
    <cellStyle name="0.00 4 2 3 4" xfId="23547"/>
    <cellStyle name="0.00 4 2 4" xfId="6323"/>
    <cellStyle name="0.00 4 2 4 2" xfId="12295"/>
    <cellStyle name="0.00 4 2 4 3" xfId="18051"/>
    <cellStyle name="0.00 4 2 4 4" xfId="23548"/>
    <cellStyle name="0.00 4 2 5" xfId="6324"/>
    <cellStyle name="0.00 4 2 5 2" xfId="12296"/>
    <cellStyle name="0.00 4 2 5 3" xfId="18052"/>
    <cellStyle name="0.00 4 2 5 4" xfId="23549"/>
    <cellStyle name="0.00 4 2 6" xfId="6325"/>
    <cellStyle name="0.00 4 2 6 2" xfId="12297"/>
    <cellStyle name="0.00 4 2 6 3" xfId="18053"/>
    <cellStyle name="0.00 4 2 6 4" xfId="23550"/>
    <cellStyle name="0.00 4 2 7" xfId="11695"/>
    <cellStyle name="0.00 4 2 8" xfId="17462"/>
    <cellStyle name="0.00 4 3" xfId="6326"/>
    <cellStyle name="0.00 4 3 2" xfId="12298"/>
    <cellStyle name="0.00 4 3 3" xfId="18054"/>
    <cellStyle name="0.00 4 3 4" xfId="23551"/>
    <cellStyle name="0.00 4 4" xfId="6327"/>
    <cellStyle name="0.00 4 4 2" xfId="12299"/>
    <cellStyle name="0.00 4 4 3" xfId="18055"/>
    <cellStyle name="0.00 4 4 4" xfId="23552"/>
    <cellStyle name="0.00 4 5" xfId="6328"/>
    <cellStyle name="0.00 4 5 2" xfId="12300"/>
    <cellStyle name="0.00 4 5 3" xfId="18056"/>
    <cellStyle name="0.00 4 5 4" xfId="23553"/>
    <cellStyle name="0.00 4 6" xfId="11428"/>
    <cellStyle name="0.00 4 7" xfId="17223"/>
    <cellStyle name="0.00 5" xfId="5603"/>
    <cellStyle name="0.00 5 2" xfId="6329"/>
    <cellStyle name="0.00 5 2 2" xfId="12301"/>
    <cellStyle name="0.00 5 2 3" xfId="18057"/>
    <cellStyle name="0.00 5 2 4" xfId="23554"/>
    <cellStyle name="0.00 5 3" xfId="6330"/>
    <cellStyle name="0.00 5 3 2" xfId="12302"/>
    <cellStyle name="0.00 5 3 3" xfId="18058"/>
    <cellStyle name="0.00 5 3 4" xfId="23555"/>
    <cellStyle name="0.00 5 4" xfId="6331"/>
    <cellStyle name="0.00 5 4 2" xfId="12303"/>
    <cellStyle name="0.00 5 4 3" xfId="18059"/>
    <cellStyle name="0.00 5 4 4" xfId="23556"/>
    <cellStyle name="0.00 5 5" xfId="6332"/>
    <cellStyle name="0.00 5 5 2" xfId="12304"/>
    <cellStyle name="0.00 5 5 3" xfId="18060"/>
    <cellStyle name="0.00 5 5 4" xfId="23557"/>
    <cellStyle name="0.00 5 6" xfId="6333"/>
    <cellStyle name="0.00 5 6 2" xfId="12305"/>
    <cellStyle name="0.00 5 6 3" xfId="18061"/>
    <cellStyle name="0.00 5 6 4" xfId="23558"/>
    <cellStyle name="0.00 5 7" xfId="11586"/>
    <cellStyle name="0.00 5 8" xfId="17358"/>
    <cellStyle name="0.00 6" xfId="6334"/>
    <cellStyle name="0.00 6 2" xfId="12306"/>
    <cellStyle name="0.00 6 3" xfId="18062"/>
    <cellStyle name="0.00 6 4" xfId="23559"/>
    <cellStyle name="0.00 7" xfId="11240"/>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2" xfId="5476"/>
    <cellStyle name="Calculation 2 10" xfId="11470"/>
    <cellStyle name="Calculation 2 11" xfId="17263"/>
    <cellStyle name="Calculation 2 12" xfId="22882"/>
    <cellStyle name="Calculation 2 2" xfId="5764"/>
    <cellStyle name="Calculation 2 2 10" xfId="17504"/>
    <cellStyle name="Calculation 2 2 2" xfId="6335"/>
    <cellStyle name="Calculation 2 2 2 2" xfId="12307"/>
    <cellStyle name="Calculation 2 2 2 3" xfId="18063"/>
    <cellStyle name="Calculation 2 2 2 4" xfId="23560"/>
    <cellStyle name="Calculation 2 2 3" xfId="6336"/>
    <cellStyle name="Calculation 2 2 3 2" xfId="12308"/>
    <cellStyle name="Calculation 2 2 3 3" xfId="18064"/>
    <cellStyle name="Calculation 2 2 3 4" xfId="23561"/>
    <cellStyle name="Calculation 2 2 4" xfId="6337"/>
    <cellStyle name="Calculation 2 2 4 2" xfId="12309"/>
    <cellStyle name="Calculation 2 2 4 3" xfId="18065"/>
    <cellStyle name="Calculation 2 2 4 4" xfId="23562"/>
    <cellStyle name="Calculation 2 2 5" xfId="6338"/>
    <cellStyle name="Calculation 2 2 5 2" xfId="12310"/>
    <cellStyle name="Calculation 2 2 5 3" xfId="18066"/>
    <cellStyle name="Calculation 2 2 5 4" xfId="23563"/>
    <cellStyle name="Calculation 2 2 6" xfId="6339"/>
    <cellStyle name="Calculation 2 2 6 2" xfId="12311"/>
    <cellStyle name="Calculation 2 2 6 3" xfId="18067"/>
    <cellStyle name="Calculation 2 2 6 4" xfId="23564"/>
    <cellStyle name="Calculation 2 2 7" xfId="6340"/>
    <cellStyle name="Calculation 2 2 7 2" xfId="12312"/>
    <cellStyle name="Calculation 2 2 7 3" xfId="18068"/>
    <cellStyle name="Calculation 2 2 7 4" xfId="23565"/>
    <cellStyle name="Calculation 2 2 8" xfId="6341"/>
    <cellStyle name="Calculation 2 2 8 2" xfId="12313"/>
    <cellStyle name="Calculation 2 2 8 3" xfId="18069"/>
    <cellStyle name="Calculation 2 2 8 4" xfId="23566"/>
    <cellStyle name="Calculation 2 2 9" xfId="11737"/>
    <cellStyle name="Calculation 2 3" xfId="5991"/>
    <cellStyle name="Calculation 2 3 10" xfId="6342"/>
    <cellStyle name="Calculation 2 3 10 2" xfId="12314"/>
    <cellStyle name="Calculation 2 3 10 3" xfId="18070"/>
    <cellStyle name="Calculation 2 3 10 4" xfId="23567"/>
    <cellStyle name="Calculation 2 3 11" xfId="11964"/>
    <cellStyle name="Calculation 2 3 12" xfId="17721"/>
    <cellStyle name="Calculation 2 3 13" xfId="23218"/>
    <cellStyle name="Calculation 2 3 2" xfId="6343"/>
    <cellStyle name="Calculation 2 3 2 2" xfId="12315"/>
    <cellStyle name="Calculation 2 3 2 3" xfId="18071"/>
    <cellStyle name="Calculation 2 3 2 4" xfId="23568"/>
    <cellStyle name="Calculation 2 3 3" xfId="6344"/>
    <cellStyle name="Calculation 2 3 3 2" xfId="12316"/>
    <cellStyle name="Calculation 2 3 3 3" xfId="18072"/>
    <cellStyle name="Calculation 2 3 3 4" xfId="23569"/>
    <cellStyle name="Calculation 2 3 4" xfId="6345"/>
    <cellStyle name="Calculation 2 3 4 2" xfId="12317"/>
    <cellStyle name="Calculation 2 3 4 3" xfId="18073"/>
    <cellStyle name="Calculation 2 3 4 4" xfId="23570"/>
    <cellStyle name="Calculation 2 3 5" xfId="6346"/>
    <cellStyle name="Calculation 2 3 5 2" xfId="12318"/>
    <cellStyle name="Calculation 2 3 5 3" xfId="18074"/>
    <cellStyle name="Calculation 2 3 5 4" xfId="23571"/>
    <cellStyle name="Calculation 2 3 6" xfId="6347"/>
    <cellStyle name="Calculation 2 3 6 2" xfId="12319"/>
    <cellStyle name="Calculation 2 3 6 3" xfId="18075"/>
    <cellStyle name="Calculation 2 3 6 4" xfId="23572"/>
    <cellStyle name="Calculation 2 3 7" xfId="6348"/>
    <cellStyle name="Calculation 2 3 7 2" xfId="12320"/>
    <cellStyle name="Calculation 2 3 7 3" xfId="18076"/>
    <cellStyle name="Calculation 2 3 7 4" xfId="23573"/>
    <cellStyle name="Calculation 2 3 8" xfId="6349"/>
    <cellStyle name="Calculation 2 3 8 2" xfId="12321"/>
    <cellStyle name="Calculation 2 3 8 3" xfId="18077"/>
    <cellStyle name="Calculation 2 3 8 4" xfId="23574"/>
    <cellStyle name="Calculation 2 3 9" xfId="6350"/>
    <cellStyle name="Calculation 2 3 9 2" xfId="12322"/>
    <cellStyle name="Calculation 2 3 9 3" xfId="18078"/>
    <cellStyle name="Calculation 2 3 9 4" xfId="23575"/>
    <cellStyle name="Calculation 2 4" xfId="6351"/>
    <cellStyle name="Calculation 2 4 2" xfId="12323"/>
    <cellStyle name="Calculation 2 4 3" xfId="18079"/>
    <cellStyle name="Calculation 2 4 4" xfId="23576"/>
    <cellStyle name="Calculation 2 5" xfId="6352"/>
    <cellStyle name="Calculation 2 5 2" xfId="12324"/>
    <cellStyle name="Calculation 2 5 3" xfId="18080"/>
    <cellStyle name="Calculation 2 5 4" xfId="23577"/>
    <cellStyle name="Calculation 2 6" xfId="6353"/>
    <cellStyle name="Calculation 2 6 2" xfId="12325"/>
    <cellStyle name="Calculation 2 6 3" xfId="18081"/>
    <cellStyle name="Calculation 2 6 4" xfId="23578"/>
    <cellStyle name="Calculation 2 7" xfId="6354"/>
    <cellStyle name="Calculation 2 7 2" xfId="12326"/>
    <cellStyle name="Calculation 2 7 3" xfId="18082"/>
    <cellStyle name="Calculation 2 7 4" xfId="23579"/>
    <cellStyle name="Calculation 2 8" xfId="6355"/>
    <cellStyle name="Calculation 2 8 2" xfId="12327"/>
    <cellStyle name="Calculation 2 8 3" xfId="18083"/>
    <cellStyle name="Calculation 2 8 4" xfId="23580"/>
    <cellStyle name="Calculation 2 9" xfId="6356"/>
    <cellStyle name="Calculation 2 9 2" xfId="12328"/>
    <cellStyle name="Calculation 2 9 3" xfId="18084"/>
    <cellStyle name="Calculation 2 9 4" xfId="23581"/>
    <cellStyle name="Calculation 3" xfId="5475"/>
    <cellStyle name="Calculation 3 2" xfId="5763"/>
    <cellStyle name="Calculation 3 2 10" xfId="11736"/>
    <cellStyle name="Calculation 3 2 11" xfId="17503"/>
    <cellStyle name="Calculation 3 2 12" xfId="23019"/>
    <cellStyle name="Calculation 3 2 2" xfId="6357"/>
    <cellStyle name="Calculation 3 2 2 2" xfId="12329"/>
    <cellStyle name="Calculation 3 2 2 3" xfId="18085"/>
    <cellStyle name="Calculation 3 2 2 4" xfId="23582"/>
    <cellStyle name="Calculation 3 2 3" xfId="6358"/>
    <cellStyle name="Calculation 3 2 3 2" xfId="12330"/>
    <cellStyle name="Calculation 3 2 3 3" xfId="18086"/>
    <cellStyle name="Calculation 3 2 3 4" xfId="23583"/>
    <cellStyle name="Calculation 3 2 4" xfId="6359"/>
    <cellStyle name="Calculation 3 2 4 2" xfId="12331"/>
    <cellStyle name="Calculation 3 2 4 3" xfId="18087"/>
    <cellStyle name="Calculation 3 2 4 4" xfId="23584"/>
    <cellStyle name="Calculation 3 2 5" xfId="6360"/>
    <cellStyle name="Calculation 3 2 5 2" xfId="12332"/>
    <cellStyle name="Calculation 3 2 5 3" xfId="18088"/>
    <cellStyle name="Calculation 3 2 5 4" xfId="23585"/>
    <cellStyle name="Calculation 3 2 6" xfId="6361"/>
    <cellStyle name="Calculation 3 2 6 2" xfId="12333"/>
    <cellStyle name="Calculation 3 2 6 3" xfId="18089"/>
    <cellStyle name="Calculation 3 2 6 4" xfId="23586"/>
    <cellStyle name="Calculation 3 2 7" xfId="6362"/>
    <cellStyle name="Calculation 3 2 7 2" xfId="12334"/>
    <cellStyle name="Calculation 3 2 7 3" xfId="18090"/>
    <cellStyle name="Calculation 3 2 7 4" xfId="23587"/>
    <cellStyle name="Calculation 3 2 8" xfId="6363"/>
    <cellStyle name="Calculation 3 2 8 2" xfId="12335"/>
    <cellStyle name="Calculation 3 2 8 3" xfId="18091"/>
    <cellStyle name="Calculation 3 2 8 4" xfId="23588"/>
    <cellStyle name="Calculation 3 2 9" xfId="6364"/>
    <cellStyle name="Calculation 3 2 9 2" xfId="12336"/>
    <cellStyle name="Calculation 3 2 9 3" xfId="18092"/>
    <cellStyle name="Calculation 3 2 9 4" xfId="23589"/>
    <cellStyle name="Calculation 3 3" xfId="5990"/>
    <cellStyle name="Calculation 3 3 10" xfId="6365"/>
    <cellStyle name="Calculation 3 3 10 2" xfId="12337"/>
    <cellStyle name="Calculation 3 3 10 3" xfId="18093"/>
    <cellStyle name="Calculation 3 3 10 4" xfId="23590"/>
    <cellStyle name="Calculation 3 3 11" xfId="11963"/>
    <cellStyle name="Calculation 3 3 12" xfId="17720"/>
    <cellStyle name="Calculation 3 3 13" xfId="23217"/>
    <cellStyle name="Calculation 3 3 2" xfId="6366"/>
    <cellStyle name="Calculation 3 3 2 2" xfId="12338"/>
    <cellStyle name="Calculation 3 3 2 3" xfId="18094"/>
    <cellStyle name="Calculation 3 3 2 4" xfId="23591"/>
    <cellStyle name="Calculation 3 3 3" xfId="6367"/>
    <cellStyle name="Calculation 3 3 3 2" xfId="12339"/>
    <cellStyle name="Calculation 3 3 3 3" xfId="18095"/>
    <cellStyle name="Calculation 3 3 3 4" xfId="23592"/>
    <cellStyle name="Calculation 3 3 4" xfId="6368"/>
    <cellStyle name="Calculation 3 3 4 2" xfId="12340"/>
    <cellStyle name="Calculation 3 3 4 3" xfId="18096"/>
    <cellStyle name="Calculation 3 3 4 4" xfId="23593"/>
    <cellStyle name="Calculation 3 3 5" xfId="6369"/>
    <cellStyle name="Calculation 3 3 5 2" xfId="12341"/>
    <cellStyle name="Calculation 3 3 5 3" xfId="18097"/>
    <cellStyle name="Calculation 3 3 5 4" xfId="23594"/>
    <cellStyle name="Calculation 3 3 6" xfId="6370"/>
    <cellStyle name="Calculation 3 3 6 2" xfId="12342"/>
    <cellStyle name="Calculation 3 3 6 3" xfId="18098"/>
    <cellStyle name="Calculation 3 3 6 4" xfId="23595"/>
    <cellStyle name="Calculation 3 3 7" xfId="6371"/>
    <cellStyle name="Calculation 3 3 7 2" xfId="12343"/>
    <cellStyle name="Calculation 3 3 7 3" xfId="18099"/>
    <cellStyle name="Calculation 3 3 7 4" xfId="23596"/>
    <cellStyle name="Calculation 3 3 8" xfId="6372"/>
    <cellStyle name="Calculation 3 3 8 2" xfId="12344"/>
    <cellStyle name="Calculation 3 3 8 3" xfId="18100"/>
    <cellStyle name="Calculation 3 3 8 4" xfId="23597"/>
    <cellStyle name="Calculation 3 3 9" xfId="6373"/>
    <cellStyle name="Calculation 3 3 9 2" xfId="12345"/>
    <cellStyle name="Calculation 3 3 9 3" xfId="18101"/>
    <cellStyle name="Calculation 3 3 9 4" xfId="23598"/>
    <cellStyle name="Calculation 3 4" xfId="6374"/>
    <cellStyle name="Calculation 3 4 2" xfId="12346"/>
    <cellStyle name="Calculation 3 4 3" xfId="18102"/>
    <cellStyle name="Calculation 3 4 4" xfId="23599"/>
    <cellStyle name="Calculation 3 5" xfId="6375"/>
    <cellStyle name="Calculation 3 5 2" xfId="12347"/>
    <cellStyle name="Calculation 3 5 3" xfId="18103"/>
    <cellStyle name="Calculation 3 5 4" xfId="23600"/>
    <cellStyle name="Calculation 3 6" xfId="6376"/>
    <cellStyle name="Calculation 3 6 2" xfId="12348"/>
    <cellStyle name="Calculation 3 6 3" xfId="18104"/>
    <cellStyle name="Calculation 3 6 4" xfId="23601"/>
    <cellStyle name="Calculation 3 7" xfId="11469"/>
    <cellStyle name="Calculation 3 8" xfId="17262"/>
    <cellStyle name="Calculation 4" xfId="5544"/>
    <cellStyle name="Calculation 4 2" xfId="5832"/>
    <cellStyle name="Calculation 4 2 10" xfId="11805"/>
    <cellStyle name="Calculation 4 2 11" xfId="17567"/>
    <cellStyle name="Calculation 4 2 12" xfId="23080"/>
    <cellStyle name="Calculation 4 2 2" xfId="6377"/>
    <cellStyle name="Calculation 4 2 2 2" xfId="12349"/>
    <cellStyle name="Calculation 4 2 2 3" xfId="18105"/>
    <cellStyle name="Calculation 4 2 2 4" xfId="23602"/>
    <cellStyle name="Calculation 4 2 3" xfId="6378"/>
    <cellStyle name="Calculation 4 2 3 2" xfId="12350"/>
    <cellStyle name="Calculation 4 2 3 3" xfId="18106"/>
    <cellStyle name="Calculation 4 2 3 4" xfId="23603"/>
    <cellStyle name="Calculation 4 2 4" xfId="6379"/>
    <cellStyle name="Calculation 4 2 4 2" xfId="12351"/>
    <cellStyle name="Calculation 4 2 4 3" xfId="18107"/>
    <cellStyle name="Calculation 4 2 4 4" xfId="23604"/>
    <cellStyle name="Calculation 4 2 5" xfId="6380"/>
    <cellStyle name="Calculation 4 2 5 2" xfId="12352"/>
    <cellStyle name="Calculation 4 2 5 3" xfId="18108"/>
    <cellStyle name="Calculation 4 2 5 4" xfId="23605"/>
    <cellStyle name="Calculation 4 2 6" xfId="6381"/>
    <cellStyle name="Calculation 4 2 6 2" xfId="12353"/>
    <cellStyle name="Calculation 4 2 6 3" xfId="18109"/>
    <cellStyle name="Calculation 4 2 6 4" xfId="23606"/>
    <cellStyle name="Calculation 4 2 7" xfId="6382"/>
    <cellStyle name="Calculation 4 2 7 2" xfId="12354"/>
    <cellStyle name="Calculation 4 2 7 3" xfId="18110"/>
    <cellStyle name="Calculation 4 2 7 4" xfId="23607"/>
    <cellStyle name="Calculation 4 2 8" xfId="6383"/>
    <cellStyle name="Calculation 4 2 8 2" xfId="12355"/>
    <cellStyle name="Calculation 4 2 8 3" xfId="18111"/>
    <cellStyle name="Calculation 4 2 8 4" xfId="23608"/>
    <cellStyle name="Calculation 4 2 9" xfId="6384"/>
    <cellStyle name="Calculation 4 2 9 2" xfId="12356"/>
    <cellStyle name="Calculation 4 2 9 3" xfId="18112"/>
    <cellStyle name="Calculation 4 2 9 4" xfId="23609"/>
    <cellStyle name="Calculation 4 3" xfId="6054"/>
    <cellStyle name="Calculation 4 3 10" xfId="6385"/>
    <cellStyle name="Calculation 4 3 10 2" xfId="12357"/>
    <cellStyle name="Calculation 4 3 10 3" xfId="18113"/>
    <cellStyle name="Calculation 4 3 10 4" xfId="23610"/>
    <cellStyle name="Calculation 4 3 11" xfId="12026"/>
    <cellStyle name="Calculation 4 3 12" xfId="17782"/>
    <cellStyle name="Calculation 4 3 13" xfId="23279"/>
    <cellStyle name="Calculation 4 3 2" xfId="6386"/>
    <cellStyle name="Calculation 4 3 2 2" xfId="12358"/>
    <cellStyle name="Calculation 4 3 2 3" xfId="18114"/>
    <cellStyle name="Calculation 4 3 2 4" xfId="23611"/>
    <cellStyle name="Calculation 4 3 3" xfId="6387"/>
    <cellStyle name="Calculation 4 3 3 2" xfId="12359"/>
    <cellStyle name="Calculation 4 3 3 3" xfId="18115"/>
    <cellStyle name="Calculation 4 3 3 4" xfId="23612"/>
    <cellStyle name="Calculation 4 3 4" xfId="6388"/>
    <cellStyle name="Calculation 4 3 4 2" xfId="12360"/>
    <cellStyle name="Calculation 4 3 4 3" xfId="18116"/>
    <cellStyle name="Calculation 4 3 4 4" xfId="23613"/>
    <cellStyle name="Calculation 4 3 5" xfId="6389"/>
    <cellStyle name="Calculation 4 3 5 2" xfId="12361"/>
    <cellStyle name="Calculation 4 3 5 3" xfId="18117"/>
    <cellStyle name="Calculation 4 3 5 4" xfId="23614"/>
    <cellStyle name="Calculation 4 3 6" xfId="6390"/>
    <cellStyle name="Calculation 4 3 6 2" xfId="12362"/>
    <cellStyle name="Calculation 4 3 6 3" xfId="18118"/>
    <cellStyle name="Calculation 4 3 6 4" xfId="23615"/>
    <cellStyle name="Calculation 4 3 7" xfId="6391"/>
    <cellStyle name="Calculation 4 3 7 2" xfId="12363"/>
    <cellStyle name="Calculation 4 3 7 3" xfId="18119"/>
    <cellStyle name="Calculation 4 3 7 4" xfId="23616"/>
    <cellStyle name="Calculation 4 3 8" xfId="6392"/>
    <cellStyle name="Calculation 4 3 8 2" xfId="12364"/>
    <cellStyle name="Calculation 4 3 8 3" xfId="18120"/>
    <cellStyle name="Calculation 4 3 8 4" xfId="23617"/>
    <cellStyle name="Calculation 4 3 9" xfId="6393"/>
    <cellStyle name="Calculation 4 3 9 2" xfId="12365"/>
    <cellStyle name="Calculation 4 3 9 3" xfId="18121"/>
    <cellStyle name="Calculation 4 3 9 4" xfId="23618"/>
    <cellStyle name="Calculation 4 4" xfId="6394"/>
    <cellStyle name="Calculation 4 4 2" xfId="12366"/>
    <cellStyle name="Calculation 4 4 3" xfId="18122"/>
    <cellStyle name="Calculation 4 4 4" xfId="23619"/>
    <cellStyle name="Calculation 4 5" xfId="6395"/>
    <cellStyle name="Calculation 4 5 2" xfId="12367"/>
    <cellStyle name="Calculation 4 5 3" xfId="18123"/>
    <cellStyle name="Calculation 4 5 4" xfId="23620"/>
    <cellStyle name="Calculation 4 6" xfId="6396"/>
    <cellStyle name="Calculation 4 6 2" xfId="12368"/>
    <cellStyle name="Calculation 4 6 3" xfId="18124"/>
    <cellStyle name="Calculation 4 6 4" xfId="23621"/>
    <cellStyle name="Calculation 4 7" xfId="11537"/>
    <cellStyle name="Calculation 4 8" xfId="17321"/>
    <cellStyle name="Calculation 5" xfId="5474"/>
    <cellStyle name="Calculation 5 2" xfId="5762"/>
    <cellStyle name="Calculation 5 2 10" xfId="11735"/>
    <cellStyle name="Calculation 5 2 11" xfId="17502"/>
    <cellStyle name="Calculation 5 2 12" xfId="23018"/>
    <cellStyle name="Calculation 5 2 2" xfId="6397"/>
    <cellStyle name="Calculation 5 2 2 2" xfId="12369"/>
    <cellStyle name="Calculation 5 2 2 3" xfId="18125"/>
    <cellStyle name="Calculation 5 2 2 4" xfId="23622"/>
    <cellStyle name="Calculation 5 2 3" xfId="6398"/>
    <cellStyle name="Calculation 5 2 3 2" xfId="12370"/>
    <cellStyle name="Calculation 5 2 3 3" xfId="18126"/>
    <cellStyle name="Calculation 5 2 3 4" xfId="23623"/>
    <cellStyle name="Calculation 5 2 4" xfId="6399"/>
    <cellStyle name="Calculation 5 2 4 2" xfId="12371"/>
    <cellStyle name="Calculation 5 2 4 3" xfId="18127"/>
    <cellStyle name="Calculation 5 2 4 4" xfId="23624"/>
    <cellStyle name="Calculation 5 2 5" xfId="6400"/>
    <cellStyle name="Calculation 5 2 5 2" xfId="12372"/>
    <cellStyle name="Calculation 5 2 5 3" xfId="18128"/>
    <cellStyle name="Calculation 5 2 5 4" xfId="23625"/>
    <cellStyle name="Calculation 5 2 6" xfId="6401"/>
    <cellStyle name="Calculation 5 2 6 2" xfId="12373"/>
    <cellStyle name="Calculation 5 2 6 3" xfId="18129"/>
    <cellStyle name="Calculation 5 2 6 4" xfId="23626"/>
    <cellStyle name="Calculation 5 2 7" xfId="6402"/>
    <cellStyle name="Calculation 5 2 7 2" xfId="12374"/>
    <cellStyle name="Calculation 5 2 7 3" xfId="18130"/>
    <cellStyle name="Calculation 5 2 7 4" xfId="23627"/>
    <cellStyle name="Calculation 5 2 8" xfId="6403"/>
    <cellStyle name="Calculation 5 2 8 2" xfId="12375"/>
    <cellStyle name="Calculation 5 2 8 3" xfId="18131"/>
    <cellStyle name="Calculation 5 2 8 4" xfId="23628"/>
    <cellStyle name="Calculation 5 2 9" xfId="6404"/>
    <cellStyle name="Calculation 5 2 9 2" xfId="12376"/>
    <cellStyle name="Calculation 5 2 9 3" xfId="18132"/>
    <cellStyle name="Calculation 5 2 9 4" xfId="23629"/>
    <cellStyle name="Calculation 5 3" xfId="5989"/>
    <cellStyle name="Calculation 5 3 10" xfId="6405"/>
    <cellStyle name="Calculation 5 3 10 2" xfId="12377"/>
    <cellStyle name="Calculation 5 3 10 3" xfId="18133"/>
    <cellStyle name="Calculation 5 3 10 4" xfId="23630"/>
    <cellStyle name="Calculation 5 3 11" xfId="11962"/>
    <cellStyle name="Calculation 5 3 12" xfId="17719"/>
    <cellStyle name="Calculation 5 3 13" xfId="23216"/>
    <cellStyle name="Calculation 5 3 2" xfId="6406"/>
    <cellStyle name="Calculation 5 3 2 2" xfId="12378"/>
    <cellStyle name="Calculation 5 3 2 3" xfId="18134"/>
    <cellStyle name="Calculation 5 3 2 4" xfId="23631"/>
    <cellStyle name="Calculation 5 3 3" xfId="6407"/>
    <cellStyle name="Calculation 5 3 3 2" xfId="12379"/>
    <cellStyle name="Calculation 5 3 3 3" xfId="18135"/>
    <cellStyle name="Calculation 5 3 3 4" xfId="23632"/>
    <cellStyle name="Calculation 5 3 4" xfId="6408"/>
    <cellStyle name="Calculation 5 3 4 2" xfId="12380"/>
    <cellStyle name="Calculation 5 3 4 3" xfId="18136"/>
    <cellStyle name="Calculation 5 3 4 4" xfId="23633"/>
    <cellStyle name="Calculation 5 3 5" xfId="6409"/>
    <cellStyle name="Calculation 5 3 5 2" xfId="12381"/>
    <cellStyle name="Calculation 5 3 5 3" xfId="18137"/>
    <cellStyle name="Calculation 5 3 5 4" xfId="23634"/>
    <cellStyle name="Calculation 5 3 6" xfId="6410"/>
    <cellStyle name="Calculation 5 3 6 2" xfId="12382"/>
    <cellStyle name="Calculation 5 3 6 3" xfId="18138"/>
    <cellStyle name="Calculation 5 3 6 4" xfId="23635"/>
    <cellStyle name="Calculation 5 3 7" xfId="6411"/>
    <cellStyle name="Calculation 5 3 7 2" xfId="12383"/>
    <cellStyle name="Calculation 5 3 7 3" xfId="18139"/>
    <cellStyle name="Calculation 5 3 7 4" xfId="23636"/>
    <cellStyle name="Calculation 5 3 8" xfId="6412"/>
    <cellStyle name="Calculation 5 3 8 2" xfId="12384"/>
    <cellStyle name="Calculation 5 3 8 3" xfId="18140"/>
    <cellStyle name="Calculation 5 3 8 4" xfId="23637"/>
    <cellStyle name="Calculation 5 3 9" xfId="6413"/>
    <cellStyle name="Calculation 5 3 9 2" xfId="12385"/>
    <cellStyle name="Calculation 5 3 9 3" xfId="18141"/>
    <cellStyle name="Calculation 5 3 9 4" xfId="23638"/>
    <cellStyle name="Calculation 5 4" xfId="6414"/>
    <cellStyle name="Calculation 5 4 2" xfId="12386"/>
    <cellStyle name="Calculation 5 4 3" xfId="18142"/>
    <cellStyle name="Calculation 5 4 4" xfId="23639"/>
    <cellStyle name="Calculation 5 5" xfId="6415"/>
    <cellStyle name="Calculation 5 5 2" xfId="12387"/>
    <cellStyle name="Calculation 5 5 3" xfId="18143"/>
    <cellStyle name="Calculation 5 5 4" xfId="23640"/>
    <cellStyle name="Calculation 5 6" xfId="6416"/>
    <cellStyle name="Calculation 5 6 2" xfId="12388"/>
    <cellStyle name="Calculation 5 6 3" xfId="18144"/>
    <cellStyle name="Calculation 5 6 4" xfId="23641"/>
    <cellStyle name="Calculation 5 7" xfId="6417"/>
    <cellStyle name="Calculation 5 7 2" xfId="12389"/>
    <cellStyle name="Calculation 5 7 3" xfId="18145"/>
    <cellStyle name="Calculation 5 7 4" xfId="23642"/>
    <cellStyle name="Calculation 5 8" xfId="11468"/>
    <cellStyle name="Calculation 5 9" xfId="17261"/>
    <cellStyle name="Calculation 6" xfId="5473"/>
    <cellStyle name="Calculation 6 10" xfId="17260"/>
    <cellStyle name="Calculation 6 11" xfId="22881"/>
    <cellStyle name="Calculation 6 2" xfId="5761"/>
    <cellStyle name="Calculation 6 2 10" xfId="6418"/>
    <cellStyle name="Calculation 6 2 10 2" xfId="12390"/>
    <cellStyle name="Calculation 6 2 10 3" xfId="18146"/>
    <cellStyle name="Calculation 6 2 10 4" xfId="23643"/>
    <cellStyle name="Calculation 6 2 11" xfId="11734"/>
    <cellStyle name="Calculation 6 2 12" xfId="17501"/>
    <cellStyle name="Calculation 6 2 13" xfId="23017"/>
    <cellStyle name="Calculation 6 2 2" xfId="6419"/>
    <cellStyle name="Calculation 6 2 2 2" xfId="12391"/>
    <cellStyle name="Calculation 6 2 2 3" xfId="18147"/>
    <cellStyle name="Calculation 6 2 2 4" xfId="23644"/>
    <cellStyle name="Calculation 6 2 3" xfId="6420"/>
    <cellStyle name="Calculation 6 2 3 2" xfId="12392"/>
    <cellStyle name="Calculation 6 2 3 3" xfId="18148"/>
    <cellStyle name="Calculation 6 2 3 4" xfId="23645"/>
    <cellStyle name="Calculation 6 2 4" xfId="6421"/>
    <cellStyle name="Calculation 6 2 4 2" xfId="12393"/>
    <cellStyle name="Calculation 6 2 4 3" xfId="18149"/>
    <cellStyle name="Calculation 6 2 4 4" xfId="23646"/>
    <cellStyle name="Calculation 6 2 5" xfId="6422"/>
    <cellStyle name="Calculation 6 2 5 2" xfId="12394"/>
    <cellStyle name="Calculation 6 2 5 3" xfId="18150"/>
    <cellStyle name="Calculation 6 2 5 4" xfId="23647"/>
    <cellStyle name="Calculation 6 2 6" xfId="6423"/>
    <cellStyle name="Calculation 6 2 6 2" xfId="12395"/>
    <cellStyle name="Calculation 6 2 6 3" xfId="18151"/>
    <cellStyle name="Calculation 6 2 6 4" xfId="23648"/>
    <cellStyle name="Calculation 6 2 7" xfId="6424"/>
    <cellStyle name="Calculation 6 2 7 2" xfId="12396"/>
    <cellStyle name="Calculation 6 2 7 3" xfId="18152"/>
    <cellStyle name="Calculation 6 2 7 4" xfId="23649"/>
    <cellStyle name="Calculation 6 2 8" xfId="6425"/>
    <cellStyle name="Calculation 6 2 8 2" xfId="12397"/>
    <cellStyle name="Calculation 6 2 8 3" xfId="18153"/>
    <cellStyle name="Calculation 6 2 8 4" xfId="23650"/>
    <cellStyle name="Calculation 6 2 9" xfId="6426"/>
    <cellStyle name="Calculation 6 2 9 2" xfId="12398"/>
    <cellStyle name="Calculation 6 2 9 3" xfId="18154"/>
    <cellStyle name="Calculation 6 2 9 4" xfId="23651"/>
    <cellStyle name="Calculation 6 3" xfId="5988"/>
    <cellStyle name="Calculation 6 3 10" xfId="6427"/>
    <cellStyle name="Calculation 6 3 10 2" xfId="12399"/>
    <cellStyle name="Calculation 6 3 10 3" xfId="18155"/>
    <cellStyle name="Calculation 6 3 10 4" xfId="23652"/>
    <cellStyle name="Calculation 6 3 11" xfId="11961"/>
    <cellStyle name="Calculation 6 3 12" xfId="17718"/>
    <cellStyle name="Calculation 6 3 13" xfId="23215"/>
    <cellStyle name="Calculation 6 3 2" xfId="6428"/>
    <cellStyle name="Calculation 6 3 2 2" xfId="12400"/>
    <cellStyle name="Calculation 6 3 2 3" xfId="18156"/>
    <cellStyle name="Calculation 6 3 2 4" xfId="23653"/>
    <cellStyle name="Calculation 6 3 3" xfId="6429"/>
    <cellStyle name="Calculation 6 3 3 2" xfId="12401"/>
    <cellStyle name="Calculation 6 3 3 3" xfId="18157"/>
    <cellStyle name="Calculation 6 3 3 4" xfId="23654"/>
    <cellStyle name="Calculation 6 3 4" xfId="6430"/>
    <cellStyle name="Calculation 6 3 4 2" xfId="12402"/>
    <cellStyle name="Calculation 6 3 4 3" xfId="18158"/>
    <cellStyle name="Calculation 6 3 4 4" xfId="23655"/>
    <cellStyle name="Calculation 6 3 5" xfId="6431"/>
    <cellStyle name="Calculation 6 3 5 2" xfId="12403"/>
    <cellStyle name="Calculation 6 3 5 3" xfId="18159"/>
    <cellStyle name="Calculation 6 3 5 4" xfId="23656"/>
    <cellStyle name="Calculation 6 3 6" xfId="6432"/>
    <cellStyle name="Calculation 6 3 6 2" xfId="12404"/>
    <cellStyle name="Calculation 6 3 6 3" xfId="18160"/>
    <cellStyle name="Calculation 6 3 6 4" xfId="23657"/>
    <cellStyle name="Calculation 6 3 7" xfId="6433"/>
    <cellStyle name="Calculation 6 3 7 2" xfId="12405"/>
    <cellStyle name="Calculation 6 3 7 3" xfId="18161"/>
    <cellStyle name="Calculation 6 3 7 4" xfId="23658"/>
    <cellStyle name="Calculation 6 3 8" xfId="6434"/>
    <cellStyle name="Calculation 6 3 8 2" xfId="12406"/>
    <cellStyle name="Calculation 6 3 8 3" xfId="18162"/>
    <cellStyle name="Calculation 6 3 8 4" xfId="23659"/>
    <cellStyle name="Calculation 6 3 9" xfId="6435"/>
    <cellStyle name="Calculation 6 3 9 2" xfId="12407"/>
    <cellStyle name="Calculation 6 3 9 3" xfId="18163"/>
    <cellStyle name="Calculation 6 3 9 4" xfId="23660"/>
    <cellStyle name="Calculation 6 4" xfId="6436"/>
    <cellStyle name="Calculation 6 4 2" xfId="12408"/>
    <cellStyle name="Calculation 6 4 3" xfId="18164"/>
    <cellStyle name="Calculation 6 4 4" xfId="23661"/>
    <cellStyle name="Calculation 6 5" xfId="6437"/>
    <cellStyle name="Calculation 6 5 2" xfId="12409"/>
    <cellStyle name="Calculation 6 5 3" xfId="18165"/>
    <cellStyle name="Calculation 6 5 4" xfId="23662"/>
    <cellStyle name="Calculation 6 6" xfId="6438"/>
    <cellStyle name="Calculation 6 6 2" xfId="12410"/>
    <cellStyle name="Calculation 6 6 3" xfId="18166"/>
    <cellStyle name="Calculation 6 6 4" xfId="23663"/>
    <cellStyle name="Calculation 6 7" xfId="6439"/>
    <cellStyle name="Calculation 6 7 2" xfId="12411"/>
    <cellStyle name="Calculation 6 7 3" xfId="18167"/>
    <cellStyle name="Calculation 6 7 4" xfId="23664"/>
    <cellStyle name="Calculation 6 8" xfId="6440"/>
    <cellStyle name="Calculation 6 8 2" xfId="12412"/>
    <cellStyle name="Calculation 6 8 3" xfId="18168"/>
    <cellStyle name="Calculation 6 8 4" xfId="23665"/>
    <cellStyle name="Calculation 6 9" xfId="11467"/>
    <cellStyle name="Calculation 7" xfId="6441"/>
    <cellStyle name="Calculation 7 2" xfId="12413"/>
    <cellStyle name="Calculation 7 3" xfId="18169"/>
    <cellStyle name="Calculation 7 4" xfId="23666"/>
    <cellStyle name="Calculation 8" xfId="6442"/>
    <cellStyle name="Calculation 8 2" xfId="12414"/>
    <cellStyle name="Calculation 8 3" xfId="18170"/>
    <cellStyle name="Calculation 8 4" xfId="23667"/>
    <cellStyle name="Calculation 9" xfId="11291"/>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3" xfId="18171"/>
    <cellStyle name="Header2 10 4" xfId="23668"/>
    <cellStyle name="Header2 11" xfId="6444"/>
    <cellStyle name="Header2 11 2" xfId="12416"/>
    <cellStyle name="Header2 11 3" xfId="18172"/>
    <cellStyle name="Header2 11 4" xfId="23669"/>
    <cellStyle name="Header2 12" xfId="11230"/>
    <cellStyle name="Header2 2" xfId="5355"/>
    <cellStyle name="Header2 2 10" xfId="6445"/>
    <cellStyle name="Header2 2 10 2" xfId="12417"/>
    <cellStyle name="Header2 2 10 3" xfId="18173"/>
    <cellStyle name="Header2 2 10 4" xfId="23670"/>
    <cellStyle name="Header2 2 11" xfId="6446"/>
    <cellStyle name="Header2 2 11 2" xfId="12418"/>
    <cellStyle name="Header2 2 11 3" xfId="18174"/>
    <cellStyle name="Header2 2 11 4" xfId="23671"/>
    <cellStyle name="Header2 2 12" xfId="11349"/>
    <cellStyle name="Header2 2 2" xfId="5643"/>
    <cellStyle name="Header2 2 2 10" xfId="17387"/>
    <cellStyle name="Header2 2 2 2" xfId="6447"/>
    <cellStyle name="Header2 2 2 2 2" xfId="12419"/>
    <cellStyle name="Header2 2 2 2 3" xfId="18175"/>
    <cellStyle name="Header2 2 2 2 4" xfId="23672"/>
    <cellStyle name="Header2 2 2 3" xfId="6448"/>
    <cellStyle name="Header2 2 2 3 2" xfId="12420"/>
    <cellStyle name="Header2 2 2 3 3" xfId="18176"/>
    <cellStyle name="Header2 2 2 3 4" xfId="23673"/>
    <cellStyle name="Header2 2 2 4" xfId="6449"/>
    <cellStyle name="Header2 2 2 4 2" xfId="12421"/>
    <cellStyle name="Header2 2 2 4 3" xfId="18177"/>
    <cellStyle name="Header2 2 2 4 4" xfId="23674"/>
    <cellStyle name="Header2 2 2 5" xfId="6450"/>
    <cellStyle name="Header2 2 2 5 2" xfId="12422"/>
    <cellStyle name="Header2 2 2 5 3" xfId="18178"/>
    <cellStyle name="Header2 2 2 5 4" xfId="23675"/>
    <cellStyle name="Header2 2 2 6" xfId="6451"/>
    <cellStyle name="Header2 2 2 6 2" xfId="12423"/>
    <cellStyle name="Header2 2 2 6 3" xfId="18179"/>
    <cellStyle name="Header2 2 2 6 4" xfId="23676"/>
    <cellStyle name="Header2 2 2 7" xfId="6452"/>
    <cellStyle name="Header2 2 2 7 2" xfId="12424"/>
    <cellStyle name="Header2 2 2 7 3" xfId="18180"/>
    <cellStyle name="Header2 2 2 7 4" xfId="23677"/>
    <cellStyle name="Header2 2 2 8" xfId="6453"/>
    <cellStyle name="Header2 2 2 8 2" xfId="12425"/>
    <cellStyle name="Header2 2 2 8 3" xfId="18181"/>
    <cellStyle name="Header2 2 2 8 4" xfId="23678"/>
    <cellStyle name="Header2 2 2 9" xfId="11616"/>
    <cellStyle name="Header2 2 3" xfId="5889"/>
    <cellStyle name="Header2 2 3 10" xfId="6454"/>
    <cellStyle name="Header2 2 3 10 2" xfId="12426"/>
    <cellStyle name="Header2 2 3 10 3" xfId="18182"/>
    <cellStyle name="Header2 2 3 10 4" xfId="23679"/>
    <cellStyle name="Header2 2 3 11" xfId="11862"/>
    <cellStyle name="Header2 2 3 12" xfId="17619"/>
    <cellStyle name="Header2 2 3 13" xfId="23116"/>
    <cellStyle name="Header2 2 3 2" xfId="6455"/>
    <cellStyle name="Header2 2 3 2 2" xfId="12427"/>
    <cellStyle name="Header2 2 3 2 3" xfId="18183"/>
    <cellStyle name="Header2 2 3 2 4" xfId="23680"/>
    <cellStyle name="Header2 2 3 3" xfId="6456"/>
    <cellStyle name="Header2 2 3 3 2" xfId="12428"/>
    <cellStyle name="Header2 2 3 3 3" xfId="18184"/>
    <cellStyle name="Header2 2 3 3 4" xfId="23681"/>
    <cellStyle name="Header2 2 3 4" xfId="6457"/>
    <cellStyle name="Header2 2 3 4 2" xfId="12429"/>
    <cellStyle name="Header2 2 3 4 3" xfId="18185"/>
    <cellStyle name="Header2 2 3 4 4" xfId="23682"/>
    <cellStyle name="Header2 2 3 5" xfId="6458"/>
    <cellStyle name="Header2 2 3 5 2" xfId="12430"/>
    <cellStyle name="Header2 2 3 5 3" xfId="18186"/>
    <cellStyle name="Header2 2 3 5 4" xfId="23683"/>
    <cellStyle name="Header2 2 3 6" xfId="6459"/>
    <cellStyle name="Header2 2 3 6 2" xfId="12431"/>
    <cellStyle name="Header2 2 3 6 3" xfId="18187"/>
    <cellStyle name="Header2 2 3 6 4" xfId="23684"/>
    <cellStyle name="Header2 2 3 7" xfId="6460"/>
    <cellStyle name="Header2 2 3 7 2" xfId="12432"/>
    <cellStyle name="Header2 2 3 7 3" xfId="18188"/>
    <cellStyle name="Header2 2 3 7 4" xfId="23685"/>
    <cellStyle name="Header2 2 3 8" xfId="6461"/>
    <cellStyle name="Header2 2 3 8 2" xfId="12433"/>
    <cellStyle name="Header2 2 3 8 3" xfId="18189"/>
    <cellStyle name="Header2 2 3 8 4" xfId="23686"/>
    <cellStyle name="Header2 2 3 9" xfId="6462"/>
    <cellStyle name="Header2 2 3 9 2" xfId="12434"/>
    <cellStyle name="Header2 2 3 9 3" xfId="18190"/>
    <cellStyle name="Header2 2 3 9 4" xfId="23687"/>
    <cellStyle name="Header2 2 4" xfId="6463"/>
    <cellStyle name="Header2 2 4 2" xfId="12435"/>
    <cellStyle name="Header2 2 4 3" xfId="18191"/>
    <cellStyle name="Header2 2 4 4" xfId="23688"/>
    <cellStyle name="Header2 2 5" xfId="6464"/>
    <cellStyle name="Header2 2 5 2" xfId="12436"/>
    <cellStyle name="Header2 2 5 3" xfId="18192"/>
    <cellStyle name="Header2 2 5 4" xfId="23689"/>
    <cellStyle name="Header2 2 6" xfId="6465"/>
    <cellStyle name="Header2 2 6 2" xfId="12437"/>
    <cellStyle name="Header2 2 6 3" xfId="18193"/>
    <cellStyle name="Header2 2 6 4" xfId="23690"/>
    <cellStyle name="Header2 2 7" xfId="6466"/>
    <cellStyle name="Header2 2 7 2" xfId="12438"/>
    <cellStyle name="Header2 2 7 3" xfId="18194"/>
    <cellStyle name="Header2 2 7 4" xfId="23691"/>
    <cellStyle name="Header2 2 8" xfId="6467"/>
    <cellStyle name="Header2 2 8 2" xfId="12439"/>
    <cellStyle name="Header2 2 8 3" xfId="18195"/>
    <cellStyle name="Header2 2 8 4" xfId="23692"/>
    <cellStyle name="Header2 2 9" xfId="6468"/>
    <cellStyle name="Header2 2 9 2" xfId="12440"/>
    <cellStyle name="Header2 2 9 3" xfId="18196"/>
    <cellStyle name="Header2 2 9 4" xfId="23693"/>
    <cellStyle name="Header2 3" xfId="5402"/>
    <cellStyle name="Header2 3 10" xfId="6469"/>
    <cellStyle name="Header2 3 10 2" xfId="12441"/>
    <cellStyle name="Header2 3 10 3" xfId="18197"/>
    <cellStyle name="Header2 3 10 4" xfId="23694"/>
    <cellStyle name="Header2 3 11" xfId="6470"/>
    <cellStyle name="Header2 3 11 2" xfId="12442"/>
    <cellStyle name="Header2 3 11 3" xfId="18198"/>
    <cellStyle name="Header2 3 11 4" xfId="23695"/>
    <cellStyle name="Header2 3 12" xfId="11396"/>
    <cellStyle name="Header2 3 2" xfId="5690"/>
    <cellStyle name="Header2 3 2 10" xfId="17433"/>
    <cellStyle name="Header2 3 2 2" xfId="6471"/>
    <cellStyle name="Header2 3 2 2 2" xfId="12443"/>
    <cellStyle name="Header2 3 2 2 3" xfId="18199"/>
    <cellStyle name="Header2 3 2 2 4" xfId="23696"/>
    <cellStyle name="Header2 3 2 3" xfId="6472"/>
    <cellStyle name="Header2 3 2 3 2" xfId="12444"/>
    <cellStyle name="Header2 3 2 3 3" xfId="18200"/>
    <cellStyle name="Header2 3 2 3 4" xfId="23697"/>
    <cellStyle name="Header2 3 2 4" xfId="6473"/>
    <cellStyle name="Header2 3 2 4 2" xfId="12445"/>
    <cellStyle name="Header2 3 2 4 3" xfId="18201"/>
    <cellStyle name="Header2 3 2 4 4" xfId="23698"/>
    <cellStyle name="Header2 3 2 5" xfId="6474"/>
    <cellStyle name="Header2 3 2 5 2" xfId="12446"/>
    <cellStyle name="Header2 3 2 5 3" xfId="18202"/>
    <cellStyle name="Header2 3 2 5 4" xfId="23699"/>
    <cellStyle name="Header2 3 2 6" xfId="6475"/>
    <cellStyle name="Header2 3 2 6 2" xfId="12447"/>
    <cellStyle name="Header2 3 2 6 3" xfId="18203"/>
    <cellStyle name="Header2 3 2 6 4" xfId="23700"/>
    <cellStyle name="Header2 3 2 7" xfId="6476"/>
    <cellStyle name="Header2 3 2 7 2" xfId="12448"/>
    <cellStyle name="Header2 3 2 7 3" xfId="18204"/>
    <cellStyle name="Header2 3 2 7 4" xfId="23701"/>
    <cellStyle name="Header2 3 2 8" xfId="6477"/>
    <cellStyle name="Header2 3 2 8 2" xfId="12449"/>
    <cellStyle name="Header2 3 2 8 3" xfId="18205"/>
    <cellStyle name="Header2 3 2 8 4" xfId="23702"/>
    <cellStyle name="Header2 3 2 9" xfId="11663"/>
    <cellStyle name="Header2 3 3" xfId="5929"/>
    <cellStyle name="Header2 3 3 10" xfId="6478"/>
    <cellStyle name="Header2 3 3 10 2" xfId="12450"/>
    <cellStyle name="Header2 3 3 10 3" xfId="18206"/>
    <cellStyle name="Header2 3 3 10 4" xfId="23703"/>
    <cellStyle name="Header2 3 3 11" xfId="11902"/>
    <cellStyle name="Header2 3 3 12" xfId="17659"/>
    <cellStyle name="Header2 3 3 13" xfId="23156"/>
    <cellStyle name="Header2 3 3 2" xfId="6479"/>
    <cellStyle name="Header2 3 3 2 2" xfId="12451"/>
    <cellStyle name="Header2 3 3 2 3" xfId="18207"/>
    <cellStyle name="Header2 3 3 2 4" xfId="23704"/>
    <cellStyle name="Header2 3 3 3" xfId="6480"/>
    <cellStyle name="Header2 3 3 3 2" xfId="12452"/>
    <cellStyle name="Header2 3 3 3 3" xfId="18208"/>
    <cellStyle name="Header2 3 3 3 4" xfId="23705"/>
    <cellStyle name="Header2 3 3 4" xfId="6481"/>
    <cellStyle name="Header2 3 3 4 2" xfId="12453"/>
    <cellStyle name="Header2 3 3 4 3" xfId="18209"/>
    <cellStyle name="Header2 3 3 4 4" xfId="23706"/>
    <cellStyle name="Header2 3 3 5" xfId="6482"/>
    <cellStyle name="Header2 3 3 5 2" xfId="12454"/>
    <cellStyle name="Header2 3 3 5 3" xfId="18210"/>
    <cellStyle name="Header2 3 3 5 4" xfId="23707"/>
    <cellStyle name="Header2 3 3 6" xfId="6483"/>
    <cellStyle name="Header2 3 3 6 2" xfId="12455"/>
    <cellStyle name="Header2 3 3 6 3" xfId="18211"/>
    <cellStyle name="Header2 3 3 6 4" xfId="23708"/>
    <cellStyle name="Header2 3 3 7" xfId="6484"/>
    <cellStyle name="Header2 3 3 7 2" xfId="12456"/>
    <cellStyle name="Header2 3 3 7 3" xfId="18212"/>
    <cellStyle name="Header2 3 3 7 4" xfId="23709"/>
    <cellStyle name="Header2 3 3 8" xfId="6485"/>
    <cellStyle name="Header2 3 3 8 2" xfId="12457"/>
    <cellStyle name="Header2 3 3 8 3" xfId="18213"/>
    <cellStyle name="Header2 3 3 8 4" xfId="23710"/>
    <cellStyle name="Header2 3 3 9" xfId="6486"/>
    <cellStyle name="Header2 3 3 9 2" xfId="12458"/>
    <cellStyle name="Header2 3 3 9 3" xfId="18214"/>
    <cellStyle name="Header2 3 3 9 4" xfId="23711"/>
    <cellStyle name="Header2 3 4" xfId="6487"/>
    <cellStyle name="Header2 3 4 2" xfId="12459"/>
    <cellStyle name="Header2 3 4 3" xfId="18215"/>
    <cellStyle name="Header2 3 4 4" xfId="23712"/>
    <cellStyle name="Header2 3 5" xfId="6488"/>
    <cellStyle name="Header2 3 5 2" xfId="12460"/>
    <cellStyle name="Header2 3 5 3" xfId="18216"/>
    <cellStyle name="Header2 3 5 4" xfId="23713"/>
    <cellStyle name="Header2 3 6" xfId="6489"/>
    <cellStyle name="Header2 3 6 2" xfId="12461"/>
    <cellStyle name="Header2 3 6 3" xfId="18217"/>
    <cellStyle name="Header2 3 6 4" xfId="23714"/>
    <cellStyle name="Header2 3 7" xfId="6490"/>
    <cellStyle name="Header2 3 7 2" xfId="12462"/>
    <cellStyle name="Header2 3 7 3" xfId="18218"/>
    <cellStyle name="Header2 3 7 4" xfId="23715"/>
    <cellStyle name="Header2 3 8" xfId="6491"/>
    <cellStyle name="Header2 3 8 2" xfId="12463"/>
    <cellStyle name="Header2 3 8 3" xfId="18219"/>
    <cellStyle name="Header2 3 8 4" xfId="23716"/>
    <cellStyle name="Header2 3 9" xfId="6492"/>
    <cellStyle name="Header2 3 9 2" xfId="12464"/>
    <cellStyle name="Header2 3 9 3" xfId="18220"/>
    <cellStyle name="Header2 3 9 4" xfId="23717"/>
    <cellStyle name="Header2 4" xfId="5588"/>
    <cellStyle name="Header2 4 10" xfId="11573"/>
    <cellStyle name="Header2 4 2" xfId="5876"/>
    <cellStyle name="Header2 4 2 10" xfId="6493"/>
    <cellStyle name="Header2 4 2 10 2" xfId="12465"/>
    <cellStyle name="Header2 4 2 10 3" xfId="18221"/>
    <cellStyle name="Header2 4 2 10 4" xfId="23718"/>
    <cellStyle name="Header2 4 2 11" xfId="11849"/>
    <cellStyle name="Header2 4 2 12" xfId="23103"/>
    <cellStyle name="Header2 4 2 2" xfId="6494"/>
    <cellStyle name="Header2 4 2 2 2" xfId="12466"/>
    <cellStyle name="Header2 4 2 2 3" xfId="18222"/>
    <cellStyle name="Header2 4 2 2 4" xfId="23719"/>
    <cellStyle name="Header2 4 2 3" xfId="6495"/>
    <cellStyle name="Header2 4 2 3 2" xfId="12467"/>
    <cellStyle name="Header2 4 2 3 3" xfId="18223"/>
    <cellStyle name="Header2 4 2 3 4" xfId="23720"/>
    <cellStyle name="Header2 4 2 4" xfId="6496"/>
    <cellStyle name="Header2 4 2 4 2" xfId="12468"/>
    <cellStyle name="Header2 4 2 4 3" xfId="18224"/>
    <cellStyle name="Header2 4 2 4 4" xfId="23721"/>
    <cellStyle name="Header2 4 2 5" xfId="6497"/>
    <cellStyle name="Header2 4 2 5 2" xfId="12469"/>
    <cellStyle name="Header2 4 2 5 3" xfId="18225"/>
    <cellStyle name="Header2 4 2 5 4" xfId="23722"/>
    <cellStyle name="Header2 4 2 6" xfId="6498"/>
    <cellStyle name="Header2 4 2 6 2" xfId="12470"/>
    <cellStyle name="Header2 4 2 6 3" xfId="18226"/>
    <cellStyle name="Header2 4 2 6 4" xfId="23723"/>
    <cellStyle name="Header2 4 2 7" xfId="6499"/>
    <cellStyle name="Header2 4 2 7 2" xfId="12471"/>
    <cellStyle name="Header2 4 2 7 3" xfId="18227"/>
    <cellStyle name="Header2 4 2 7 4" xfId="23724"/>
    <cellStyle name="Header2 4 2 8" xfId="6500"/>
    <cellStyle name="Header2 4 2 8 2" xfId="12472"/>
    <cellStyle name="Header2 4 2 8 3" xfId="18228"/>
    <cellStyle name="Header2 4 2 8 4" xfId="23725"/>
    <cellStyle name="Header2 4 2 9" xfId="6501"/>
    <cellStyle name="Header2 4 2 9 2" xfId="12473"/>
    <cellStyle name="Header2 4 2 9 3" xfId="18229"/>
    <cellStyle name="Header2 4 2 9 4" xfId="23726"/>
    <cellStyle name="Header2 4 3" xfId="6081"/>
    <cellStyle name="Header2 4 3 10" xfId="6502"/>
    <cellStyle name="Header2 4 3 10 2" xfId="12474"/>
    <cellStyle name="Header2 4 3 10 3" xfId="18230"/>
    <cellStyle name="Header2 4 3 10 4" xfId="23727"/>
    <cellStyle name="Header2 4 3 11" xfId="12053"/>
    <cellStyle name="Header2 4 3 12" xfId="17809"/>
    <cellStyle name="Header2 4 3 13" xfId="23306"/>
    <cellStyle name="Header2 4 3 2" xfId="6503"/>
    <cellStyle name="Header2 4 3 2 2" xfId="12475"/>
    <cellStyle name="Header2 4 3 2 3" xfId="18231"/>
    <cellStyle name="Header2 4 3 2 4" xfId="23728"/>
    <cellStyle name="Header2 4 3 3" xfId="6504"/>
    <cellStyle name="Header2 4 3 3 2" xfId="12476"/>
    <cellStyle name="Header2 4 3 3 3" xfId="18232"/>
    <cellStyle name="Header2 4 3 3 4" xfId="23729"/>
    <cellStyle name="Header2 4 3 4" xfId="6505"/>
    <cellStyle name="Header2 4 3 4 2" xfId="12477"/>
    <cellStyle name="Header2 4 3 4 3" xfId="18233"/>
    <cellStyle name="Header2 4 3 4 4" xfId="23730"/>
    <cellStyle name="Header2 4 3 5" xfId="6506"/>
    <cellStyle name="Header2 4 3 5 2" xfId="12478"/>
    <cellStyle name="Header2 4 3 5 3" xfId="18234"/>
    <cellStyle name="Header2 4 3 5 4" xfId="23731"/>
    <cellStyle name="Header2 4 3 6" xfId="6507"/>
    <cellStyle name="Header2 4 3 6 2" xfId="12479"/>
    <cellStyle name="Header2 4 3 6 3" xfId="18235"/>
    <cellStyle name="Header2 4 3 6 4" xfId="23732"/>
    <cellStyle name="Header2 4 3 7" xfId="6508"/>
    <cellStyle name="Header2 4 3 7 2" xfId="12480"/>
    <cellStyle name="Header2 4 3 7 3" xfId="18236"/>
    <cellStyle name="Header2 4 3 7 4" xfId="23733"/>
    <cellStyle name="Header2 4 3 8" xfId="6509"/>
    <cellStyle name="Header2 4 3 8 2" xfId="12481"/>
    <cellStyle name="Header2 4 3 8 3" xfId="18237"/>
    <cellStyle name="Header2 4 3 8 4" xfId="23734"/>
    <cellStyle name="Header2 4 3 9" xfId="6510"/>
    <cellStyle name="Header2 4 3 9 2" xfId="12482"/>
    <cellStyle name="Header2 4 3 9 3" xfId="18238"/>
    <cellStyle name="Header2 4 3 9 4" xfId="23735"/>
    <cellStyle name="Header2 4 4" xfId="6511"/>
    <cellStyle name="Header2 4 4 2" xfId="12483"/>
    <cellStyle name="Header2 4 4 3" xfId="18239"/>
    <cellStyle name="Header2 4 4 4" xfId="23736"/>
    <cellStyle name="Header2 4 5" xfId="6512"/>
    <cellStyle name="Header2 4 5 2" xfId="12484"/>
    <cellStyle name="Header2 4 5 3" xfId="18240"/>
    <cellStyle name="Header2 4 5 4" xfId="23737"/>
    <cellStyle name="Header2 4 6" xfId="6513"/>
    <cellStyle name="Header2 4 6 2" xfId="12485"/>
    <cellStyle name="Header2 4 6 3" xfId="18241"/>
    <cellStyle name="Header2 4 6 4" xfId="23738"/>
    <cellStyle name="Header2 4 7" xfId="6514"/>
    <cellStyle name="Header2 4 7 2" xfId="12486"/>
    <cellStyle name="Header2 4 7 3" xfId="18242"/>
    <cellStyle name="Header2 4 7 4" xfId="23739"/>
    <cellStyle name="Header2 4 8" xfId="6515"/>
    <cellStyle name="Header2 4 8 2" xfId="12487"/>
    <cellStyle name="Header2 4 8 3" xfId="18243"/>
    <cellStyle name="Header2 4 8 4" xfId="23740"/>
    <cellStyle name="Header2 4 9" xfId="6516"/>
    <cellStyle name="Header2 4 9 2" xfId="12488"/>
    <cellStyle name="Header2 4 9 3" xfId="18244"/>
    <cellStyle name="Header2 4 9 4" xfId="23741"/>
    <cellStyle name="Header2 5" xfId="5598"/>
    <cellStyle name="Header2 5 10" xfId="17354"/>
    <cellStyle name="Header2 5 2" xfId="6517"/>
    <cellStyle name="Header2 5 2 2" xfId="12489"/>
    <cellStyle name="Header2 5 2 3" xfId="18245"/>
    <cellStyle name="Header2 5 2 4" xfId="23742"/>
    <cellStyle name="Header2 5 3" xfId="6518"/>
    <cellStyle name="Header2 5 3 2" xfId="12490"/>
    <cellStyle name="Header2 5 3 3" xfId="18246"/>
    <cellStyle name="Header2 5 3 4" xfId="23743"/>
    <cellStyle name="Header2 5 4" xfId="6519"/>
    <cellStyle name="Header2 5 4 2" xfId="12491"/>
    <cellStyle name="Header2 5 4 3" xfId="18247"/>
    <cellStyle name="Header2 5 4 4" xfId="23744"/>
    <cellStyle name="Header2 5 5" xfId="6520"/>
    <cellStyle name="Header2 5 5 2" xfId="12492"/>
    <cellStyle name="Header2 5 5 3" xfId="18248"/>
    <cellStyle name="Header2 5 5 4" xfId="23745"/>
    <cellStyle name="Header2 5 6" xfId="6521"/>
    <cellStyle name="Header2 5 6 2" xfId="12493"/>
    <cellStyle name="Header2 5 6 3" xfId="18249"/>
    <cellStyle name="Header2 5 6 4" xfId="23746"/>
    <cellStyle name="Header2 5 7" xfId="6522"/>
    <cellStyle name="Header2 5 7 2" xfId="12494"/>
    <cellStyle name="Header2 5 7 3" xfId="18250"/>
    <cellStyle name="Header2 5 7 4" xfId="23747"/>
    <cellStyle name="Header2 5 8" xfId="6523"/>
    <cellStyle name="Header2 5 8 2" xfId="12495"/>
    <cellStyle name="Header2 5 8 3" xfId="18251"/>
    <cellStyle name="Header2 5 8 4" xfId="23748"/>
    <cellStyle name="Header2 5 9" xfId="11582"/>
    <cellStyle name="Header2 6" xfId="6524"/>
    <cellStyle name="Header2 6 2" xfId="12496"/>
    <cellStyle name="Header2 6 3" xfId="18252"/>
    <cellStyle name="Header2 6 4" xfId="23749"/>
    <cellStyle name="Header2 7" xfId="6525"/>
    <cellStyle name="Header2 7 2" xfId="12497"/>
    <cellStyle name="Header2 7 3" xfId="18253"/>
    <cellStyle name="Header2 7 4" xfId="23750"/>
    <cellStyle name="Header2 8" xfId="6526"/>
    <cellStyle name="Header2 8 2" xfId="12498"/>
    <cellStyle name="Header2 8 3" xfId="18254"/>
    <cellStyle name="Header2 8 4" xfId="23751"/>
    <cellStyle name="Header2 9" xfId="6527"/>
    <cellStyle name="Header2 9 2" xfId="12499"/>
    <cellStyle name="Header2 9 3" xfId="18255"/>
    <cellStyle name="Header2 9 4" xfId="23752"/>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2" xfId="5859"/>
    <cellStyle name="Input [yellow] 2 2 2 2 2" xfId="6537"/>
    <cellStyle name="Input [yellow] 2 2 2 2 2 2" xfId="12503"/>
    <cellStyle name="Input [yellow] 2 2 2 2 2 3" xfId="18259"/>
    <cellStyle name="Input [yellow] 2 2 2 2 2 4" xfId="23753"/>
    <cellStyle name="Input [yellow] 2 2 2 2 3" xfId="6538"/>
    <cellStyle name="Input [yellow] 2 2 2 2 3 2" xfId="12504"/>
    <cellStyle name="Input [yellow] 2 2 2 2 3 3" xfId="18260"/>
    <cellStyle name="Input [yellow] 2 2 2 2 3 4" xfId="23754"/>
    <cellStyle name="Input [yellow] 2 2 2 2 4" xfId="6539"/>
    <cellStyle name="Input [yellow] 2 2 2 2 4 2" xfId="12505"/>
    <cellStyle name="Input [yellow] 2 2 2 2 4 3" xfId="18261"/>
    <cellStyle name="Input [yellow] 2 2 2 2 4 4" xfId="23755"/>
    <cellStyle name="Input [yellow] 2 2 2 2 5" xfId="6540"/>
    <cellStyle name="Input [yellow] 2 2 2 2 5 2" xfId="12506"/>
    <cellStyle name="Input [yellow] 2 2 2 2 5 3" xfId="18262"/>
    <cellStyle name="Input [yellow] 2 2 2 2 5 4" xfId="23756"/>
    <cellStyle name="Input [yellow] 2 2 2 2 6" xfId="6541"/>
    <cellStyle name="Input [yellow] 2 2 2 2 6 2" xfId="12507"/>
    <cellStyle name="Input [yellow] 2 2 2 2 6 3" xfId="18263"/>
    <cellStyle name="Input [yellow] 2 2 2 2 6 4" xfId="23757"/>
    <cellStyle name="Input [yellow] 2 2 2 2 7" xfId="11832"/>
    <cellStyle name="Input [yellow] 2 2 2 2 8" xfId="17593"/>
    <cellStyle name="Input [yellow] 2 2 2 3" xfId="6542"/>
    <cellStyle name="Input [yellow] 2 2 2 3 2" xfId="12508"/>
    <cellStyle name="Input [yellow] 2 2 2 3 3" xfId="18264"/>
    <cellStyle name="Input [yellow] 2 2 2 3 4" xfId="23758"/>
    <cellStyle name="Input [yellow] 2 2 2 4" xfId="6543"/>
    <cellStyle name="Input [yellow] 2 2 2 4 2" xfId="12509"/>
    <cellStyle name="Input [yellow] 2 2 2 4 3" xfId="18265"/>
    <cellStyle name="Input [yellow] 2 2 2 4 4" xfId="23759"/>
    <cellStyle name="Input [yellow] 2 2 2 5" xfId="6544"/>
    <cellStyle name="Input [yellow] 2 2 2 5 2" xfId="12510"/>
    <cellStyle name="Input [yellow] 2 2 2 5 3" xfId="18266"/>
    <cellStyle name="Input [yellow] 2 2 2 5 4" xfId="23760"/>
    <cellStyle name="Input [yellow] 2 2 2 6" xfId="6545"/>
    <cellStyle name="Input [yellow] 2 2 2 6 2" xfId="12511"/>
    <cellStyle name="Input [yellow] 2 2 2 6 3" xfId="18267"/>
    <cellStyle name="Input [yellow] 2 2 2 6 4" xfId="23761"/>
    <cellStyle name="Input [yellow] 2 2 2 7" xfId="6546"/>
    <cellStyle name="Input [yellow] 2 2 2 7 2" xfId="12512"/>
    <cellStyle name="Input [yellow] 2 2 2 7 3" xfId="18268"/>
    <cellStyle name="Input [yellow] 2 2 2 7 4" xfId="23762"/>
    <cellStyle name="Input [yellow] 2 2 2 8" xfId="6547"/>
    <cellStyle name="Input [yellow] 2 2 2 8 2" xfId="12513"/>
    <cellStyle name="Input [yellow] 2 2 2 8 3" xfId="18269"/>
    <cellStyle name="Input [yellow] 2 2 2 8 4" xfId="23763"/>
    <cellStyle name="Input [yellow] 2 2 2 9" xfId="6548"/>
    <cellStyle name="Input [yellow] 2 2 2 9 2" xfId="12514"/>
    <cellStyle name="Input [yellow] 2 2 2 9 3" xfId="18270"/>
    <cellStyle name="Input [yellow] 2 2 2 9 4" xfId="23764"/>
    <cellStyle name="Input [yellow] 2 2 3" xfId="5528"/>
    <cellStyle name="Input [yellow] 2 2 3 2" xfId="5816"/>
    <cellStyle name="Input [yellow] 2 2 3 2 10" xfId="6549"/>
    <cellStyle name="Input [yellow] 2 2 3 2 10 2" xfId="12515"/>
    <cellStyle name="Input [yellow] 2 2 3 2 10 3" xfId="18271"/>
    <cellStyle name="Input [yellow] 2 2 3 2 10 4" xfId="23765"/>
    <cellStyle name="Input [yellow] 2 2 3 2 11" xfId="11789"/>
    <cellStyle name="Input [yellow] 2 2 3 2 12" xfId="23069"/>
    <cellStyle name="Input [yellow] 2 2 3 2 2" xfId="6550"/>
    <cellStyle name="Input [yellow] 2 2 3 2 2 2" xfId="12516"/>
    <cellStyle name="Input [yellow] 2 2 3 2 2 3" xfId="18272"/>
    <cellStyle name="Input [yellow] 2 2 3 2 2 4" xfId="23766"/>
    <cellStyle name="Input [yellow] 2 2 3 2 3" xfId="6551"/>
    <cellStyle name="Input [yellow] 2 2 3 2 3 2" xfId="12517"/>
    <cellStyle name="Input [yellow] 2 2 3 2 3 3" xfId="18273"/>
    <cellStyle name="Input [yellow] 2 2 3 2 3 4" xfId="23767"/>
    <cellStyle name="Input [yellow] 2 2 3 2 4" xfId="6552"/>
    <cellStyle name="Input [yellow] 2 2 3 2 4 2" xfId="12518"/>
    <cellStyle name="Input [yellow] 2 2 3 2 4 3" xfId="18274"/>
    <cellStyle name="Input [yellow] 2 2 3 2 4 4" xfId="23768"/>
    <cellStyle name="Input [yellow] 2 2 3 2 5" xfId="6553"/>
    <cellStyle name="Input [yellow] 2 2 3 2 5 2" xfId="12519"/>
    <cellStyle name="Input [yellow] 2 2 3 2 5 3" xfId="18275"/>
    <cellStyle name="Input [yellow] 2 2 3 2 5 4" xfId="23769"/>
    <cellStyle name="Input [yellow] 2 2 3 2 6" xfId="6554"/>
    <cellStyle name="Input [yellow] 2 2 3 2 6 2" xfId="12520"/>
    <cellStyle name="Input [yellow] 2 2 3 2 6 3" xfId="18276"/>
    <cellStyle name="Input [yellow] 2 2 3 2 6 4" xfId="23770"/>
    <cellStyle name="Input [yellow] 2 2 3 2 7" xfId="6555"/>
    <cellStyle name="Input [yellow] 2 2 3 2 7 2" xfId="12521"/>
    <cellStyle name="Input [yellow] 2 2 3 2 7 3" xfId="18277"/>
    <cellStyle name="Input [yellow] 2 2 3 2 7 4" xfId="23771"/>
    <cellStyle name="Input [yellow] 2 2 3 2 8" xfId="6556"/>
    <cellStyle name="Input [yellow] 2 2 3 2 8 2" xfId="12522"/>
    <cellStyle name="Input [yellow] 2 2 3 2 8 3" xfId="18278"/>
    <cellStyle name="Input [yellow] 2 2 3 2 8 4" xfId="23772"/>
    <cellStyle name="Input [yellow] 2 2 3 2 9" xfId="6557"/>
    <cellStyle name="Input [yellow] 2 2 3 2 9 2" xfId="12523"/>
    <cellStyle name="Input [yellow] 2 2 3 2 9 3" xfId="18279"/>
    <cellStyle name="Input [yellow] 2 2 3 2 9 4" xfId="23773"/>
    <cellStyle name="Input [yellow] 2 2 3 3" xfId="6039"/>
    <cellStyle name="Input [yellow] 2 2 3 3 10" xfId="6558"/>
    <cellStyle name="Input [yellow] 2 2 3 3 10 2" xfId="12524"/>
    <cellStyle name="Input [yellow] 2 2 3 3 10 3" xfId="18280"/>
    <cellStyle name="Input [yellow] 2 2 3 3 10 4" xfId="23774"/>
    <cellStyle name="Input [yellow] 2 2 3 3 11" xfId="12012"/>
    <cellStyle name="Input [yellow] 2 2 3 3 12" xfId="17769"/>
    <cellStyle name="Input [yellow] 2 2 3 3 13" xfId="23266"/>
    <cellStyle name="Input [yellow] 2 2 3 3 2" xfId="6559"/>
    <cellStyle name="Input [yellow] 2 2 3 3 2 2" xfId="12525"/>
    <cellStyle name="Input [yellow] 2 2 3 3 2 3" xfId="18281"/>
    <cellStyle name="Input [yellow] 2 2 3 3 2 4" xfId="23775"/>
    <cellStyle name="Input [yellow] 2 2 3 3 3" xfId="6560"/>
    <cellStyle name="Input [yellow] 2 2 3 3 3 2" xfId="12526"/>
    <cellStyle name="Input [yellow] 2 2 3 3 3 3" xfId="18282"/>
    <cellStyle name="Input [yellow] 2 2 3 3 3 4" xfId="23776"/>
    <cellStyle name="Input [yellow] 2 2 3 3 4" xfId="6561"/>
    <cellStyle name="Input [yellow] 2 2 3 3 4 2" xfId="12527"/>
    <cellStyle name="Input [yellow] 2 2 3 3 4 3" xfId="18283"/>
    <cellStyle name="Input [yellow] 2 2 3 3 4 4" xfId="23777"/>
    <cellStyle name="Input [yellow] 2 2 3 3 5" xfId="6562"/>
    <cellStyle name="Input [yellow] 2 2 3 3 5 2" xfId="12528"/>
    <cellStyle name="Input [yellow] 2 2 3 3 5 3" xfId="18284"/>
    <cellStyle name="Input [yellow] 2 2 3 3 5 4" xfId="23778"/>
    <cellStyle name="Input [yellow] 2 2 3 3 6" xfId="6563"/>
    <cellStyle name="Input [yellow] 2 2 3 3 6 2" xfId="12529"/>
    <cellStyle name="Input [yellow] 2 2 3 3 6 3" xfId="18285"/>
    <cellStyle name="Input [yellow] 2 2 3 3 6 4" xfId="23779"/>
    <cellStyle name="Input [yellow] 2 2 3 3 7" xfId="6564"/>
    <cellStyle name="Input [yellow] 2 2 3 3 7 2" xfId="12530"/>
    <cellStyle name="Input [yellow] 2 2 3 3 7 3" xfId="18286"/>
    <cellStyle name="Input [yellow] 2 2 3 3 7 4" xfId="23780"/>
    <cellStyle name="Input [yellow] 2 2 3 3 8" xfId="6565"/>
    <cellStyle name="Input [yellow] 2 2 3 3 8 2" xfId="12531"/>
    <cellStyle name="Input [yellow] 2 2 3 3 8 3" xfId="18287"/>
    <cellStyle name="Input [yellow] 2 2 3 3 8 4" xfId="23781"/>
    <cellStyle name="Input [yellow] 2 2 3 3 9" xfId="6566"/>
    <cellStyle name="Input [yellow] 2 2 3 3 9 2" xfId="12532"/>
    <cellStyle name="Input [yellow] 2 2 3 3 9 3" xfId="18288"/>
    <cellStyle name="Input [yellow] 2 2 3 3 9 4" xfId="23782"/>
    <cellStyle name="Input [yellow] 2 2 3 4" xfId="6567"/>
    <cellStyle name="Input [yellow] 2 2 3 4 2" xfId="12533"/>
    <cellStyle name="Input [yellow] 2 2 3 4 3" xfId="18289"/>
    <cellStyle name="Input [yellow] 2 2 3 4 4" xfId="23783"/>
    <cellStyle name="Input [yellow] 2 2 3 5" xfId="6568"/>
    <cellStyle name="Input [yellow] 2 2 3 5 2" xfId="12534"/>
    <cellStyle name="Input [yellow] 2 2 3 5 3" xfId="18290"/>
    <cellStyle name="Input [yellow] 2 2 3 5 4" xfId="23784"/>
    <cellStyle name="Input [yellow] 2 2 3 6" xfId="6569"/>
    <cellStyle name="Input [yellow] 2 2 3 6 2" xfId="12535"/>
    <cellStyle name="Input [yellow] 2 2 3 6 3" xfId="18291"/>
    <cellStyle name="Input [yellow] 2 2 3 6 4" xfId="23785"/>
    <cellStyle name="Input [yellow] 2 2 3 7" xfId="11522"/>
    <cellStyle name="Input [yellow] 2 2 4" xfId="5636"/>
    <cellStyle name="Input [yellow] 2 2 4 2" xfId="6570"/>
    <cellStyle name="Input [yellow] 2 2 4 2 2" xfId="12536"/>
    <cellStyle name="Input [yellow] 2 2 4 2 3" xfId="18292"/>
    <cellStyle name="Input [yellow] 2 2 4 2 4" xfId="23786"/>
    <cellStyle name="Input [yellow] 2 2 4 3" xfId="6571"/>
    <cellStyle name="Input [yellow] 2 2 4 3 2" xfId="12537"/>
    <cellStyle name="Input [yellow] 2 2 4 3 3" xfId="18293"/>
    <cellStyle name="Input [yellow] 2 2 4 3 4" xfId="23787"/>
    <cellStyle name="Input [yellow] 2 2 4 4" xfId="6572"/>
    <cellStyle name="Input [yellow] 2 2 4 4 2" xfId="12538"/>
    <cellStyle name="Input [yellow] 2 2 4 4 3" xfId="18294"/>
    <cellStyle name="Input [yellow] 2 2 4 4 4" xfId="23788"/>
    <cellStyle name="Input [yellow] 2 2 4 5" xfId="6573"/>
    <cellStyle name="Input [yellow] 2 2 4 5 2" xfId="12539"/>
    <cellStyle name="Input [yellow] 2 2 4 5 3" xfId="18295"/>
    <cellStyle name="Input [yellow] 2 2 4 5 4" xfId="23789"/>
    <cellStyle name="Input [yellow] 2 2 4 6" xfId="6574"/>
    <cellStyle name="Input [yellow] 2 2 4 6 2" xfId="12540"/>
    <cellStyle name="Input [yellow] 2 2 4 6 3" xfId="18296"/>
    <cellStyle name="Input [yellow] 2 2 4 6 4" xfId="23790"/>
    <cellStyle name="Input [yellow] 2 2 4 7" xfId="11610"/>
    <cellStyle name="Input [yellow] 2 2 4 8" xfId="17381"/>
    <cellStyle name="Input [yellow] 2 2 5" xfId="5607"/>
    <cellStyle name="Input [yellow] 2 2 5 10" xfId="6575"/>
    <cellStyle name="Input [yellow] 2 2 5 10 2" xfId="12541"/>
    <cellStyle name="Input [yellow] 2 2 5 10 3" xfId="18297"/>
    <cellStyle name="Input [yellow] 2 2 5 10 4" xfId="23791"/>
    <cellStyle name="Input [yellow] 2 2 5 11" xfId="11589"/>
    <cellStyle name="Input [yellow] 2 2 5 12" xfId="17361"/>
    <cellStyle name="Input [yellow] 2 2 5 13" xfId="22913"/>
    <cellStyle name="Input [yellow] 2 2 5 2" xfId="6576"/>
    <cellStyle name="Input [yellow] 2 2 5 2 2" xfId="12542"/>
    <cellStyle name="Input [yellow] 2 2 5 2 3" xfId="18298"/>
    <cellStyle name="Input [yellow] 2 2 5 2 4" xfId="23792"/>
    <cellStyle name="Input [yellow] 2 2 5 3" xfId="6577"/>
    <cellStyle name="Input [yellow] 2 2 5 3 2" xfId="12543"/>
    <cellStyle name="Input [yellow] 2 2 5 3 3" xfId="18299"/>
    <cellStyle name="Input [yellow] 2 2 5 3 4" xfId="23793"/>
    <cellStyle name="Input [yellow] 2 2 5 4" xfId="6578"/>
    <cellStyle name="Input [yellow] 2 2 5 4 2" xfId="12544"/>
    <cellStyle name="Input [yellow] 2 2 5 4 3" xfId="18300"/>
    <cellStyle name="Input [yellow] 2 2 5 4 4" xfId="23794"/>
    <cellStyle name="Input [yellow] 2 2 5 5" xfId="6579"/>
    <cellStyle name="Input [yellow] 2 2 5 5 2" xfId="12545"/>
    <cellStyle name="Input [yellow] 2 2 5 5 3" xfId="18301"/>
    <cellStyle name="Input [yellow] 2 2 5 5 4" xfId="23795"/>
    <cellStyle name="Input [yellow] 2 2 5 6" xfId="6580"/>
    <cellStyle name="Input [yellow] 2 2 5 6 2" xfId="12546"/>
    <cellStyle name="Input [yellow] 2 2 5 6 3" xfId="18302"/>
    <cellStyle name="Input [yellow] 2 2 5 6 4" xfId="23796"/>
    <cellStyle name="Input [yellow] 2 2 5 7" xfId="6581"/>
    <cellStyle name="Input [yellow] 2 2 5 7 2" xfId="12547"/>
    <cellStyle name="Input [yellow] 2 2 5 7 3" xfId="18303"/>
    <cellStyle name="Input [yellow] 2 2 5 7 4" xfId="23797"/>
    <cellStyle name="Input [yellow] 2 2 5 8" xfId="6582"/>
    <cellStyle name="Input [yellow] 2 2 5 8 2" xfId="12548"/>
    <cellStyle name="Input [yellow] 2 2 5 8 3" xfId="18304"/>
    <cellStyle name="Input [yellow] 2 2 5 8 4" xfId="23798"/>
    <cellStyle name="Input [yellow] 2 2 5 9" xfId="6583"/>
    <cellStyle name="Input [yellow] 2 2 5 9 2" xfId="12549"/>
    <cellStyle name="Input [yellow] 2 2 5 9 3" xfId="18305"/>
    <cellStyle name="Input [yellow] 2 2 5 9 4" xfId="23799"/>
    <cellStyle name="Input [yellow] 2 2 6" xfId="6584"/>
    <cellStyle name="Input [yellow] 2 2 6 2" xfId="12550"/>
    <cellStyle name="Input [yellow] 2 2 6 3" xfId="18306"/>
    <cellStyle name="Input [yellow] 2 2 6 4" xfId="23800"/>
    <cellStyle name="Input [yellow] 2 3" xfId="5552"/>
    <cellStyle name="Input [yellow] 2 3 10" xfId="11545"/>
    <cellStyle name="Input [yellow] 2 3 2" xfId="5840"/>
    <cellStyle name="Input [yellow] 2 3 2 2" xfId="6585"/>
    <cellStyle name="Input [yellow] 2 3 2 2 2" xfId="12551"/>
    <cellStyle name="Input [yellow] 2 3 2 2 3" xfId="18307"/>
    <cellStyle name="Input [yellow] 2 3 2 2 4" xfId="23801"/>
    <cellStyle name="Input [yellow] 2 3 2 3" xfId="6586"/>
    <cellStyle name="Input [yellow] 2 3 2 3 2" xfId="12552"/>
    <cellStyle name="Input [yellow] 2 3 2 3 3" xfId="18308"/>
    <cellStyle name="Input [yellow] 2 3 2 3 4" xfId="23802"/>
    <cellStyle name="Input [yellow] 2 3 2 4" xfId="6587"/>
    <cellStyle name="Input [yellow] 2 3 2 4 2" xfId="12553"/>
    <cellStyle name="Input [yellow] 2 3 2 4 3" xfId="18309"/>
    <cellStyle name="Input [yellow] 2 3 2 4 4" xfId="23803"/>
    <cellStyle name="Input [yellow] 2 3 2 5" xfId="6588"/>
    <cellStyle name="Input [yellow] 2 3 2 5 2" xfId="12554"/>
    <cellStyle name="Input [yellow] 2 3 2 5 3" xfId="18310"/>
    <cellStyle name="Input [yellow] 2 3 2 5 4" xfId="23804"/>
    <cellStyle name="Input [yellow] 2 3 2 6" xfId="6589"/>
    <cellStyle name="Input [yellow] 2 3 2 6 2" xfId="12555"/>
    <cellStyle name="Input [yellow] 2 3 2 6 3" xfId="18311"/>
    <cellStyle name="Input [yellow] 2 3 2 6 4" xfId="23805"/>
    <cellStyle name="Input [yellow] 2 3 2 7" xfId="11813"/>
    <cellStyle name="Input [yellow] 2 3 2 8" xfId="17574"/>
    <cellStyle name="Input [yellow] 2 3 3" xfId="6061"/>
    <cellStyle name="Input [yellow] 2 3 3 10" xfId="6590"/>
    <cellStyle name="Input [yellow] 2 3 3 10 2" xfId="12556"/>
    <cellStyle name="Input [yellow] 2 3 3 10 3" xfId="18312"/>
    <cellStyle name="Input [yellow] 2 3 3 10 4" xfId="23806"/>
    <cellStyle name="Input [yellow] 2 3 3 11" xfId="12033"/>
    <cellStyle name="Input [yellow] 2 3 3 12" xfId="17789"/>
    <cellStyle name="Input [yellow] 2 3 3 13" xfId="23286"/>
    <cellStyle name="Input [yellow] 2 3 3 2" xfId="6591"/>
    <cellStyle name="Input [yellow] 2 3 3 2 2" xfId="12557"/>
    <cellStyle name="Input [yellow] 2 3 3 2 3" xfId="18313"/>
    <cellStyle name="Input [yellow] 2 3 3 2 4" xfId="23807"/>
    <cellStyle name="Input [yellow] 2 3 3 3" xfId="6592"/>
    <cellStyle name="Input [yellow] 2 3 3 3 2" xfId="12558"/>
    <cellStyle name="Input [yellow] 2 3 3 3 3" xfId="18314"/>
    <cellStyle name="Input [yellow] 2 3 3 3 4" xfId="23808"/>
    <cellStyle name="Input [yellow] 2 3 3 4" xfId="6593"/>
    <cellStyle name="Input [yellow] 2 3 3 4 2" xfId="12559"/>
    <cellStyle name="Input [yellow] 2 3 3 4 3" xfId="18315"/>
    <cellStyle name="Input [yellow] 2 3 3 4 4" xfId="23809"/>
    <cellStyle name="Input [yellow] 2 3 3 5" xfId="6594"/>
    <cellStyle name="Input [yellow] 2 3 3 5 2" xfId="12560"/>
    <cellStyle name="Input [yellow] 2 3 3 5 3" xfId="18316"/>
    <cellStyle name="Input [yellow] 2 3 3 5 4" xfId="23810"/>
    <cellStyle name="Input [yellow] 2 3 3 6" xfId="6595"/>
    <cellStyle name="Input [yellow] 2 3 3 6 2" xfId="12561"/>
    <cellStyle name="Input [yellow] 2 3 3 6 3" xfId="18317"/>
    <cellStyle name="Input [yellow] 2 3 3 6 4" xfId="23811"/>
    <cellStyle name="Input [yellow] 2 3 3 7" xfId="6596"/>
    <cellStyle name="Input [yellow] 2 3 3 7 2" xfId="12562"/>
    <cellStyle name="Input [yellow] 2 3 3 7 3" xfId="18318"/>
    <cellStyle name="Input [yellow] 2 3 3 7 4" xfId="23812"/>
    <cellStyle name="Input [yellow] 2 3 3 8" xfId="6597"/>
    <cellStyle name="Input [yellow] 2 3 3 8 2" xfId="12563"/>
    <cellStyle name="Input [yellow] 2 3 3 8 3" xfId="18319"/>
    <cellStyle name="Input [yellow] 2 3 3 8 4" xfId="23813"/>
    <cellStyle name="Input [yellow] 2 3 3 9" xfId="6598"/>
    <cellStyle name="Input [yellow] 2 3 3 9 2" xfId="12564"/>
    <cellStyle name="Input [yellow] 2 3 3 9 3" xfId="18320"/>
    <cellStyle name="Input [yellow] 2 3 3 9 4" xfId="23814"/>
    <cellStyle name="Input [yellow] 2 3 4" xfId="6599"/>
    <cellStyle name="Input [yellow] 2 3 4 2" xfId="12565"/>
    <cellStyle name="Input [yellow] 2 3 4 3" xfId="18321"/>
    <cellStyle name="Input [yellow] 2 3 4 4" xfId="23815"/>
    <cellStyle name="Input [yellow] 2 3 5" xfId="6600"/>
    <cellStyle name="Input [yellow] 2 3 5 2" xfId="12566"/>
    <cellStyle name="Input [yellow] 2 3 5 3" xfId="18322"/>
    <cellStyle name="Input [yellow] 2 3 5 4" xfId="23816"/>
    <cellStyle name="Input [yellow] 2 3 6" xfId="6601"/>
    <cellStyle name="Input [yellow] 2 3 6 2" xfId="12567"/>
    <cellStyle name="Input [yellow] 2 3 6 3" xfId="18323"/>
    <cellStyle name="Input [yellow] 2 3 6 4" xfId="23817"/>
    <cellStyle name="Input [yellow] 2 3 7" xfId="6602"/>
    <cellStyle name="Input [yellow] 2 3 7 2" xfId="12568"/>
    <cellStyle name="Input [yellow] 2 3 7 3" xfId="18324"/>
    <cellStyle name="Input [yellow] 2 3 7 4" xfId="23818"/>
    <cellStyle name="Input [yellow] 2 3 8" xfId="6603"/>
    <cellStyle name="Input [yellow] 2 3 8 2" xfId="12569"/>
    <cellStyle name="Input [yellow] 2 3 8 3" xfId="18325"/>
    <cellStyle name="Input [yellow] 2 3 8 4" xfId="23819"/>
    <cellStyle name="Input [yellow] 2 3 9" xfId="6604"/>
    <cellStyle name="Input [yellow] 2 3 9 2" xfId="12570"/>
    <cellStyle name="Input [yellow] 2 3 9 3" xfId="18326"/>
    <cellStyle name="Input [yellow] 2 3 9 4" xfId="23820"/>
    <cellStyle name="Input [yellow] 2 4" xfId="5477"/>
    <cellStyle name="Input [yellow] 2 4 2" xfId="5765"/>
    <cellStyle name="Input [yellow] 2 4 2 2" xfId="6605"/>
    <cellStyle name="Input [yellow] 2 4 2 2 2" xfId="12571"/>
    <cellStyle name="Input [yellow] 2 4 2 2 3" xfId="18327"/>
    <cellStyle name="Input [yellow] 2 4 2 2 4" xfId="23821"/>
    <cellStyle name="Input [yellow] 2 4 2 3" xfId="6606"/>
    <cellStyle name="Input [yellow] 2 4 2 3 2" xfId="12572"/>
    <cellStyle name="Input [yellow] 2 4 2 3 3" xfId="18328"/>
    <cellStyle name="Input [yellow] 2 4 2 3 4" xfId="23822"/>
    <cellStyle name="Input [yellow] 2 4 2 4" xfId="6607"/>
    <cellStyle name="Input [yellow] 2 4 2 4 2" xfId="12573"/>
    <cellStyle name="Input [yellow] 2 4 2 4 3" xfId="18329"/>
    <cellStyle name="Input [yellow] 2 4 2 4 4" xfId="23823"/>
    <cellStyle name="Input [yellow] 2 4 2 5" xfId="6608"/>
    <cellStyle name="Input [yellow] 2 4 2 5 2" xfId="12574"/>
    <cellStyle name="Input [yellow] 2 4 2 5 3" xfId="18330"/>
    <cellStyle name="Input [yellow] 2 4 2 5 4" xfId="23824"/>
    <cellStyle name="Input [yellow] 2 4 2 6" xfId="6609"/>
    <cellStyle name="Input [yellow] 2 4 2 6 2" xfId="12575"/>
    <cellStyle name="Input [yellow] 2 4 2 6 3" xfId="18331"/>
    <cellStyle name="Input [yellow] 2 4 2 6 4" xfId="23825"/>
    <cellStyle name="Input [yellow] 2 4 2 7" xfId="11738"/>
    <cellStyle name="Input [yellow] 2 4 2 8" xfId="17505"/>
    <cellStyle name="Input [yellow] 2 4 3" xfId="6610"/>
    <cellStyle name="Input [yellow] 2 4 3 2" xfId="12576"/>
    <cellStyle name="Input [yellow] 2 4 3 3" xfId="18332"/>
    <cellStyle name="Input [yellow] 2 4 3 4" xfId="23826"/>
    <cellStyle name="Input [yellow] 2 4 4" xfId="6611"/>
    <cellStyle name="Input [yellow] 2 4 4 2" xfId="12577"/>
    <cellStyle name="Input [yellow] 2 4 4 3" xfId="18333"/>
    <cellStyle name="Input [yellow] 2 4 4 4" xfId="23827"/>
    <cellStyle name="Input [yellow] 2 4 5" xfId="6612"/>
    <cellStyle name="Input [yellow] 2 4 5 2" xfId="12578"/>
    <cellStyle name="Input [yellow] 2 4 5 3" xfId="18334"/>
    <cellStyle name="Input [yellow] 2 4 5 4" xfId="23828"/>
    <cellStyle name="Input [yellow] 2 4 6" xfId="11471"/>
    <cellStyle name="Input [yellow] 2 4 7" xfId="17264"/>
    <cellStyle name="Input [yellow] 2 5" xfId="5620"/>
    <cellStyle name="Input [yellow] 2 5 2" xfId="6613"/>
    <cellStyle name="Input [yellow] 2 5 2 2" xfId="12579"/>
    <cellStyle name="Input [yellow] 2 5 2 3" xfId="18335"/>
    <cellStyle name="Input [yellow] 2 5 2 4" xfId="23829"/>
    <cellStyle name="Input [yellow] 2 5 3" xfId="6614"/>
    <cellStyle name="Input [yellow] 2 5 3 2" xfId="12580"/>
    <cellStyle name="Input [yellow] 2 5 3 3" xfId="18336"/>
    <cellStyle name="Input [yellow] 2 5 3 4" xfId="23830"/>
    <cellStyle name="Input [yellow] 2 5 4" xfId="6615"/>
    <cellStyle name="Input [yellow] 2 5 4 2" xfId="12581"/>
    <cellStyle name="Input [yellow] 2 5 4 3" xfId="18337"/>
    <cellStyle name="Input [yellow] 2 5 4 4" xfId="23831"/>
    <cellStyle name="Input [yellow] 2 5 5" xfId="6616"/>
    <cellStyle name="Input [yellow] 2 5 5 2" xfId="12582"/>
    <cellStyle name="Input [yellow] 2 5 5 3" xfId="18338"/>
    <cellStyle name="Input [yellow] 2 5 5 4" xfId="23832"/>
    <cellStyle name="Input [yellow] 2 5 6" xfId="6617"/>
    <cellStyle name="Input [yellow] 2 5 6 2" xfId="12583"/>
    <cellStyle name="Input [yellow] 2 5 6 3" xfId="18339"/>
    <cellStyle name="Input [yellow] 2 5 6 4" xfId="23833"/>
    <cellStyle name="Input [yellow] 2 5 7" xfId="11598"/>
    <cellStyle name="Input [yellow] 2 5 8" xfId="17369"/>
    <cellStyle name="Input [yellow] 2 6" xfId="6618"/>
    <cellStyle name="Input [yellow] 2 6 2" xfId="12584"/>
    <cellStyle name="Input [yellow] 2 6 3" xfId="18340"/>
    <cellStyle name="Input [yellow] 2 6 4" xfId="23834"/>
    <cellStyle name="Input [yellow] 3" xfId="5214"/>
    <cellStyle name="Input [yellow] 3 2" xfId="5564"/>
    <cellStyle name="Input [yellow] 3 2 2" xfId="5852"/>
    <cellStyle name="Input [yellow] 3 2 2 2" xfId="6619"/>
    <cellStyle name="Input [yellow] 3 2 2 2 2" xfId="12585"/>
    <cellStyle name="Input [yellow] 3 2 2 2 3" xfId="18341"/>
    <cellStyle name="Input [yellow] 3 2 2 2 4" xfId="23835"/>
    <cellStyle name="Input [yellow] 3 2 2 3" xfId="6620"/>
    <cellStyle name="Input [yellow] 3 2 2 3 2" xfId="12586"/>
    <cellStyle name="Input [yellow] 3 2 2 3 3" xfId="18342"/>
    <cellStyle name="Input [yellow] 3 2 2 3 4" xfId="23836"/>
    <cellStyle name="Input [yellow] 3 2 2 4" xfId="6621"/>
    <cellStyle name="Input [yellow] 3 2 2 4 2" xfId="12587"/>
    <cellStyle name="Input [yellow] 3 2 2 4 3" xfId="18343"/>
    <cellStyle name="Input [yellow] 3 2 2 4 4" xfId="23837"/>
    <cellStyle name="Input [yellow] 3 2 2 5" xfId="6622"/>
    <cellStyle name="Input [yellow] 3 2 2 5 2" xfId="12588"/>
    <cellStyle name="Input [yellow] 3 2 2 5 3" xfId="18344"/>
    <cellStyle name="Input [yellow] 3 2 2 5 4" xfId="23838"/>
    <cellStyle name="Input [yellow] 3 2 2 6" xfId="6623"/>
    <cellStyle name="Input [yellow] 3 2 2 6 2" xfId="12589"/>
    <cellStyle name="Input [yellow] 3 2 2 6 3" xfId="18345"/>
    <cellStyle name="Input [yellow] 3 2 2 6 4" xfId="23839"/>
    <cellStyle name="Input [yellow] 3 2 2 7" xfId="11825"/>
    <cellStyle name="Input [yellow] 3 2 2 8" xfId="17586"/>
    <cellStyle name="Input [yellow] 3 2 3" xfId="6624"/>
    <cellStyle name="Input [yellow] 3 2 3 2" xfId="12590"/>
    <cellStyle name="Input [yellow] 3 2 3 3" xfId="18346"/>
    <cellStyle name="Input [yellow] 3 2 3 4" xfId="23840"/>
    <cellStyle name="Input [yellow] 3 2 4" xfId="6625"/>
    <cellStyle name="Input [yellow] 3 2 4 2" xfId="12591"/>
    <cellStyle name="Input [yellow] 3 2 4 3" xfId="18347"/>
    <cellStyle name="Input [yellow] 3 2 4 4" xfId="23841"/>
    <cellStyle name="Input [yellow] 3 2 5" xfId="6626"/>
    <cellStyle name="Input [yellow] 3 2 5 2" xfId="12592"/>
    <cellStyle name="Input [yellow] 3 2 5 3" xfId="18348"/>
    <cellStyle name="Input [yellow] 3 2 5 4" xfId="23842"/>
    <cellStyle name="Input [yellow] 3 2 6" xfId="6627"/>
    <cellStyle name="Input [yellow] 3 2 6 2" xfId="12593"/>
    <cellStyle name="Input [yellow] 3 2 6 3" xfId="18349"/>
    <cellStyle name="Input [yellow] 3 2 6 4" xfId="23843"/>
    <cellStyle name="Input [yellow] 3 2 7" xfId="6628"/>
    <cellStyle name="Input [yellow] 3 2 7 2" xfId="12594"/>
    <cellStyle name="Input [yellow] 3 2 7 3" xfId="18350"/>
    <cellStyle name="Input [yellow] 3 2 7 4" xfId="23844"/>
    <cellStyle name="Input [yellow] 3 2 8" xfId="6629"/>
    <cellStyle name="Input [yellow] 3 2 8 2" xfId="12595"/>
    <cellStyle name="Input [yellow] 3 2 8 3" xfId="18351"/>
    <cellStyle name="Input [yellow] 3 2 8 4" xfId="23845"/>
    <cellStyle name="Input [yellow] 3 2 9" xfId="6630"/>
    <cellStyle name="Input [yellow] 3 2 9 2" xfId="12596"/>
    <cellStyle name="Input [yellow] 3 2 9 3" xfId="18352"/>
    <cellStyle name="Input [yellow] 3 2 9 4" xfId="23846"/>
    <cellStyle name="Input [yellow] 3 3" xfId="5548"/>
    <cellStyle name="Input [yellow] 3 3 2" xfId="5836"/>
    <cellStyle name="Input [yellow] 3 3 2 10" xfId="6631"/>
    <cellStyle name="Input [yellow] 3 3 2 10 2" xfId="12597"/>
    <cellStyle name="Input [yellow] 3 3 2 10 3" xfId="18353"/>
    <cellStyle name="Input [yellow] 3 3 2 10 4" xfId="23847"/>
    <cellStyle name="Input [yellow] 3 3 2 11" xfId="11809"/>
    <cellStyle name="Input [yellow] 3 3 2 12" xfId="23083"/>
    <cellStyle name="Input [yellow] 3 3 2 2" xfId="6632"/>
    <cellStyle name="Input [yellow] 3 3 2 2 2" xfId="12598"/>
    <cellStyle name="Input [yellow] 3 3 2 2 3" xfId="18354"/>
    <cellStyle name="Input [yellow] 3 3 2 2 4" xfId="23848"/>
    <cellStyle name="Input [yellow] 3 3 2 3" xfId="6633"/>
    <cellStyle name="Input [yellow] 3 3 2 3 2" xfId="12599"/>
    <cellStyle name="Input [yellow] 3 3 2 3 3" xfId="18355"/>
    <cellStyle name="Input [yellow] 3 3 2 3 4" xfId="23849"/>
    <cellStyle name="Input [yellow] 3 3 2 4" xfId="6634"/>
    <cellStyle name="Input [yellow] 3 3 2 4 2" xfId="12600"/>
    <cellStyle name="Input [yellow] 3 3 2 4 3" xfId="18356"/>
    <cellStyle name="Input [yellow] 3 3 2 4 4" xfId="23850"/>
    <cellStyle name="Input [yellow] 3 3 2 5" xfId="6635"/>
    <cellStyle name="Input [yellow] 3 3 2 5 2" xfId="12601"/>
    <cellStyle name="Input [yellow] 3 3 2 5 3" xfId="18357"/>
    <cellStyle name="Input [yellow] 3 3 2 5 4" xfId="23851"/>
    <cellStyle name="Input [yellow] 3 3 2 6" xfId="6636"/>
    <cellStyle name="Input [yellow] 3 3 2 6 2" xfId="12602"/>
    <cellStyle name="Input [yellow] 3 3 2 6 3" xfId="18358"/>
    <cellStyle name="Input [yellow] 3 3 2 6 4" xfId="23852"/>
    <cellStyle name="Input [yellow] 3 3 2 7" xfId="6637"/>
    <cellStyle name="Input [yellow] 3 3 2 7 2" xfId="12603"/>
    <cellStyle name="Input [yellow] 3 3 2 7 3" xfId="18359"/>
    <cellStyle name="Input [yellow] 3 3 2 7 4" xfId="23853"/>
    <cellStyle name="Input [yellow] 3 3 2 8" xfId="6638"/>
    <cellStyle name="Input [yellow] 3 3 2 8 2" xfId="12604"/>
    <cellStyle name="Input [yellow] 3 3 2 8 3" xfId="18360"/>
    <cellStyle name="Input [yellow] 3 3 2 8 4" xfId="23854"/>
    <cellStyle name="Input [yellow] 3 3 2 9" xfId="6639"/>
    <cellStyle name="Input [yellow] 3 3 2 9 2" xfId="12605"/>
    <cellStyle name="Input [yellow] 3 3 2 9 3" xfId="18361"/>
    <cellStyle name="Input [yellow] 3 3 2 9 4" xfId="23855"/>
    <cellStyle name="Input [yellow] 3 3 3" xfId="6058"/>
    <cellStyle name="Input [yellow] 3 3 3 10" xfId="6640"/>
    <cellStyle name="Input [yellow] 3 3 3 10 2" xfId="12606"/>
    <cellStyle name="Input [yellow] 3 3 3 10 3" xfId="18362"/>
    <cellStyle name="Input [yellow] 3 3 3 10 4" xfId="23856"/>
    <cellStyle name="Input [yellow] 3 3 3 11" xfId="12030"/>
    <cellStyle name="Input [yellow] 3 3 3 12" xfId="17786"/>
    <cellStyle name="Input [yellow] 3 3 3 13" xfId="23283"/>
    <cellStyle name="Input [yellow] 3 3 3 2" xfId="6641"/>
    <cellStyle name="Input [yellow] 3 3 3 2 2" xfId="12607"/>
    <cellStyle name="Input [yellow] 3 3 3 2 3" xfId="18363"/>
    <cellStyle name="Input [yellow] 3 3 3 2 4" xfId="23857"/>
    <cellStyle name="Input [yellow] 3 3 3 3" xfId="6642"/>
    <cellStyle name="Input [yellow] 3 3 3 3 2" xfId="12608"/>
    <cellStyle name="Input [yellow] 3 3 3 3 3" xfId="18364"/>
    <cellStyle name="Input [yellow] 3 3 3 3 4" xfId="23858"/>
    <cellStyle name="Input [yellow] 3 3 3 4" xfId="6643"/>
    <cellStyle name="Input [yellow] 3 3 3 4 2" xfId="12609"/>
    <cellStyle name="Input [yellow] 3 3 3 4 3" xfId="18365"/>
    <cellStyle name="Input [yellow] 3 3 3 4 4" xfId="23859"/>
    <cellStyle name="Input [yellow] 3 3 3 5" xfId="6644"/>
    <cellStyle name="Input [yellow] 3 3 3 5 2" xfId="12610"/>
    <cellStyle name="Input [yellow] 3 3 3 5 3" xfId="18366"/>
    <cellStyle name="Input [yellow] 3 3 3 5 4" xfId="23860"/>
    <cellStyle name="Input [yellow] 3 3 3 6" xfId="6645"/>
    <cellStyle name="Input [yellow] 3 3 3 6 2" xfId="12611"/>
    <cellStyle name="Input [yellow] 3 3 3 6 3" xfId="18367"/>
    <cellStyle name="Input [yellow] 3 3 3 6 4" xfId="23861"/>
    <cellStyle name="Input [yellow] 3 3 3 7" xfId="6646"/>
    <cellStyle name="Input [yellow] 3 3 3 7 2" xfId="12612"/>
    <cellStyle name="Input [yellow] 3 3 3 7 3" xfId="18368"/>
    <cellStyle name="Input [yellow] 3 3 3 7 4" xfId="23862"/>
    <cellStyle name="Input [yellow] 3 3 3 8" xfId="6647"/>
    <cellStyle name="Input [yellow] 3 3 3 8 2" xfId="12613"/>
    <cellStyle name="Input [yellow] 3 3 3 8 3" xfId="18369"/>
    <cellStyle name="Input [yellow] 3 3 3 8 4" xfId="23863"/>
    <cellStyle name="Input [yellow] 3 3 3 9" xfId="6648"/>
    <cellStyle name="Input [yellow] 3 3 3 9 2" xfId="12614"/>
    <cellStyle name="Input [yellow] 3 3 3 9 3" xfId="18370"/>
    <cellStyle name="Input [yellow] 3 3 3 9 4" xfId="23864"/>
    <cellStyle name="Input [yellow] 3 3 4" xfId="6649"/>
    <cellStyle name="Input [yellow] 3 3 4 2" xfId="12615"/>
    <cellStyle name="Input [yellow] 3 3 4 3" xfId="18371"/>
    <cellStyle name="Input [yellow] 3 3 4 4" xfId="23865"/>
    <cellStyle name="Input [yellow] 3 3 5" xfId="6650"/>
    <cellStyle name="Input [yellow] 3 3 5 2" xfId="12616"/>
    <cellStyle name="Input [yellow] 3 3 5 3" xfId="18372"/>
    <cellStyle name="Input [yellow] 3 3 5 4" xfId="23866"/>
    <cellStyle name="Input [yellow] 3 3 6" xfId="6651"/>
    <cellStyle name="Input [yellow] 3 3 6 2" xfId="12617"/>
    <cellStyle name="Input [yellow] 3 3 6 3" xfId="18373"/>
    <cellStyle name="Input [yellow] 3 3 6 4" xfId="23867"/>
    <cellStyle name="Input [yellow] 3 3 7" xfId="11541"/>
    <cellStyle name="Input [yellow] 3 4" xfId="5630"/>
    <cellStyle name="Input [yellow] 3 4 2" xfId="6652"/>
    <cellStyle name="Input [yellow] 3 4 2 2" xfId="12618"/>
    <cellStyle name="Input [yellow] 3 4 2 3" xfId="18374"/>
    <cellStyle name="Input [yellow] 3 4 2 4" xfId="23868"/>
    <cellStyle name="Input [yellow] 3 4 3" xfId="6653"/>
    <cellStyle name="Input [yellow] 3 4 3 2" xfId="12619"/>
    <cellStyle name="Input [yellow] 3 4 3 3" xfId="18375"/>
    <cellStyle name="Input [yellow] 3 4 3 4" xfId="23869"/>
    <cellStyle name="Input [yellow] 3 4 4" xfId="6654"/>
    <cellStyle name="Input [yellow] 3 4 4 2" xfId="12620"/>
    <cellStyle name="Input [yellow] 3 4 4 3" xfId="18376"/>
    <cellStyle name="Input [yellow] 3 4 4 4" xfId="23870"/>
    <cellStyle name="Input [yellow] 3 4 5" xfId="6655"/>
    <cellStyle name="Input [yellow] 3 4 5 2" xfId="12621"/>
    <cellStyle name="Input [yellow] 3 4 5 3" xfId="18377"/>
    <cellStyle name="Input [yellow] 3 4 5 4" xfId="23871"/>
    <cellStyle name="Input [yellow] 3 4 6" xfId="6656"/>
    <cellStyle name="Input [yellow] 3 4 6 2" xfId="12622"/>
    <cellStyle name="Input [yellow] 3 4 6 3" xfId="18378"/>
    <cellStyle name="Input [yellow] 3 4 6 4" xfId="23872"/>
    <cellStyle name="Input [yellow] 3 4 7" xfId="11604"/>
    <cellStyle name="Input [yellow] 3 4 8" xfId="17375"/>
    <cellStyle name="Input [yellow] 3 5" xfId="5613"/>
    <cellStyle name="Input [yellow] 3 5 10" xfId="6657"/>
    <cellStyle name="Input [yellow] 3 5 10 2" xfId="12623"/>
    <cellStyle name="Input [yellow] 3 5 10 3" xfId="18379"/>
    <cellStyle name="Input [yellow] 3 5 10 4" xfId="23873"/>
    <cellStyle name="Input [yellow] 3 5 11" xfId="11595"/>
    <cellStyle name="Input [yellow] 3 5 12" xfId="17367"/>
    <cellStyle name="Input [yellow] 3 5 13" xfId="22919"/>
    <cellStyle name="Input [yellow] 3 5 2" xfId="6658"/>
    <cellStyle name="Input [yellow] 3 5 2 2" xfId="12624"/>
    <cellStyle name="Input [yellow] 3 5 2 3" xfId="18380"/>
    <cellStyle name="Input [yellow] 3 5 2 4" xfId="23874"/>
    <cellStyle name="Input [yellow] 3 5 3" xfId="6659"/>
    <cellStyle name="Input [yellow] 3 5 3 2" xfId="12625"/>
    <cellStyle name="Input [yellow] 3 5 3 3" xfId="18381"/>
    <cellStyle name="Input [yellow] 3 5 3 4" xfId="23875"/>
    <cellStyle name="Input [yellow] 3 5 4" xfId="6660"/>
    <cellStyle name="Input [yellow] 3 5 4 2" xfId="12626"/>
    <cellStyle name="Input [yellow] 3 5 4 3" xfId="18382"/>
    <cellStyle name="Input [yellow] 3 5 4 4" xfId="23876"/>
    <cellStyle name="Input [yellow] 3 5 5" xfId="6661"/>
    <cellStyle name="Input [yellow] 3 5 5 2" xfId="12627"/>
    <cellStyle name="Input [yellow] 3 5 5 3" xfId="18383"/>
    <cellStyle name="Input [yellow] 3 5 5 4" xfId="23877"/>
    <cellStyle name="Input [yellow] 3 5 6" xfId="6662"/>
    <cellStyle name="Input [yellow] 3 5 6 2" xfId="12628"/>
    <cellStyle name="Input [yellow] 3 5 6 3" xfId="18384"/>
    <cellStyle name="Input [yellow] 3 5 6 4" xfId="23878"/>
    <cellStyle name="Input [yellow] 3 5 7" xfId="6663"/>
    <cellStyle name="Input [yellow] 3 5 7 2" xfId="12629"/>
    <cellStyle name="Input [yellow] 3 5 7 3" xfId="18385"/>
    <cellStyle name="Input [yellow] 3 5 7 4" xfId="23879"/>
    <cellStyle name="Input [yellow] 3 5 8" xfId="6664"/>
    <cellStyle name="Input [yellow] 3 5 8 2" xfId="12630"/>
    <cellStyle name="Input [yellow] 3 5 8 3" xfId="18386"/>
    <cellStyle name="Input [yellow] 3 5 8 4" xfId="23880"/>
    <cellStyle name="Input [yellow] 3 5 9" xfId="6665"/>
    <cellStyle name="Input [yellow] 3 5 9 2" xfId="12631"/>
    <cellStyle name="Input [yellow] 3 5 9 3" xfId="18387"/>
    <cellStyle name="Input [yellow] 3 5 9 4" xfId="23881"/>
    <cellStyle name="Input [yellow] 3 6" xfId="6666"/>
    <cellStyle name="Input [yellow] 3 6 2" xfId="12632"/>
    <cellStyle name="Input [yellow] 3 6 3" xfId="18388"/>
    <cellStyle name="Input [yellow] 3 6 4" xfId="23882"/>
    <cellStyle name="Input [yellow] 4" xfId="5399"/>
    <cellStyle name="Input [yellow] 4 10" xfId="11393"/>
    <cellStyle name="Input [yellow] 4 2" xfId="5687"/>
    <cellStyle name="Input [yellow] 4 2 2" xfId="6667"/>
    <cellStyle name="Input [yellow] 4 2 2 2" xfId="12633"/>
    <cellStyle name="Input [yellow] 4 2 2 3" xfId="18389"/>
    <cellStyle name="Input [yellow] 4 2 2 4" xfId="23883"/>
    <cellStyle name="Input [yellow] 4 2 3" xfId="6668"/>
    <cellStyle name="Input [yellow] 4 2 3 2" xfId="12634"/>
    <cellStyle name="Input [yellow] 4 2 3 3" xfId="18390"/>
    <cellStyle name="Input [yellow] 4 2 3 4" xfId="23884"/>
    <cellStyle name="Input [yellow] 4 2 4" xfId="6669"/>
    <cellStyle name="Input [yellow] 4 2 4 2" xfId="12635"/>
    <cellStyle name="Input [yellow] 4 2 4 3" xfId="18391"/>
    <cellStyle name="Input [yellow] 4 2 4 4" xfId="23885"/>
    <cellStyle name="Input [yellow] 4 2 5" xfId="6670"/>
    <cellStyle name="Input [yellow] 4 2 5 2" xfId="12636"/>
    <cellStyle name="Input [yellow] 4 2 5 3" xfId="18392"/>
    <cellStyle name="Input [yellow] 4 2 5 4" xfId="23886"/>
    <cellStyle name="Input [yellow] 4 2 6" xfId="6671"/>
    <cellStyle name="Input [yellow] 4 2 6 2" xfId="12637"/>
    <cellStyle name="Input [yellow] 4 2 6 3" xfId="18393"/>
    <cellStyle name="Input [yellow] 4 2 6 4" xfId="23887"/>
    <cellStyle name="Input [yellow] 4 2 7" xfId="11660"/>
    <cellStyle name="Input [yellow] 4 2 8" xfId="17430"/>
    <cellStyle name="Input [yellow] 4 3" xfId="5927"/>
    <cellStyle name="Input [yellow] 4 3 10" xfId="6672"/>
    <cellStyle name="Input [yellow] 4 3 10 2" xfId="12638"/>
    <cellStyle name="Input [yellow] 4 3 10 3" xfId="18394"/>
    <cellStyle name="Input [yellow] 4 3 10 4" xfId="23888"/>
    <cellStyle name="Input [yellow] 4 3 11" xfId="11900"/>
    <cellStyle name="Input [yellow] 4 3 12" xfId="17657"/>
    <cellStyle name="Input [yellow] 4 3 13" xfId="23154"/>
    <cellStyle name="Input [yellow] 4 3 2" xfId="6673"/>
    <cellStyle name="Input [yellow] 4 3 2 2" xfId="12639"/>
    <cellStyle name="Input [yellow] 4 3 2 3" xfId="18395"/>
    <cellStyle name="Input [yellow] 4 3 2 4" xfId="23889"/>
    <cellStyle name="Input [yellow] 4 3 3" xfId="6674"/>
    <cellStyle name="Input [yellow] 4 3 3 2" xfId="12640"/>
    <cellStyle name="Input [yellow] 4 3 3 3" xfId="18396"/>
    <cellStyle name="Input [yellow] 4 3 3 4" xfId="23890"/>
    <cellStyle name="Input [yellow] 4 3 4" xfId="6675"/>
    <cellStyle name="Input [yellow] 4 3 4 2" xfId="12641"/>
    <cellStyle name="Input [yellow] 4 3 4 3" xfId="18397"/>
    <cellStyle name="Input [yellow] 4 3 4 4" xfId="23891"/>
    <cellStyle name="Input [yellow] 4 3 5" xfId="6676"/>
    <cellStyle name="Input [yellow] 4 3 5 2" xfId="12642"/>
    <cellStyle name="Input [yellow] 4 3 5 3" xfId="18398"/>
    <cellStyle name="Input [yellow] 4 3 5 4" xfId="23892"/>
    <cellStyle name="Input [yellow] 4 3 6" xfId="6677"/>
    <cellStyle name="Input [yellow] 4 3 6 2" xfId="12643"/>
    <cellStyle name="Input [yellow] 4 3 6 3" xfId="18399"/>
    <cellStyle name="Input [yellow] 4 3 6 4" xfId="23893"/>
    <cellStyle name="Input [yellow] 4 3 7" xfId="6678"/>
    <cellStyle name="Input [yellow] 4 3 7 2" xfId="12644"/>
    <cellStyle name="Input [yellow] 4 3 7 3" xfId="18400"/>
    <cellStyle name="Input [yellow] 4 3 7 4" xfId="23894"/>
    <cellStyle name="Input [yellow] 4 3 8" xfId="6679"/>
    <cellStyle name="Input [yellow] 4 3 8 2" xfId="12645"/>
    <cellStyle name="Input [yellow] 4 3 8 3" xfId="18401"/>
    <cellStyle name="Input [yellow] 4 3 8 4" xfId="23895"/>
    <cellStyle name="Input [yellow] 4 3 9" xfId="6680"/>
    <cellStyle name="Input [yellow] 4 3 9 2" xfId="12646"/>
    <cellStyle name="Input [yellow] 4 3 9 3" xfId="18402"/>
    <cellStyle name="Input [yellow] 4 3 9 4" xfId="23896"/>
    <cellStyle name="Input [yellow] 4 4" xfId="6681"/>
    <cellStyle name="Input [yellow] 4 4 2" xfId="12647"/>
    <cellStyle name="Input [yellow] 4 4 3" xfId="18403"/>
    <cellStyle name="Input [yellow] 4 4 4" xfId="23897"/>
    <cellStyle name="Input [yellow] 4 5" xfId="6682"/>
    <cellStyle name="Input [yellow] 4 5 2" xfId="12648"/>
    <cellStyle name="Input [yellow] 4 5 3" xfId="18404"/>
    <cellStyle name="Input [yellow] 4 5 4" xfId="23898"/>
    <cellStyle name="Input [yellow] 4 6" xfId="6683"/>
    <cellStyle name="Input [yellow] 4 6 2" xfId="12649"/>
    <cellStyle name="Input [yellow] 4 6 3" xfId="18405"/>
    <cellStyle name="Input [yellow] 4 6 4" xfId="23899"/>
    <cellStyle name="Input [yellow] 4 7" xfId="6684"/>
    <cellStyle name="Input [yellow] 4 7 2" xfId="12650"/>
    <cellStyle name="Input [yellow] 4 7 3" xfId="18406"/>
    <cellStyle name="Input [yellow] 4 7 4" xfId="23900"/>
    <cellStyle name="Input [yellow] 4 8" xfId="6685"/>
    <cellStyle name="Input [yellow] 4 8 2" xfId="12651"/>
    <cellStyle name="Input [yellow] 4 8 3" xfId="18407"/>
    <cellStyle name="Input [yellow] 4 8 4" xfId="23901"/>
    <cellStyle name="Input [yellow] 4 9" xfId="6686"/>
    <cellStyle name="Input [yellow] 4 9 2" xfId="12652"/>
    <cellStyle name="Input [yellow] 4 9 3" xfId="18408"/>
    <cellStyle name="Input [yellow] 4 9 4" xfId="23902"/>
    <cellStyle name="Input [yellow] 5" xfId="5357"/>
    <cellStyle name="Input [yellow] 5 2" xfId="5645"/>
    <cellStyle name="Input [yellow] 5 2 2" xfId="6687"/>
    <cellStyle name="Input [yellow] 5 2 2 2" xfId="12653"/>
    <cellStyle name="Input [yellow] 5 2 2 3" xfId="18409"/>
    <cellStyle name="Input [yellow] 5 2 2 4" xfId="23903"/>
    <cellStyle name="Input [yellow] 5 2 3" xfId="6688"/>
    <cellStyle name="Input [yellow] 5 2 3 2" xfId="12654"/>
    <cellStyle name="Input [yellow] 5 2 3 3" xfId="18410"/>
    <cellStyle name="Input [yellow] 5 2 3 4" xfId="23904"/>
    <cellStyle name="Input [yellow] 5 2 4" xfId="6689"/>
    <cellStyle name="Input [yellow] 5 2 4 2" xfId="12655"/>
    <cellStyle name="Input [yellow] 5 2 4 3" xfId="18411"/>
    <cellStyle name="Input [yellow] 5 2 4 4" xfId="23905"/>
    <cellStyle name="Input [yellow] 5 2 5" xfId="6690"/>
    <cellStyle name="Input [yellow] 5 2 5 2" xfId="12656"/>
    <cellStyle name="Input [yellow] 5 2 5 3" xfId="18412"/>
    <cellStyle name="Input [yellow] 5 2 5 4" xfId="23906"/>
    <cellStyle name="Input [yellow] 5 2 6" xfId="6691"/>
    <cellStyle name="Input [yellow] 5 2 6 2" xfId="12657"/>
    <cellStyle name="Input [yellow] 5 2 6 3" xfId="18413"/>
    <cellStyle name="Input [yellow] 5 2 6 4" xfId="23907"/>
    <cellStyle name="Input [yellow] 5 2 7" xfId="11618"/>
    <cellStyle name="Input [yellow] 5 2 8" xfId="17389"/>
    <cellStyle name="Input [yellow] 5 3" xfId="6692"/>
    <cellStyle name="Input [yellow] 5 3 2" xfId="12658"/>
    <cellStyle name="Input [yellow] 5 3 3" xfId="18414"/>
    <cellStyle name="Input [yellow] 5 3 4" xfId="23908"/>
    <cellStyle name="Input [yellow] 5 4" xfId="6693"/>
    <cellStyle name="Input [yellow] 5 4 2" xfId="12659"/>
    <cellStyle name="Input [yellow] 5 4 3" xfId="18415"/>
    <cellStyle name="Input [yellow] 5 4 4" xfId="23909"/>
    <cellStyle name="Input [yellow] 5 5" xfId="6694"/>
    <cellStyle name="Input [yellow] 5 5 2" xfId="12660"/>
    <cellStyle name="Input [yellow] 5 5 3" xfId="18416"/>
    <cellStyle name="Input [yellow] 5 5 4" xfId="23910"/>
    <cellStyle name="Input [yellow] 5 6" xfId="11351"/>
    <cellStyle name="Input [yellow] 5 7" xfId="11263"/>
    <cellStyle name="Input [yellow] 6" xfId="5599"/>
    <cellStyle name="Input [yellow] 6 2" xfId="6695"/>
    <cellStyle name="Input [yellow] 6 2 2" xfId="12661"/>
    <cellStyle name="Input [yellow] 6 2 3" xfId="18417"/>
    <cellStyle name="Input [yellow] 6 2 4" xfId="23911"/>
    <cellStyle name="Input [yellow] 6 3" xfId="6696"/>
    <cellStyle name="Input [yellow] 6 3 2" xfId="12662"/>
    <cellStyle name="Input [yellow] 6 3 3" xfId="18418"/>
    <cellStyle name="Input [yellow] 6 3 4" xfId="23912"/>
    <cellStyle name="Input [yellow] 6 4" xfId="6697"/>
    <cellStyle name="Input [yellow] 6 4 2" xfId="12663"/>
    <cellStyle name="Input [yellow] 6 4 3" xfId="18419"/>
    <cellStyle name="Input [yellow] 6 4 4" xfId="23913"/>
    <cellStyle name="Input [yellow] 6 5" xfId="6698"/>
    <cellStyle name="Input [yellow] 6 5 2" xfId="12664"/>
    <cellStyle name="Input [yellow] 6 5 3" xfId="18420"/>
    <cellStyle name="Input [yellow] 6 5 4" xfId="23914"/>
    <cellStyle name="Input [yellow] 6 6" xfId="6699"/>
    <cellStyle name="Input [yellow] 6 6 2" xfId="12665"/>
    <cellStyle name="Input [yellow] 6 6 3" xfId="18421"/>
    <cellStyle name="Input [yellow] 6 6 4" xfId="23915"/>
    <cellStyle name="Input [yellow] 6 7" xfId="11583"/>
    <cellStyle name="Input [yellow] 6 8" xfId="17355"/>
    <cellStyle name="Input [yellow] 7" xfId="6700"/>
    <cellStyle name="Input [yellow] 7 2" xfId="12666"/>
    <cellStyle name="Input [yellow] 7 3" xfId="18422"/>
    <cellStyle name="Input [yellow] 7 4" xfId="23916"/>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2" xfId="5868"/>
    <cellStyle name="New 2 2 2 2" xfId="6704"/>
    <cellStyle name="New 2 2 2 2 2" xfId="12670"/>
    <cellStyle name="New 2 2 2 2 3" xfId="18426"/>
    <cellStyle name="New 2 2 2 2 4" xfId="23917"/>
    <cellStyle name="New 2 2 2 3" xfId="6705"/>
    <cellStyle name="New 2 2 2 3 2" xfId="12671"/>
    <cellStyle name="New 2 2 2 3 3" xfId="18427"/>
    <cellStyle name="New 2 2 2 3 4" xfId="23918"/>
    <cellStyle name="New 2 2 2 4" xfId="6706"/>
    <cellStyle name="New 2 2 2 4 2" xfId="12672"/>
    <cellStyle name="New 2 2 2 4 3" xfId="18428"/>
    <cellStyle name="New 2 2 2 4 4" xfId="23919"/>
    <cellStyle name="New 2 2 2 5" xfId="6707"/>
    <cellStyle name="New 2 2 2 5 2" xfId="12673"/>
    <cellStyle name="New 2 2 2 5 3" xfId="18429"/>
    <cellStyle name="New 2 2 2 5 4" xfId="23920"/>
    <cellStyle name="New 2 2 2 6" xfId="6708"/>
    <cellStyle name="New 2 2 2 6 2" xfId="12674"/>
    <cellStyle name="New 2 2 2 6 3" xfId="18430"/>
    <cellStyle name="New 2 2 2 6 4" xfId="23921"/>
    <cellStyle name="New 2 2 2 7" xfId="11841"/>
    <cellStyle name="New 2 2 2 8" xfId="17602"/>
    <cellStyle name="New 2 2 3" xfId="6709"/>
    <cellStyle name="New 2 2 3 2" xfId="12675"/>
    <cellStyle name="New 2 2 3 3" xfId="18431"/>
    <cellStyle name="New 2 2 3 4" xfId="23922"/>
    <cellStyle name="New 2 2 4" xfId="6710"/>
    <cellStyle name="New 2 2 4 2" xfId="12676"/>
    <cellStyle name="New 2 2 4 3" xfId="18432"/>
    <cellStyle name="New 2 2 4 4" xfId="23923"/>
    <cellStyle name="New 2 2 5" xfId="6711"/>
    <cellStyle name="New 2 2 5 2" xfId="12677"/>
    <cellStyle name="New 2 2 5 3" xfId="18433"/>
    <cellStyle name="New 2 2 5 4" xfId="23924"/>
    <cellStyle name="New 2 2 6" xfId="6712"/>
    <cellStyle name="New 2 2 6 2" xfId="12678"/>
    <cellStyle name="New 2 2 6 3" xfId="18434"/>
    <cellStyle name="New 2 2 6 4" xfId="23925"/>
    <cellStyle name="New 2 2 7" xfId="6713"/>
    <cellStyle name="New 2 2 7 2" xfId="12679"/>
    <cellStyle name="New 2 2 7 3" xfId="18435"/>
    <cellStyle name="New 2 2 7 4" xfId="23926"/>
    <cellStyle name="New 2 2 8" xfId="6714"/>
    <cellStyle name="New 2 2 8 2" xfId="12680"/>
    <cellStyle name="New 2 2 8 3" xfId="18436"/>
    <cellStyle name="New 2 2 8 4" xfId="23927"/>
    <cellStyle name="New 2 2 9" xfId="6715"/>
    <cellStyle name="New 2 2 9 2" xfId="12681"/>
    <cellStyle name="New 2 2 9 3" xfId="18437"/>
    <cellStyle name="New 2 2 9 4" xfId="23928"/>
    <cellStyle name="New 2 3" xfId="5592"/>
    <cellStyle name="New 2 3 2" xfId="5880"/>
    <cellStyle name="New 2 3 2 10" xfId="6716"/>
    <cellStyle name="New 2 3 2 10 2" xfId="12682"/>
    <cellStyle name="New 2 3 2 10 3" xfId="18438"/>
    <cellStyle name="New 2 3 2 10 4" xfId="23929"/>
    <cellStyle name="New 2 3 2 11" xfId="11853"/>
    <cellStyle name="New 2 3 2 12" xfId="23107"/>
    <cellStyle name="New 2 3 2 2" xfId="6717"/>
    <cellStyle name="New 2 3 2 2 2" xfId="12683"/>
    <cellStyle name="New 2 3 2 2 3" xfId="18439"/>
    <cellStyle name="New 2 3 2 2 4" xfId="23930"/>
    <cellStyle name="New 2 3 2 3" xfId="6718"/>
    <cellStyle name="New 2 3 2 3 2" xfId="12684"/>
    <cellStyle name="New 2 3 2 3 3" xfId="18440"/>
    <cellStyle name="New 2 3 2 3 4" xfId="23931"/>
    <cellStyle name="New 2 3 2 4" xfId="6719"/>
    <cellStyle name="New 2 3 2 4 2" xfId="12685"/>
    <cellStyle name="New 2 3 2 4 3" xfId="18441"/>
    <cellStyle name="New 2 3 2 4 4" xfId="23932"/>
    <cellStyle name="New 2 3 2 5" xfId="6720"/>
    <cellStyle name="New 2 3 2 5 2" xfId="12686"/>
    <cellStyle name="New 2 3 2 5 3" xfId="18442"/>
    <cellStyle name="New 2 3 2 5 4" xfId="23933"/>
    <cellStyle name="New 2 3 2 6" xfId="6721"/>
    <cellStyle name="New 2 3 2 6 2" xfId="12687"/>
    <cellStyle name="New 2 3 2 6 3" xfId="18443"/>
    <cellStyle name="New 2 3 2 6 4" xfId="23934"/>
    <cellStyle name="New 2 3 2 7" xfId="6722"/>
    <cellStyle name="New 2 3 2 7 2" xfId="12688"/>
    <cellStyle name="New 2 3 2 7 3" xfId="18444"/>
    <cellStyle name="New 2 3 2 7 4" xfId="23935"/>
    <cellStyle name="New 2 3 2 8" xfId="6723"/>
    <cellStyle name="New 2 3 2 8 2" xfId="12689"/>
    <cellStyle name="New 2 3 2 8 3" xfId="18445"/>
    <cellStyle name="New 2 3 2 8 4" xfId="23936"/>
    <cellStyle name="New 2 3 2 9" xfId="6724"/>
    <cellStyle name="New 2 3 2 9 2" xfId="12690"/>
    <cellStyle name="New 2 3 2 9 3" xfId="18446"/>
    <cellStyle name="New 2 3 2 9 4" xfId="23937"/>
    <cellStyle name="New 2 3 3" xfId="6085"/>
    <cellStyle name="New 2 3 3 10" xfId="6725"/>
    <cellStyle name="New 2 3 3 10 2" xfId="12691"/>
    <cellStyle name="New 2 3 3 10 3" xfId="18447"/>
    <cellStyle name="New 2 3 3 10 4" xfId="23938"/>
    <cellStyle name="New 2 3 3 11" xfId="12057"/>
    <cellStyle name="New 2 3 3 12" xfId="17813"/>
    <cellStyle name="New 2 3 3 13" xfId="23310"/>
    <cellStyle name="New 2 3 3 2" xfId="6726"/>
    <cellStyle name="New 2 3 3 2 2" xfId="12692"/>
    <cellStyle name="New 2 3 3 2 3" xfId="18448"/>
    <cellStyle name="New 2 3 3 2 4" xfId="23939"/>
    <cellStyle name="New 2 3 3 3" xfId="6727"/>
    <cellStyle name="New 2 3 3 3 2" xfId="12693"/>
    <cellStyle name="New 2 3 3 3 3" xfId="18449"/>
    <cellStyle name="New 2 3 3 3 4" xfId="23940"/>
    <cellStyle name="New 2 3 3 4" xfId="6728"/>
    <cellStyle name="New 2 3 3 4 2" xfId="12694"/>
    <cellStyle name="New 2 3 3 4 3" xfId="18450"/>
    <cellStyle name="New 2 3 3 4 4" xfId="23941"/>
    <cellStyle name="New 2 3 3 5" xfId="6729"/>
    <cellStyle name="New 2 3 3 5 2" xfId="12695"/>
    <cellStyle name="New 2 3 3 5 3" xfId="18451"/>
    <cellStyle name="New 2 3 3 5 4" xfId="23942"/>
    <cellStyle name="New 2 3 3 6" xfId="6730"/>
    <cellStyle name="New 2 3 3 6 2" xfId="12696"/>
    <cellStyle name="New 2 3 3 6 3" xfId="18452"/>
    <cellStyle name="New 2 3 3 6 4" xfId="23943"/>
    <cellStyle name="New 2 3 3 7" xfId="6731"/>
    <cellStyle name="New 2 3 3 7 2" xfId="12697"/>
    <cellStyle name="New 2 3 3 7 3" xfId="18453"/>
    <cellStyle name="New 2 3 3 7 4" xfId="23944"/>
    <cellStyle name="New 2 3 3 8" xfId="6732"/>
    <cellStyle name="New 2 3 3 8 2" xfId="12698"/>
    <cellStyle name="New 2 3 3 8 3" xfId="18454"/>
    <cellStyle name="New 2 3 3 8 4" xfId="23945"/>
    <cellStyle name="New 2 3 3 9" xfId="6733"/>
    <cellStyle name="New 2 3 3 9 2" xfId="12699"/>
    <cellStyle name="New 2 3 3 9 3" xfId="18455"/>
    <cellStyle name="New 2 3 3 9 4" xfId="23946"/>
    <cellStyle name="New 2 3 4" xfId="6734"/>
    <cellStyle name="New 2 3 4 2" xfId="12700"/>
    <cellStyle name="New 2 3 4 3" xfId="18456"/>
    <cellStyle name="New 2 3 4 4" xfId="23947"/>
    <cellStyle name="New 2 3 5" xfId="6735"/>
    <cellStyle name="New 2 3 5 2" xfId="12701"/>
    <cellStyle name="New 2 3 5 3" xfId="18457"/>
    <cellStyle name="New 2 3 5 4" xfId="23948"/>
    <cellStyle name="New 2 3 6" xfId="6736"/>
    <cellStyle name="New 2 3 6 2" xfId="12702"/>
    <cellStyle name="New 2 3 6 3" xfId="18458"/>
    <cellStyle name="New 2 3 6 4" xfId="23949"/>
    <cellStyle name="New 2 3 7" xfId="11577"/>
    <cellStyle name="New 2 4" xfId="5640"/>
    <cellStyle name="New 2 4 2" xfId="6737"/>
    <cellStyle name="New 2 4 2 2" xfId="12703"/>
    <cellStyle name="New 2 4 2 3" xfId="18459"/>
    <cellStyle name="New 2 4 2 4" xfId="23950"/>
    <cellStyle name="New 2 4 3" xfId="6738"/>
    <cellStyle name="New 2 4 3 2" xfId="12704"/>
    <cellStyle name="New 2 4 3 3" xfId="18460"/>
    <cellStyle name="New 2 4 3 4" xfId="23951"/>
    <cellStyle name="New 2 4 4" xfId="6739"/>
    <cellStyle name="New 2 4 4 2" xfId="12705"/>
    <cellStyle name="New 2 4 4 3" xfId="18461"/>
    <cellStyle name="New 2 4 4 4" xfId="23952"/>
    <cellStyle name="New 2 4 5" xfId="6740"/>
    <cellStyle name="New 2 4 5 2" xfId="12706"/>
    <cellStyle name="New 2 4 5 3" xfId="18462"/>
    <cellStyle name="New 2 4 5 4" xfId="23953"/>
    <cellStyle name="New 2 4 6" xfId="6741"/>
    <cellStyle name="New 2 4 6 2" xfId="12707"/>
    <cellStyle name="New 2 4 6 3" xfId="18463"/>
    <cellStyle name="New 2 4 6 4" xfId="23954"/>
    <cellStyle name="New 2 4 7" xfId="11613"/>
    <cellStyle name="New 2 4 8" xfId="17384"/>
    <cellStyle name="New 2 5" xfId="5886"/>
    <cellStyle name="New 2 5 10" xfId="6742"/>
    <cellStyle name="New 2 5 10 2" xfId="12708"/>
    <cellStyle name="New 2 5 10 3" xfId="18464"/>
    <cellStyle name="New 2 5 10 4" xfId="23955"/>
    <cellStyle name="New 2 5 11" xfId="11859"/>
    <cellStyle name="New 2 5 12" xfId="17616"/>
    <cellStyle name="New 2 5 13" xfId="23113"/>
    <cellStyle name="New 2 5 2" xfId="6743"/>
    <cellStyle name="New 2 5 2 2" xfId="12709"/>
    <cellStyle name="New 2 5 2 3" xfId="18465"/>
    <cellStyle name="New 2 5 2 4" xfId="23956"/>
    <cellStyle name="New 2 5 3" xfId="6744"/>
    <cellStyle name="New 2 5 3 2" xfId="12710"/>
    <cellStyle name="New 2 5 3 3" xfId="18466"/>
    <cellStyle name="New 2 5 3 4" xfId="23957"/>
    <cellStyle name="New 2 5 4" xfId="6745"/>
    <cellStyle name="New 2 5 4 2" xfId="12711"/>
    <cellStyle name="New 2 5 4 3" xfId="18467"/>
    <cellStyle name="New 2 5 4 4" xfId="23958"/>
    <cellStyle name="New 2 5 5" xfId="6746"/>
    <cellStyle name="New 2 5 5 2" xfId="12712"/>
    <cellStyle name="New 2 5 5 3" xfId="18468"/>
    <cellStyle name="New 2 5 5 4" xfId="23959"/>
    <cellStyle name="New 2 5 6" xfId="6747"/>
    <cellStyle name="New 2 5 6 2" xfId="12713"/>
    <cellStyle name="New 2 5 6 3" xfId="18469"/>
    <cellStyle name="New 2 5 6 4" xfId="23960"/>
    <cellStyle name="New 2 5 7" xfId="6748"/>
    <cellStyle name="New 2 5 7 2" xfId="12714"/>
    <cellStyle name="New 2 5 7 3" xfId="18470"/>
    <cellStyle name="New 2 5 7 4" xfId="23961"/>
    <cellStyle name="New 2 5 8" xfId="6749"/>
    <cellStyle name="New 2 5 8 2" xfId="12715"/>
    <cellStyle name="New 2 5 8 3" xfId="18471"/>
    <cellStyle name="New 2 5 8 4" xfId="23962"/>
    <cellStyle name="New 2 5 9" xfId="6750"/>
    <cellStyle name="New 2 5 9 2" xfId="12716"/>
    <cellStyle name="New 2 5 9 3" xfId="18472"/>
    <cellStyle name="New 2 5 9 4" xfId="23963"/>
    <cellStyle name="New 2 6" xfId="6751"/>
    <cellStyle name="New 2 6 2" xfId="12717"/>
    <cellStyle name="New 2 6 3" xfId="18473"/>
    <cellStyle name="New 2 6 4" xfId="23964"/>
    <cellStyle name="New 3" xfId="5454"/>
    <cellStyle name="New 3 10" xfId="11448"/>
    <cellStyle name="New 3 2" xfId="5742"/>
    <cellStyle name="New 3 2 2" xfId="6752"/>
    <cellStyle name="New 3 2 2 2" xfId="12718"/>
    <cellStyle name="New 3 2 2 3" xfId="18474"/>
    <cellStyle name="New 3 2 2 4" xfId="23965"/>
    <cellStyle name="New 3 2 3" xfId="6753"/>
    <cellStyle name="New 3 2 3 2" xfId="12719"/>
    <cellStyle name="New 3 2 3 3" xfId="18475"/>
    <cellStyle name="New 3 2 3 4" xfId="23966"/>
    <cellStyle name="New 3 2 4" xfId="6754"/>
    <cellStyle name="New 3 2 4 2" xfId="12720"/>
    <cellStyle name="New 3 2 4 3" xfId="18476"/>
    <cellStyle name="New 3 2 4 4" xfId="23967"/>
    <cellStyle name="New 3 2 5" xfId="6755"/>
    <cellStyle name="New 3 2 5 2" xfId="12721"/>
    <cellStyle name="New 3 2 5 3" xfId="18477"/>
    <cellStyle name="New 3 2 5 4" xfId="23968"/>
    <cellStyle name="New 3 2 6" xfId="6756"/>
    <cellStyle name="New 3 2 6 2" xfId="12722"/>
    <cellStyle name="New 3 2 6 3" xfId="18478"/>
    <cellStyle name="New 3 2 6 4" xfId="23969"/>
    <cellStyle name="New 3 2 7" xfId="11715"/>
    <cellStyle name="New 3 2 8" xfId="17482"/>
    <cellStyle name="New 3 3" xfId="5969"/>
    <cellStyle name="New 3 3 10" xfId="6757"/>
    <cellStyle name="New 3 3 10 2" xfId="12723"/>
    <cellStyle name="New 3 3 10 3" xfId="18479"/>
    <cellStyle name="New 3 3 10 4" xfId="23970"/>
    <cellStyle name="New 3 3 11" xfId="11942"/>
    <cellStyle name="New 3 3 12" xfId="17699"/>
    <cellStyle name="New 3 3 13" xfId="23196"/>
    <cellStyle name="New 3 3 2" xfId="6758"/>
    <cellStyle name="New 3 3 2 2" xfId="12724"/>
    <cellStyle name="New 3 3 2 3" xfId="18480"/>
    <cellStyle name="New 3 3 2 4" xfId="23971"/>
    <cellStyle name="New 3 3 3" xfId="6759"/>
    <cellStyle name="New 3 3 3 2" xfId="12725"/>
    <cellStyle name="New 3 3 3 3" xfId="18481"/>
    <cellStyle name="New 3 3 3 4" xfId="23972"/>
    <cellStyle name="New 3 3 4" xfId="6760"/>
    <cellStyle name="New 3 3 4 2" xfId="12726"/>
    <cellStyle name="New 3 3 4 3" xfId="18482"/>
    <cellStyle name="New 3 3 4 4" xfId="23973"/>
    <cellStyle name="New 3 3 5" xfId="6761"/>
    <cellStyle name="New 3 3 5 2" xfId="12727"/>
    <cellStyle name="New 3 3 5 3" xfId="18483"/>
    <cellStyle name="New 3 3 5 4" xfId="23974"/>
    <cellStyle name="New 3 3 6" xfId="6762"/>
    <cellStyle name="New 3 3 6 2" xfId="12728"/>
    <cellStyle name="New 3 3 6 3" xfId="18484"/>
    <cellStyle name="New 3 3 6 4" xfId="23975"/>
    <cellStyle name="New 3 3 7" xfId="6763"/>
    <cellStyle name="New 3 3 7 2" xfId="12729"/>
    <cellStyle name="New 3 3 7 3" xfId="18485"/>
    <cellStyle name="New 3 3 7 4" xfId="23976"/>
    <cellStyle name="New 3 3 8" xfId="6764"/>
    <cellStyle name="New 3 3 8 2" xfId="12730"/>
    <cellStyle name="New 3 3 8 3" xfId="18486"/>
    <cellStyle name="New 3 3 8 4" xfId="23977"/>
    <cellStyle name="New 3 3 9" xfId="6765"/>
    <cellStyle name="New 3 3 9 2" xfId="12731"/>
    <cellStyle name="New 3 3 9 3" xfId="18487"/>
    <cellStyle name="New 3 3 9 4" xfId="23978"/>
    <cellStyle name="New 3 4" xfId="6766"/>
    <cellStyle name="New 3 4 2" xfId="12732"/>
    <cellStyle name="New 3 4 3" xfId="18488"/>
    <cellStyle name="New 3 4 4" xfId="23979"/>
    <cellStyle name="New 3 5" xfId="6767"/>
    <cellStyle name="New 3 5 2" xfId="12733"/>
    <cellStyle name="New 3 5 3" xfId="18489"/>
    <cellStyle name="New 3 5 4" xfId="23980"/>
    <cellStyle name="New 3 6" xfId="6768"/>
    <cellStyle name="New 3 6 2" xfId="12734"/>
    <cellStyle name="New 3 6 3" xfId="18490"/>
    <cellStyle name="New 3 6 4" xfId="23981"/>
    <cellStyle name="New 3 7" xfId="6769"/>
    <cellStyle name="New 3 7 2" xfId="12735"/>
    <cellStyle name="New 3 7 3" xfId="18491"/>
    <cellStyle name="New 3 7 4" xfId="23982"/>
    <cellStyle name="New 3 8" xfId="6770"/>
    <cellStyle name="New 3 8 2" xfId="12736"/>
    <cellStyle name="New 3 8 3" xfId="18492"/>
    <cellStyle name="New 3 8 4" xfId="23983"/>
    <cellStyle name="New 3 9" xfId="6771"/>
    <cellStyle name="New 3 9 2" xfId="12737"/>
    <cellStyle name="New 3 9 3" xfId="18493"/>
    <cellStyle name="New 3 9 4" xfId="23984"/>
    <cellStyle name="New 4" xfId="5478"/>
    <cellStyle name="New 4 2" xfId="5766"/>
    <cellStyle name="New 4 2 2" xfId="6772"/>
    <cellStyle name="New 4 2 2 2" xfId="12738"/>
    <cellStyle name="New 4 2 2 3" xfId="18494"/>
    <cellStyle name="New 4 2 2 4" xfId="23985"/>
    <cellStyle name="New 4 2 3" xfId="6773"/>
    <cellStyle name="New 4 2 3 2" xfId="12739"/>
    <cellStyle name="New 4 2 3 3" xfId="18495"/>
    <cellStyle name="New 4 2 3 4" xfId="23986"/>
    <cellStyle name="New 4 2 4" xfId="6774"/>
    <cellStyle name="New 4 2 4 2" xfId="12740"/>
    <cellStyle name="New 4 2 4 3" xfId="18496"/>
    <cellStyle name="New 4 2 4 4" xfId="23987"/>
    <cellStyle name="New 4 2 5" xfId="6775"/>
    <cellStyle name="New 4 2 5 2" xfId="12741"/>
    <cellStyle name="New 4 2 5 3" xfId="18497"/>
    <cellStyle name="New 4 2 5 4" xfId="23988"/>
    <cellStyle name="New 4 2 6" xfId="6776"/>
    <cellStyle name="New 4 2 6 2" xfId="12742"/>
    <cellStyle name="New 4 2 6 3" xfId="18498"/>
    <cellStyle name="New 4 2 6 4" xfId="23989"/>
    <cellStyle name="New 4 2 7" xfId="11739"/>
    <cellStyle name="New 4 2 8" xfId="17506"/>
    <cellStyle name="New 4 3" xfId="6777"/>
    <cellStyle name="New 4 3 2" xfId="12743"/>
    <cellStyle name="New 4 3 3" xfId="18499"/>
    <cellStyle name="New 4 3 4" xfId="23990"/>
    <cellStyle name="New 4 4" xfId="6778"/>
    <cellStyle name="New 4 4 2" xfId="12744"/>
    <cellStyle name="New 4 4 3" xfId="18500"/>
    <cellStyle name="New 4 4 4" xfId="23991"/>
    <cellStyle name="New 4 5" xfId="6779"/>
    <cellStyle name="New 4 5 2" xfId="12745"/>
    <cellStyle name="New 4 5 3" xfId="18501"/>
    <cellStyle name="New 4 5 4" xfId="23992"/>
    <cellStyle name="New 4 6" xfId="11472"/>
    <cellStyle name="New 4 7" xfId="17265"/>
    <cellStyle name="New 5" xfId="5621"/>
    <cellStyle name="New 5 2" xfId="6780"/>
    <cellStyle name="New 5 2 2" xfId="12746"/>
    <cellStyle name="New 5 2 3" xfId="18502"/>
    <cellStyle name="New 5 2 4" xfId="23993"/>
    <cellStyle name="New 5 3" xfId="6781"/>
    <cellStyle name="New 5 3 2" xfId="12747"/>
    <cellStyle name="New 5 3 3" xfId="18503"/>
    <cellStyle name="New 5 3 4" xfId="23994"/>
    <cellStyle name="New 5 4" xfId="6782"/>
    <cellStyle name="New 5 4 2" xfId="12748"/>
    <cellStyle name="New 5 4 3" xfId="18504"/>
    <cellStyle name="New 5 4 4" xfId="23995"/>
    <cellStyle name="New 5 5" xfId="6783"/>
    <cellStyle name="New 5 5 2" xfId="12749"/>
    <cellStyle name="New 5 5 3" xfId="18505"/>
    <cellStyle name="New 5 5 4" xfId="23996"/>
    <cellStyle name="New 5 6" xfId="6784"/>
    <cellStyle name="New 5 6 2" xfId="12750"/>
    <cellStyle name="New 5 6 3" xfId="18506"/>
    <cellStyle name="New 5 6 4" xfId="23997"/>
    <cellStyle name="New 5 7" xfId="11599"/>
    <cellStyle name="New 5 8" xfId="17370"/>
    <cellStyle name="New 6" xfId="6785"/>
    <cellStyle name="New 6 2" xfId="12751"/>
    <cellStyle name="New 6 3" xfId="18507"/>
    <cellStyle name="New 6 4" xfId="23998"/>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2" xfId="5585"/>
    <cellStyle name="Note 2 2 2" xfId="5873"/>
    <cellStyle name="Note 2 2 2 10" xfId="11846"/>
    <cellStyle name="Note 2 2 2 11" xfId="17607"/>
    <cellStyle name="Note 2 2 2 12" xfId="23100"/>
    <cellStyle name="Note 2 2 2 2" xfId="6786"/>
    <cellStyle name="Note 2 2 2 2 2" xfId="12752"/>
    <cellStyle name="Note 2 2 2 2 3" xfId="18508"/>
    <cellStyle name="Note 2 2 2 2 4" xfId="23999"/>
    <cellStyle name="Note 2 2 2 3" xfId="6787"/>
    <cellStyle name="Note 2 2 2 3 2" xfId="12753"/>
    <cellStyle name="Note 2 2 2 3 3" xfId="18509"/>
    <cellStyle name="Note 2 2 2 3 4" xfId="24000"/>
    <cellStyle name="Note 2 2 2 4" xfId="6788"/>
    <cellStyle name="Note 2 2 2 4 2" xfId="12754"/>
    <cellStyle name="Note 2 2 2 4 3" xfId="18510"/>
    <cellStyle name="Note 2 2 2 4 4" xfId="24001"/>
    <cellStyle name="Note 2 2 2 5" xfId="6789"/>
    <cellStyle name="Note 2 2 2 5 2" xfId="12755"/>
    <cellStyle name="Note 2 2 2 5 3" xfId="18511"/>
    <cellStyle name="Note 2 2 2 5 4" xfId="24002"/>
    <cellStyle name="Note 2 2 2 6" xfId="6790"/>
    <cellStyle name="Note 2 2 2 6 2" xfId="12756"/>
    <cellStyle name="Note 2 2 2 6 3" xfId="18512"/>
    <cellStyle name="Note 2 2 2 6 4" xfId="24003"/>
    <cellStyle name="Note 2 2 2 7" xfId="6791"/>
    <cellStyle name="Note 2 2 2 7 2" xfId="12757"/>
    <cellStyle name="Note 2 2 2 7 3" xfId="18513"/>
    <cellStyle name="Note 2 2 2 7 4" xfId="24004"/>
    <cellStyle name="Note 2 2 2 8" xfId="6792"/>
    <cellStyle name="Note 2 2 2 8 2" xfId="12758"/>
    <cellStyle name="Note 2 2 2 8 3" xfId="18514"/>
    <cellStyle name="Note 2 2 2 8 4" xfId="24005"/>
    <cellStyle name="Note 2 2 2 9" xfId="6793"/>
    <cellStyle name="Note 2 2 2 9 2" xfId="12759"/>
    <cellStyle name="Note 2 2 2 9 3" xfId="18515"/>
    <cellStyle name="Note 2 2 2 9 4" xfId="24006"/>
    <cellStyle name="Note 2 2 3" xfId="6078"/>
    <cellStyle name="Note 2 2 3 10" xfId="6794"/>
    <cellStyle name="Note 2 2 3 10 2" xfId="12760"/>
    <cellStyle name="Note 2 2 3 10 3" xfId="18516"/>
    <cellStyle name="Note 2 2 3 10 4" xfId="24007"/>
    <cellStyle name="Note 2 2 3 11" xfId="12050"/>
    <cellStyle name="Note 2 2 3 12" xfId="17806"/>
    <cellStyle name="Note 2 2 3 13" xfId="23303"/>
    <cellStyle name="Note 2 2 3 2" xfId="6795"/>
    <cellStyle name="Note 2 2 3 2 2" xfId="12761"/>
    <cellStyle name="Note 2 2 3 2 3" xfId="18517"/>
    <cellStyle name="Note 2 2 3 2 4" xfId="24008"/>
    <cellStyle name="Note 2 2 3 3" xfId="6796"/>
    <cellStyle name="Note 2 2 3 3 2" xfId="12762"/>
    <cellStyle name="Note 2 2 3 3 3" xfId="18518"/>
    <cellStyle name="Note 2 2 3 3 4" xfId="24009"/>
    <cellStyle name="Note 2 2 3 4" xfId="6797"/>
    <cellStyle name="Note 2 2 3 4 2" xfId="12763"/>
    <cellStyle name="Note 2 2 3 4 3" xfId="18519"/>
    <cellStyle name="Note 2 2 3 4 4" xfId="24010"/>
    <cellStyle name="Note 2 2 3 5" xfId="6798"/>
    <cellStyle name="Note 2 2 3 5 2" xfId="12764"/>
    <cellStyle name="Note 2 2 3 5 3" xfId="18520"/>
    <cellStyle name="Note 2 2 3 5 4" xfId="24011"/>
    <cellStyle name="Note 2 2 3 6" xfId="6799"/>
    <cellStyle name="Note 2 2 3 6 2" xfId="12765"/>
    <cellStyle name="Note 2 2 3 6 3" xfId="18521"/>
    <cellStyle name="Note 2 2 3 6 4" xfId="24012"/>
    <cellStyle name="Note 2 2 3 7" xfId="6800"/>
    <cellStyle name="Note 2 2 3 7 2" xfId="12766"/>
    <cellStyle name="Note 2 2 3 7 3" xfId="18522"/>
    <cellStyle name="Note 2 2 3 7 4" xfId="24013"/>
    <cellStyle name="Note 2 2 3 8" xfId="6801"/>
    <cellStyle name="Note 2 2 3 8 2" xfId="12767"/>
    <cellStyle name="Note 2 2 3 8 3" xfId="18523"/>
    <cellStyle name="Note 2 2 3 8 4" xfId="24014"/>
    <cellStyle name="Note 2 2 3 9" xfId="6802"/>
    <cellStyle name="Note 2 2 3 9 2" xfId="12768"/>
    <cellStyle name="Note 2 2 3 9 3" xfId="18524"/>
    <cellStyle name="Note 2 2 3 9 4" xfId="24015"/>
    <cellStyle name="Note 2 2 4" xfId="6803"/>
    <cellStyle name="Note 2 2 4 2" xfId="12769"/>
    <cellStyle name="Note 2 2 4 3" xfId="18525"/>
    <cellStyle name="Note 2 2 4 4" xfId="24016"/>
    <cellStyle name="Note 2 2 5" xfId="6804"/>
    <cellStyle name="Note 2 2 5 2" xfId="12770"/>
    <cellStyle name="Note 2 2 5 3" xfId="18526"/>
    <cellStyle name="Note 2 2 5 4" xfId="24017"/>
    <cellStyle name="Note 2 2 6" xfId="6805"/>
    <cellStyle name="Note 2 2 6 2" xfId="12771"/>
    <cellStyle name="Note 2 2 6 3" xfId="18527"/>
    <cellStyle name="Note 2 2 6 4" xfId="24018"/>
    <cellStyle name="Note 2 2 7" xfId="11570"/>
    <cellStyle name="Note 2 2 8" xfId="17346"/>
    <cellStyle name="Note 2 3" xfId="5587"/>
    <cellStyle name="Note 2 3 2" xfId="5875"/>
    <cellStyle name="Note 2 3 2 10" xfId="11848"/>
    <cellStyle name="Note 2 3 2 11" xfId="17609"/>
    <cellStyle name="Note 2 3 2 12" xfId="23102"/>
    <cellStyle name="Note 2 3 2 2" xfId="6806"/>
    <cellStyle name="Note 2 3 2 2 2" xfId="12772"/>
    <cellStyle name="Note 2 3 2 2 3" xfId="18528"/>
    <cellStyle name="Note 2 3 2 2 4" xfId="24019"/>
    <cellStyle name="Note 2 3 2 3" xfId="6807"/>
    <cellStyle name="Note 2 3 2 3 2" xfId="12773"/>
    <cellStyle name="Note 2 3 2 3 3" xfId="18529"/>
    <cellStyle name="Note 2 3 2 3 4" xfId="24020"/>
    <cellStyle name="Note 2 3 2 4" xfId="6808"/>
    <cellStyle name="Note 2 3 2 4 2" xfId="12774"/>
    <cellStyle name="Note 2 3 2 4 3" xfId="18530"/>
    <cellStyle name="Note 2 3 2 4 4" xfId="24021"/>
    <cellStyle name="Note 2 3 2 5" xfId="6809"/>
    <cellStyle name="Note 2 3 2 5 2" xfId="12775"/>
    <cellStyle name="Note 2 3 2 5 3" xfId="18531"/>
    <cellStyle name="Note 2 3 2 5 4" xfId="24022"/>
    <cellStyle name="Note 2 3 2 6" xfId="6810"/>
    <cellStyle name="Note 2 3 2 6 2" xfId="12776"/>
    <cellStyle name="Note 2 3 2 6 3" xfId="18532"/>
    <cellStyle name="Note 2 3 2 6 4" xfId="24023"/>
    <cellStyle name="Note 2 3 2 7" xfId="6811"/>
    <cellStyle name="Note 2 3 2 7 2" xfId="12777"/>
    <cellStyle name="Note 2 3 2 7 3" xfId="18533"/>
    <cellStyle name="Note 2 3 2 7 4" xfId="24024"/>
    <cellStyle name="Note 2 3 2 8" xfId="6812"/>
    <cellStyle name="Note 2 3 2 8 2" xfId="12778"/>
    <cellStyle name="Note 2 3 2 8 3" xfId="18534"/>
    <cellStyle name="Note 2 3 2 8 4" xfId="24025"/>
    <cellStyle name="Note 2 3 2 9" xfId="6813"/>
    <cellStyle name="Note 2 3 2 9 2" xfId="12779"/>
    <cellStyle name="Note 2 3 2 9 3" xfId="18535"/>
    <cellStyle name="Note 2 3 2 9 4" xfId="24026"/>
    <cellStyle name="Note 2 3 3" xfId="6080"/>
    <cellStyle name="Note 2 3 3 10" xfId="6814"/>
    <cellStyle name="Note 2 3 3 10 2" xfId="12780"/>
    <cellStyle name="Note 2 3 3 10 3" xfId="18536"/>
    <cellStyle name="Note 2 3 3 10 4" xfId="24027"/>
    <cellStyle name="Note 2 3 3 11" xfId="12052"/>
    <cellStyle name="Note 2 3 3 12" xfId="17808"/>
    <cellStyle name="Note 2 3 3 13" xfId="23305"/>
    <cellStyle name="Note 2 3 3 2" xfId="6815"/>
    <cellStyle name="Note 2 3 3 2 2" xfId="12781"/>
    <cellStyle name="Note 2 3 3 2 3" xfId="18537"/>
    <cellStyle name="Note 2 3 3 2 4" xfId="24028"/>
    <cellStyle name="Note 2 3 3 3" xfId="6816"/>
    <cellStyle name="Note 2 3 3 3 2" xfId="12782"/>
    <cellStyle name="Note 2 3 3 3 3" xfId="18538"/>
    <cellStyle name="Note 2 3 3 3 4" xfId="24029"/>
    <cellStyle name="Note 2 3 3 4" xfId="6817"/>
    <cellStyle name="Note 2 3 3 4 2" xfId="12783"/>
    <cellStyle name="Note 2 3 3 4 3" xfId="18539"/>
    <cellStyle name="Note 2 3 3 4 4" xfId="24030"/>
    <cellStyle name="Note 2 3 3 5" xfId="6818"/>
    <cellStyle name="Note 2 3 3 5 2" xfId="12784"/>
    <cellStyle name="Note 2 3 3 5 3" xfId="18540"/>
    <cellStyle name="Note 2 3 3 5 4" xfId="24031"/>
    <cellStyle name="Note 2 3 3 6" xfId="6819"/>
    <cellStyle name="Note 2 3 3 6 2" xfId="12785"/>
    <cellStyle name="Note 2 3 3 6 3" xfId="18541"/>
    <cellStyle name="Note 2 3 3 6 4" xfId="24032"/>
    <cellStyle name="Note 2 3 3 7" xfId="6820"/>
    <cellStyle name="Note 2 3 3 7 2" xfId="12786"/>
    <cellStyle name="Note 2 3 3 7 3" xfId="18542"/>
    <cellStyle name="Note 2 3 3 7 4" xfId="24033"/>
    <cellStyle name="Note 2 3 3 8" xfId="6821"/>
    <cellStyle name="Note 2 3 3 8 2" xfId="12787"/>
    <cellStyle name="Note 2 3 3 8 3" xfId="18543"/>
    <cellStyle name="Note 2 3 3 8 4" xfId="24034"/>
    <cellStyle name="Note 2 3 3 9" xfId="6822"/>
    <cellStyle name="Note 2 3 3 9 2" xfId="12788"/>
    <cellStyle name="Note 2 3 3 9 3" xfId="18544"/>
    <cellStyle name="Note 2 3 3 9 4" xfId="24035"/>
    <cellStyle name="Note 2 3 4" xfId="6823"/>
    <cellStyle name="Note 2 3 4 2" xfId="12789"/>
    <cellStyle name="Note 2 3 4 3" xfId="18545"/>
    <cellStyle name="Note 2 3 4 4" xfId="24036"/>
    <cellStyle name="Note 2 3 5" xfId="6824"/>
    <cellStyle name="Note 2 3 5 2" xfId="12790"/>
    <cellStyle name="Note 2 3 5 3" xfId="18546"/>
    <cellStyle name="Note 2 3 5 4" xfId="24037"/>
    <cellStyle name="Note 2 3 6" xfId="6825"/>
    <cellStyle name="Note 2 3 6 2" xfId="12791"/>
    <cellStyle name="Note 2 3 6 3" xfId="18547"/>
    <cellStyle name="Note 2 3 6 4" xfId="24038"/>
    <cellStyle name="Note 2 3 7" xfId="11572"/>
    <cellStyle name="Note 2 3 8" xfId="17348"/>
    <cellStyle name="Note 2 4" xfId="5593"/>
    <cellStyle name="Note 2 4 2" xfId="5881"/>
    <cellStyle name="Note 2 4 2 10" xfId="11854"/>
    <cellStyle name="Note 2 4 2 11" xfId="17611"/>
    <cellStyle name="Note 2 4 2 12" xfId="23108"/>
    <cellStyle name="Note 2 4 2 2" xfId="6826"/>
    <cellStyle name="Note 2 4 2 2 2" xfId="12792"/>
    <cellStyle name="Note 2 4 2 2 3" xfId="18548"/>
    <cellStyle name="Note 2 4 2 2 4" xfId="24039"/>
    <cellStyle name="Note 2 4 2 3" xfId="6827"/>
    <cellStyle name="Note 2 4 2 3 2" xfId="12793"/>
    <cellStyle name="Note 2 4 2 3 3" xfId="18549"/>
    <cellStyle name="Note 2 4 2 3 4" xfId="24040"/>
    <cellStyle name="Note 2 4 2 4" xfId="6828"/>
    <cellStyle name="Note 2 4 2 4 2" xfId="12794"/>
    <cellStyle name="Note 2 4 2 4 3" xfId="18550"/>
    <cellStyle name="Note 2 4 2 4 4" xfId="24041"/>
    <cellStyle name="Note 2 4 2 5" xfId="6829"/>
    <cellStyle name="Note 2 4 2 5 2" xfId="12795"/>
    <cellStyle name="Note 2 4 2 5 3" xfId="18551"/>
    <cellStyle name="Note 2 4 2 5 4" xfId="24042"/>
    <cellStyle name="Note 2 4 2 6" xfId="6830"/>
    <cellStyle name="Note 2 4 2 6 2" xfId="12796"/>
    <cellStyle name="Note 2 4 2 6 3" xfId="18552"/>
    <cellStyle name="Note 2 4 2 6 4" xfId="24043"/>
    <cellStyle name="Note 2 4 2 7" xfId="6831"/>
    <cellStyle name="Note 2 4 2 7 2" xfId="12797"/>
    <cellStyle name="Note 2 4 2 7 3" xfId="18553"/>
    <cellStyle name="Note 2 4 2 7 4" xfId="24044"/>
    <cellStyle name="Note 2 4 2 8" xfId="6832"/>
    <cellStyle name="Note 2 4 2 8 2" xfId="12798"/>
    <cellStyle name="Note 2 4 2 8 3" xfId="18554"/>
    <cellStyle name="Note 2 4 2 8 4" xfId="24045"/>
    <cellStyle name="Note 2 4 2 9" xfId="6833"/>
    <cellStyle name="Note 2 4 2 9 2" xfId="12799"/>
    <cellStyle name="Note 2 4 2 9 3" xfId="18555"/>
    <cellStyle name="Note 2 4 2 9 4" xfId="24046"/>
    <cellStyle name="Note 2 4 3" xfId="6086"/>
    <cellStyle name="Note 2 4 3 10" xfId="6834"/>
    <cellStyle name="Note 2 4 3 10 2" xfId="12800"/>
    <cellStyle name="Note 2 4 3 10 3" xfId="18556"/>
    <cellStyle name="Note 2 4 3 10 4" xfId="24047"/>
    <cellStyle name="Note 2 4 3 11" xfId="12058"/>
    <cellStyle name="Note 2 4 3 12" xfId="17814"/>
    <cellStyle name="Note 2 4 3 13" xfId="23311"/>
    <cellStyle name="Note 2 4 3 2" xfId="6835"/>
    <cellStyle name="Note 2 4 3 2 2" xfId="12801"/>
    <cellStyle name="Note 2 4 3 2 3" xfId="18557"/>
    <cellStyle name="Note 2 4 3 2 4" xfId="24048"/>
    <cellStyle name="Note 2 4 3 3" xfId="6836"/>
    <cellStyle name="Note 2 4 3 3 2" xfId="12802"/>
    <cellStyle name="Note 2 4 3 3 3" xfId="18558"/>
    <cellStyle name="Note 2 4 3 3 4" xfId="24049"/>
    <cellStyle name="Note 2 4 3 4" xfId="6837"/>
    <cellStyle name="Note 2 4 3 4 2" xfId="12803"/>
    <cellStyle name="Note 2 4 3 4 3" xfId="18559"/>
    <cellStyle name="Note 2 4 3 4 4" xfId="24050"/>
    <cellStyle name="Note 2 4 3 5" xfId="6838"/>
    <cellStyle name="Note 2 4 3 5 2" xfId="12804"/>
    <cellStyle name="Note 2 4 3 5 3" xfId="18560"/>
    <cellStyle name="Note 2 4 3 5 4" xfId="24051"/>
    <cellStyle name="Note 2 4 3 6" xfId="6839"/>
    <cellStyle name="Note 2 4 3 6 2" xfId="12805"/>
    <cellStyle name="Note 2 4 3 6 3" xfId="18561"/>
    <cellStyle name="Note 2 4 3 6 4" xfId="24052"/>
    <cellStyle name="Note 2 4 3 7" xfId="6840"/>
    <cellStyle name="Note 2 4 3 7 2" xfId="12806"/>
    <cellStyle name="Note 2 4 3 7 3" xfId="18562"/>
    <cellStyle name="Note 2 4 3 7 4" xfId="24053"/>
    <cellStyle name="Note 2 4 3 8" xfId="6841"/>
    <cellStyle name="Note 2 4 3 8 2" xfId="12807"/>
    <cellStyle name="Note 2 4 3 8 3" xfId="18563"/>
    <cellStyle name="Note 2 4 3 8 4" xfId="24054"/>
    <cellStyle name="Note 2 4 3 9" xfId="6842"/>
    <cellStyle name="Note 2 4 3 9 2" xfId="12808"/>
    <cellStyle name="Note 2 4 3 9 3" xfId="18564"/>
    <cellStyle name="Note 2 4 3 9 4" xfId="24055"/>
    <cellStyle name="Note 2 4 4" xfId="6843"/>
    <cellStyle name="Note 2 4 4 2" xfId="12809"/>
    <cellStyle name="Note 2 4 4 3" xfId="18565"/>
    <cellStyle name="Note 2 4 4 4" xfId="24056"/>
    <cellStyle name="Note 2 4 5" xfId="6844"/>
    <cellStyle name="Note 2 4 5 2" xfId="12810"/>
    <cellStyle name="Note 2 4 5 3" xfId="18566"/>
    <cellStyle name="Note 2 4 5 4" xfId="24057"/>
    <cellStyle name="Note 2 4 6" xfId="6845"/>
    <cellStyle name="Note 2 4 6 2" xfId="12811"/>
    <cellStyle name="Note 2 4 6 3" xfId="18567"/>
    <cellStyle name="Note 2 4 6 4" xfId="24058"/>
    <cellStyle name="Note 2 4 7" xfId="6846"/>
    <cellStyle name="Note 2 4 7 2" xfId="12812"/>
    <cellStyle name="Note 2 4 7 3" xfId="18568"/>
    <cellStyle name="Note 2 4 7 4" xfId="24059"/>
    <cellStyle name="Note 2 4 8" xfId="11578"/>
    <cellStyle name="Note 2 4 9" xfId="17350"/>
    <cellStyle name="Note 2 5" xfId="5595"/>
    <cellStyle name="Note 2 5 10" xfId="17352"/>
    <cellStyle name="Note 2 5 11" xfId="22912"/>
    <cellStyle name="Note 2 5 2" xfId="5883"/>
    <cellStyle name="Note 2 5 2 10" xfId="6847"/>
    <cellStyle name="Note 2 5 2 10 2" xfId="12813"/>
    <cellStyle name="Note 2 5 2 10 3" xfId="18569"/>
    <cellStyle name="Note 2 5 2 10 4" xfId="24060"/>
    <cellStyle name="Note 2 5 2 11" xfId="11856"/>
    <cellStyle name="Note 2 5 2 12" xfId="17613"/>
    <cellStyle name="Note 2 5 2 13" xfId="23110"/>
    <cellStyle name="Note 2 5 2 2" xfId="6848"/>
    <cellStyle name="Note 2 5 2 2 2" xfId="12814"/>
    <cellStyle name="Note 2 5 2 2 3" xfId="18570"/>
    <cellStyle name="Note 2 5 2 2 4" xfId="24061"/>
    <cellStyle name="Note 2 5 2 3" xfId="6849"/>
    <cellStyle name="Note 2 5 2 3 2" xfId="12815"/>
    <cellStyle name="Note 2 5 2 3 3" xfId="18571"/>
    <cellStyle name="Note 2 5 2 3 4" xfId="24062"/>
    <cellStyle name="Note 2 5 2 4" xfId="6850"/>
    <cellStyle name="Note 2 5 2 4 2" xfId="12816"/>
    <cellStyle name="Note 2 5 2 4 3" xfId="18572"/>
    <cellStyle name="Note 2 5 2 4 4" xfId="24063"/>
    <cellStyle name="Note 2 5 2 5" xfId="6851"/>
    <cellStyle name="Note 2 5 2 5 2" xfId="12817"/>
    <cellStyle name="Note 2 5 2 5 3" xfId="18573"/>
    <cellStyle name="Note 2 5 2 5 4" xfId="24064"/>
    <cellStyle name="Note 2 5 2 6" xfId="6852"/>
    <cellStyle name="Note 2 5 2 6 2" xfId="12818"/>
    <cellStyle name="Note 2 5 2 6 3" xfId="18574"/>
    <cellStyle name="Note 2 5 2 6 4" xfId="24065"/>
    <cellStyle name="Note 2 5 2 7" xfId="6853"/>
    <cellStyle name="Note 2 5 2 7 2" xfId="12819"/>
    <cellStyle name="Note 2 5 2 7 3" xfId="18575"/>
    <cellStyle name="Note 2 5 2 7 4" xfId="24066"/>
    <cellStyle name="Note 2 5 2 8" xfId="6854"/>
    <cellStyle name="Note 2 5 2 8 2" xfId="12820"/>
    <cellStyle name="Note 2 5 2 8 3" xfId="18576"/>
    <cellStyle name="Note 2 5 2 8 4" xfId="24067"/>
    <cellStyle name="Note 2 5 2 9" xfId="6855"/>
    <cellStyle name="Note 2 5 2 9 2" xfId="12821"/>
    <cellStyle name="Note 2 5 2 9 3" xfId="18577"/>
    <cellStyle name="Note 2 5 2 9 4" xfId="24068"/>
    <cellStyle name="Note 2 5 3" xfId="6088"/>
    <cellStyle name="Note 2 5 3 10" xfId="6856"/>
    <cellStyle name="Note 2 5 3 10 2" xfId="12822"/>
    <cellStyle name="Note 2 5 3 10 3" xfId="18578"/>
    <cellStyle name="Note 2 5 3 10 4" xfId="24069"/>
    <cellStyle name="Note 2 5 3 11" xfId="12060"/>
    <cellStyle name="Note 2 5 3 12" xfId="17816"/>
    <cellStyle name="Note 2 5 3 13" xfId="23313"/>
    <cellStyle name="Note 2 5 3 2" xfId="6857"/>
    <cellStyle name="Note 2 5 3 2 2" xfId="12823"/>
    <cellStyle name="Note 2 5 3 2 3" xfId="18579"/>
    <cellStyle name="Note 2 5 3 2 4" xfId="24070"/>
    <cellStyle name="Note 2 5 3 3" xfId="6858"/>
    <cellStyle name="Note 2 5 3 3 2" xfId="12824"/>
    <cellStyle name="Note 2 5 3 3 3" xfId="18580"/>
    <cellStyle name="Note 2 5 3 3 4" xfId="24071"/>
    <cellStyle name="Note 2 5 3 4" xfId="6859"/>
    <cellStyle name="Note 2 5 3 4 2" xfId="12825"/>
    <cellStyle name="Note 2 5 3 4 3" xfId="18581"/>
    <cellStyle name="Note 2 5 3 4 4" xfId="24072"/>
    <cellStyle name="Note 2 5 3 5" xfId="6860"/>
    <cellStyle name="Note 2 5 3 5 2" xfId="12826"/>
    <cellStyle name="Note 2 5 3 5 3" xfId="18582"/>
    <cellStyle name="Note 2 5 3 5 4" xfId="24073"/>
    <cellStyle name="Note 2 5 3 6" xfId="6861"/>
    <cellStyle name="Note 2 5 3 6 2" xfId="12827"/>
    <cellStyle name="Note 2 5 3 6 3" xfId="18583"/>
    <cellStyle name="Note 2 5 3 6 4" xfId="24074"/>
    <cellStyle name="Note 2 5 3 7" xfId="6862"/>
    <cellStyle name="Note 2 5 3 7 2" xfId="12828"/>
    <cellStyle name="Note 2 5 3 7 3" xfId="18584"/>
    <cellStyle name="Note 2 5 3 7 4" xfId="24075"/>
    <cellStyle name="Note 2 5 3 8" xfId="6863"/>
    <cellStyle name="Note 2 5 3 8 2" xfId="12829"/>
    <cellStyle name="Note 2 5 3 8 3" xfId="18585"/>
    <cellStyle name="Note 2 5 3 8 4" xfId="24076"/>
    <cellStyle name="Note 2 5 3 9" xfId="6864"/>
    <cellStyle name="Note 2 5 3 9 2" xfId="12830"/>
    <cellStyle name="Note 2 5 3 9 3" xfId="18586"/>
    <cellStyle name="Note 2 5 3 9 4" xfId="24077"/>
    <cellStyle name="Note 2 5 4" xfId="6865"/>
    <cellStyle name="Note 2 5 4 2" xfId="12831"/>
    <cellStyle name="Note 2 5 4 3" xfId="18587"/>
    <cellStyle name="Note 2 5 4 4" xfId="24078"/>
    <cellStyle name="Note 2 5 5" xfId="6866"/>
    <cellStyle name="Note 2 5 5 2" xfId="12832"/>
    <cellStyle name="Note 2 5 5 3" xfId="18588"/>
    <cellStyle name="Note 2 5 5 4" xfId="24079"/>
    <cellStyle name="Note 2 5 6" xfId="6867"/>
    <cellStyle name="Note 2 5 6 2" xfId="12833"/>
    <cellStyle name="Note 2 5 6 3" xfId="18589"/>
    <cellStyle name="Note 2 5 6 4" xfId="24080"/>
    <cellStyle name="Note 2 5 7" xfId="6868"/>
    <cellStyle name="Note 2 5 7 2" xfId="12834"/>
    <cellStyle name="Note 2 5 7 3" xfId="18590"/>
    <cellStyle name="Note 2 5 7 4" xfId="24081"/>
    <cellStyle name="Note 2 5 8" xfId="6869"/>
    <cellStyle name="Note 2 5 8 2" xfId="12835"/>
    <cellStyle name="Note 2 5 8 3" xfId="18591"/>
    <cellStyle name="Note 2 5 8 4" xfId="24082"/>
    <cellStyle name="Note 2 5 9" xfId="11580"/>
    <cellStyle name="Note 2 6" xfId="6870"/>
    <cellStyle name="Note 2 6 2" xfId="12836"/>
    <cellStyle name="Note 2 6 3" xfId="18592"/>
    <cellStyle name="Note 2 6 4" xfId="24083"/>
    <cellStyle name="Note 2 7" xfId="6871"/>
    <cellStyle name="Note 2 7 2" xfId="12837"/>
    <cellStyle name="Note 2 7 3" xfId="18593"/>
    <cellStyle name="Note 2 7 4" xfId="24084"/>
    <cellStyle name="Note 2 8" xfId="11346"/>
    <cellStyle name="Note 2 9" xfId="11267"/>
    <cellStyle name="Note 3" xfId="5497"/>
    <cellStyle name="Note 3 10" xfId="6872"/>
    <cellStyle name="Note 3 10 2" xfId="12838"/>
    <cellStyle name="Note 3 10 3" xfId="18594"/>
    <cellStyle name="Note 3 10 4" xfId="24085"/>
    <cellStyle name="Note 3 11" xfId="11491"/>
    <cellStyle name="Note 3 12" xfId="17280"/>
    <cellStyle name="Note 3 13" xfId="22884"/>
    <cellStyle name="Note 3 2" xfId="5785"/>
    <cellStyle name="Note 3 2 10" xfId="11758"/>
    <cellStyle name="Note 3 2 11" xfId="17522"/>
    <cellStyle name="Note 3 2 12" xfId="23038"/>
    <cellStyle name="Note 3 2 2" xfId="6873"/>
    <cellStyle name="Note 3 2 2 2" xfId="12839"/>
    <cellStyle name="Note 3 2 2 3" xfId="18595"/>
    <cellStyle name="Note 3 2 2 4" xfId="24086"/>
    <cellStyle name="Note 3 2 3" xfId="6874"/>
    <cellStyle name="Note 3 2 3 2" xfId="12840"/>
    <cellStyle name="Note 3 2 3 3" xfId="18596"/>
    <cellStyle name="Note 3 2 3 4" xfId="24087"/>
    <cellStyle name="Note 3 2 4" xfId="6875"/>
    <cellStyle name="Note 3 2 4 2" xfId="12841"/>
    <cellStyle name="Note 3 2 4 3" xfId="18597"/>
    <cellStyle name="Note 3 2 4 4" xfId="24088"/>
    <cellStyle name="Note 3 2 5" xfId="6876"/>
    <cellStyle name="Note 3 2 5 2" xfId="12842"/>
    <cellStyle name="Note 3 2 5 3" xfId="18598"/>
    <cellStyle name="Note 3 2 5 4" xfId="24089"/>
    <cellStyle name="Note 3 2 6" xfId="6877"/>
    <cellStyle name="Note 3 2 6 2" xfId="12843"/>
    <cellStyle name="Note 3 2 6 3" xfId="18599"/>
    <cellStyle name="Note 3 2 6 4" xfId="24090"/>
    <cellStyle name="Note 3 2 7" xfId="6878"/>
    <cellStyle name="Note 3 2 7 2" xfId="12844"/>
    <cellStyle name="Note 3 2 7 3" xfId="18600"/>
    <cellStyle name="Note 3 2 7 4" xfId="24091"/>
    <cellStyle name="Note 3 2 8" xfId="6879"/>
    <cellStyle name="Note 3 2 8 2" xfId="12845"/>
    <cellStyle name="Note 3 2 8 3" xfId="18601"/>
    <cellStyle name="Note 3 2 8 4" xfId="24092"/>
    <cellStyle name="Note 3 2 9" xfId="6880"/>
    <cellStyle name="Note 3 2 9 2" xfId="12846"/>
    <cellStyle name="Note 3 2 9 3" xfId="18602"/>
    <cellStyle name="Note 3 2 9 4" xfId="24093"/>
    <cellStyle name="Note 3 3" xfId="6010"/>
    <cellStyle name="Note 3 3 10" xfId="6881"/>
    <cellStyle name="Note 3 3 10 2" xfId="12847"/>
    <cellStyle name="Note 3 3 10 3" xfId="18603"/>
    <cellStyle name="Note 3 3 10 4" xfId="24094"/>
    <cellStyle name="Note 3 3 11" xfId="11983"/>
    <cellStyle name="Note 3 3 12" xfId="17740"/>
    <cellStyle name="Note 3 3 13" xfId="23237"/>
    <cellStyle name="Note 3 3 2" xfId="6882"/>
    <cellStyle name="Note 3 3 2 2" xfId="12848"/>
    <cellStyle name="Note 3 3 2 3" xfId="18604"/>
    <cellStyle name="Note 3 3 2 4" xfId="24095"/>
    <cellStyle name="Note 3 3 3" xfId="6883"/>
    <cellStyle name="Note 3 3 3 2" xfId="12849"/>
    <cellStyle name="Note 3 3 3 3" xfId="18605"/>
    <cellStyle name="Note 3 3 3 4" xfId="24096"/>
    <cellStyle name="Note 3 3 4" xfId="6884"/>
    <cellStyle name="Note 3 3 4 2" xfId="12850"/>
    <cellStyle name="Note 3 3 4 3" xfId="18606"/>
    <cellStyle name="Note 3 3 4 4" xfId="24097"/>
    <cellStyle name="Note 3 3 5" xfId="6885"/>
    <cellStyle name="Note 3 3 5 2" xfId="12851"/>
    <cellStyle name="Note 3 3 5 3" xfId="18607"/>
    <cellStyle name="Note 3 3 5 4" xfId="24098"/>
    <cellStyle name="Note 3 3 6" xfId="6886"/>
    <cellStyle name="Note 3 3 6 2" xfId="12852"/>
    <cellStyle name="Note 3 3 6 3" xfId="18608"/>
    <cellStyle name="Note 3 3 6 4" xfId="24099"/>
    <cellStyle name="Note 3 3 7" xfId="6887"/>
    <cellStyle name="Note 3 3 7 2" xfId="12853"/>
    <cellStyle name="Note 3 3 7 3" xfId="18609"/>
    <cellStyle name="Note 3 3 7 4" xfId="24100"/>
    <cellStyle name="Note 3 3 8" xfId="6888"/>
    <cellStyle name="Note 3 3 8 2" xfId="12854"/>
    <cellStyle name="Note 3 3 8 3" xfId="18610"/>
    <cellStyle name="Note 3 3 8 4" xfId="24101"/>
    <cellStyle name="Note 3 3 9" xfId="6889"/>
    <cellStyle name="Note 3 3 9 2" xfId="12855"/>
    <cellStyle name="Note 3 3 9 3" xfId="18611"/>
    <cellStyle name="Note 3 3 9 4" xfId="24102"/>
    <cellStyle name="Note 3 4" xfId="6890"/>
    <cellStyle name="Note 3 4 2" xfId="12856"/>
    <cellStyle name="Note 3 4 3" xfId="18612"/>
    <cellStyle name="Note 3 4 4" xfId="24103"/>
    <cellStyle name="Note 3 5" xfId="6891"/>
    <cellStyle name="Note 3 5 2" xfId="12857"/>
    <cellStyle name="Note 3 5 3" xfId="18613"/>
    <cellStyle name="Note 3 5 4" xfId="24104"/>
    <cellStyle name="Note 3 6" xfId="6892"/>
    <cellStyle name="Note 3 6 2" xfId="12858"/>
    <cellStyle name="Note 3 6 3" xfId="18614"/>
    <cellStyle name="Note 3 6 4" xfId="24105"/>
    <cellStyle name="Note 3 7" xfId="6893"/>
    <cellStyle name="Note 3 7 2" xfId="12859"/>
    <cellStyle name="Note 3 7 3" xfId="18615"/>
    <cellStyle name="Note 3 7 4" xfId="24106"/>
    <cellStyle name="Note 3 8" xfId="6894"/>
    <cellStyle name="Note 3 8 2" xfId="12860"/>
    <cellStyle name="Note 3 8 3" xfId="18616"/>
    <cellStyle name="Note 3 8 4" xfId="24107"/>
    <cellStyle name="Note 3 9" xfId="6895"/>
    <cellStyle name="Note 3 9 2" xfId="12861"/>
    <cellStyle name="Note 3 9 3" xfId="18617"/>
    <cellStyle name="Note 3 9 4" xfId="24108"/>
    <cellStyle name="Note 4" xfId="5466"/>
    <cellStyle name="Note 4 2" xfId="5754"/>
    <cellStyle name="Note 4 2 10" xfId="11727"/>
    <cellStyle name="Note 4 2 11" xfId="17494"/>
    <cellStyle name="Note 4 2 12" xfId="23011"/>
    <cellStyle name="Note 4 2 2" xfId="6896"/>
    <cellStyle name="Note 4 2 2 2" xfId="12862"/>
    <cellStyle name="Note 4 2 2 3" xfId="18618"/>
    <cellStyle name="Note 4 2 2 4" xfId="24109"/>
    <cellStyle name="Note 4 2 3" xfId="6897"/>
    <cellStyle name="Note 4 2 3 2" xfId="12863"/>
    <cellStyle name="Note 4 2 3 3" xfId="18619"/>
    <cellStyle name="Note 4 2 3 4" xfId="24110"/>
    <cellStyle name="Note 4 2 4" xfId="6898"/>
    <cellStyle name="Note 4 2 4 2" xfId="12864"/>
    <cellStyle name="Note 4 2 4 3" xfId="18620"/>
    <cellStyle name="Note 4 2 4 4" xfId="24111"/>
    <cellStyle name="Note 4 2 5" xfId="6899"/>
    <cellStyle name="Note 4 2 5 2" xfId="12865"/>
    <cellStyle name="Note 4 2 5 3" xfId="18621"/>
    <cellStyle name="Note 4 2 5 4" xfId="24112"/>
    <cellStyle name="Note 4 2 6" xfId="6900"/>
    <cellStyle name="Note 4 2 6 2" xfId="12866"/>
    <cellStyle name="Note 4 2 6 3" xfId="18622"/>
    <cellStyle name="Note 4 2 6 4" xfId="24113"/>
    <cellStyle name="Note 4 2 7" xfId="6901"/>
    <cellStyle name="Note 4 2 7 2" xfId="12867"/>
    <cellStyle name="Note 4 2 7 3" xfId="18623"/>
    <cellStyle name="Note 4 2 7 4" xfId="24114"/>
    <cellStyle name="Note 4 2 8" xfId="6902"/>
    <cellStyle name="Note 4 2 8 2" xfId="12868"/>
    <cellStyle name="Note 4 2 8 3" xfId="18624"/>
    <cellStyle name="Note 4 2 8 4" xfId="24115"/>
    <cellStyle name="Note 4 2 9" xfId="6903"/>
    <cellStyle name="Note 4 2 9 2" xfId="12869"/>
    <cellStyle name="Note 4 2 9 3" xfId="18625"/>
    <cellStyle name="Note 4 2 9 4" xfId="24116"/>
    <cellStyle name="Note 4 3" xfId="5981"/>
    <cellStyle name="Note 4 3 10" xfId="6904"/>
    <cellStyle name="Note 4 3 10 2" xfId="12870"/>
    <cellStyle name="Note 4 3 10 3" xfId="18626"/>
    <cellStyle name="Note 4 3 10 4" xfId="24117"/>
    <cellStyle name="Note 4 3 11" xfId="11954"/>
    <cellStyle name="Note 4 3 12" xfId="17711"/>
    <cellStyle name="Note 4 3 13" xfId="23208"/>
    <cellStyle name="Note 4 3 2" xfId="6905"/>
    <cellStyle name="Note 4 3 2 2" xfId="12871"/>
    <cellStyle name="Note 4 3 2 3" xfId="18627"/>
    <cellStyle name="Note 4 3 2 4" xfId="24118"/>
    <cellStyle name="Note 4 3 3" xfId="6906"/>
    <cellStyle name="Note 4 3 3 2" xfId="12872"/>
    <cellStyle name="Note 4 3 3 3" xfId="18628"/>
    <cellStyle name="Note 4 3 3 4" xfId="24119"/>
    <cellStyle name="Note 4 3 4" xfId="6907"/>
    <cellStyle name="Note 4 3 4 2" xfId="12873"/>
    <cellStyle name="Note 4 3 4 3" xfId="18629"/>
    <cellStyle name="Note 4 3 4 4" xfId="24120"/>
    <cellStyle name="Note 4 3 5" xfId="6908"/>
    <cellStyle name="Note 4 3 5 2" xfId="12874"/>
    <cellStyle name="Note 4 3 5 3" xfId="18630"/>
    <cellStyle name="Note 4 3 5 4" xfId="24121"/>
    <cellStyle name="Note 4 3 6" xfId="6909"/>
    <cellStyle name="Note 4 3 6 2" xfId="12875"/>
    <cellStyle name="Note 4 3 6 3" xfId="18631"/>
    <cellStyle name="Note 4 3 6 4" xfId="24122"/>
    <cellStyle name="Note 4 3 7" xfId="6910"/>
    <cellStyle name="Note 4 3 7 2" xfId="12876"/>
    <cellStyle name="Note 4 3 7 3" xfId="18632"/>
    <cellStyle name="Note 4 3 7 4" xfId="24123"/>
    <cellStyle name="Note 4 3 8" xfId="6911"/>
    <cellStyle name="Note 4 3 8 2" xfId="12877"/>
    <cellStyle name="Note 4 3 8 3" xfId="18633"/>
    <cellStyle name="Note 4 3 8 4" xfId="24124"/>
    <cellStyle name="Note 4 3 9" xfId="6912"/>
    <cellStyle name="Note 4 3 9 2" xfId="12878"/>
    <cellStyle name="Note 4 3 9 3" xfId="18634"/>
    <cellStyle name="Note 4 3 9 4" xfId="24125"/>
    <cellStyle name="Note 4 4" xfId="6913"/>
    <cellStyle name="Note 4 4 2" xfId="12879"/>
    <cellStyle name="Note 4 4 3" xfId="18635"/>
    <cellStyle name="Note 4 4 4" xfId="24126"/>
    <cellStyle name="Note 4 5" xfId="6914"/>
    <cellStyle name="Note 4 5 2" xfId="12880"/>
    <cellStyle name="Note 4 5 3" xfId="18636"/>
    <cellStyle name="Note 4 5 4" xfId="24127"/>
    <cellStyle name="Note 4 6" xfId="6915"/>
    <cellStyle name="Note 4 6 2" xfId="12881"/>
    <cellStyle name="Note 4 6 3" xfId="18637"/>
    <cellStyle name="Note 4 6 4" xfId="24128"/>
    <cellStyle name="Note 4 7" xfId="11460"/>
    <cellStyle name="Note 4 8" xfId="17253"/>
    <cellStyle name="Note 5" xfId="5558"/>
    <cellStyle name="Note 5 2" xfId="5846"/>
    <cellStyle name="Note 5 2 10" xfId="11819"/>
    <cellStyle name="Note 5 2 11" xfId="17580"/>
    <cellStyle name="Note 5 2 12" xfId="23089"/>
    <cellStyle name="Note 5 2 2" xfId="6916"/>
    <cellStyle name="Note 5 2 2 2" xfId="12882"/>
    <cellStyle name="Note 5 2 2 3" xfId="18638"/>
    <cellStyle name="Note 5 2 2 4" xfId="24129"/>
    <cellStyle name="Note 5 2 3" xfId="6917"/>
    <cellStyle name="Note 5 2 3 2" xfId="12883"/>
    <cellStyle name="Note 5 2 3 3" xfId="18639"/>
    <cellStyle name="Note 5 2 3 4" xfId="24130"/>
    <cellStyle name="Note 5 2 4" xfId="6918"/>
    <cellStyle name="Note 5 2 4 2" xfId="12884"/>
    <cellStyle name="Note 5 2 4 3" xfId="18640"/>
    <cellStyle name="Note 5 2 4 4" xfId="24131"/>
    <cellStyle name="Note 5 2 5" xfId="6919"/>
    <cellStyle name="Note 5 2 5 2" xfId="12885"/>
    <cellStyle name="Note 5 2 5 3" xfId="18641"/>
    <cellStyle name="Note 5 2 5 4" xfId="24132"/>
    <cellStyle name="Note 5 2 6" xfId="6920"/>
    <cellStyle name="Note 5 2 6 2" xfId="12886"/>
    <cellStyle name="Note 5 2 6 3" xfId="18642"/>
    <cellStyle name="Note 5 2 6 4" xfId="24133"/>
    <cellStyle name="Note 5 2 7" xfId="6921"/>
    <cellStyle name="Note 5 2 7 2" xfId="12887"/>
    <cellStyle name="Note 5 2 7 3" xfId="18643"/>
    <cellStyle name="Note 5 2 7 4" xfId="24134"/>
    <cellStyle name="Note 5 2 8" xfId="6922"/>
    <cellStyle name="Note 5 2 8 2" xfId="12888"/>
    <cellStyle name="Note 5 2 8 3" xfId="18644"/>
    <cellStyle name="Note 5 2 8 4" xfId="24135"/>
    <cellStyle name="Note 5 2 9" xfId="6923"/>
    <cellStyle name="Note 5 2 9 2" xfId="12889"/>
    <cellStyle name="Note 5 2 9 3" xfId="18645"/>
    <cellStyle name="Note 5 2 9 4" xfId="24136"/>
    <cellStyle name="Note 5 3" xfId="6066"/>
    <cellStyle name="Note 5 3 10" xfId="6924"/>
    <cellStyle name="Note 5 3 10 2" xfId="12890"/>
    <cellStyle name="Note 5 3 10 3" xfId="18646"/>
    <cellStyle name="Note 5 3 10 4" xfId="24137"/>
    <cellStyle name="Note 5 3 11" xfId="12038"/>
    <cellStyle name="Note 5 3 12" xfId="17794"/>
    <cellStyle name="Note 5 3 13" xfId="23291"/>
    <cellStyle name="Note 5 3 2" xfId="6925"/>
    <cellStyle name="Note 5 3 2 2" xfId="12891"/>
    <cellStyle name="Note 5 3 2 3" xfId="18647"/>
    <cellStyle name="Note 5 3 2 4" xfId="24138"/>
    <cellStyle name="Note 5 3 3" xfId="6926"/>
    <cellStyle name="Note 5 3 3 2" xfId="12892"/>
    <cellStyle name="Note 5 3 3 3" xfId="18648"/>
    <cellStyle name="Note 5 3 3 4" xfId="24139"/>
    <cellStyle name="Note 5 3 4" xfId="6927"/>
    <cellStyle name="Note 5 3 4 2" xfId="12893"/>
    <cellStyle name="Note 5 3 4 3" xfId="18649"/>
    <cellStyle name="Note 5 3 4 4" xfId="24140"/>
    <cellStyle name="Note 5 3 5" xfId="6928"/>
    <cellStyle name="Note 5 3 5 2" xfId="12894"/>
    <cellStyle name="Note 5 3 5 3" xfId="18650"/>
    <cellStyle name="Note 5 3 5 4" xfId="24141"/>
    <cellStyle name="Note 5 3 6" xfId="6929"/>
    <cellStyle name="Note 5 3 6 2" xfId="12895"/>
    <cellStyle name="Note 5 3 6 3" xfId="18651"/>
    <cellStyle name="Note 5 3 6 4" xfId="24142"/>
    <cellStyle name="Note 5 3 7" xfId="6930"/>
    <cellStyle name="Note 5 3 7 2" xfId="12896"/>
    <cellStyle name="Note 5 3 7 3" xfId="18652"/>
    <cellStyle name="Note 5 3 7 4" xfId="24143"/>
    <cellStyle name="Note 5 3 8" xfId="6931"/>
    <cellStyle name="Note 5 3 8 2" xfId="12897"/>
    <cellStyle name="Note 5 3 8 3" xfId="18653"/>
    <cellStyle name="Note 5 3 8 4" xfId="24144"/>
    <cellStyle name="Note 5 3 9" xfId="6932"/>
    <cellStyle name="Note 5 3 9 2" xfId="12898"/>
    <cellStyle name="Note 5 3 9 3" xfId="18654"/>
    <cellStyle name="Note 5 3 9 4" xfId="24145"/>
    <cellStyle name="Note 5 4" xfId="6933"/>
    <cellStyle name="Note 5 4 2" xfId="12899"/>
    <cellStyle name="Note 5 4 3" xfId="18655"/>
    <cellStyle name="Note 5 4 4" xfId="24146"/>
    <cellStyle name="Note 5 5" xfId="6934"/>
    <cellStyle name="Note 5 5 2" xfId="12900"/>
    <cellStyle name="Note 5 5 3" xfId="18656"/>
    <cellStyle name="Note 5 5 4" xfId="24147"/>
    <cellStyle name="Note 5 6" xfId="6935"/>
    <cellStyle name="Note 5 6 2" xfId="12901"/>
    <cellStyle name="Note 5 6 3" xfId="18657"/>
    <cellStyle name="Note 5 6 4" xfId="24148"/>
    <cellStyle name="Note 5 7" xfId="6936"/>
    <cellStyle name="Note 5 7 2" xfId="12902"/>
    <cellStyle name="Note 5 7 3" xfId="18658"/>
    <cellStyle name="Note 5 7 4" xfId="24149"/>
    <cellStyle name="Note 5 8" xfId="11550"/>
    <cellStyle name="Note 5 9" xfId="17330"/>
    <cellStyle name="Note 6" xfId="5510"/>
    <cellStyle name="Note 6 10" xfId="17293"/>
    <cellStyle name="Note 6 11" xfId="22893"/>
    <cellStyle name="Note 6 2" xfId="5798"/>
    <cellStyle name="Note 6 2 10" xfId="6937"/>
    <cellStyle name="Note 6 2 10 2" xfId="12903"/>
    <cellStyle name="Note 6 2 10 3" xfId="18659"/>
    <cellStyle name="Note 6 2 10 4" xfId="24150"/>
    <cellStyle name="Note 6 2 11" xfId="11771"/>
    <cellStyle name="Note 6 2 12" xfId="17535"/>
    <cellStyle name="Note 6 2 13" xfId="23051"/>
    <cellStyle name="Note 6 2 2" xfId="6938"/>
    <cellStyle name="Note 6 2 2 2" xfId="12904"/>
    <cellStyle name="Note 6 2 2 3" xfId="18660"/>
    <cellStyle name="Note 6 2 2 4" xfId="24151"/>
    <cellStyle name="Note 6 2 3" xfId="6939"/>
    <cellStyle name="Note 6 2 3 2" xfId="12905"/>
    <cellStyle name="Note 6 2 3 3" xfId="18661"/>
    <cellStyle name="Note 6 2 3 4" xfId="24152"/>
    <cellStyle name="Note 6 2 4" xfId="6940"/>
    <cellStyle name="Note 6 2 4 2" xfId="12906"/>
    <cellStyle name="Note 6 2 4 3" xfId="18662"/>
    <cellStyle name="Note 6 2 4 4" xfId="24153"/>
    <cellStyle name="Note 6 2 5" xfId="6941"/>
    <cellStyle name="Note 6 2 5 2" xfId="12907"/>
    <cellStyle name="Note 6 2 5 3" xfId="18663"/>
    <cellStyle name="Note 6 2 5 4" xfId="24154"/>
    <cellStyle name="Note 6 2 6" xfId="6942"/>
    <cellStyle name="Note 6 2 6 2" xfId="12908"/>
    <cellStyle name="Note 6 2 6 3" xfId="18664"/>
    <cellStyle name="Note 6 2 6 4" xfId="24155"/>
    <cellStyle name="Note 6 2 7" xfId="6943"/>
    <cellStyle name="Note 6 2 7 2" xfId="12909"/>
    <cellStyle name="Note 6 2 7 3" xfId="18665"/>
    <cellStyle name="Note 6 2 7 4" xfId="24156"/>
    <cellStyle name="Note 6 2 8" xfId="6944"/>
    <cellStyle name="Note 6 2 8 2" xfId="12910"/>
    <cellStyle name="Note 6 2 8 3" xfId="18666"/>
    <cellStyle name="Note 6 2 8 4" xfId="24157"/>
    <cellStyle name="Note 6 2 9" xfId="6945"/>
    <cellStyle name="Note 6 2 9 2" xfId="12911"/>
    <cellStyle name="Note 6 2 9 3" xfId="18667"/>
    <cellStyle name="Note 6 2 9 4" xfId="24158"/>
    <cellStyle name="Note 6 3" xfId="6021"/>
    <cellStyle name="Note 6 3 10" xfId="6946"/>
    <cellStyle name="Note 6 3 10 2" xfId="12912"/>
    <cellStyle name="Note 6 3 10 3" xfId="18668"/>
    <cellStyle name="Note 6 3 10 4" xfId="24159"/>
    <cellStyle name="Note 6 3 11" xfId="11994"/>
    <cellStyle name="Note 6 3 12" xfId="17751"/>
    <cellStyle name="Note 6 3 13" xfId="23248"/>
    <cellStyle name="Note 6 3 2" xfId="6947"/>
    <cellStyle name="Note 6 3 2 2" xfId="12913"/>
    <cellStyle name="Note 6 3 2 3" xfId="18669"/>
    <cellStyle name="Note 6 3 2 4" xfId="24160"/>
    <cellStyle name="Note 6 3 3" xfId="6948"/>
    <cellStyle name="Note 6 3 3 2" xfId="12914"/>
    <cellStyle name="Note 6 3 3 3" xfId="18670"/>
    <cellStyle name="Note 6 3 3 4" xfId="24161"/>
    <cellStyle name="Note 6 3 4" xfId="6949"/>
    <cellStyle name="Note 6 3 4 2" xfId="12915"/>
    <cellStyle name="Note 6 3 4 3" xfId="18671"/>
    <cellStyle name="Note 6 3 4 4" xfId="24162"/>
    <cellStyle name="Note 6 3 5" xfId="6950"/>
    <cellStyle name="Note 6 3 5 2" xfId="12916"/>
    <cellStyle name="Note 6 3 5 3" xfId="18672"/>
    <cellStyle name="Note 6 3 5 4" xfId="24163"/>
    <cellStyle name="Note 6 3 6" xfId="6951"/>
    <cellStyle name="Note 6 3 6 2" xfId="12917"/>
    <cellStyle name="Note 6 3 6 3" xfId="18673"/>
    <cellStyle name="Note 6 3 6 4" xfId="24164"/>
    <cellStyle name="Note 6 3 7" xfId="6952"/>
    <cellStyle name="Note 6 3 7 2" xfId="12918"/>
    <cellStyle name="Note 6 3 7 3" xfId="18674"/>
    <cellStyle name="Note 6 3 7 4" xfId="24165"/>
    <cellStyle name="Note 6 3 8" xfId="6953"/>
    <cellStyle name="Note 6 3 8 2" xfId="12919"/>
    <cellStyle name="Note 6 3 8 3" xfId="18675"/>
    <cellStyle name="Note 6 3 8 4" xfId="24166"/>
    <cellStyle name="Note 6 3 9" xfId="6954"/>
    <cellStyle name="Note 6 3 9 2" xfId="12920"/>
    <cellStyle name="Note 6 3 9 3" xfId="18676"/>
    <cellStyle name="Note 6 3 9 4" xfId="24167"/>
    <cellStyle name="Note 6 4" xfId="6955"/>
    <cellStyle name="Note 6 4 2" xfId="12921"/>
    <cellStyle name="Note 6 4 3" xfId="18677"/>
    <cellStyle name="Note 6 4 4" xfId="24168"/>
    <cellStyle name="Note 6 5" xfId="6956"/>
    <cellStyle name="Note 6 5 2" xfId="12922"/>
    <cellStyle name="Note 6 5 3" xfId="18678"/>
    <cellStyle name="Note 6 5 4" xfId="24169"/>
    <cellStyle name="Note 6 6" xfId="6957"/>
    <cellStyle name="Note 6 6 2" xfId="12923"/>
    <cellStyle name="Note 6 6 3" xfId="18679"/>
    <cellStyle name="Note 6 6 4" xfId="24170"/>
    <cellStyle name="Note 6 7" xfId="6958"/>
    <cellStyle name="Note 6 7 2" xfId="12924"/>
    <cellStyle name="Note 6 7 3" xfId="18680"/>
    <cellStyle name="Note 6 7 4" xfId="24171"/>
    <cellStyle name="Note 6 8" xfId="6959"/>
    <cellStyle name="Note 6 8 2" xfId="12925"/>
    <cellStyle name="Note 6 8 3" xfId="18681"/>
    <cellStyle name="Note 6 8 4" xfId="24172"/>
    <cellStyle name="Note 6 9" xfId="11504"/>
    <cellStyle name="Note 7" xfId="6960"/>
    <cellStyle name="Note 7 2" xfId="12926"/>
    <cellStyle name="Note 7 3" xfId="18682"/>
    <cellStyle name="Note 7 4" xfId="24173"/>
    <cellStyle name="Note 8" xfId="11289"/>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2" xfId="5498"/>
    <cellStyle name="Output 2 10" xfId="11492"/>
    <cellStyle name="Output 2 11" xfId="17281"/>
    <cellStyle name="Output 2 12" xfId="22885"/>
    <cellStyle name="Output 2 2" xfId="5786"/>
    <cellStyle name="Output 2 2 10" xfId="17523"/>
    <cellStyle name="Output 2 2 11" xfId="23039"/>
    <cellStyle name="Output 2 2 2" xfId="6961"/>
    <cellStyle name="Output 2 2 2 2" xfId="12927"/>
    <cellStyle name="Output 2 2 2 3" xfId="18683"/>
    <cellStyle name="Output 2 2 2 4" xfId="24174"/>
    <cellStyle name="Output 2 2 3" xfId="6962"/>
    <cellStyle name="Output 2 2 3 2" xfId="12928"/>
    <cellStyle name="Output 2 2 3 3" xfId="18684"/>
    <cellStyle name="Output 2 2 3 4" xfId="24175"/>
    <cellStyle name="Output 2 2 4" xfId="6963"/>
    <cellStyle name="Output 2 2 4 2" xfId="12929"/>
    <cellStyle name="Output 2 2 4 3" xfId="18685"/>
    <cellStyle name="Output 2 2 4 4" xfId="24176"/>
    <cellStyle name="Output 2 2 5" xfId="6964"/>
    <cellStyle name="Output 2 2 5 2" xfId="12930"/>
    <cellStyle name="Output 2 2 5 3" xfId="18686"/>
    <cellStyle name="Output 2 2 5 4" xfId="24177"/>
    <cellStyle name="Output 2 2 6" xfId="6965"/>
    <cellStyle name="Output 2 2 6 2" xfId="12931"/>
    <cellStyle name="Output 2 2 6 3" xfId="18687"/>
    <cellStyle name="Output 2 2 6 4" xfId="24178"/>
    <cellStyle name="Output 2 2 7" xfId="6966"/>
    <cellStyle name="Output 2 2 7 2" xfId="12932"/>
    <cellStyle name="Output 2 2 7 3" xfId="18688"/>
    <cellStyle name="Output 2 2 7 4" xfId="24179"/>
    <cellStyle name="Output 2 2 8" xfId="6967"/>
    <cellStyle name="Output 2 2 8 2" xfId="12933"/>
    <cellStyle name="Output 2 2 8 3" xfId="18689"/>
    <cellStyle name="Output 2 2 8 4" xfId="24180"/>
    <cellStyle name="Output 2 2 9" xfId="11759"/>
    <cellStyle name="Output 2 3" xfId="6011"/>
    <cellStyle name="Output 2 3 10" xfId="6968"/>
    <cellStyle name="Output 2 3 10 2" xfId="12934"/>
    <cellStyle name="Output 2 3 10 3" xfId="18690"/>
    <cellStyle name="Output 2 3 10 4" xfId="24181"/>
    <cellStyle name="Output 2 3 11" xfId="11984"/>
    <cellStyle name="Output 2 3 12" xfId="17741"/>
    <cellStyle name="Output 2 3 13" xfId="23238"/>
    <cellStyle name="Output 2 3 2" xfId="6969"/>
    <cellStyle name="Output 2 3 2 2" xfId="12935"/>
    <cellStyle name="Output 2 3 2 3" xfId="18691"/>
    <cellStyle name="Output 2 3 2 4" xfId="24182"/>
    <cellStyle name="Output 2 3 3" xfId="6970"/>
    <cellStyle name="Output 2 3 3 2" xfId="12936"/>
    <cellStyle name="Output 2 3 3 3" xfId="18692"/>
    <cellStyle name="Output 2 3 3 4" xfId="24183"/>
    <cellStyle name="Output 2 3 4" xfId="6971"/>
    <cellStyle name="Output 2 3 4 2" xfId="12937"/>
    <cellStyle name="Output 2 3 4 3" xfId="18693"/>
    <cellStyle name="Output 2 3 4 4" xfId="24184"/>
    <cellStyle name="Output 2 3 5" xfId="6972"/>
    <cellStyle name="Output 2 3 5 2" xfId="12938"/>
    <cellStyle name="Output 2 3 5 3" xfId="18694"/>
    <cellStyle name="Output 2 3 5 4" xfId="24185"/>
    <cellStyle name="Output 2 3 6" xfId="6973"/>
    <cellStyle name="Output 2 3 6 2" xfId="12939"/>
    <cellStyle name="Output 2 3 6 3" xfId="18695"/>
    <cellStyle name="Output 2 3 6 4" xfId="24186"/>
    <cellStyle name="Output 2 3 7" xfId="6974"/>
    <cellStyle name="Output 2 3 7 2" xfId="12940"/>
    <cellStyle name="Output 2 3 7 3" xfId="18696"/>
    <cellStyle name="Output 2 3 7 4" xfId="24187"/>
    <cellStyle name="Output 2 3 8" xfId="6975"/>
    <cellStyle name="Output 2 3 8 2" xfId="12941"/>
    <cellStyle name="Output 2 3 8 3" xfId="18697"/>
    <cellStyle name="Output 2 3 8 4" xfId="24188"/>
    <cellStyle name="Output 2 3 9" xfId="6976"/>
    <cellStyle name="Output 2 3 9 2" xfId="12942"/>
    <cellStyle name="Output 2 3 9 3" xfId="18698"/>
    <cellStyle name="Output 2 3 9 4" xfId="24189"/>
    <cellStyle name="Output 2 4" xfId="6977"/>
    <cellStyle name="Output 2 4 2" xfId="12943"/>
    <cellStyle name="Output 2 4 3" xfId="18699"/>
    <cellStyle name="Output 2 4 4" xfId="24190"/>
    <cellStyle name="Output 2 5" xfId="6978"/>
    <cellStyle name="Output 2 5 2" xfId="12944"/>
    <cellStyle name="Output 2 5 3" xfId="18700"/>
    <cellStyle name="Output 2 5 4" xfId="24191"/>
    <cellStyle name="Output 2 6" xfId="6979"/>
    <cellStyle name="Output 2 6 2" xfId="12945"/>
    <cellStyle name="Output 2 6 3" xfId="18701"/>
    <cellStyle name="Output 2 6 4" xfId="24192"/>
    <cellStyle name="Output 2 7" xfId="6980"/>
    <cellStyle name="Output 2 7 2" xfId="12946"/>
    <cellStyle name="Output 2 7 3" xfId="18702"/>
    <cellStyle name="Output 2 7 4" xfId="24193"/>
    <cellStyle name="Output 2 8" xfId="6981"/>
    <cellStyle name="Output 2 8 2" xfId="12947"/>
    <cellStyle name="Output 2 8 3" xfId="18703"/>
    <cellStyle name="Output 2 8 4" xfId="24194"/>
    <cellStyle name="Output 2 9" xfId="6982"/>
    <cellStyle name="Output 2 9 2" xfId="12948"/>
    <cellStyle name="Output 2 9 3" xfId="18704"/>
    <cellStyle name="Output 2 9 4" xfId="24195"/>
    <cellStyle name="Output 3" xfId="5545"/>
    <cellStyle name="Output 3 2" xfId="5833"/>
    <cellStyle name="Output 3 2 10" xfId="17568"/>
    <cellStyle name="Output 3 2 11" xfId="23081"/>
    <cellStyle name="Output 3 2 2" xfId="6983"/>
    <cellStyle name="Output 3 2 2 2" xfId="12949"/>
    <cellStyle name="Output 3 2 2 3" xfId="18705"/>
    <cellStyle name="Output 3 2 2 4" xfId="24196"/>
    <cellStyle name="Output 3 2 3" xfId="6984"/>
    <cellStyle name="Output 3 2 3 2" xfId="12950"/>
    <cellStyle name="Output 3 2 3 3" xfId="18706"/>
    <cellStyle name="Output 3 2 3 4" xfId="24197"/>
    <cellStyle name="Output 3 2 4" xfId="6985"/>
    <cellStyle name="Output 3 2 4 2" xfId="12951"/>
    <cellStyle name="Output 3 2 4 3" xfId="18707"/>
    <cellStyle name="Output 3 2 4 4" xfId="24198"/>
    <cellStyle name="Output 3 2 5" xfId="6986"/>
    <cellStyle name="Output 3 2 5 2" xfId="12952"/>
    <cellStyle name="Output 3 2 5 3" xfId="18708"/>
    <cellStyle name="Output 3 2 5 4" xfId="24199"/>
    <cellStyle name="Output 3 2 6" xfId="6987"/>
    <cellStyle name="Output 3 2 6 2" xfId="12953"/>
    <cellStyle name="Output 3 2 6 3" xfId="18709"/>
    <cellStyle name="Output 3 2 6 4" xfId="24200"/>
    <cellStyle name="Output 3 2 7" xfId="6988"/>
    <cellStyle name="Output 3 2 7 2" xfId="12954"/>
    <cellStyle name="Output 3 2 7 3" xfId="18710"/>
    <cellStyle name="Output 3 2 7 4" xfId="24201"/>
    <cellStyle name="Output 3 2 8" xfId="6989"/>
    <cellStyle name="Output 3 2 8 2" xfId="12955"/>
    <cellStyle name="Output 3 2 8 3" xfId="18711"/>
    <cellStyle name="Output 3 2 8 4" xfId="24202"/>
    <cellStyle name="Output 3 2 9" xfId="11806"/>
    <cellStyle name="Output 3 3" xfId="6055"/>
    <cellStyle name="Output 3 3 10" xfId="6990"/>
    <cellStyle name="Output 3 3 10 2" xfId="12956"/>
    <cellStyle name="Output 3 3 10 3" xfId="18712"/>
    <cellStyle name="Output 3 3 10 4" xfId="24203"/>
    <cellStyle name="Output 3 3 11" xfId="12027"/>
    <cellStyle name="Output 3 3 12" xfId="17783"/>
    <cellStyle name="Output 3 3 13" xfId="23280"/>
    <cellStyle name="Output 3 3 2" xfId="6991"/>
    <cellStyle name="Output 3 3 2 2" xfId="12957"/>
    <cellStyle name="Output 3 3 2 3" xfId="18713"/>
    <cellStyle name="Output 3 3 2 4" xfId="24204"/>
    <cellStyle name="Output 3 3 3" xfId="6992"/>
    <cellStyle name="Output 3 3 3 2" xfId="12958"/>
    <cellStyle name="Output 3 3 3 3" xfId="18714"/>
    <cellStyle name="Output 3 3 3 4" xfId="24205"/>
    <cellStyle name="Output 3 3 4" xfId="6993"/>
    <cellStyle name="Output 3 3 4 2" xfId="12959"/>
    <cellStyle name="Output 3 3 4 3" xfId="18715"/>
    <cellStyle name="Output 3 3 4 4" xfId="24206"/>
    <cellStyle name="Output 3 3 5" xfId="6994"/>
    <cellStyle name="Output 3 3 5 2" xfId="12960"/>
    <cellStyle name="Output 3 3 5 3" xfId="18716"/>
    <cellStyle name="Output 3 3 5 4" xfId="24207"/>
    <cellStyle name="Output 3 3 6" xfId="6995"/>
    <cellStyle name="Output 3 3 6 2" xfId="12961"/>
    <cellStyle name="Output 3 3 6 3" xfId="18717"/>
    <cellStyle name="Output 3 3 6 4" xfId="24208"/>
    <cellStyle name="Output 3 3 7" xfId="6996"/>
    <cellStyle name="Output 3 3 7 2" xfId="12962"/>
    <cellStyle name="Output 3 3 7 3" xfId="18718"/>
    <cellStyle name="Output 3 3 7 4" xfId="24209"/>
    <cellStyle name="Output 3 3 8" xfId="6997"/>
    <cellStyle name="Output 3 3 8 2" xfId="12963"/>
    <cellStyle name="Output 3 3 8 3" xfId="18719"/>
    <cellStyle name="Output 3 3 8 4" xfId="24210"/>
    <cellStyle name="Output 3 3 9" xfId="6998"/>
    <cellStyle name="Output 3 3 9 2" xfId="12964"/>
    <cellStyle name="Output 3 3 9 3" xfId="18720"/>
    <cellStyle name="Output 3 3 9 4" xfId="24211"/>
    <cellStyle name="Output 3 4" xfId="6999"/>
    <cellStyle name="Output 3 4 2" xfId="12965"/>
    <cellStyle name="Output 3 4 3" xfId="18721"/>
    <cellStyle name="Output 3 4 4" xfId="24212"/>
    <cellStyle name="Output 3 5" xfId="7000"/>
    <cellStyle name="Output 3 5 2" xfId="12966"/>
    <cellStyle name="Output 3 5 3" xfId="18722"/>
    <cellStyle name="Output 3 5 4" xfId="24213"/>
    <cellStyle name="Output 3 6" xfId="7001"/>
    <cellStyle name="Output 3 6 2" xfId="12967"/>
    <cellStyle name="Output 3 6 3" xfId="18723"/>
    <cellStyle name="Output 3 6 4" xfId="24214"/>
    <cellStyle name="Output 3 7" xfId="11538"/>
    <cellStyle name="Output 3 8" xfId="17322"/>
    <cellStyle name="Output 4" xfId="5465"/>
    <cellStyle name="Output 4 2" xfId="5753"/>
    <cellStyle name="Output 4 2 10" xfId="17493"/>
    <cellStyle name="Output 4 2 11" xfId="23010"/>
    <cellStyle name="Output 4 2 2" xfId="7002"/>
    <cellStyle name="Output 4 2 2 2" xfId="12968"/>
    <cellStyle name="Output 4 2 2 3" xfId="18724"/>
    <cellStyle name="Output 4 2 2 4" xfId="24215"/>
    <cellStyle name="Output 4 2 3" xfId="7003"/>
    <cellStyle name="Output 4 2 3 2" xfId="12969"/>
    <cellStyle name="Output 4 2 3 3" xfId="18725"/>
    <cellStyle name="Output 4 2 3 4" xfId="24216"/>
    <cellStyle name="Output 4 2 4" xfId="7004"/>
    <cellStyle name="Output 4 2 4 2" xfId="12970"/>
    <cellStyle name="Output 4 2 4 3" xfId="18726"/>
    <cellStyle name="Output 4 2 4 4" xfId="24217"/>
    <cellStyle name="Output 4 2 5" xfId="7005"/>
    <cellStyle name="Output 4 2 5 2" xfId="12971"/>
    <cellStyle name="Output 4 2 5 3" xfId="18727"/>
    <cellStyle name="Output 4 2 5 4" xfId="24218"/>
    <cellStyle name="Output 4 2 6" xfId="7006"/>
    <cellStyle name="Output 4 2 6 2" xfId="12972"/>
    <cellStyle name="Output 4 2 6 3" xfId="18728"/>
    <cellStyle name="Output 4 2 6 4" xfId="24219"/>
    <cellStyle name="Output 4 2 7" xfId="7007"/>
    <cellStyle name="Output 4 2 7 2" xfId="12973"/>
    <cellStyle name="Output 4 2 7 3" xfId="18729"/>
    <cellStyle name="Output 4 2 7 4" xfId="24220"/>
    <cellStyle name="Output 4 2 8" xfId="7008"/>
    <cellStyle name="Output 4 2 8 2" xfId="12974"/>
    <cellStyle name="Output 4 2 8 3" xfId="18730"/>
    <cellStyle name="Output 4 2 8 4" xfId="24221"/>
    <cellStyle name="Output 4 2 9" xfId="11726"/>
    <cellStyle name="Output 4 3" xfId="5980"/>
    <cellStyle name="Output 4 3 10" xfId="7009"/>
    <cellStyle name="Output 4 3 10 2" xfId="12975"/>
    <cellStyle name="Output 4 3 10 3" xfId="18731"/>
    <cellStyle name="Output 4 3 10 4" xfId="24222"/>
    <cellStyle name="Output 4 3 11" xfId="11953"/>
    <cellStyle name="Output 4 3 12" xfId="17710"/>
    <cellStyle name="Output 4 3 13" xfId="23207"/>
    <cellStyle name="Output 4 3 2" xfId="7010"/>
    <cellStyle name="Output 4 3 2 2" xfId="12976"/>
    <cellStyle name="Output 4 3 2 3" xfId="18732"/>
    <cellStyle name="Output 4 3 2 4" xfId="24223"/>
    <cellStyle name="Output 4 3 3" xfId="7011"/>
    <cellStyle name="Output 4 3 3 2" xfId="12977"/>
    <cellStyle name="Output 4 3 3 3" xfId="18733"/>
    <cellStyle name="Output 4 3 3 4" xfId="24224"/>
    <cellStyle name="Output 4 3 4" xfId="7012"/>
    <cellStyle name="Output 4 3 4 2" xfId="12978"/>
    <cellStyle name="Output 4 3 4 3" xfId="18734"/>
    <cellStyle name="Output 4 3 4 4" xfId="24225"/>
    <cellStyle name="Output 4 3 5" xfId="7013"/>
    <cellStyle name="Output 4 3 5 2" xfId="12979"/>
    <cellStyle name="Output 4 3 5 3" xfId="18735"/>
    <cellStyle name="Output 4 3 5 4" xfId="24226"/>
    <cellStyle name="Output 4 3 6" xfId="7014"/>
    <cellStyle name="Output 4 3 6 2" xfId="12980"/>
    <cellStyle name="Output 4 3 6 3" xfId="18736"/>
    <cellStyle name="Output 4 3 6 4" xfId="24227"/>
    <cellStyle name="Output 4 3 7" xfId="7015"/>
    <cellStyle name="Output 4 3 7 2" xfId="12981"/>
    <cellStyle name="Output 4 3 7 3" xfId="18737"/>
    <cellStyle name="Output 4 3 7 4" xfId="24228"/>
    <cellStyle name="Output 4 3 8" xfId="7016"/>
    <cellStyle name="Output 4 3 8 2" xfId="12982"/>
    <cellStyle name="Output 4 3 8 3" xfId="18738"/>
    <cellStyle name="Output 4 3 8 4" xfId="24229"/>
    <cellStyle name="Output 4 3 9" xfId="7017"/>
    <cellStyle name="Output 4 3 9 2" xfId="12983"/>
    <cellStyle name="Output 4 3 9 3" xfId="18739"/>
    <cellStyle name="Output 4 3 9 4" xfId="24230"/>
    <cellStyle name="Output 4 4" xfId="7018"/>
    <cellStyle name="Output 4 4 2" xfId="12984"/>
    <cellStyle name="Output 4 4 3" xfId="18740"/>
    <cellStyle name="Output 4 4 4" xfId="24231"/>
    <cellStyle name="Output 4 5" xfId="7019"/>
    <cellStyle name="Output 4 5 2" xfId="12985"/>
    <cellStyle name="Output 4 5 3" xfId="18741"/>
    <cellStyle name="Output 4 5 4" xfId="24232"/>
    <cellStyle name="Output 4 6" xfId="7020"/>
    <cellStyle name="Output 4 6 2" xfId="12986"/>
    <cellStyle name="Output 4 6 3" xfId="18742"/>
    <cellStyle name="Output 4 6 4" xfId="24233"/>
    <cellStyle name="Output 4 7" xfId="11459"/>
    <cellStyle name="Output 4 8" xfId="17252"/>
    <cellStyle name="Output 5" xfId="5581"/>
    <cellStyle name="Output 5 2" xfId="5869"/>
    <cellStyle name="Output 5 2 10" xfId="17603"/>
    <cellStyle name="Output 5 2 11" xfId="23097"/>
    <cellStyle name="Output 5 2 2" xfId="7021"/>
    <cellStyle name="Output 5 2 2 2" xfId="12987"/>
    <cellStyle name="Output 5 2 2 3" xfId="18743"/>
    <cellStyle name="Output 5 2 2 4" xfId="24234"/>
    <cellStyle name="Output 5 2 3" xfId="7022"/>
    <cellStyle name="Output 5 2 3 2" xfId="12988"/>
    <cellStyle name="Output 5 2 3 3" xfId="18744"/>
    <cellStyle name="Output 5 2 3 4" xfId="24235"/>
    <cellStyle name="Output 5 2 4" xfId="7023"/>
    <cellStyle name="Output 5 2 4 2" xfId="12989"/>
    <cellStyle name="Output 5 2 4 3" xfId="18745"/>
    <cellStyle name="Output 5 2 4 4" xfId="24236"/>
    <cellStyle name="Output 5 2 5" xfId="7024"/>
    <cellStyle name="Output 5 2 5 2" xfId="12990"/>
    <cellStyle name="Output 5 2 5 3" xfId="18746"/>
    <cellStyle name="Output 5 2 5 4" xfId="24237"/>
    <cellStyle name="Output 5 2 6" xfId="7025"/>
    <cellStyle name="Output 5 2 6 2" xfId="12991"/>
    <cellStyle name="Output 5 2 6 3" xfId="18747"/>
    <cellStyle name="Output 5 2 6 4" xfId="24238"/>
    <cellStyle name="Output 5 2 7" xfId="7026"/>
    <cellStyle name="Output 5 2 7 2" xfId="12992"/>
    <cellStyle name="Output 5 2 7 3" xfId="18748"/>
    <cellStyle name="Output 5 2 7 4" xfId="24239"/>
    <cellStyle name="Output 5 2 8" xfId="7027"/>
    <cellStyle name="Output 5 2 8 2" xfId="12993"/>
    <cellStyle name="Output 5 2 8 3" xfId="18749"/>
    <cellStyle name="Output 5 2 8 4" xfId="24240"/>
    <cellStyle name="Output 5 2 9" xfId="11842"/>
    <cellStyle name="Output 5 3" xfId="6075"/>
    <cellStyle name="Output 5 3 10" xfId="7028"/>
    <cellStyle name="Output 5 3 10 2" xfId="12994"/>
    <cellStyle name="Output 5 3 10 3" xfId="18750"/>
    <cellStyle name="Output 5 3 10 4" xfId="24241"/>
    <cellStyle name="Output 5 3 11" xfId="12047"/>
    <cellStyle name="Output 5 3 12" xfId="17803"/>
    <cellStyle name="Output 5 3 13" xfId="23300"/>
    <cellStyle name="Output 5 3 2" xfId="7029"/>
    <cellStyle name="Output 5 3 2 2" xfId="12995"/>
    <cellStyle name="Output 5 3 2 3" xfId="18751"/>
    <cellStyle name="Output 5 3 2 4" xfId="24242"/>
    <cellStyle name="Output 5 3 3" xfId="7030"/>
    <cellStyle name="Output 5 3 3 2" xfId="12996"/>
    <cellStyle name="Output 5 3 3 3" xfId="18752"/>
    <cellStyle name="Output 5 3 3 4" xfId="24243"/>
    <cellStyle name="Output 5 3 4" xfId="7031"/>
    <cellStyle name="Output 5 3 4 2" xfId="12997"/>
    <cellStyle name="Output 5 3 4 3" xfId="18753"/>
    <cellStyle name="Output 5 3 4 4" xfId="24244"/>
    <cellStyle name="Output 5 3 5" xfId="7032"/>
    <cellStyle name="Output 5 3 5 2" xfId="12998"/>
    <cellStyle name="Output 5 3 5 3" xfId="18754"/>
    <cellStyle name="Output 5 3 5 4" xfId="24245"/>
    <cellStyle name="Output 5 3 6" xfId="7033"/>
    <cellStyle name="Output 5 3 6 2" xfId="12999"/>
    <cellStyle name="Output 5 3 6 3" xfId="18755"/>
    <cellStyle name="Output 5 3 6 4" xfId="24246"/>
    <cellStyle name="Output 5 3 7" xfId="7034"/>
    <cellStyle name="Output 5 3 7 2" xfId="13000"/>
    <cellStyle name="Output 5 3 7 3" xfId="18756"/>
    <cellStyle name="Output 5 3 7 4" xfId="24247"/>
    <cellStyle name="Output 5 3 8" xfId="7035"/>
    <cellStyle name="Output 5 3 8 2" xfId="13001"/>
    <cellStyle name="Output 5 3 8 3" xfId="18757"/>
    <cellStyle name="Output 5 3 8 4" xfId="24248"/>
    <cellStyle name="Output 5 3 9" xfId="7036"/>
    <cellStyle name="Output 5 3 9 2" xfId="13002"/>
    <cellStyle name="Output 5 3 9 3" xfId="18758"/>
    <cellStyle name="Output 5 3 9 4" xfId="24249"/>
    <cellStyle name="Output 5 4" xfId="7037"/>
    <cellStyle name="Output 5 4 2" xfId="13003"/>
    <cellStyle name="Output 5 4 3" xfId="18759"/>
    <cellStyle name="Output 5 4 4" xfId="24250"/>
    <cellStyle name="Output 5 5" xfId="7038"/>
    <cellStyle name="Output 5 5 2" xfId="13004"/>
    <cellStyle name="Output 5 5 3" xfId="18760"/>
    <cellStyle name="Output 5 5 4" xfId="24251"/>
    <cellStyle name="Output 5 6" xfId="7039"/>
    <cellStyle name="Output 5 6 2" xfId="13005"/>
    <cellStyle name="Output 5 6 3" xfId="18761"/>
    <cellStyle name="Output 5 6 4" xfId="24252"/>
    <cellStyle name="Output 5 7" xfId="7040"/>
    <cellStyle name="Output 5 7 2" xfId="13006"/>
    <cellStyle name="Output 5 7 3" xfId="18762"/>
    <cellStyle name="Output 5 7 4" xfId="24253"/>
    <cellStyle name="Output 5 8" xfId="11566"/>
    <cellStyle name="Output 5 9" xfId="17342"/>
    <cellStyle name="Output 6" xfId="5549"/>
    <cellStyle name="Output 6 10" xfId="17324"/>
    <cellStyle name="Output 6 11" xfId="22906"/>
    <cellStyle name="Output 6 2" xfId="5837"/>
    <cellStyle name="Output 6 2 10" xfId="7041"/>
    <cellStyle name="Output 6 2 10 2" xfId="13007"/>
    <cellStyle name="Output 6 2 10 3" xfId="18763"/>
    <cellStyle name="Output 6 2 10 4" xfId="24254"/>
    <cellStyle name="Output 6 2 11" xfId="11810"/>
    <cellStyle name="Output 6 2 12" xfId="17571"/>
    <cellStyle name="Output 6 2 13" xfId="23084"/>
    <cellStyle name="Output 6 2 2" xfId="7042"/>
    <cellStyle name="Output 6 2 2 2" xfId="13008"/>
    <cellStyle name="Output 6 2 2 3" xfId="18764"/>
    <cellStyle name="Output 6 2 2 4" xfId="24255"/>
    <cellStyle name="Output 6 2 3" xfId="7043"/>
    <cellStyle name="Output 6 2 3 2" xfId="13009"/>
    <cellStyle name="Output 6 2 3 3" xfId="18765"/>
    <cellStyle name="Output 6 2 3 4" xfId="24256"/>
    <cellStyle name="Output 6 2 4" xfId="7044"/>
    <cellStyle name="Output 6 2 4 2" xfId="13010"/>
    <cellStyle name="Output 6 2 4 3" xfId="18766"/>
    <cellStyle name="Output 6 2 4 4" xfId="24257"/>
    <cellStyle name="Output 6 2 5" xfId="7045"/>
    <cellStyle name="Output 6 2 5 2" xfId="13011"/>
    <cellStyle name="Output 6 2 5 3" xfId="18767"/>
    <cellStyle name="Output 6 2 5 4" xfId="24258"/>
    <cellStyle name="Output 6 2 6" xfId="7046"/>
    <cellStyle name="Output 6 2 6 2" xfId="13012"/>
    <cellStyle name="Output 6 2 6 3" xfId="18768"/>
    <cellStyle name="Output 6 2 6 4" xfId="24259"/>
    <cellStyle name="Output 6 2 7" xfId="7047"/>
    <cellStyle name="Output 6 2 7 2" xfId="13013"/>
    <cellStyle name="Output 6 2 7 3" xfId="18769"/>
    <cellStyle name="Output 6 2 7 4" xfId="24260"/>
    <cellStyle name="Output 6 2 8" xfId="7048"/>
    <cellStyle name="Output 6 2 8 2" xfId="13014"/>
    <cellStyle name="Output 6 2 8 3" xfId="18770"/>
    <cellStyle name="Output 6 2 8 4" xfId="24261"/>
    <cellStyle name="Output 6 2 9" xfId="7049"/>
    <cellStyle name="Output 6 2 9 2" xfId="13015"/>
    <cellStyle name="Output 6 2 9 3" xfId="18771"/>
    <cellStyle name="Output 6 2 9 4" xfId="24262"/>
    <cellStyle name="Output 6 3" xfId="6059"/>
    <cellStyle name="Output 6 3 10" xfId="7050"/>
    <cellStyle name="Output 6 3 10 2" xfId="13016"/>
    <cellStyle name="Output 6 3 10 3" xfId="18772"/>
    <cellStyle name="Output 6 3 10 4" xfId="24263"/>
    <cellStyle name="Output 6 3 11" xfId="12031"/>
    <cellStyle name="Output 6 3 12" xfId="17787"/>
    <cellStyle name="Output 6 3 13" xfId="23284"/>
    <cellStyle name="Output 6 3 2" xfId="7051"/>
    <cellStyle name="Output 6 3 2 2" xfId="13017"/>
    <cellStyle name="Output 6 3 2 3" xfId="18773"/>
    <cellStyle name="Output 6 3 2 4" xfId="24264"/>
    <cellStyle name="Output 6 3 3" xfId="7052"/>
    <cellStyle name="Output 6 3 3 2" xfId="13018"/>
    <cellStyle name="Output 6 3 3 3" xfId="18774"/>
    <cellStyle name="Output 6 3 3 4" xfId="24265"/>
    <cellStyle name="Output 6 3 4" xfId="7053"/>
    <cellStyle name="Output 6 3 4 2" xfId="13019"/>
    <cellStyle name="Output 6 3 4 3" xfId="18775"/>
    <cellStyle name="Output 6 3 4 4" xfId="24266"/>
    <cellStyle name="Output 6 3 5" xfId="7054"/>
    <cellStyle name="Output 6 3 5 2" xfId="13020"/>
    <cellStyle name="Output 6 3 5 3" xfId="18776"/>
    <cellStyle name="Output 6 3 5 4" xfId="24267"/>
    <cellStyle name="Output 6 3 6" xfId="7055"/>
    <cellStyle name="Output 6 3 6 2" xfId="13021"/>
    <cellStyle name="Output 6 3 6 3" xfId="18777"/>
    <cellStyle name="Output 6 3 6 4" xfId="24268"/>
    <cellStyle name="Output 6 3 7" xfId="7056"/>
    <cellStyle name="Output 6 3 7 2" xfId="13022"/>
    <cellStyle name="Output 6 3 7 3" xfId="18778"/>
    <cellStyle name="Output 6 3 7 4" xfId="24269"/>
    <cellStyle name="Output 6 3 8" xfId="7057"/>
    <cellStyle name="Output 6 3 8 2" xfId="13023"/>
    <cellStyle name="Output 6 3 8 3" xfId="18779"/>
    <cellStyle name="Output 6 3 8 4" xfId="24270"/>
    <cellStyle name="Output 6 3 9" xfId="7058"/>
    <cellStyle name="Output 6 3 9 2" xfId="13024"/>
    <cellStyle name="Output 6 3 9 3" xfId="18780"/>
    <cellStyle name="Output 6 3 9 4" xfId="24271"/>
    <cellStyle name="Output 6 4" xfId="7059"/>
    <cellStyle name="Output 6 4 2" xfId="13025"/>
    <cellStyle name="Output 6 4 3" xfId="18781"/>
    <cellStyle name="Output 6 4 4" xfId="24272"/>
    <cellStyle name="Output 6 5" xfId="7060"/>
    <cellStyle name="Output 6 5 2" xfId="13026"/>
    <cellStyle name="Output 6 5 3" xfId="18782"/>
    <cellStyle name="Output 6 5 4" xfId="24273"/>
    <cellStyle name="Output 6 6" xfId="7061"/>
    <cellStyle name="Output 6 6 2" xfId="13027"/>
    <cellStyle name="Output 6 6 3" xfId="18783"/>
    <cellStyle name="Output 6 6 4" xfId="24274"/>
    <cellStyle name="Output 6 7" xfId="7062"/>
    <cellStyle name="Output 6 7 2" xfId="13028"/>
    <cellStyle name="Output 6 7 3" xfId="18784"/>
    <cellStyle name="Output 6 7 4" xfId="24275"/>
    <cellStyle name="Output 6 8" xfId="7063"/>
    <cellStyle name="Output 6 8 2" xfId="13029"/>
    <cellStyle name="Output 6 8 3" xfId="18785"/>
    <cellStyle name="Output 6 8 4" xfId="24276"/>
    <cellStyle name="Output 6 9" xfId="11542"/>
    <cellStyle name="Output 7" xfId="7064"/>
    <cellStyle name="Output 7 2" xfId="13030"/>
    <cellStyle name="Output 7 3" xfId="18786"/>
    <cellStyle name="Output 7 4" xfId="24277"/>
    <cellStyle name="Output 8" xfId="7065"/>
    <cellStyle name="Output 8 2" xfId="13031"/>
    <cellStyle name="Output 8 3" xfId="18787"/>
    <cellStyle name="Output 8 4" xfId="24278"/>
    <cellStyle name="Output 9" xfId="11292"/>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under" xfId="471"/>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2" xfId="5511"/>
    <cellStyle name="SAPBEXstdItem 2 10" xfId="11505"/>
    <cellStyle name="SAPBEXstdItem 2 11" xfId="17294"/>
    <cellStyle name="SAPBEXstdItem 2 12" xfId="22894"/>
    <cellStyle name="SAPBEXstdItem 2 2" xfId="5799"/>
    <cellStyle name="SAPBEXstdItem 2 2 10" xfId="17536"/>
    <cellStyle name="SAPBEXstdItem 2 2 11" xfId="23052"/>
    <cellStyle name="SAPBEXstdItem 2 2 2" xfId="7072"/>
    <cellStyle name="SAPBEXstdItem 2 2 2 2" xfId="13038"/>
    <cellStyle name="SAPBEXstdItem 2 2 2 3" xfId="18794"/>
    <cellStyle name="SAPBEXstdItem 2 2 2 4" xfId="24279"/>
    <cellStyle name="SAPBEXstdItem 2 2 3" xfId="7073"/>
    <cellStyle name="SAPBEXstdItem 2 2 3 2" xfId="13039"/>
    <cellStyle name="SAPBEXstdItem 2 2 3 3" xfId="18795"/>
    <cellStyle name="SAPBEXstdItem 2 2 3 4" xfId="24280"/>
    <cellStyle name="SAPBEXstdItem 2 2 4" xfId="7074"/>
    <cellStyle name="SAPBEXstdItem 2 2 4 2" xfId="13040"/>
    <cellStyle name="SAPBEXstdItem 2 2 4 3" xfId="18796"/>
    <cellStyle name="SAPBEXstdItem 2 2 4 4" xfId="24281"/>
    <cellStyle name="SAPBEXstdItem 2 2 5" xfId="7075"/>
    <cellStyle name="SAPBEXstdItem 2 2 5 2" xfId="13041"/>
    <cellStyle name="SAPBEXstdItem 2 2 5 3" xfId="18797"/>
    <cellStyle name="SAPBEXstdItem 2 2 5 4" xfId="24282"/>
    <cellStyle name="SAPBEXstdItem 2 2 6" xfId="7076"/>
    <cellStyle name="SAPBEXstdItem 2 2 6 2" xfId="13042"/>
    <cellStyle name="SAPBEXstdItem 2 2 6 3" xfId="18798"/>
    <cellStyle name="SAPBEXstdItem 2 2 6 4" xfId="24283"/>
    <cellStyle name="SAPBEXstdItem 2 2 7" xfId="7077"/>
    <cellStyle name="SAPBEXstdItem 2 2 7 2" xfId="13043"/>
    <cellStyle name="SAPBEXstdItem 2 2 7 3" xfId="18799"/>
    <cellStyle name="SAPBEXstdItem 2 2 7 4" xfId="24284"/>
    <cellStyle name="SAPBEXstdItem 2 2 8" xfId="7078"/>
    <cellStyle name="SAPBEXstdItem 2 2 8 2" xfId="13044"/>
    <cellStyle name="SAPBEXstdItem 2 2 8 3" xfId="18800"/>
    <cellStyle name="SAPBEXstdItem 2 2 8 4" xfId="24285"/>
    <cellStyle name="SAPBEXstdItem 2 2 9" xfId="11772"/>
    <cellStyle name="SAPBEXstdItem 2 3" xfId="6022"/>
    <cellStyle name="SAPBEXstdItem 2 3 10" xfId="7079"/>
    <cellStyle name="SAPBEXstdItem 2 3 10 2" xfId="13045"/>
    <cellStyle name="SAPBEXstdItem 2 3 10 3" xfId="18801"/>
    <cellStyle name="SAPBEXstdItem 2 3 10 4" xfId="24286"/>
    <cellStyle name="SAPBEXstdItem 2 3 11" xfId="11995"/>
    <cellStyle name="SAPBEXstdItem 2 3 12" xfId="17752"/>
    <cellStyle name="SAPBEXstdItem 2 3 13" xfId="23249"/>
    <cellStyle name="SAPBEXstdItem 2 3 2" xfId="7080"/>
    <cellStyle name="SAPBEXstdItem 2 3 2 2" xfId="13046"/>
    <cellStyle name="SAPBEXstdItem 2 3 2 3" xfId="18802"/>
    <cellStyle name="SAPBEXstdItem 2 3 2 4" xfId="24287"/>
    <cellStyle name="SAPBEXstdItem 2 3 3" xfId="7081"/>
    <cellStyle name="SAPBEXstdItem 2 3 3 2" xfId="13047"/>
    <cellStyle name="SAPBEXstdItem 2 3 3 3" xfId="18803"/>
    <cellStyle name="SAPBEXstdItem 2 3 3 4" xfId="24288"/>
    <cellStyle name="SAPBEXstdItem 2 3 4" xfId="7082"/>
    <cellStyle name="SAPBEXstdItem 2 3 4 2" xfId="13048"/>
    <cellStyle name="SAPBEXstdItem 2 3 4 3" xfId="18804"/>
    <cellStyle name="SAPBEXstdItem 2 3 4 4" xfId="24289"/>
    <cellStyle name="SAPBEXstdItem 2 3 5" xfId="7083"/>
    <cellStyle name="SAPBEXstdItem 2 3 5 2" xfId="13049"/>
    <cellStyle name="SAPBEXstdItem 2 3 5 3" xfId="18805"/>
    <cellStyle name="SAPBEXstdItem 2 3 5 4" xfId="24290"/>
    <cellStyle name="SAPBEXstdItem 2 3 6" xfId="7084"/>
    <cellStyle name="SAPBEXstdItem 2 3 6 2" xfId="13050"/>
    <cellStyle name="SAPBEXstdItem 2 3 6 3" xfId="18806"/>
    <cellStyle name="SAPBEXstdItem 2 3 6 4" xfId="24291"/>
    <cellStyle name="SAPBEXstdItem 2 3 7" xfId="7085"/>
    <cellStyle name="SAPBEXstdItem 2 3 7 2" xfId="13051"/>
    <cellStyle name="SAPBEXstdItem 2 3 7 3" xfId="18807"/>
    <cellStyle name="SAPBEXstdItem 2 3 7 4" xfId="24292"/>
    <cellStyle name="SAPBEXstdItem 2 3 8" xfId="7086"/>
    <cellStyle name="SAPBEXstdItem 2 3 8 2" xfId="13052"/>
    <cellStyle name="SAPBEXstdItem 2 3 8 3" xfId="18808"/>
    <cellStyle name="SAPBEXstdItem 2 3 8 4" xfId="24293"/>
    <cellStyle name="SAPBEXstdItem 2 3 9" xfId="7087"/>
    <cellStyle name="SAPBEXstdItem 2 3 9 2" xfId="13053"/>
    <cellStyle name="SAPBEXstdItem 2 3 9 3" xfId="18809"/>
    <cellStyle name="SAPBEXstdItem 2 3 9 4" xfId="24294"/>
    <cellStyle name="SAPBEXstdItem 2 4" xfId="7088"/>
    <cellStyle name="SAPBEXstdItem 2 4 2" xfId="13054"/>
    <cellStyle name="SAPBEXstdItem 2 4 3" xfId="18810"/>
    <cellStyle name="SAPBEXstdItem 2 4 4" xfId="24295"/>
    <cellStyle name="SAPBEXstdItem 2 5" xfId="7089"/>
    <cellStyle name="SAPBEXstdItem 2 5 2" xfId="13055"/>
    <cellStyle name="SAPBEXstdItem 2 5 3" xfId="18811"/>
    <cellStyle name="SAPBEXstdItem 2 5 4" xfId="24296"/>
    <cellStyle name="SAPBEXstdItem 2 6" xfId="7090"/>
    <cellStyle name="SAPBEXstdItem 2 6 2" xfId="13056"/>
    <cellStyle name="SAPBEXstdItem 2 6 3" xfId="18812"/>
    <cellStyle name="SAPBEXstdItem 2 6 4" xfId="24297"/>
    <cellStyle name="SAPBEXstdItem 2 7" xfId="7091"/>
    <cellStyle name="SAPBEXstdItem 2 7 2" xfId="13057"/>
    <cellStyle name="SAPBEXstdItem 2 7 3" xfId="18813"/>
    <cellStyle name="SAPBEXstdItem 2 7 4" xfId="24298"/>
    <cellStyle name="SAPBEXstdItem 2 8" xfId="7092"/>
    <cellStyle name="SAPBEXstdItem 2 8 2" xfId="13058"/>
    <cellStyle name="SAPBEXstdItem 2 8 3" xfId="18814"/>
    <cellStyle name="SAPBEXstdItem 2 8 4" xfId="24299"/>
    <cellStyle name="SAPBEXstdItem 2 9" xfId="7093"/>
    <cellStyle name="SAPBEXstdItem 2 9 2" xfId="13059"/>
    <cellStyle name="SAPBEXstdItem 2 9 3" xfId="18815"/>
    <cellStyle name="SAPBEXstdItem 2 9 4" xfId="24300"/>
    <cellStyle name="SAPBEXstdItem 3" xfId="5575"/>
    <cellStyle name="SAPBEXstdItem 3 2" xfId="5863"/>
    <cellStyle name="SAPBEXstdItem 3 2 10" xfId="17597"/>
    <cellStyle name="SAPBEXstdItem 3 2 11" xfId="23095"/>
    <cellStyle name="SAPBEXstdItem 3 2 2" xfId="7094"/>
    <cellStyle name="SAPBEXstdItem 3 2 2 2" xfId="13060"/>
    <cellStyle name="SAPBEXstdItem 3 2 2 3" xfId="18816"/>
    <cellStyle name="SAPBEXstdItem 3 2 2 4" xfId="24301"/>
    <cellStyle name="SAPBEXstdItem 3 2 3" xfId="7095"/>
    <cellStyle name="SAPBEXstdItem 3 2 3 2" xfId="13061"/>
    <cellStyle name="SAPBEXstdItem 3 2 3 3" xfId="18817"/>
    <cellStyle name="SAPBEXstdItem 3 2 3 4" xfId="24302"/>
    <cellStyle name="SAPBEXstdItem 3 2 4" xfId="7096"/>
    <cellStyle name="SAPBEXstdItem 3 2 4 2" xfId="13062"/>
    <cellStyle name="SAPBEXstdItem 3 2 4 3" xfId="18818"/>
    <cellStyle name="SAPBEXstdItem 3 2 4 4" xfId="24303"/>
    <cellStyle name="SAPBEXstdItem 3 2 5" xfId="7097"/>
    <cellStyle name="SAPBEXstdItem 3 2 5 2" xfId="13063"/>
    <cellStyle name="SAPBEXstdItem 3 2 5 3" xfId="18819"/>
    <cellStyle name="SAPBEXstdItem 3 2 5 4" xfId="24304"/>
    <cellStyle name="SAPBEXstdItem 3 2 6" xfId="7098"/>
    <cellStyle name="SAPBEXstdItem 3 2 6 2" xfId="13064"/>
    <cellStyle name="SAPBEXstdItem 3 2 6 3" xfId="18820"/>
    <cellStyle name="SAPBEXstdItem 3 2 6 4" xfId="24305"/>
    <cellStyle name="SAPBEXstdItem 3 2 7" xfId="7099"/>
    <cellStyle name="SAPBEXstdItem 3 2 7 2" xfId="13065"/>
    <cellStyle name="SAPBEXstdItem 3 2 7 3" xfId="18821"/>
    <cellStyle name="SAPBEXstdItem 3 2 7 4" xfId="24306"/>
    <cellStyle name="SAPBEXstdItem 3 2 8" xfId="7100"/>
    <cellStyle name="SAPBEXstdItem 3 2 8 2" xfId="13066"/>
    <cellStyle name="SAPBEXstdItem 3 2 8 3" xfId="18822"/>
    <cellStyle name="SAPBEXstdItem 3 2 8 4" xfId="24307"/>
    <cellStyle name="SAPBEXstdItem 3 2 9" xfId="11836"/>
    <cellStyle name="SAPBEXstdItem 3 3" xfId="6073"/>
    <cellStyle name="SAPBEXstdItem 3 3 10" xfId="7101"/>
    <cellStyle name="SAPBEXstdItem 3 3 10 2" xfId="13067"/>
    <cellStyle name="SAPBEXstdItem 3 3 10 3" xfId="18823"/>
    <cellStyle name="SAPBEXstdItem 3 3 10 4" xfId="24308"/>
    <cellStyle name="SAPBEXstdItem 3 3 11" xfId="12045"/>
    <cellStyle name="SAPBEXstdItem 3 3 12" xfId="17801"/>
    <cellStyle name="SAPBEXstdItem 3 3 13" xfId="23298"/>
    <cellStyle name="SAPBEXstdItem 3 3 2" xfId="7102"/>
    <cellStyle name="SAPBEXstdItem 3 3 2 2" xfId="13068"/>
    <cellStyle name="SAPBEXstdItem 3 3 2 3" xfId="18824"/>
    <cellStyle name="SAPBEXstdItem 3 3 2 4" xfId="24309"/>
    <cellStyle name="SAPBEXstdItem 3 3 3" xfId="7103"/>
    <cellStyle name="SAPBEXstdItem 3 3 3 2" xfId="13069"/>
    <cellStyle name="SAPBEXstdItem 3 3 3 3" xfId="18825"/>
    <cellStyle name="SAPBEXstdItem 3 3 3 4" xfId="24310"/>
    <cellStyle name="SAPBEXstdItem 3 3 4" xfId="7104"/>
    <cellStyle name="SAPBEXstdItem 3 3 4 2" xfId="13070"/>
    <cellStyle name="SAPBEXstdItem 3 3 4 3" xfId="18826"/>
    <cellStyle name="SAPBEXstdItem 3 3 4 4" xfId="24311"/>
    <cellStyle name="SAPBEXstdItem 3 3 5" xfId="7105"/>
    <cellStyle name="SAPBEXstdItem 3 3 5 2" xfId="13071"/>
    <cellStyle name="SAPBEXstdItem 3 3 5 3" xfId="18827"/>
    <cellStyle name="SAPBEXstdItem 3 3 5 4" xfId="24312"/>
    <cellStyle name="SAPBEXstdItem 3 3 6" xfId="7106"/>
    <cellStyle name="SAPBEXstdItem 3 3 6 2" xfId="13072"/>
    <cellStyle name="SAPBEXstdItem 3 3 6 3" xfId="18828"/>
    <cellStyle name="SAPBEXstdItem 3 3 6 4" xfId="24313"/>
    <cellStyle name="SAPBEXstdItem 3 3 7" xfId="7107"/>
    <cellStyle name="SAPBEXstdItem 3 3 7 2" xfId="13073"/>
    <cellStyle name="SAPBEXstdItem 3 3 7 3" xfId="18829"/>
    <cellStyle name="SAPBEXstdItem 3 3 7 4" xfId="24314"/>
    <cellStyle name="SAPBEXstdItem 3 3 8" xfId="7108"/>
    <cellStyle name="SAPBEXstdItem 3 3 8 2" xfId="13074"/>
    <cellStyle name="SAPBEXstdItem 3 3 8 3" xfId="18830"/>
    <cellStyle name="SAPBEXstdItem 3 3 8 4" xfId="24315"/>
    <cellStyle name="SAPBEXstdItem 3 3 9" xfId="7109"/>
    <cellStyle name="SAPBEXstdItem 3 3 9 2" xfId="13075"/>
    <cellStyle name="SAPBEXstdItem 3 3 9 3" xfId="18831"/>
    <cellStyle name="SAPBEXstdItem 3 3 9 4" xfId="24316"/>
    <cellStyle name="SAPBEXstdItem 3 4" xfId="7110"/>
    <cellStyle name="SAPBEXstdItem 3 4 2" xfId="13076"/>
    <cellStyle name="SAPBEXstdItem 3 4 3" xfId="18832"/>
    <cellStyle name="SAPBEXstdItem 3 4 4" xfId="24317"/>
    <cellStyle name="SAPBEXstdItem 3 5" xfId="7111"/>
    <cellStyle name="SAPBEXstdItem 3 5 2" xfId="13077"/>
    <cellStyle name="SAPBEXstdItem 3 5 3" xfId="18833"/>
    <cellStyle name="SAPBEXstdItem 3 5 4" xfId="24318"/>
    <cellStyle name="SAPBEXstdItem 3 6" xfId="7112"/>
    <cellStyle name="SAPBEXstdItem 3 6 2" xfId="13078"/>
    <cellStyle name="SAPBEXstdItem 3 6 3" xfId="18834"/>
    <cellStyle name="SAPBEXstdItem 3 6 4" xfId="24319"/>
    <cellStyle name="SAPBEXstdItem 3 7" xfId="11563"/>
    <cellStyle name="SAPBEXstdItem 3 8" xfId="17339"/>
    <cellStyle name="SAPBEXstdItem 4" xfId="5463"/>
    <cellStyle name="SAPBEXstdItem 4 2" xfId="5751"/>
    <cellStyle name="SAPBEXstdItem 4 2 10" xfId="17491"/>
    <cellStyle name="SAPBEXstdItem 4 2 11" xfId="23009"/>
    <cellStyle name="SAPBEXstdItem 4 2 2" xfId="7113"/>
    <cellStyle name="SAPBEXstdItem 4 2 2 2" xfId="13079"/>
    <cellStyle name="SAPBEXstdItem 4 2 2 3" xfId="18835"/>
    <cellStyle name="SAPBEXstdItem 4 2 2 4" xfId="24320"/>
    <cellStyle name="SAPBEXstdItem 4 2 3" xfId="7114"/>
    <cellStyle name="SAPBEXstdItem 4 2 3 2" xfId="13080"/>
    <cellStyle name="SAPBEXstdItem 4 2 3 3" xfId="18836"/>
    <cellStyle name="SAPBEXstdItem 4 2 3 4" xfId="24321"/>
    <cellStyle name="SAPBEXstdItem 4 2 4" xfId="7115"/>
    <cellStyle name="SAPBEXstdItem 4 2 4 2" xfId="13081"/>
    <cellStyle name="SAPBEXstdItem 4 2 4 3" xfId="18837"/>
    <cellStyle name="SAPBEXstdItem 4 2 4 4" xfId="24322"/>
    <cellStyle name="SAPBEXstdItem 4 2 5" xfId="7116"/>
    <cellStyle name="SAPBEXstdItem 4 2 5 2" xfId="13082"/>
    <cellStyle name="SAPBEXstdItem 4 2 5 3" xfId="18838"/>
    <cellStyle name="SAPBEXstdItem 4 2 5 4" xfId="24323"/>
    <cellStyle name="SAPBEXstdItem 4 2 6" xfId="7117"/>
    <cellStyle name="SAPBEXstdItem 4 2 6 2" xfId="13083"/>
    <cellStyle name="SAPBEXstdItem 4 2 6 3" xfId="18839"/>
    <cellStyle name="SAPBEXstdItem 4 2 6 4" xfId="24324"/>
    <cellStyle name="SAPBEXstdItem 4 2 7" xfId="7118"/>
    <cellStyle name="SAPBEXstdItem 4 2 7 2" xfId="13084"/>
    <cellStyle name="SAPBEXstdItem 4 2 7 3" xfId="18840"/>
    <cellStyle name="SAPBEXstdItem 4 2 7 4" xfId="24325"/>
    <cellStyle name="SAPBEXstdItem 4 2 8" xfId="7119"/>
    <cellStyle name="SAPBEXstdItem 4 2 8 2" xfId="13085"/>
    <cellStyle name="SAPBEXstdItem 4 2 8 3" xfId="18841"/>
    <cellStyle name="SAPBEXstdItem 4 2 8 4" xfId="24326"/>
    <cellStyle name="SAPBEXstdItem 4 2 9" xfId="11724"/>
    <cellStyle name="SAPBEXstdItem 4 3" xfId="5978"/>
    <cellStyle name="SAPBEXstdItem 4 3 10" xfId="7120"/>
    <cellStyle name="SAPBEXstdItem 4 3 10 2" xfId="13086"/>
    <cellStyle name="SAPBEXstdItem 4 3 10 3" xfId="18842"/>
    <cellStyle name="SAPBEXstdItem 4 3 10 4" xfId="24327"/>
    <cellStyle name="SAPBEXstdItem 4 3 11" xfId="11951"/>
    <cellStyle name="SAPBEXstdItem 4 3 12" xfId="17708"/>
    <cellStyle name="SAPBEXstdItem 4 3 13" xfId="23205"/>
    <cellStyle name="SAPBEXstdItem 4 3 2" xfId="7121"/>
    <cellStyle name="SAPBEXstdItem 4 3 2 2" xfId="13087"/>
    <cellStyle name="SAPBEXstdItem 4 3 2 3" xfId="18843"/>
    <cellStyle name="SAPBEXstdItem 4 3 2 4" xfId="24328"/>
    <cellStyle name="SAPBEXstdItem 4 3 3" xfId="7122"/>
    <cellStyle name="SAPBEXstdItem 4 3 3 2" xfId="13088"/>
    <cellStyle name="SAPBEXstdItem 4 3 3 3" xfId="18844"/>
    <cellStyle name="SAPBEXstdItem 4 3 3 4" xfId="24329"/>
    <cellStyle name="SAPBEXstdItem 4 3 4" xfId="7123"/>
    <cellStyle name="SAPBEXstdItem 4 3 4 2" xfId="13089"/>
    <cellStyle name="SAPBEXstdItem 4 3 4 3" xfId="18845"/>
    <cellStyle name="SAPBEXstdItem 4 3 4 4" xfId="24330"/>
    <cellStyle name="SAPBEXstdItem 4 3 5" xfId="7124"/>
    <cellStyle name="SAPBEXstdItem 4 3 5 2" xfId="13090"/>
    <cellStyle name="SAPBEXstdItem 4 3 5 3" xfId="18846"/>
    <cellStyle name="SAPBEXstdItem 4 3 5 4" xfId="24331"/>
    <cellStyle name="SAPBEXstdItem 4 3 6" xfId="7125"/>
    <cellStyle name="SAPBEXstdItem 4 3 6 2" xfId="13091"/>
    <cellStyle name="SAPBEXstdItem 4 3 6 3" xfId="18847"/>
    <cellStyle name="SAPBEXstdItem 4 3 6 4" xfId="24332"/>
    <cellStyle name="SAPBEXstdItem 4 3 7" xfId="7126"/>
    <cellStyle name="SAPBEXstdItem 4 3 7 2" xfId="13092"/>
    <cellStyle name="SAPBEXstdItem 4 3 7 3" xfId="18848"/>
    <cellStyle name="SAPBEXstdItem 4 3 7 4" xfId="24333"/>
    <cellStyle name="SAPBEXstdItem 4 3 8" xfId="7127"/>
    <cellStyle name="SAPBEXstdItem 4 3 8 2" xfId="13093"/>
    <cellStyle name="SAPBEXstdItem 4 3 8 3" xfId="18849"/>
    <cellStyle name="SAPBEXstdItem 4 3 8 4" xfId="24334"/>
    <cellStyle name="SAPBEXstdItem 4 3 9" xfId="7128"/>
    <cellStyle name="SAPBEXstdItem 4 3 9 2" xfId="13094"/>
    <cellStyle name="SAPBEXstdItem 4 3 9 3" xfId="18850"/>
    <cellStyle name="SAPBEXstdItem 4 3 9 4" xfId="24335"/>
    <cellStyle name="SAPBEXstdItem 4 4" xfId="7129"/>
    <cellStyle name="SAPBEXstdItem 4 4 2" xfId="13095"/>
    <cellStyle name="SAPBEXstdItem 4 4 3" xfId="18851"/>
    <cellStyle name="SAPBEXstdItem 4 4 4" xfId="24336"/>
    <cellStyle name="SAPBEXstdItem 4 5" xfId="7130"/>
    <cellStyle name="SAPBEXstdItem 4 5 2" xfId="13096"/>
    <cellStyle name="SAPBEXstdItem 4 5 3" xfId="18852"/>
    <cellStyle name="SAPBEXstdItem 4 5 4" xfId="24337"/>
    <cellStyle name="SAPBEXstdItem 4 6" xfId="7131"/>
    <cellStyle name="SAPBEXstdItem 4 6 2" xfId="13097"/>
    <cellStyle name="SAPBEXstdItem 4 6 3" xfId="18853"/>
    <cellStyle name="SAPBEXstdItem 4 6 4" xfId="24338"/>
    <cellStyle name="SAPBEXstdItem 4 7" xfId="11457"/>
    <cellStyle name="SAPBEXstdItem 4 8" xfId="17250"/>
    <cellStyle name="SAPBEXstdItem 5" xfId="5479"/>
    <cellStyle name="SAPBEXstdItem 5 2" xfId="5767"/>
    <cellStyle name="SAPBEXstdItem 5 2 10" xfId="17507"/>
    <cellStyle name="SAPBEXstdItem 5 2 11" xfId="23020"/>
    <cellStyle name="SAPBEXstdItem 5 2 2" xfId="7132"/>
    <cellStyle name="SAPBEXstdItem 5 2 2 2" xfId="13098"/>
    <cellStyle name="SAPBEXstdItem 5 2 2 3" xfId="18854"/>
    <cellStyle name="SAPBEXstdItem 5 2 2 4" xfId="24339"/>
    <cellStyle name="SAPBEXstdItem 5 2 3" xfId="7133"/>
    <cellStyle name="SAPBEXstdItem 5 2 3 2" xfId="13099"/>
    <cellStyle name="SAPBEXstdItem 5 2 3 3" xfId="18855"/>
    <cellStyle name="SAPBEXstdItem 5 2 3 4" xfId="24340"/>
    <cellStyle name="SAPBEXstdItem 5 2 4" xfId="7134"/>
    <cellStyle name="SAPBEXstdItem 5 2 4 2" xfId="13100"/>
    <cellStyle name="SAPBEXstdItem 5 2 4 3" xfId="18856"/>
    <cellStyle name="SAPBEXstdItem 5 2 4 4" xfId="24341"/>
    <cellStyle name="SAPBEXstdItem 5 2 5" xfId="7135"/>
    <cellStyle name="SAPBEXstdItem 5 2 5 2" xfId="13101"/>
    <cellStyle name="SAPBEXstdItem 5 2 5 3" xfId="18857"/>
    <cellStyle name="SAPBEXstdItem 5 2 5 4" xfId="24342"/>
    <cellStyle name="SAPBEXstdItem 5 2 6" xfId="7136"/>
    <cellStyle name="SAPBEXstdItem 5 2 6 2" xfId="13102"/>
    <cellStyle name="SAPBEXstdItem 5 2 6 3" xfId="18858"/>
    <cellStyle name="SAPBEXstdItem 5 2 6 4" xfId="24343"/>
    <cellStyle name="SAPBEXstdItem 5 2 7" xfId="7137"/>
    <cellStyle name="SAPBEXstdItem 5 2 7 2" xfId="13103"/>
    <cellStyle name="SAPBEXstdItem 5 2 7 3" xfId="18859"/>
    <cellStyle name="SAPBEXstdItem 5 2 7 4" xfId="24344"/>
    <cellStyle name="SAPBEXstdItem 5 2 8" xfId="7138"/>
    <cellStyle name="SAPBEXstdItem 5 2 8 2" xfId="13104"/>
    <cellStyle name="SAPBEXstdItem 5 2 8 3" xfId="18860"/>
    <cellStyle name="SAPBEXstdItem 5 2 8 4" xfId="24345"/>
    <cellStyle name="SAPBEXstdItem 5 2 9" xfId="11740"/>
    <cellStyle name="SAPBEXstdItem 5 3" xfId="5992"/>
    <cellStyle name="SAPBEXstdItem 5 3 10" xfId="7139"/>
    <cellStyle name="SAPBEXstdItem 5 3 10 2" xfId="13105"/>
    <cellStyle name="SAPBEXstdItem 5 3 10 3" xfId="18861"/>
    <cellStyle name="SAPBEXstdItem 5 3 10 4" xfId="24346"/>
    <cellStyle name="SAPBEXstdItem 5 3 11" xfId="11965"/>
    <cellStyle name="SAPBEXstdItem 5 3 12" xfId="17722"/>
    <cellStyle name="SAPBEXstdItem 5 3 13" xfId="23219"/>
    <cellStyle name="SAPBEXstdItem 5 3 2" xfId="7140"/>
    <cellStyle name="SAPBEXstdItem 5 3 2 2" xfId="13106"/>
    <cellStyle name="SAPBEXstdItem 5 3 2 3" xfId="18862"/>
    <cellStyle name="SAPBEXstdItem 5 3 2 4" xfId="24347"/>
    <cellStyle name="SAPBEXstdItem 5 3 3" xfId="7141"/>
    <cellStyle name="SAPBEXstdItem 5 3 3 2" xfId="13107"/>
    <cellStyle name="SAPBEXstdItem 5 3 3 3" xfId="18863"/>
    <cellStyle name="SAPBEXstdItem 5 3 3 4" xfId="24348"/>
    <cellStyle name="SAPBEXstdItem 5 3 4" xfId="7142"/>
    <cellStyle name="SAPBEXstdItem 5 3 4 2" xfId="13108"/>
    <cellStyle name="SAPBEXstdItem 5 3 4 3" xfId="18864"/>
    <cellStyle name="SAPBEXstdItem 5 3 4 4" xfId="24349"/>
    <cellStyle name="SAPBEXstdItem 5 3 5" xfId="7143"/>
    <cellStyle name="SAPBEXstdItem 5 3 5 2" xfId="13109"/>
    <cellStyle name="SAPBEXstdItem 5 3 5 3" xfId="18865"/>
    <cellStyle name="SAPBEXstdItem 5 3 5 4" xfId="24350"/>
    <cellStyle name="SAPBEXstdItem 5 3 6" xfId="7144"/>
    <cellStyle name="SAPBEXstdItem 5 3 6 2" xfId="13110"/>
    <cellStyle name="SAPBEXstdItem 5 3 6 3" xfId="18866"/>
    <cellStyle name="SAPBEXstdItem 5 3 6 4" xfId="24351"/>
    <cellStyle name="SAPBEXstdItem 5 3 7" xfId="7145"/>
    <cellStyle name="SAPBEXstdItem 5 3 7 2" xfId="13111"/>
    <cellStyle name="SAPBEXstdItem 5 3 7 3" xfId="18867"/>
    <cellStyle name="SAPBEXstdItem 5 3 7 4" xfId="24352"/>
    <cellStyle name="SAPBEXstdItem 5 3 8" xfId="7146"/>
    <cellStyle name="SAPBEXstdItem 5 3 8 2" xfId="13112"/>
    <cellStyle name="SAPBEXstdItem 5 3 8 3" xfId="18868"/>
    <cellStyle name="SAPBEXstdItem 5 3 8 4" xfId="24353"/>
    <cellStyle name="SAPBEXstdItem 5 3 9" xfId="7147"/>
    <cellStyle name="SAPBEXstdItem 5 3 9 2" xfId="13113"/>
    <cellStyle name="SAPBEXstdItem 5 3 9 3" xfId="18869"/>
    <cellStyle name="SAPBEXstdItem 5 3 9 4" xfId="24354"/>
    <cellStyle name="SAPBEXstdItem 5 4" xfId="7148"/>
    <cellStyle name="SAPBEXstdItem 5 4 2" xfId="13114"/>
    <cellStyle name="SAPBEXstdItem 5 4 3" xfId="18870"/>
    <cellStyle name="SAPBEXstdItem 5 4 4" xfId="24355"/>
    <cellStyle name="SAPBEXstdItem 5 5" xfId="7149"/>
    <cellStyle name="SAPBEXstdItem 5 5 2" xfId="13115"/>
    <cellStyle name="SAPBEXstdItem 5 5 3" xfId="18871"/>
    <cellStyle name="SAPBEXstdItem 5 5 4" xfId="24356"/>
    <cellStyle name="SAPBEXstdItem 5 6" xfId="7150"/>
    <cellStyle name="SAPBEXstdItem 5 6 2" xfId="13116"/>
    <cellStyle name="SAPBEXstdItem 5 6 3" xfId="18872"/>
    <cellStyle name="SAPBEXstdItem 5 6 4" xfId="24357"/>
    <cellStyle name="SAPBEXstdItem 5 7" xfId="7151"/>
    <cellStyle name="SAPBEXstdItem 5 7 2" xfId="13117"/>
    <cellStyle name="SAPBEXstdItem 5 7 3" xfId="18873"/>
    <cellStyle name="SAPBEXstdItem 5 7 4" xfId="24358"/>
    <cellStyle name="SAPBEXstdItem 5 8" xfId="11473"/>
    <cellStyle name="SAPBEXstdItem 5 9" xfId="17266"/>
    <cellStyle name="SAPBEXstdItem 6" xfId="5472"/>
    <cellStyle name="SAPBEXstdItem 6 10" xfId="17259"/>
    <cellStyle name="SAPBEXstdItem 6 11" xfId="22880"/>
    <cellStyle name="SAPBEXstdItem 6 2" xfId="5760"/>
    <cellStyle name="SAPBEXstdItem 6 2 10" xfId="7152"/>
    <cellStyle name="SAPBEXstdItem 6 2 10 2" xfId="13118"/>
    <cellStyle name="SAPBEXstdItem 6 2 10 3" xfId="18874"/>
    <cellStyle name="SAPBEXstdItem 6 2 10 4" xfId="24359"/>
    <cellStyle name="SAPBEXstdItem 6 2 11" xfId="11733"/>
    <cellStyle name="SAPBEXstdItem 6 2 12" xfId="17500"/>
    <cellStyle name="SAPBEXstdItem 6 2 13" xfId="23016"/>
    <cellStyle name="SAPBEXstdItem 6 2 2" xfId="7153"/>
    <cellStyle name="SAPBEXstdItem 6 2 2 2" xfId="13119"/>
    <cellStyle name="SAPBEXstdItem 6 2 2 3" xfId="18875"/>
    <cellStyle name="SAPBEXstdItem 6 2 2 4" xfId="24360"/>
    <cellStyle name="SAPBEXstdItem 6 2 3" xfId="7154"/>
    <cellStyle name="SAPBEXstdItem 6 2 3 2" xfId="13120"/>
    <cellStyle name="SAPBEXstdItem 6 2 3 3" xfId="18876"/>
    <cellStyle name="SAPBEXstdItem 6 2 3 4" xfId="24361"/>
    <cellStyle name="SAPBEXstdItem 6 2 4" xfId="7155"/>
    <cellStyle name="SAPBEXstdItem 6 2 4 2" xfId="13121"/>
    <cellStyle name="SAPBEXstdItem 6 2 4 3" xfId="18877"/>
    <cellStyle name="SAPBEXstdItem 6 2 4 4" xfId="24362"/>
    <cellStyle name="SAPBEXstdItem 6 2 5" xfId="7156"/>
    <cellStyle name="SAPBEXstdItem 6 2 5 2" xfId="13122"/>
    <cellStyle name="SAPBEXstdItem 6 2 5 3" xfId="18878"/>
    <cellStyle name="SAPBEXstdItem 6 2 5 4" xfId="24363"/>
    <cellStyle name="SAPBEXstdItem 6 2 6" xfId="7157"/>
    <cellStyle name="SAPBEXstdItem 6 2 6 2" xfId="13123"/>
    <cellStyle name="SAPBEXstdItem 6 2 6 3" xfId="18879"/>
    <cellStyle name="SAPBEXstdItem 6 2 6 4" xfId="24364"/>
    <cellStyle name="SAPBEXstdItem 6 2 7" xfId="7158"/>
    <cellStyle name="SAPBEXstdItem 6 2 7 2" xfId="13124"/>
    <cellStyle name="SAPBEXstdItem 6 2 7 3" xfId="18880"/>
    <cellStyle name="SAPBEXstdItem 6 2 7 4" xfId="24365"/>
    <cellStyle name="SAPBEXstdItem 6 2 8" xfId="7159"/>
    <cellStyle name="SAPBEXstdItem 6 2 8 2" xfId="13125"/>
    <cellStyle name="SAPBEXstdItem 6 2 8 3" xfId="18881"/>
    <cellStyle name="SAPBEXstdItem 6 2 8 4" xfId="24366"/>
    <cellStyle name="SAPBEXstdItem 6 2 9" xfId="7160"/>
    <cellStyle name="SAPBEXstdItem 6 2 9 2" xfId="13126"/>
    <cellStyle name="SAPBEXstdItem 6 2 9 3" xfId="18882"/>
    <cellStyle name="SAPBEXstdItem 6 2 9 4" xfId="24367"/>
    <cellStyle name="SAPBEXstdItem 6 3" xfId="5987"/>
    <cellStyle name="SAPBEXstdItem 6 3 10" xfId="7161"/>
    <cellStyle name="SAPBEXstdItem 6 3 10 2" xfId="13127"/>
    <cellStyle name="SAPBEXstdItem 6 3 10 3" xfId="18883"/>
    <cellStyle name="SAPBEXstdItem 6 3 10 4" xfId="24368"/>
    <cellStyle name="SAPBEXstdItem 6 3 11" xfId="11960"/>
    <cellStyle name="SAPBEXstdItem 6 3 12" xfId="17717"/>
    <cellStyle name="SAPBEXstdItem 6 3 13" xfId="23214"/>
    <cellStyle name="SAPBEXstdItem 6 3 2" xfId="7162"/>
    <cellStyle name="SAPBEXstdItem 6 3 2 2" xfId="13128"/>
    <cellStyle name="SAPBEXstdItem 6 3 2 3" xfId="18884"/>
    <cellStyle name="SAPBEXstdItem 6 3 2 4" xfId="24369"/>
    <cellStyle name="SAPBEXstdItem 6 3 3" xfId="7163"/>
    <cellStyle name="SAPBEXstdItem 6 3 3 2" xfId="13129"/>
    <cellStyle name="SAPBEXstdItem 6 3 3 3" xfId="18885"/>
    <cellStyle name="SAPBEXstdItem 6 3 3 4" xfId="24370"/>
    <cellStyle name="SAPBEXstdItem 6 3 4" xfId="7164"/>
    <cellStyle name="SAPBEXstdItem 6 3 4 2" xfId="13130"/>
    <cellStyle name="SAPBEXstdItem 6 3 4 3" xfId="18886"/>
    <cellStyle name="SAPBEXstdItem 6 3 4 4" xfId="24371"/>
    <cellStyle name="SAPBEXstdItem 6 3 5" xfId="7165"/>
    <cellStyle name="SAPBEXstdItem 6 3 5 2" xfId="13131"/>
    <cellStyle name="SAPBEXstdItem 6 3 5 3" xfId="18887"/>
    <cellStyle name="SAPBEXstdItem 6 3 5 4" xfId="24372"/>
    <cellStyle name="SAPBEXstdItem 6 3 6" xfId="7166"/>
    <cellStyle name="SAPBEXstdItem 6 3 6 2" xfId="13132"/>
    <cellStyle name="SAPBEXstdItem 6 3 6 3" xfId="18888"/>
    <cellStyle name="SAPBEXstdItem 6 3 6 4" xfId="24373"/>
    <cellStyle name="SAPBEXstdItem 6 3 7" xfId="7167"/>
    <cellStyle name="SAPBEXstdItem 6 3 7 2" xfId="13133"/>
    <cellStyle name="SAPBEXstdItem 6 3 7 3" xfId="18889"/>
    <cellStyle name="SAPBEXstdItem 6 3 7 4" xfId="24374"/>
    <cellStyle name="SAPBEXstdItem 6 3 8" xfId="7168"/>
    <cellStyle name="SAPBEXstdItem 6 3 8 2" xfId="13134"/>
    <cellStyle name="SAPBEXstdItem 6 3 8 3" xfId="18890"/>
    <cellStyle name="SAPBEXstdItem 6 3 8 4" xfId="24375"/>
    <cellStyle name="SAPBEXstdItem 6 3 9" xfId="7169"/>
    <cellStyle name="SAPBEXstdItem 6 3 9 2" xfId="13135"/>
    <cellStyle name="SAPBEXstdItem 6 3 9 3" xfId="18891"/>
    <cellStyle name="SAPBEXstdItem 6 3 9 4" xfId="24376"/>
    <cellStyle name="SAPBEXstdItem 6 4" xfId="7170"/>
    <cellStyle name="SAPBEXstdItem 6 4 2" xfId="13136"/>
    <cellStyle name="SAPBEXstdItem 6 4 3" xfId="18892"/>
    <cellStyle name="SAPBEXstdItem 6 4 4" xfId="24377"/>
    <cellStyle name="SAPBEXstdItem 6 5" xfId="7171"/>
    <cellStyle name="SAPBEXstdItem 6 5 2" xfId="13137"/>
    <cellStyle name="SAPBEXstdItem 6 5 3" xfId="18893"/>
    <cellStyle name="SAPBEXstdItem 6 5 4" xfId="24378"/>
    <cellStyle name="SAPBEXstdItem 6 6" xfId="7172"/>
    <cellStyle name="SAPBEXstdItem 6 6 2" xfId="13138"/>
    <cellStyle name="SAPBEXstdItem 6 6 3" xfId="18894"/>
    <cellStyle name="SAPBEXstdItem 6 6 4" xfId="24379"/>
    <cellStyle name="SAPBEXstdItem 6 7" xfId="7173"/>
    <cellStyle name="SAPBEXstdItem 6 7 2" xfId="13139"/>
    <cellStyle name="SAPBEXstdItem 6 7 3" xfId="18895"/>
    <cellStyle name="SAPBEXstdItem 6 7 4" xfId="24380"/>
    <cellStyle name="SAPBEXstdItem 6 8" xfId="7174"/>
    <cellStyle name="SAPBEXstdItem 6 8 2" xfId="13140"/>
    <cellStyle name="SAPBEXstdItem 6 8 3" xfId="18896"/>
    <cellStyle name="SAPBEXstdItem 6 8 4" xfId="24381"/>
    <cellStyle name="SAPBEXstdItem 6 9" xfId="11466"/>
    <cellStyle name="SAPBEXstdItem 7" xfId="7175"/>
    <cellStyle name="SAPBEXstdItem 7 2" xfId="13141"/>
    <cellStyle name="SAPBEXstdItem 7 3" xfId="18897"/>
    <cellStyle name="SAPBEXstdItem 7 4" xfId="24382"/>
    <cellStyle name="SAPBEXstdItem 8" xfId="7176"/>
    <cellStyle name="SAPBEXstdItem 8 2" xfId="13142"/>
    <cellStyle name="SAPBEXstdItem 8 3" xfId="18898"/>
    <cellStyle name="SAPBEXstdItem 8 4" xfId="24383"/>
    <cellStyle name="SAPBEXstdItem 9" xfId="11293"/>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2" xfId="5554"/>
    <cellStyle name="계산 2 2 2 2" xfId="5842"/>
    <cellStyle name="계산 2 2 2 2 10" xfId="11815"/>
    <cellStyle name="계산 2 2 2 2 11" xfId="17576"/>
    <cellStyle name="계산 2 2 2 2 12" xfId="23086"/>
    <cellStyle name="계산 2 2 2 2 2" xfId="7180"/>
    <cellStyle name="계산 2 2 2 2 2 2" xfId="13146"/>
    <cellStyle name="계산 2 2 2 2 2 3" xfId="18902"/>
    <cellStyle name="계산 2 2 2 2 2 4" xfId="24384"/>
    <cellStyle name="계산 2 2 2 2 3" xfId="7181"/>
    <cellStyle name="계산 2 2 2 2 3 2" xfId="13147"/>
    <cellStyle name="계산 2 2 2 2 3 3" xfId="18903"/>
    <cellStyle name="계산 2 2 2 2 3 4" xfId="24385"/>
    <cellStyle name="계산 2 2 2 2 4" xfId="7182"/>
    <cellStyle name="계산 2 2 2 2 4 2" xfId="13148"/>
    <cellStyle name="계산 2 2 2 2 4 3" xfId="18904"/>
    <cellStyle name="계산 2 2 2 2 4 4" xfId="24386"/>
    <cellStyle name="계산 2 2 2 2 5" xfId="7183"/>
    <cellStyle name="계산 2 2 2 2 5 2" xfId="13149"/>
    <cellStyle name="계산 2 2 2 2 5 3" xfId="18905"/>
    <cellStyle name="계산 2 2 2 2 5 4" xfId="24387"/>
    <cellStyle name="계산 2 2 2 2 6" xfId="7184"/>
    <cellStyle name="계산 2 2 2 2 6 2" xfId="13150"/>
    <cellStyle name="계산 2 2 2 2 6 3" xfId="18906"/>
    <cellStyle name="계산 2 2 2 2 6 4" xfId="24388"/>
    <cellStyle name="계산 2 2 2 2 7" xfId="7185"/>
    <cellStyle name="계산 2 2 2 2 7 2" xfId="13151"/>
    <cellStyle name="계산 2 2 2 2 7 3" xfId="18907"/>
    <cellStyle name="계산 2 2 2 2 7 4" xfId="24389"/>
    <cellStyle name="계산 2 2 2 2 8" xfId="7186"/>
    <cellStyle name="계산 2 2 2 2 8 2" xfId="13152"/>
    <cellStyle name="계산 2 2 2 2 8 3" xfId="18908"/>
    <cellStyle name="계산 2 2 2 2 8 4" xfId="24390"/>
    <cellStyle name="계산 2 2 2 2 9" xfId="7187"/>
    <cellStyle name="계산 2 2 2 2 9 2" xfId="13153"/>
    <cellStyle name="계산 2 2 2 2 9 3" xfId="18909"/>
    <cellStyle name="계산 2 2 2 2 9 4" xfId="24391"/>
    <cellStyle name="계산 2 2 2 3" xfId="6063"/>
    <cellStyle name="계산 2 2 2 3 10" xfId="7188"/>
    <cellStyle name="계산 2 2 2 3 10 2" xfId="13154"/>
    <cellStyle name="계산 2 2 2 3 10 3" xfId="18910"/>
    <cellStyle name="계산 2 2 2 3 10 4" xfId="24392"/>
    <cellStyle name="계산 2 2 2 3 11" xfId="12035"/>
    <cellStyle name="계산 2 2 2 3 12" xfId="17791"/>
    <cellStyle name="계산 2 2 2 3 13" xfId="23288"/>
    <cellStyle name="계산 2 2 2 3 2" xfId="7189"/>
    <cellStyle name="계산 2 2 2 3 2 2" xfId="13155"/>
    <cellStyle name="계산 2 2 2 3 2 3" xfId="18911"/>
    <cellStyle name="계산 2 2 2 3 2 4" xfId="24393"/>
    <cellStyle name="계산 2 2 2 3 3" xfId="7190"/>
    <cellStyle name="계산 2 2 2 3 3 2" xfId="13156"/>
    <cellStyle name="계산 2 2 2 3 3 3" xfId="18912"/>
    <cellStyle name="계산 2 2 2 3 3 4" xfId="24394"/>
    <cellStyle name="계산 2 2 2 3 4" xfId="7191"/>
    <cellStyle name="계산 2 2 2 3 4 2" xfId="13157"/>
    <cellStyle name="계산 2 2 2 3 4 3" xfId="18913"/>
    <cellStyle name="계산 2 2 2 3 4 4" xfId="24395"/>
    <cellStyle name="계산 2 2 2 3 5" xfId="7192"/>
    <cellStyle name="계산 2 2 2 3 5 2" xfId="13158"/>
    <cellStyle name="계산 2 2 2 3 5 3" xfId="18914"/>
    <cellStyle name="계산 2 2 2 3 5 4" xfId="24396"/>
    <cellStyle name="계산 2 2 2 3 6" xfId="7193"/>
    <cellStyle name="계산 2 2 2 3 6 2" xfId="13159"/>
    <cellStyle name="계산 2 2 2 3 6 3" xfId="18915"/>
    <cellStyle name="계산 2 2 2 3 6 4" xfId="24397"/>
    <cellStyle name="계산 2 2 2 3 7" xfId="7194"/>
    <cellStyle name="계산 2 2 2 3 7 2" xfId="13160"/>
    <cellStyle name="계산 2 2 2 3 7 3" xfId="18916"/>
    <cellStyle name="계산 2 2 2 3 7 4" xfId="24398"/>
    <cellStyle name="계산 2 2 2 3 8" xfId="7195"/>
    <cellStyle name="계산 2 2 2 3 8 2" xfId="13161"/>
    <cellStyle name="계산 2 2 2 3 8 3" xfId="18917"/>
    <cellStyle name="계산 2 2 2 3 8 4" xfId="24399"/>
    <cellStyle name="계산 2 2 2 3 9" xfId="7196"/>
    <cellStyle name="계산 2 2 2 3 9 2" xfId="13162"/>
    <cellStyle name="계산 2 2 2 3 9 3" xfId="18918"/>
    <cellStyle name="계산 2 2 2 3 9 4" xfId="24400"/>
    <cellStyle name="계산 2 2 2 4" xfId="7197"/>
    <cellStyle name="계산 2 2 2 4 2" xfId="13163"/>
    <cellStyle name="계산 2 2 2 4 3" xfId="18919"/>
    <cellStyle name="계산 2 2 2 4 4" xfId="24401"/>
    <cellStyle name="계산 2 2 2 5" xfId="7198"/>
    <cellStyle name="계산 2 2 2 5 2" xfId="13164"/>
    <cellStyle name="계산 2 2 2 5 3" xfId="18920"/>
    <cellStyle name="계산 2 2 2 5 4" xfId="24402"/>
    <cellStyle name="계산 2 2 2 6" xfId="7199"/>
    <cellStyle name="계산 2 2 2 6 2" xfId="13165"/>
    <cellStyle name="계산 2 2 2 6 3" xfId="18921"/>
    <cellStyle name="계산 2 2 2 6 4" xfId="24403"/>
    <cellStyle name="계산 2 2 2 7" xfId="11547"/>
    <cellStyle name="계산 2 2 2 8" xfId="17327"/>
    <cellStyle name="계산 2 2 3" xfId="5444"/>
    <cellStyle name="계산 2 2 3 2" xfId="5732"/>
    <cellStyle name="계산 2 2 3 2 10" xfId="11705"/>
    <cellStyle name="계산 2 2 3 2 11" xfId="17472"/>
    <cellStyle name="계산 2 2 3 2 12" xfId="22992"/>
    <cellStyle name="계산 2 2 3 2 2" xfId="7200"/>
    <cellStyle name="계산 2 2 3 2 2 2" xfId="13166"/>
    <cellStyle name="계산 2 2 3 2 2 3" xfId="18922"/>
    <cellStyle name="계산 2 2 3 2 2 4" xfId="24404"/>
    <cellStyle name="계산 2 2 3 2 3" xfId="7201"/>
    <cellStyle name="계산 2 2 3 2 3 2" xfId="13167"/>
    <cellStyle name="계산 2 2 3 2 3 3" xfId="18923"/>
    <cellStyle name="계산 2 2 3 2 3 4" xfId="24405"/>
    <cellStyle name="계산 2 2 3 2 4" xfId="7202"/>
    <cellStyle name="계산 2 2 3 2 4 2" xfId="13168"/>
    <cellStyle name="계산 2 2 3 2 4 3" xfId="18924"/>
    <cellStyle name="계산 2 2 3 2 4 4" xfId="24406"/>
    <cellStyle name="계산 2 2 3 2 5" xfId="7203"/>
    <cellStyle name="계산 2 2 3 2 5 2" xfId="13169"/>
    <cellStyle name="계산 2 2 3 2 5 3" xfId="18925"/>
    <cellStyle name="계산 2 2 3 2 5 4" xfId="24407"/>
    <cellStyle name="계산 2 2 3 2 6" xfId="7204"/>
    <cellStyle name="계산 2 2 3 2 6 2" xfId="13170"/>
    <cellStyle name="계산 2 2 3 2 6 3" xfId="18926"/>
    <cellStyle name="계산 2 2 3 2 6 4" xfId="24408"/>
    <cellStyle name="계산 2 2 3 2 7" xfId="7205"/>
    <cellStyle name="계산 2 2 3 2 7 2" xfId="13171"/>
    <cellStyle name="계산 2 2 3 2 7 3" xfId="18927"/>
    <cellStyle name="계산 2 2 3 2 7 4" xfId="24409"/>
    <cellStyle name="계산 2 2 3 2 8" xfId="7206"/>
    <cellStyle name="계산 2 2 3 2 8 2" xfId="13172"/>
    <cellStyle name="계산 2 2 3 2 8 3" xfId="18928"/>
    <cellStyle name="계산 2 2 3 2 8 4" xfId="24410"/>
    <cellStyle name="계산 2 2 3 2 9" xfId="7207"/>
    <cellStyle name="계산 2 2 3 2 9 2" xfId="13173"/>
    <cellStyle name="계산 2 2 3 2 9 3" xfId="18929"/>
    <cellStyle name="계산 2 2 3 2 9 4" xfId="24411"/>
    <cellStyle name="계산 2 2 3 3" xfId="5963"/>
    <cellStyle name="계산 2 2 3 3 10" xfId="7208"/>
    <cellStyle name="계산 2 2 3 3 10 2" xfId="13174"/>
    <cellStyle name="계산 2 2 3 3 10 3" xfId="18930"/>
    <cellStyle name="계산 2 2 3 3 10 4" xfId="24412"/>
    <cellStyle name="계산 2 2 3 3 11" xfId="11936"/>
    <cellStyle name="계산 2 2 3 3 12" xfId="17693"/>
    <cellStyle name="계산 2 2 3 3 13" xfId="23190"/>
    <cellStyle name="계산 2 2 3 3 2" xfId="7209"/>
    <cellStyle name="계산 2 2 3 3 2 2" xfId="13175"/>
    <cellStyle name="계산 2 2 3 3 2 3" xfId="18931"/>
    <cellStyle name="계산 2 2 3 3 2 4" xfId="24413"/>
    <cellStyle name="계산 2 2 3 3 3" xfId="7210"/>
    <cellStyle name="계산 2 2 3 3 3 2" xfId="13176"/>
    <cellStyle name="계산 2 2 3 3 3 3" xfId="18932"/>
    <cellStyle name="계산 2 2 3 3 3 4" xfId="24414"/>
    <cellStyle name="계산 2 2 3 3 4" xfId="7211"/>
    <cellStyle name="계산 2 2 3 3 4 2" xfId="13177"/>
    <cellStyle name="계산 2 2 3 3 4 3" xfId="18933"/>
    <cellStyle name="계산 2 2 3 3 4 4" xfId="24415"/>
    <cellStyle name="계산 2 2 3 3 5" xfId="7212"/>
    <cellStyle name="계산 2 2 3 3 5 2" xfId="13178"/>
    <cellStyle name="계산 2 2 3 3 5 3" xfId="18934"/>
    <cellStyle name="계산 2 2 3 3 5 4" xfId="24416"/>
    <cellStyle name="계산 2 2 3 3 6" xfId="7213"/>
    <cellStyle name="계산 2 2 3 3 6 2" xfId="13179"/>
    <cellStyle name="계산 2 2 3 3 6 3" xfId="18935"/>
    <cellStyle name="계산 2 2 3 3 6 4" xfId="24417"/>
    <cellStyle name="계산 2 2 3 3 7" xfId="7214"/>
    <cellStyle name="계산 2 2 3 3 7 2" xfId="13180"/>
    <cellStyle name="계산 2 2 3 3 7 3" xfId="18936"/>
    <cellStyle name="계산 2 2 3 3 7 4" xfId="24418"/>
    <cellStyle name="계산 2 2 3 3 8" xfId="7215"/>
    <cellStyle name="계산 2 2 3 3 8 2" xfId="13181"/>
    <cellStyle name="계산 2 2 3 3 8 3" xfId="18937"/>
    <cellStyle name="계산 2 2 3 3 8 4" xfId="24419"/>
    <cellStyle name="계산 2 2 3 3 9" xfId="7216"/>
    <cellStyle name="계산 2 2 3 3 9 2" xfId="13182"/>
    <cellStyle name="계산 2 2 3 3 9 3" xfId="18938"/>
    <cellStyle name="계산 2 2 3 3 9 4" xfId="24420"/>
    <cellStyle name="계산 2 2 3 4" xfId="7217"/>
    <cellStyle name="계산 2 2 3 4 2" xfId="13183"/>
    <cellStyle name="계산 2 2 3 4 3" xfId="18939"/>
    <cellStyle name="계산 2 2 3 4 4" xfId="24421"/>
    <cellStyle name="계산 2 2 3 5" xfId="7218"/>
    <cellStyle name="계산 2 2 3 5 2" xfId="13184"/>
    <cellStyle name="계산 2 2 3 5 3" xfId="18940"/>
    <cellStyle name="계산 2 2 3 5 4" xfId="24422"/>
    <cellStyle name="계산 2 2 3 6" xfId="7219"/>
    <cellStyle name="계산 2 2 3 6 2" xfId="13185"/>
    <cellStyle name="계산 2 2 3 6 3" xfId="18941"/>
    <cellStyle name="계산 2 2 3 6 4" xfId="24423"/>
    <cellStyle name="계산 2 2 3 7" xfId="11438"/>
    <cellStyle name="계산 2 2 3 8" xfId="17232"/>
    <cellStyle name="계산 2 2 4" xfId="5369"/>
    <cellStyle name="계산 2 2 4 2" xfId="5657"/>
    <cellStyle name="계산 2 2 4 2 10" xfId="11630"/>
    <cellStyle name="계산 2 2 4 2 11" xfId="17400"/>
    <cellStyle name="계산 2 2 4 2 12" xfId="22932"/>
    <cellStyle name="계산 2 2 4 2 2" xfId="7220"/>
    <cellStyle name="계산 2 2 4 2 2 2" xfId="13186"/>
    <cellStyle name="계산 2 2 4 2 2 3" xfId="18942"/>
    <cellStyle name="계산 2 2 4 2 2 4" xfId="24424"/>
    <cellStyle name="계산 2 2 4 2 3" xfId="7221"/>
    <cellStyle name="계산 2 2 4 2 3 2" xfId="13187"/>
    <cellStyle name="계산 2 2 4 2 3 3" xfId="18943"/>
    <cellStyle name="계산 2 2 4 2 3 4" xfId="24425"/>
    <cellStyle name="계산 2 2 4 2 4" xfId="7222"/>
    <cellStyle name="계산 2 2 4 2 4 2" xfId="13188"/>
    <cellStyle name="계산 2 2 4 2 4 3" xfId="18944"/>
    <cellStyle name="계산 2 2 4 2 4 4" xfId="24426"/>
    <cellStyle name="계산 2 2 4 2 5" xfId="7223"/>
    <cellStyle name="계산 2 2 4 2 5 2" xfId="13189"/>
    <cellStyle name="계산 2 2 4 2 5 3" xfId="18945"/>
    <cellStyle name="계산 2 2 4 2 5 4" xfId="24427"/>
    <cellStyle name="계산 2 2 4 2 6" xfId="7224"/>
    <cellStyle name="계산 2 2 4 2 6 2" xfId="13190"/>
    <cellStyle name="계산 2 2 4 2 6 3" xfId="18946"/>
    <cellStyle name="계산 2 2 4 2 6 4" xfId="24428"/>
    <cellStyle name="계산 2 2 4 2 7" xfId="7225"/>
    <cellStyle name="계산 2 2 4 2 7 2" xfId="13191"/>
    <cellStyle name="계산 2 2 4 2 7 3" xfId="18947"/>
    <cellStyle name="계산 2 2 4 2 7 4" xfId="24429"/>
    <cellStyle name="계산 2 2 4 2 8" xfId="7226"/>
    <cellStyle name="계산 2 2 4 2 8 2" xfId="13192"/>
    <cellStyle name="계산 2 2 4 2 8 3" xfId="18948"/>
    <cellStyle name="계산 2 2 4 2 8 4" xfId="24430"/>
    <cellStyle name="계산 2 2 4 2 9" xfId="7227"/>
    <cellStyle name="계산 2 2 4 2 9 2" xfId="13193"/>
    <cellStyle name="계산 2 2 4 2 9 3" xfId="18949"/>
    <cellStyle name="계산 2 2 4 2 9 4" xfId="24431"/>
    <cellStyle name="계산 2 2 4 3" xfId="5899"/>
    <cellStyle name="계산 2 2 4 3 10" xfId="7228"/>
    <cellStyle name="계산 2 2 4 3 10 2" xfId="13194"/>
    <cellStyle name="계산 2 2 4 3 10 3" xfId="18950"/>
    <cellStyle name="계산 2 2 4 3 10 4" xfId="24432"/>
    <cellStyle name="계산 2 2 4 3 11" xfId="11872"/>
    <cellStyle name="계산 2 2 4 3 12" xfId="17629"/>
    <cellStyle name="계산 2 2 4 3 13" xfId="23126"/>
    <cellStyle name="계산 2 2 4 3 2" xfId="7229"/>
    <cellStyle name="계산 2 2 4 3 2 2" xfId="13195"/>
    <cellStyle name="계산 2 2 4 3 2 3" xfId="18951"/>
    <cellStyle name="계산 2 2 4 3 2 4" xfId="24433"/>
    <cellStyle name="계산 2 2 4 3 3" xfId="7230"/>
    <cellStyle name="계산 2 2 4 3 3 2" xfId="13196"/>
    <cellStyle name="계산 2 2 4 3 3 3" xfId="18952"/>
    <cellStyle name="계산 2 2 4 3 3 4" xfId="24434"/>
    <cellStyle name="계산 2 2 4 3 4" xfId="7231"/>
    <cellStyle name="계산 2 2 4 3 4 2" xfId="13197"/>
    <cellStyle name="계산 2 2 4 3 4 3" xfId="18953"/>
    <cellStyle name="계산 2 2 4 3 4 4" xfId="24435"/>
    <cellStyle name="계산 2 2 4 3 5" xfId="7232"/>
    <cellStyle name="계산 2 2 4 3 5 2" xfId="13198"/>
    <cellStyle name="계산 2 2 4 3 5 3" xfId="18954"/>
    <cellStyle name="계산 2 2 4 3 5 4" xfId="24436"/>
    <cellStyle name="계산 2 2 4 3 6" xfId="7233"/>
    <cellStyle name="계산 2 2 4 3 6 2" xfId="13199"/>
    <cellStyle name="계산 2 2 4 3 6 3" xfId="18955"/>
    <cellStyle name="계산 2 2 4 3 6 4" xfId="24437"/>
    <cellStyle name="계산 2 2 4 3 7" xfId="7234"/>
    <cellStyle name="계산 2 2 4 3 7 2" xfId="13200"/>
    <cellStyle name="계산 2 2 4 3 7 3" xfId="18956"/>
    <cellStyle name="계산 2 2 4 3 7 4" xfId="24438"/>
    <cellStyle name="계산 2 2 4 3 8" xfId="7235"/>
    <cellStyle name="계산 2 2 4 3 8 2" xfId="13201"/>
    <cellStyle name="계산 2 2 4 3 8 3" xfId="18957"/>
    <cellStyle name="계산 2 2 4 3 8 4" xfId="24439"/>
    <cellStyle name="계산 2 2 4 3 9" xfId="7236"/>
    <cellStyle name="계산 2 2 4 3 9 2" xfId="13202"/>
    <cellStyle name="계산 2 2 4 3 9 3" xfId="18958"/>
    <cellStyle name="계산 2 2 4 3 9 4" xfId="24440"/>
    <cellStyle name="계산 2 2 4 4" xfId="7237"/>
    <cellStyle name="계산 2 2 4 4 2" xfId="13203"/>
    <cellStyle name="계산 2 2 4 4 3" xfId="18959"/>
    <cellStyle name="계산 2 2 4 4 4" xfId="24441"/>
    <cellStyle name="계산 2 2 4 5" xfId="7238"/>
    <cellStyle name="계산 2 2 4 5 2" xfId="13204"/>
    <cellStyle name="계산 2 2 4 5 3" xfId="18960"/>
    <cellStyle name="계산 2 2 4 5 4" xfId="24442"/>
    <cellStyle name="계산 2 2 4 6" xfId="7239"/>
    <cellStyle name="계산 2 2 4 6 2" xfId="13205"/>
    <cellStyle name="계산 2 2 4 6 3" xfId="18961"/>
    <cellStyle name="계산 2 2 4 6 4" xfId="24443"/>
    <cellStyle name="계산 2 2 4 7" xfId="7240"/>
    <cellStyle name="계산 2 2 4 7 2" xfId="13206"/>
    <cellStyle name="계산 2 2 4 7 3" xfId="18962"/>
    <cellStyle name="계산 2 2 4 7 4" xfId="24444"/>
    <cellStyle name="계산 2 2 4 8" xfId="11363"/>
    <cellStyle name="계산 2 2 4 9" xfId="17166"/>
    <cellStyle name="계산 2 2 5" xfId="5446"/>
    <cellStyle name="계산 2 2 5 10" xfId="17234"/>
    <cellStyle name="계산 2 2 5 11" xfId="17193"/>
    <cellStyle name="계산 2 2 5 2" xfId="5734"/>
    <cellStyle name="계산 2 2 5 2 10" xfId="7241"/>
    <cellStyle name="계산 2 2 5 2 10 2" xfId="13207"/>
    <cellStyle name="계산 2 2 5 2 10 3" xfId="18963"/>
    <cellStyle name="계산 2 2 5 2 10 4" xfId="24445"/>
    <cellStyle name="계산 2 2 5 2 11" xfId="11707"/>
    <cellStyle name="계산 2 2 5 2 12" xfId="17474"/>
    <cellStyle name="계산 2 2 5 2 13" xfId="22994"/>
    <cellStyle name="계산 2 2 5 2 2" xfId="7242"/>
    <cellStyle name="계산 2 2 5 2 2 2" xfId="13208"/>
    <cellStyle name="계산 2 2 5 2 2 3" xfId="18964"/>
    <cellStyle name="계산 2 2 5 2 2 4" xfId="24446"/>
    <cellStyle name="계산 2 2 5 2 3" xfId="7243"/>
    <cellStyle name="계산 2 2 5 2 3 2" xfId="13209"/>
    <cellStyle name="계산 2 2 5 2 3 3" xfId="18965"/>
    <cellStyle name="계산 2 2 5 2 3 4" xfId="24447"/>
    <cellStyle name="계산 2 2 5 2 4" xfId="7244"/>
    <cellStyle name="계산 2 2 5 2 4 2" xfId="13210"/>
    <cellStyle name="계산 2 2 5 2 4 3" xfId="18966"/>
    <cellStyle name="계산 2 2 5 2 4 4" xfId="24448"/>
    <cellStyle name="계산 2 2 5 2 5" xfId="7245"/>
    <cellStyle name="계산 2 2 5 2 5 2" xfId="13211"/>
    <cellStyle name="계산 2 2 5 2 5 3" xfId="18967"/>
    <cellStyle name="계산 2 2 5 2 5 4" xfId="24449"/>
    <cellStyle name="계산 2 2 5 2 6" xfId="7246"/>
    <cellStyle name="계산 2 2 5 2 6 2" xfId="13212"/>
    <cellStyle name="계산 2 2 5 2 6 3" xfId="18968"/>
    <cellStyle name="계산 2 2 5 2 6 4" xfId="24450"/>
    <cellStyle name="계산 2 2 5 2 7" xfId="7247"/>
    <cellStyle name="계산 2 2 5 2 7 2" xfId="13213"/>
    <cellStyle name="계산 2 2 5 2 7 3" xfId="18969"/>
    <cellStyle name="계산 2 2 5 2 7 4" xfId="24451"/>
    <cellStyle name="계산 2 2 5 2 8" xfId="7248"/>
    <cellStyle name="계산 2 2 5 2 8 2" xfId="13214"/>
    <cellStyle name="계산 2 2 5 2 8 3" xfId="18970"/>
    <cellStyle name="계산 2 2 5 2 8 4" xfId="24452"/>
    <cellStyle name="계산 2 2 5 2 9" xfId="7249"/>
    <cellStyle name="계산 2 2 5 2 9 2" xfId="13215"/>
    <cellStyle name="계산 2 2 5 2 9 3" xfId="18971"/>
    <cellStyle name="계산 2 2 5 2 9 4" xfId="24453"/>
    <cellStyle name="계산 2 2 5 3" xfId="5965"/>
    <cellStyle name="계산 2 2 5 3 10" xfId="7250"/>
    <cellStyle name="계산 2 2 5 3 10 2" xfId="13216"/>
    <cellStyle name="계산 2 2 5 3 10 3" xfId="18972"/>
    <cellStyle name="계산 2 2 5 3 10 4" xfId="24454"/>
    <cellStyle name="계산 2 2 5 3 11" xfId="11938"/>
    <cellStyle name="계산 2 2 5 3 12" xfId="17695"/>
    <cellStyle name="계산 2 2 5 3 13" xfId="23192"/>
    <cellStyle name="계산 2 2 5 3 2" xfId="7251"/>
    <cellStyle name="계산 2 2 5 3 2 2" xfId="13217"/>
    <cellStyle name="계산 2 2 5 3 2 3" xfId="18973"/>
    <cellStyle name="계산 2 2 5 3 2 4" xfId="24455"/>
    <cellStyle name="계산 2 2 5 3 3" xfId="7252"/>
    <cellStyle name="계산 2 2 5 3 3 2" xfId="13218"/>
    <cellStyle name="계산 2 2 5 3 3 3" xfId="18974"/>
    <cellStyle name="계산 2 2 5 3 3 4" xfId="24456"/>
    <cellStyle name="계산 2 2 5 3 4" xfId="7253"/>
    <cellStyle name="계산 2 2 5 3 4 2" xfId="13219"/>
    <cellStyle name="계산 2 2 5 3 4 3" xfId="18975"/>
    <cellStyle name="계산 2 2 5 3 4 4" xfId="24457"/>
    <cellStyle name="계산 2 2 5 3 5" xfId="7254"/>
    <cellStyle name="계산 2 2 5 3 5 2" xfId="13220"/>
    <cellStyle name="계산 2 2 5 3 5 3" xfId="18976"/>
    <cellStyle name="계산 2 2 5 3 5 4" xfId="24458"/>
    <cellStyle name="계산 2 2 5 3 6" xfId="7255"/>
    <cellStyle name="계산 2 2 5 3 6 2" xfId="13221"/>
    <cellStyle name="계산 2 2 5 3 6 3" xfId="18977"/>
    <cellStyle name="계산 2 2 5 3 6 4" xfId="24459"/>
    <cellStyle name="계산 2 2 5 3 7" xfId="7256"/>
    <cellStyle name="계산 2 2 5 3 7 2" xfId="13222"/>
    <cellStyle name="계산 2 2 5 3 7 3" xfId="18978"/>
    <cellStyle name="계산 2 2 5 3 7 4" xfId="24460"/>
    <cellStyle name="계산 2 2 5 3 8" xfId="7257"/>
    <cellStyle name="계산 2 2 5 3 8 2" xfId="13223"/>
    <cellStyle name="계산 2 2 5 3 8 3" xfId="18979"/>
    <cellStyle name="계산 2 2 5 3 8 4" xfId="24461"/>
    <cellStyle name="계산 2 2 5 3 9" xfId="7258"/>
    <cellStyle name="계산 2 2 5 3 9 2" xfId="13224"/>
    <cellStyle name="계산 2 2 5 3 9 3" xfId="18980"/>
    <cellStyle name="계산 2 2 5 3 9 4" xfId="24462"/>
    <cellStyle name="계산 2 2 5 4" xfId="7259"/>
    <cellStyle name="계산 2 2 5 4 2" xfId="13225"/>
    <cellStyle name="계산 2 2 5 4 3" xfId="18981"/>
    <cellStyle name="계산 2 2 5 4 4" xfId="24463"/>
    <cellStyle name="계산 2 2 5 5" xfId="7260"/>
    <cellStyle name="계산 2 2 5 5 2" xfId="13226"/>
    <cellStyle name="계산 2 2 5 5 3" xfId="18982"/>
    <cellStyle name="계산 2 2 5 5 4" xfId="24464"/>
    <cellStyle name="계산 2 2 5 6" xfId="7261"/>
    <cellStyle name="계산 2 2 5 6 2" xfId="13227"/>
    <cellStyle name="계산 2 2 5 6 3" xfId="18983"/>
    <cellStyle name="계산 2 2 5 6 4" xfId="24465"/>
    <cellStyle name="계산 2 2 5 7" xfId="7262"/>
    <cellStyle name="계산 2 2 5 7 2" xfId="13228"/>
    <cellStyle name="계산 2 2 5 7 3" xfId="18984"/>
    <cellStyle name="계산 2 2 5 7 4" xfId="24466"/>
    <cellStyle name="계산 2 2 5 8" xfId="7263"/>
    <cellStyle name="계산 2 2 5 8 2" xfId="13229"/>
    <cellStyle name="계산 2 2 5 8 3" xfId="18985"/>
    <cellStyle name="계산 2 2 5 8 4" xfId="24467"/>
    <cellStyle name="계산 2 2 5 9" xfId="11440"/>
    <cellStyle name="계산 2 2 6" xfId="7264"/>
    <cellStyle name="계산 2 2 6 2" xfId="13230"/>
    <cellStyle name="계산 2 2 6 3" xfId="18986"/>
    <cellStyle name="계산 2 2 6 4" xfId="24468"/>
    <cellStyle name="계산 2 2 7" xfId="7265"/>
    <cellStyle name="계산 2 2 7 2" xfId="13231"/>
    <cellStyle name="계산 2 2 7 3" xfId="18987"/>
    <cellStyle name="계산 2 2 7 4" xfId="24469"/>
    <cellStyle name="계산 2 2 8" xfId="11325"/>
    <cellStyle name="계산 2 2 9" xfId="11285"/>
    <cellStyle name="계산 2 3" xfId="5372"/>
    <cellStyle name="계산 2 3 10" xfId="7266"/>
    <cellStyle name="계산 2 3 10 2" xfId="13232"/>
    <cellStyle name="계산 2 3 10 3" xfId="18988"/>
    <cellStyle name="계산 2 3 10 4" xfId="24470"/>
    <cellStyle name="계산 2 3 11" xfId="11366"/>
    <cellStyle name="계산 2 3 12" xfId="17169"/>
    <cellStyle name="계산 2 3 13" xfId="11298"/>
    <cellStyle name="계산 2 3 2" xfId="5660"/>
    <cellStyle name="계산 2 3 2 10" xfId="11633"/>
    <cellStyle name="계산 2 3 2 11" xfId="17403"/>
    <cellStyle name="계산 2 3 2 12" xfId="22935"/>
    <cellStyle name="계산 2 3 2 2" xfId="7267"/>
    <cellStyle name="계산 2 3 2 2 2" xfId="13233"/>
    <cellStyle name="계산 2 3 2 2 3" xfId="18989"/>
    <cellStyle name="계산 2 3 2 2 4" xfId="24471"/>
    <cellStyle name="계산 2 3 2 3" xfId="7268"/>
    <cellStyle name="계산 2 3 2 3 2" xfId="13234"/>
    <cellStyle name="계산 2 3 2 3 3" xfId="18990"/>
    <cellStyle name="계산 2 3 2 3 4" xfId="24472"/>
    <cellStyle name="계산 2 3 2 4" xfId="7269"/>
    <cellStyle name="계산 2 3 2 4 2" xfId="13235"/>
    <cellStyle name="계산 2 3 2 4 3" xfId="18991"/>
    <cellStyle name="계산 2 3 2 4 4" xfId="24473"/>
    <cellStyle name="계산 2 3 2 5" xfId="7270"/>
    <cellStyle name="계산 2 3 2 5 2" xfId="13236"/>
    <cellStyle name="계산 2 3 2 5 3" xfId="18992"/>
    <cellStyle name="계산 2 3 2 5 4" xfId="24474"/>
    <cellStyle name="계산 2 3 2 6" xfId="7271"/>
    <cellStyle name="계산 2 3 2 6 2" xfId="13237"/>
    <cellStyle name="계산 2 3 2 6 3" xfId="18993"/>
    <cellStyle name="계산 2 3 2 6 4" xfId="24475"/>
    <cellStyle name="계산 2 3 2 7" xfId="7272"/>
    <cellStyle name="계산 2 3 2 7 2" xfId="13238"/>
    <cellStyle name="계산 2 3 2 7 3" xfId="18994"/>
    <cellStyle name="계산 2 3 2 7 4" xfId="24476"/>
    <cellStyle name="계산 2 3 2 8" xfId="7273"/>
    <cellStyle name="계산 2 3 2 8 2" xfId="13239"/>
    <cellStyle name="계산 2 3 2 8 3" xfId="18995"/>
    <cellStyle name="계산 2 3 2 8 4" xfId="24477"/>
    <cellStyle name="계산 2 3 2 9" xfId="7274"/>
    <cellStyle name="계산 2 3 2 9 2" xfId="13240"/>
    <cellStyle name="계산 2 3 2 9 3" xfId="18996"/>
    <cellStyle name="계산 2 3 2 9 4" xfId="24478"/>
    <cellStyle name="계산 2 3 3" xfId="5902"/>
    <cellStyle name="계산 2 3 3 10" xfId="7275"/>
    <cellStyle name="계산 2 3 3 10 2" xfId="13241"/>
    <cellStyle name="계산 2 3 3 10 3" xfId="18997"/>
    <cellStyle name="계산 2 3 3 10 4" xfId="24479"/>
    <cellStyle name="계산 2 3 3 11" xfId="11875"/>
    <cellStyle name="계산 2 3 3 12" xfId="17632"/>
    <cellStyle name="계산 2 3 3 13" xfId="23129"/>
    <cellStyle name="계산 2 3 3 2" xfId="7276"/>
    <cellStyle name="계산 2 3 3 2 2" xfId="13242"/>
    <cellStyle name="계산 2 3 3 2 3" xfId="18998"/>
    <cellStyle name="계산 2 3 3 2 4" xfId="24480"/>
    <cellStyle name="계산 2 3 3 3" xfId="7277"/>
    <cellStyle name="계산 2 3 3 3 2" xfId="13243"/>
    <cellStyle name="계산 2 3 3 3 3" xfId="18999"/>
    <cellStyle name="계산 2 3 3 3 4" xfId="24481"/>
    <cellStyle name="계산 2 3 3 4" xfId="7278"/>
    <cellStyle name="계산 2 3 3 4 2" xfId="13244"/>
    <cellStyle name="계산 2 3 3 4 3" xfId="19000"/>
    <cellStyle name="계산 2 3 3 4 4" xfId="24482"/>
    <cellStyle name="계산 2 3 3 5" xfId="7279"/>
    <cellStyle name="계산 2 3 3 5 2" xfId="13245"/>
    <cellStyle name="계산 2 3 3 5 3" xfId="19001"/>
    <cellStyle name="계산 2 3 3 5 4" xfId="24483"/>
    <cellStyle name="계산 2 3 3 6" xfId="7280"/>
    <cellStyle name="계산 2 3 3 6 2" xfId="13246"/>
    <cellStyle name="계산 2 3 3 6 3" xfId="19002"/>
    <cellStyle name="계산 2 3 3 6 4" xfId="24484"/>
    <cellStyle name="계산 2 3 3 7" xfId="7281"/>
    <cellStyle name="계산 2 3 3 7 2" xfId="13247"/>
    <cellStyle name="계산 2 3 3 7 3" xfId="19003"/>
    <cellStyle name="계산 2 3 3 7 4" xfId="24485"/>
    <cellStyle name="계산 2 3 3 8" xfId="7282"/>
    <cellStyle name="계산 2 3 3 8 2" xfId="13248"/>
    <cellStyle name="계산 2 3 3 8 3" xfId="19004"/>
    <cellStyle name="계산 2 3 3 8 4" xfId="24486"/>
    <cellStyle name="계산 2 3 3 9" xfId="7283"/>
    <cellStyle name="계산 2 3 3 9 2" xfId="13249"/>
    <cellStyle name="계산 2 3 3 9 3" xfId="19005"/>
    <cellStyle name="계산 2 3 3 9 4" xfId="24487"/>
    <cellStyle name="계산 2 3 4" xfId="7284"/>
    <cellStyle name="계산 2 3 4 2" xfId="13250"/>
    <cellStyle name="계산 2 3 4 3" xfId="19006"/>
    <cellStyle name="계산 2 3 4 4" xfId="24488"/>
    <cellStyle name="계산 2 3 5" xfId="7285"/>
    <cellStyle name="계산 2 3 5 2" xfId="13251"/>
    <cellStyle name="계산 2 3 5 3" xfId="19007"/>
    <cellStyle name="계산 2 3 5 4" xfId="24489"/>
    <cellStyle name="계산 2 3 6" xfId="7286"/>
    <cellStyle name="계산 2 3 6 2" xfId="13252"/>
    <cellStyle name="계산 2 3 6 3" xfId="19008"/>
    <cellStyle name="계산 2 3 6 4" xfId="24490"/>
    <cellStyle name="계산 2 3 7" xfId="7287"/>
    <cellStyle name="계산 2 3 7 2" xfId="13253"/>
    <cellStyle name="계산 2 3 7 3" xfId="19009"/>
    <cellStyle name="계산 2 3 7 4" xfId="24491"/>
    <cellStyle name="계산 2 3 8" xfId="7288"/>
    <cellStyle name="계산 2 3 8 2" xfId="13254"/>
    <cellStyle name="계산 2 3 8 3" xfId="19010"/>
    <cellStyle name="계산 2 3 8 4" xfId="24492"/>
    <cellStyle name="계산 2 3 9" xfId="7289"/>
    <cellStyle name="계산 2 3 9 2" xfId="13255"/>
    <cellStyle name="계산 2 3 9 3" xfId="19011"/>
    <cellStyle name="계산 2 3 9 4" xfId="24493"/>
    <cellStyle name="계산 2 4" xfId="5524"/>
    <cellStyle name="계산 2 4 2" xfId="5812"/>
    <cellStyle name="계산 2 4 2 10" xfId="11785"/>
    <cellStyle name="계산 2 4 2 11" xfId="17549"/>
    <cellStyle name="계산 2 4 2 12" xfId="23065"/>
    <cellStyle name="계산 2 4 2 2" xfId="7290"/>
    <cellStyle name="계산 2 4 2 2 2" xfId="13256"/>
    <cellStyle name="계산 2 4 2 2 3" xfId="19012"/>
    <cellStyle name="계산 2 4 2 2 4" xfId="24494"/>
    <cellStyle name="계산 2 4 2 3" xfId="7291"/>
    <cellStyle name="계산 2 4 2 3 2" xfId="13257"/>
    <cellStyle name="계산 2 4 2 3 3" xfId="19013"/>
    <cellStyle name="계산 2 4 2 3 4" xfId="24495"/>
    <cellStyle name="계산 2 4 2 4" xfId="7292"/>
    <cellStyle name="계산 2 4 2 4 2" xfId="13258"/>
    <cellStyle name="계산 2 4 2 4 3" xfId="19014"/>
    <cellStyle name="계산 2 4 2 4 4" xfId="24496"/>
    <cellStyle name="계산 2 4 2 5" xfId="7293"/>
    <cellStyle name="계산 2 4 2 5 2" xfId="13259"/>
    <cellStyle name="계산 2 4 2 5 3" xfId="19015"/>
    <cellStyle name="계산 2 4 2 5 4" xfId="24497"/>
    <cellStyle name="계산 2 4 2 6" xfId="7294"/>
    <cellStyle name="계산 2 4 2 6 2" xfId="13260"/>
    <cellStyle name="계산 2 4 2 6 3" xfId="19016"/>
    <cellStyle name="계산 2 4 2 6 4" xfId="24498"/>
    <cellStyle name="계산 2 4 2 7" xfId="7295"/>
    <cellStyle name="계산 2 4 2 7 2" xfId="13261"/>
    <cellStyle name="계산 2 4 2 7 3" xfId="19017"/>
    <cellStyle name="계산 2 4 2 7 4" xfId="24499"/>
    <cellStyle name="계산 2 4 2 8" xfId="7296"/>
    <cellStyle name="계산 2 4 2 8 2" xfId="13262"/>
    <cellStyle name="계산 2 4 2 8 3" xfId="19018"/>
    <cellStyle name="계산 2 4 2 8 4" xfId="24500"/>
    <cellStyle name="계산 2 4 2 9" xfId="7297"/>
    <cellStyle name="계산 2 4 2 9 2" xfId="13263"/>
    <cellStyle name="계산 2 4 2 9 3" xfId="19019"/>
    <cellStyle name="계산 2 4 2 9 4" xfId="24501"/>
    <cellStyle name="계산 2 4 3" xfId="6035"/>
    <cellStyle name="계산 2 4 3 10" xfId="7298"/>
    <cellStyle name="계산 2 4 3 10 2" xfId="13264"/>
    <cellStyle name="계산 2 4 3 10 3" xfId="19020"/>
    <cellStyle name="계산 2 4 3 10 4" xfId="24502"/>
    <cellStyle name="계산 2 4 3 11" xfId="12008"/>
    <cellStyle name="계산 2 4 3 12" xfId="17765"/>
    <cellStyle name="계산 2 4 3 13" xfId="23262"/>
    <cellStyle name="계산 2 4 3 2" xfId="7299"/>
    <cellStyle name="계산 2 4 3 2 2" xfId="13265"/>
    <cellStyle name="계산 2 4 3 2 3" xfId="19021"/>
    <cellStyle name="계산 2 4 3 2 4" xfId="24503"/>
    <cellStyle name="계산 2 4 3 3" xfId="7300"/>
    <cellStyle name="계산 2 4 3 3 2" xfId="13266"/>
    <cellStyle name="계산 2 4 3 3 3" xfId="19022"/>
    <cellStyle name="계산 2 4 3 3 4" xfId="24504"/>
    <cellStyle name="계산 2 4 3 4" xfId="7301"/>
    <cellStyle name="계산 2 4 3 4 2" xfId="13267"/>
    <cellStyle name="계산 2 4 3 4 3" xfId="19023"/>
    <cellStyle name="계산 2 4 3 4 4" xfId="24505"/>
    <cellStyle name="계산 2 4 3 5" xfId="7302"/>
    <cellStyle name="계산 2 4 3 5 2" xfId="13268"/>
    <cellStyle name="계산 2 4 3 5 3" xfId="19024"/>
    <cellStyle name="계산 2 4 3 5 4" xfId="24506"/>
    <cellStyle name="계산 2 4 3 6" xfId="7303"/>
    <cellStyle name="계산 2 4 3 6 2" xfId="13269"/>
    <cellStyle name="계산 2 4 3 6 3" xfId="19025"/>
    <cellStyle name="계산 2 4 3 6 4" xfId="24507"/>
    <cellStyle name="계산 2 4 3 7" xfId="7304"/>
    <cellStyle name="계산 2 4 3 7 2" xfId="13270"/>
    <cellStyle name="계산 2 4 3 7 3" xfId="19026"/>
    <cellStyle name="계산 2 4 3 7 4" xfId="24508"/>
    <cellStyle name="계산 2 4 3 8" xfId="7305"/>
    <cellStyle name="계산 2 4 3 8 2" xfId="13271"/>
    <cellStyle name="계산 2 4 3 8 3" xfId="19027"/>
    <cellStyle name="계산 2 4 3 8 4" xfId="24509"/>
    <cellStyle name="계산 2 4 3 9" xfId="7306"/>
    <cellStyle name="계산 2 4 3 9 2" xfId="13272"/>
    <cellStyle name="계산 2 4 3 9 3" xfId="19028"/>
    <cellStyle name="계산 2 4 3 9 4" xfId="24510"/>
    <cellStyle name="계산 2 4 4" xfId="7307"/>
    <cellStyle name="계산 2 4 4 2" xfId="13273"/>
    <cellStyle name="계산 2 4 4 3" xfId="19029"/>
    <cellStyle name="계산 2 4 4 4" xfId="24511"/>
    <cellStyle name="계산 2 4 5" xfId="7308"/>
    <cellStyle name="계산 2 4 5 2" xfId="13274"/>
    <cellStyle name="계산 2 4 5 3" xfId="19030"/>
    <cellStyle name="계산 2 4 5 4" xfId="24512"/>
    <cellStyle name="계산 2 4 6" xfId="7309"/>
    <cellStyle name="계산 2 4 6 2" xfId="13275"/>
    <cellStyle name="계산 2 4 6 3" xfId="19031"/>
    <cellStyle name="계산 2 4 6 4" xfId="24513"/>
    <cellStyle name="계산 2 4 7" xfId="11518"/>
    <cellStyle name="계산 2 4 8" xfId="17307"/>
    <cellStyle name="계산 2 5" xfId="5531"/>
    <cellStyle name="계산 2 5 2" xfId="5819"/>
    <cellStyle name="계산 2 5 2 10" xfId="11792"/>
    <cellStyle name="계산 2 5 2 11" xfId="17555"/>
    <cellStyle name="계산 2 5 2 12" xfId="23071"/>
    <cellStyle name="계산 2 5 2 2" xfId="7310"/>
    <cellStyle name="계산 2 5 2 2 2" xfId="13276"/>
    <cellStyle name="계산 2 5 2 2 3" xfId="19032"/>
    <cellStyle name="계산 2 5 2 2 4" xfId="24514"/>
    <cellStyle name="계산 2 5 2 3" xfId="7311"/>
    <cellStyle name="계산 2 5 2 3 2" xfId="13277"/>
    <cellStyle name="계산 2 5 2 3 3" xfId="19033"/>
    <cellStyle name="계산 2 5 2 3 4" xfId="24515"/>
    <cellStyle name="계산 2 5 2 4" xfId="7312"/>
    <cellStyle name="계산 2 5 2 4 2" xfId="13278"/>
    <cellStyle name="계산 2 5 2 4 3" xfId="19034"/>
    <cellStyle name="계산 2 5 2 4 4" xfId="24516"/>
    <cellStyle name="계산 2 5 2 5" xfId="7313"/>
    <cellStyle name="계산 2 5 2 5 2" xfId="13279"/>
    <cellStyle name="계산 2 5 2 5 3" xfId="19035"/>
    <cellStyle name="계산 2 5 2 5 4" xfId="24517"/>
    <cellStyle name="계산 2 5 2 6" xfId="7314"/>
    <cellStyle name="계산 2 5 2 6 2" xfId="13280"/>
    <cellStyle name="계산 2 5 2 6 3" xfId="19036"/>
    <cellStyle name="계산 2 5 2 6 4" xfId="24518"/>
    <cellStyle name="계산 2 5 2 7" xfId="7315"/>
    <cellStyle name="계산 2 5 2 7 2" xfId="13281"/>
    <cellStyle name="계산 2 5 2 7 3" xfId="19037"/>
    <cellStyle name="계산 2 5 2 7 4" xfId="24519"/>
    <cellStyle name="계산 2 5 2 8" xfId="7316"/>
    <cellStyle name="계산 2 5 2 8 2" xfId="13282"/>
    <cellStyle name="계산 2 5 2 8 3" xfId="19038"/>
    <cellStyle name="계산 2 5 2 8 4" xfId="24520"/>
    <cellStyle name="계산 2 5 2 9" xfId="7317"/>
    <cellStyle name="계산 2 5 2 9 2" xfId="13283"/>
    <cellStyle name="계산 2 5 2 9 3" xfId="19039"/>
    <cellStyle name="계산 2 5 2 9 4" xfId="24521"/>
    <cellStyle name="계산 2 5 3" xfId="6042"/>
    <cellStyle name="계산 2 5 3 10" xfId="7318"/>
    <cellStyle name="계산 2 5 3 10 2" xfId="13284"/>
    <cellStyle name="계산 2 5 3 10 3" xfId="19040"/>
    <cellStyle name="계산 2 5 3 10 4" xfId="24522"/>
    <cellStyle name="계산 2 5 3 11" xfId="12014"/>
    <cellStyle name="계산 2 5 3 12" xfId="17771"/>
    <cellStyle name="계산 2 5 3 13" xfId="23268"/>
    <cellStyle name="계산 2 5 3 2" xfId="7319"/>
    <cellStyle name="계산 2 5 3 2 2" xfId="13285"/>
    <cellStyle name="계산 2 5 3 2 3" xfId="19041"/>
    <cellStyle name="계산 2 5 3 2 4" xfId="24523"/>
    <cellStyle name="계산 2 5 3 3" xfId="7320"/>
    <cellStyle name="계산 2 5 3 3 2" xfId="13286"/>
    <cellStyle name="계산 2 5 3 3 3" xfId="19042"/>
    <cellStyle name="계산 2 5 3 3 4" xfId="24524"/>
    <cellStyle name="계산 2 5 3 4" xfId="7321"/>
    <cellStyle name="계산 2 5 3 4 2" xfId="13287"/>
    <cellStyle name="계산 2 5 3 4 3" xfId="19043"/>
    <cellStyle name="계산 2 5 3 4 4" xfId="24525"/>
    <cellStyle name="계산 2 5 3 5" xfId="7322"/>
    <cellStyle name="계산 2 5 3 5 2" xfId="13288"/>
    <cellStyle name="계산 2 5 3 5 3" xfId="19044"/>
    <cellStyle name="계산 2 5 3 5 4" xfId="24526"/>
    <cellStyle name="계산 2 5 3 6" xfId="7323"/>
    <cellStyle name="계산 2 5 3 6 2" xfId="13289"/>
    <cellStyle name="계산 2 5 3 6 3" xfId="19045"/>
    <cellStyle name="계산 2 5 3 6 4" xfId="24527"/>
    <cellStyle name="계산 2 5 3 7" xfId="7324"/>
    <cellStyle name="계산 2 5 3 7 2" xfId="13290"/>
    <cellStyle name="계산 2 5 3 7 3" xfId="19046"/>
    <cellStyle name="계산 2 5 3 7 4" xfId="24528"/>
    <cellStyle name="계산 2 5 3 8" xfId="7325"/>
    <cellStyle name="계산 2 5 3 8 2" xfId="13291"/>
    <cellStyle name="계산 2 5 3 8 3" xfId="19047"/>
    <cellStyle name="계산 2 5 3 8 4" xfId="24529"/>
    <cellStyle name="계산 2 5 3 9" xfId="7326"/>
    <cellStyle name="계산 2 5 3 9 2" xfId="13292"/>
    <cellStyle name="계산 2 5 3 9 3" xfId="19048"/>
    <cellStyle name="계산 2 5 3 9 4" xfId="24530"/>
    <cellStyle name="계산 2 5 4" xfId="7327"/>
    <cellStyle name="계산 2 5 4 2" xfId="13293"/>
    <cellStyle name="계산 2 5 4 3" xfId="19049"/>
    <cellStyle name="계산 2 5 4 4" xfId="24531"/>
    <cellStyle name="계산 2 5 5" xfId="7328"/>
    <cellStyle name="계산 2 5 5 2" xfId="13294"/>
    <cellStyle name="계산 2 5 5 3" xfId="19050"/>
    <cellStyle name="계산 2 5 5 4" xfId="24532"/>
    <cellStyle name="계산 2 5 6" xfId="7329"/>
    <cellStyle name="계산 2 5 6 2" xfId="13295"/>
    <cellStyle name="계산 2 5 6 3" xfId="19051"/>
    <cellStyle name="계산 2 5 6 4" xfId="24533"/>
    <cellStyle name="계산 2 5 7" xfId="7330"/>
    <cellStyle name="계산 2 5 7 2" xfId="13296"/>
    <cellStyle name="계산 2 5 7 3" xfId="19052"/>
    <cellStyle name="계산 2 5 7 4" xfId="24534"/>
    <cellStyle name="계산 2 5 8" xfId="11524"/>
    <cellStyle name="계산 2 5 9" xfId="17312"/>
    <cellStyle name="계산 2 6" xfId="5447"/>
    <cellStyle name="계산 2 6 10" xfId="17235"/>
    <cellStyle name="계산 2 6 11" xfId="17521"/>
    <cellStyle name="계산 2 6 2" xfId="5735"/>
    <cellStyle name="계산 2 6 2 10" xfId="7331"/>
    <cellStyle name="계산 2 6 2 10 2" xfId="13297"/>
    <cellStyle name="계산 2 6 2 10 3" xfId="19053"/>
    <cellStyle name="계산 2 6 2 10 4" xfId="24535"/>
    <cellStyle name="계산 2 6 2 11" xfId="11708"/>
    <cellStyle name="계산 2 6 2 12" xfId="17475"/>
    <cellStyle name="계산 2 6 2 13" xfId="22995"/>
    <cellStyle name="계산 2 6 2 2" xfId="7332"/>
    <cellStyle name="계산 2 6 2 2 2" xfId="13298"/>
    <cellStyle name="계산 2 6 2 2 3" xfId="19054"/>
    <cellStyle name="계산 2 6 2 2 4" xfId="24536"/>
    <cellStyle name="계산 2 6 2 3" xfId="7333"/>
    <cellStyle name="계산 2 6 2 3 2" xfId="13299"/>
    <cellStyle name="계산 2 6 2 3 3" xfId="19055"/>
    <cellStyle name="계산 2 6 2 3 4" xfId="24537"/>
    <cellStyle name="계산 2 6 2 4" xfId="7334"/>
    <cellStyle name="계산 2 6 2 4 2" xfId="13300"/>
    <cellStyle name="계산 2 6 2 4 3" xfId="19056"/>
    <cellStyle name="계산 2 6 2 4 4" xfId="24538"/>
    <cellStyle name="계산 2 6 2 5" xfId="7335"/>
    <cellStyle name="계산 2 6 2 5 2" xfId="13301"/>
    <cellStyle name="계산 2 6 2 5 3" xfId="19057"/>
    <cellStyle name="계산 2 6 2 5 4" xfId="24539"/>
    <cellStyle name="계산 2 6 2 6" xfId="7336"/>
    <cellStyle name="계산 2 6 2 6 2" xfId="13302"/>
    <cellStyle name="계산 2 6 2 6 3" xfId="19058"/>
    <cellStyle name="계산 2 6 2 6 4" xfId="24540"/>
    <cellStyle name="계산 2 6 2 7" xfId="7337"/>
    <cellStyle name="계산 2 6 2 7 2" xfId="13303"/>
    <cellStyle name="계산 2 6 2 7 3" xfId="19059"/>
    <cellStyle name="계산 2 6 2 7 4" xfId="24541"/>
    <cellStyle name="계산 2 6 2 8" xfId="7338"/>
    <cellStyle name="계산 2 6 2 8 2" xfId="13304"/>
    <cellStyle name="계산 2 6 2 8 3" xfId="19060"/>
    <cellStyle name="계산 2 6 2 8 4" xfId="24542"/>
    <cellStyle name="계산 2 6 2 9" xfId="7339"/>
    <cellStyle name="계산 2 6 2 9 2" xfId="13305"/>
    <cellStyle name="계산 2 6 2 9 3" xfId="19061"/>
    <cellStyle name="계산 2 6 2 9 4" xfId="24543"/>
    <cellStyle name="계산 2 6 3" xfId="5966"/>
    <cellStyle name="계산 2 6 3 10" xfId="7340"/>
    <cellStyle name="계산 2 6 3 10 2" xfId="13306"/>
    <cellStyle name="계산 2 6 3 10 3" xfId="19062"/>
    <cellStyle name="계산 2 6 3 10 4" xfId="24544"/>
    <cellStyle name="계산 2 6 3 11" xfId="11939"/>
    <cellStyle name="계산 2 6 3 12" xfId="17696"/>
    <cellStyle name="계산 2 6 3 13" xfId="23193"/>
    <cellStyle name="계산 2 6 3 2" xfId="7341"/>
    <cellStyle name="계산 2 6 3 2 2" xfId="13307"/>
    <cellStyle name="계산 2 6 3 2 3" xfId="19063"/>
    <cellStyle name="계산 2 6 3 2 4" xfId="24545"/>
    <cellStyle name="계산 2 6 3 3" xfId="7342"/>
    <cellStyle name="계산 2 6 3 3 2" xfId="13308"/>
    <cellStyle name="계산 2 6 3 3 3" xfId="19064"/>
    <cellStyle name="계산 2 6 3 3 4" xfId="24546"/>
    <cellStyle name="계산 2 6 3 4" xfId="7343"/>
    <cellStyle name="계산 2 6 3 4 2" xfId="13309"/>
    <cellStyle name="계산 2 6 3 4 3" xfId="19065"/>
    <cellStyle name="계산 2 6 3 4 4" xfId="24547"/>
    <cellStyle name="계산 2 6 3 5" xfId="7344"/>
    <cellStyle name="계산 2 6 3 5 2" xfId="13310"/>
    <cellStyle name="계산 2 6 3 5 3" xfId="19066"/>
    <cellStyle name="계산 2 6 3 5 4" xfId="24548"/>
    <cellStyle name="계산 2 6 3 6" xfId="7345"/>
    <cellStyle name="계산 2 6 3 6 2" xfId="13311"/>
    <cellStyle name="계산 2 6 3 6 3" xfId="19067"/>
    <cellStyle name="계산 2 6 3 6 4" xfId="24549"/>
    <cellStyle name="계산 2 6 3 7" xfId="7346"/>
    <cellStyle name="계산 2 6 3 7 2" xfId="13312"/>
    <cellStyle name="계산 2 6 3 7 3" xfId="19068"/>
    <cellStyle name="계산 2 6 3 7 4" xfId="24550"/>
    <cellStyle name="계산 2 6 3 8" xfId="7347"/>
    <cellStyle name="계산 2 6 3 8 2" xfId="13313"/>
    <cellStyle name="계산 2 6 3 8 3" xfId="19069"/>
    <cellStyle name="계산 2 6 3 8 4" xfId="24551"/>
    <cellStyle name="계산 2 6 3 9" xfId="7348"/>
    <cellStyle name="계산 2 6 3 9 2" xfId="13314"/>
    <cellStyle name="계산 2 6 3 9 3" xfId="19070"/>
    <cellStyle name="계산 2 6 3 9 4" xfId="24552"/>
    <cellStyle name="계산 2 6 4" xfId="7349"/>
    <cellStyle name="계산 2 6 4 2" xfId="13315"/>
    <cellStyle name="계산 2 6 4 3" xfId="19071"/>
    <cellStyle name="계산 2 6 4 4" xfId="24553"/>
    <cellStyle name="계산 2 6 5" xfId="7350"/>
    <cellStyle name="계산 2 6 5 2" xfId="13316"/>
    <cellStyle name="계산 2 6 5 3" xfId="19072"/>
    <cellStyle name="계산 2 6 5 4" xfId="24554"/>
    <cellStyle name="계산 2 6 6" xfId="7351"/>
    <cellStyle name="계산 2 6 6 2" xfId="13317"/>
    <cellStyle name="계산 2 6 6 3" xfId="19073"/>
    <cellStyle name="계산 2 6 6 4" xfId="24555"/>
    <cellStyle name="계산 2 6 7" xfId="7352"/>
    <cellStyle name="계산 2 6 7 2" xfId="13318"/>
    <cellStyle name="계산 2 6 7 3" xfId="19074"/>
    <cellStyle name="계산 2 6 7 4" xfId="24556"/>
    <cellStyle name="계산 2 6 8" xfId="7353"/>
    <cellStyle name="계산 2 6 8 2" xfId="13319"/>
    <cellStyle name="계산 2 6 8 3" xfId="19075"/>
    <cellStyle name="계산 2 6 8 4" xfId="24557"/>
    <cellStyle name="계산 2 6 9" xfId="11441"/>
    <cellStyle name="계산 2 7" xfId="7354"/>
    <cellStyle name="계산 2 7 2" xfId="13320"/>
    <cellStyle name="계산 2 7 3" xfId="19076"/>
    <cellStyle name="계산 2 7 4" xfId="24558"/>
    <cellStyle name="계산 2 8" xfId="11246"/>
    <cellStyle name="계산 3" xfId="544"/>
    <cellStyle name="계산 3 2" xfId="5132"/>
    <cellStyle name="계산 3 2 2" xfId="5555"/>
    <cellStyle name="계산 3 2 2 2" xfId="5843"/>
    <cellStyle name="계산 3 2 2 2 10" xfId="11816"/>
    <cellStyle name="계산 3 2 2 2 11" xfId="17577"/>
    <cellStyle name="계산 3 2 2 2 12" xfId="23087"/>
    <cellStyle name="계산 3 2 2 2 2" xfId="7355"/>
    <cellStyle name="계산 3 2 2 2 2 2" xfId="13321"/>
    <cellStyle name="계산 3 2 2 2 2 3" xfId="19077"/>
    <cellStyle name="계산 3 2 2 2 2 4" xfId="24559"/>
    <cellStyle name="계산 3 2 2 2 3" xfId="7356"/>
    <cellStyle name="계산 3 2 2 2 3 2" xfId="13322"/>
    <cellStyle name="계산 3 2 2 2 3 3" xfId="19078"/>
    <cellStyle name="계산 3 2 2 2 3 4" xfId="24560"/>
    <cellStyle name="계산 3 2 2 2 4" xfId="7357"/>
    <cellStyle name="계산 3 2 2 2 4 2" xfId="13323"/>
    <cellStyle name="계산 3 2 2 2 4 3" xfId="19079"/>
    <cellStyle name="계산 3 2 2 2 4 4" xfId="24561"/>
    <cellStyle name="계산 3 2 2 2 5" xfId="7358"/>
    <cellStyle name="계산 3 2 2 2 5 2" xfId="13324"/>
    <cellStyle name="계산 3 2 2 2 5 3" xfId="19080"/>
    <cellStyle name="계산 3 2 2 2 5 4" xfId="24562"/>
    <cellStyle name="계산 3 2 2 2 6" xfId="7359"/>
    <cellStyle name="계산 3 2 2 2 6 2" xfId="13325"/>
    <cellStyle name="계산 3 2 2 2 6 3" xfId="19081"/>
    <cellStyle name="계산 3 2 2 2 6 4" xfId="24563"/>
    <cellStyle name="계산 3 2 2 2 7" xfId="7360"/>
    <cellStyle name="계산 3 2 2 2 7 2" xfId="13326"/>
    <cellStyle name="계산 3 2 2 2 7 3" xfId="19082"/>
    <cellStyle name="계산 3 2 2 2 7 4" xfId="24564"/>
    <cellStyle name="계산 3 2 2 2 8" xfId="7361"/>
    <cellStyle name="계산 3 2 2 2 8 2" xfId="13327"/>
    <cellStyle name="계산 3 2 2 2 8 3" xfId="19083"/>
    <cellStyle name="계산 3 2 2 2 8 4" xfId="24565"/>
    <cellStyle name="계산 3 2 2 2 9" xfId="7362"/>
    <cellStyle name="계산 3 2 2 2 9 2" xfId="13328"/>
    <cellStyle name="계산 3 2 2 2 9 3" xfId="19084"/>
    <cellStyle name="계산 3 2 2 2 9 4" xfId="24566"/>
    <cellStyle name="계산 3 2 2 3" xfId="6064"/>
    <cellStyle name="계산 3 2 2 3 10" xfId="7363"/>
    <cellStyle name="계산 3 2 2 3 10 2" xfId="13329"/>
    <cellStyle name="계산 3 2 2 3 10 3" xfId="19085"/>
    <cellStyle name="계산 3 2 2 3 10 4" xfId="24567"/>
    <cellStyle name="계산 3 2 2 3 11" xfId="12036"/>
    <cellStyle name="계산 3 2 2 3 12" xfId="17792"/>
    <cellStyle name="계산 3 2 2 3 13" xfId="23289"/>
    <cellStyle name="계산 3 2 2 3 2" xfId="7364"/>
    <cellStyle name="계산 3 2 2 3 2 2" xfId="13330"/>
    <cellStyle name="계산 3 2 2 3 2 3" xfId="19086"/>
    <cellStyle name="계산 3 2 2 3 2 4" xfId="24568"/>
    <cellStyle name="계산 3 2 2 3 3" xfId="7365"/>
    <cellStyle name="계산 3 2 2 3 3 2" xfId="13331"/>
    <cellStyle name="계산 3 2 2 3 3 3" xfId="19087"/>
    <cellStyle name="계산 3 2 2 3 3 4" xfId="24569"/>
    <cellStyle name="계산 3 2 2 3 4" xfId="7366"/>
    <cellStyle name="계산 3 2 2 3 4 2" xfId="13332"/>
    <cellStyle name="계산 3 2 2 3 4 3" xfId="19088"/>
    <cellStyle name="계산 3 2 2 3 4 4" xfId="24570"/>
    <cellStyle name="계산 3 2 2 3 5" xfId="7367"/>
    <cellStyle name="계산 3 2 2 3 5 2" xfId="13333"/>
    <cellStyle name="계산 3 2 2 3 5 3" xfId="19089"/>
    <cellStyle name="계산 3 2 2 3 5 4" xfId="24571"/>
    <cellStyle name="계산 3 2 2 3 6" xfId="7368"/>
    <cellStyle name="계산 3 2 2 3 6 2" xfId="13334"/>
    <cellStyle name="계산 3 2 2 3 6 3" xfId="19090"/>
    <cellStyle name="계산 3 2 2 3 6 4" xfId="24572"/>
    <cellStyle name="계산 3 2 2 3 7" xfId="7369"/>
    <cellStyle name="계산 3 2 2 3 7 2" xfId="13335"/>
    <cellStyle name="계산 3 2 2 3 7 3" xfId="19091"/>
    <cellStyle name="계산 3 2 2 3 7 4" xfId="24573"/>
    <cellStyle name="계산 3 2 2 3 8" xfId="7370"/>
    <cellStyle name="계산 3 2 2 3 8 2" xfId="13336"/>
    <cellStyle name="계산 3 2 2 3 8 3" xfId="19092"/>
    <cellStyle name="계산 3 2 2 3 8 4" xfId="24574"/>
    <cellStyle name="계산 3 2 2 3 9" xfId="7371"/>
    <cellStyle name="계산 3 2 2 3 9 2" xfId="13337"/>
    <cellStyle name="계산 3 2 2 3 9 3" xfId="19093"/>
    <cellStyle name="계산 3 2 2 3 9 4" xfId="24575"/>
    <cellStyle name="계산 3 2 2 4" xfId="7372"/>
    <cellStyle name="계산 3 2 2 4 2" xfId="13338"/>
    <cellStyle name="계산 3 2 2 4 3" xfId="19094"/>
    <cellStyle name="계산 3 2 2 4 4" xfId="24576"/>
    <cellStyle name="계산 3 2 2 5" xfId="7373"/>
    <cellStyle name="계산 3 2 2 5 2" xfId="13339"/>
    <cellStyle name="계산 3 2 2 5 3" xfId="19095"/>
    <cellStyle name="계산 3 2 2 5 4" xfId="24577"/>
    <cellStyle name="계산 3 2 2 6" xfId="7374"/>
    <cellStyle name="계산 3 2 2 6 2" xfId="13340"/>
    <cellStyle name="계산 3 2 2 6 3" xfId="19096"/>
    <cellStyle name="계산 3 2 2 6 4" xfId="24578"/>
    <cellStyle name="계산 3 2 2 7" xfId="11548"/>
    <cellStyle name="계산 3 2 2 8" xfId="17328"/>
    <cellStyle name="계산 3 2 3" xfId="5409"/>
    <cellStyle name="계산 3 2 3 2" xfId="5697"/>
    <cellStyle name="계산 3 2 3 2 10" xfId="11670"/>
    <cellStyle name="계산 3 2 3 2 11" xfId="17439"/>
    <cellStyle name="계산 3 2 3 2 12" xfId="22960"/>
    <cellStyle name="계산 3 2 3 2 2" xfId="7375"/>
    <cellStyle name="계산 3 2 3 2 2 2" xfId="13341"/>
    <cellStyle name="계산 3 2 3 2 2 3" xfId="19097"/>
    <cellStyle name="계산 3 2 3 2 2 4" xfId="24579"/>
    <cellStyle name="계산 3 2 3 2 3" xfId="7376"/>
    <cellStyle name="계산 3 2 3 2 3 2" xfId="13342"/>
    <cellStyle name="계산 3 2 3 2 3 3" xfId="19098"/>
    <cellStyle name="계산 3 2 3 2 3 4" xfId="24580"/>
    <cellStyle name="계산 3 2 3 2 4" xfId="7377"/>
    <cellStyle name="계산 3 2 3 2 4 2" xfId="13343"/>
    <cellStyle name="계산 3 2 3 2 4 3" xfId="19099"/>
    <cellStyle name="계산 3 2 3 2 4 4" xfId="24581"/>
    <cellStyle name="계산 3 2 3 2 5" xfId="7378"/>
    <cellStyle name="계산 3 2 3 2 5 2" xfId="13344"/>
    <cellStyle name="계산 3 2 3 2 5 3" xfId="19100"/>
    <cellStyle name="계산 3 2 3 2 5 4" xfId="24582"/>
    <cellStyle name="계산 3 2 3 2 6" xfId="7379"/>
    <cellStyle name="계산 3 2 3 2 6 2" xfId="13345"/>
    <cellStyle name="계산 3 2 3 2 6 3" xfId="19101"/>
    <cellStyle name="계산 3 2 3 2 6 4" xfId="24583"/>
    <cellStyle name="계산 3 2 3 2 7" xfId="7380"/>
    <cellStyle name="계산 3 2 3 2 7 2" xfId="13346"/>
    <cellStyle name="계산 3 2 3 2 7 3" xfId="19102"/>
    <cellStyle name="계산 3 2 3 2 7 4" xfId="24584"/>
    <cellStyle name="계산 3 2 3 2 8" xfId="7381"/>
    <cellStyle name="계산 3 2 3 2 8 2" xfId="13347"/>
    <cellStyle name="계산 3 2 3 2 8 3" xfId="19103"/>
    <cellStyle name="계산 3 2 3 2 8 4" xfId="24585"/>
    <cellStyle name="계산 3 2 3 2 9" xfId="7382"/>
    <cellStyle name="계산 3 2 3 2 9 2" xfId="13348"/>
    <cellStyle name="계산 3 2 3 2 9 3" xfId="19104"/>
    <cellStyle name="계산 3 2 3 2 9 4" xfId="24586"/>
    <cellStyle name="계산 3 2 3 3" xfId="5936"/>
    <cellStyle name="계산 3 2 3 3 10" xfId="7383"/>
    <cellStyle name="계산 3 2 3 3 10 2" xfId="13349"/>
    <cellStyle name="계산 3 2 3 3 10 3" xfId="19105"/>
    <cellStyle name="계산 3 2 3 3 10 4" xfId="24587"/>
    <cellStyle name="계산 3 2 3 3 11" xfId="11909"/>
    <cellStyle name="계산 3 2 3 3 12" xfId="17666"/>
    <cellStyle name="계산 3 2 3 3 13" xfId="23163"/>
    <cellStyle name="계산 3 2 3 3 2" xfId="7384"/>
    <cellStyle name="계산 3 2 3 3 2 2" xfId="13350"/>
    <cellStyle name="계산 3 2 3 3 2 3" xfId="19106"/>
    <cellStyle name="계산 3 2 3 3 2 4" xfId="24588"/>
    <cellStyle name="계산 3 2 3 3 3" xfId="7385"/>
    <cellStyle name="계산 3 2 3 3 3 2" xfId="13351"/>
    <cellStyle name="계산 3 2 3 3 3 3" xfId="19107"/>
    <cellStyle name="계산 3 2 3 3 3 4" xfId="24589"/>
    <cellStyle name="계산 3 2 3 3 4" xfId="7386"/>
    <cellStyle name="계산 3 2 3 3 4 2" xfId="13352"/>
    <cellStyle name="계산 3 2 3 3 4 3" xfId="19108"/>
    <cellStyle name="계산 3 2 3 3 4 4" xfId="24590"/>
    <cellStyle name="계산 3 2 3 3 5" xfId="7387"/>
    <cellStyle name="계산 3 2 3 3 5 2" xfId="13353"/>
    <cellStyle name="계산 3 2 3 3 5 3" xfId="19109"/>
    <cellStyle name="계산 3 2 3 3 5 4" xfId="24591"/>
    <cellStyle name="계산 3 2 3 3 6" xfId="7388"/>
    <cellStyle name="계산 3 2 3 3 6 2" xfId="13354"/>
    <cellStyle name="계산 3 2 3 3 6 3" xfId="19110"/>
    <cellStyle name="계산 3 2 3 3 6 4" xfId="24592"/>
    <cellStyle name="계산 3 2 3 3 7" xfId="7389"/>
    <cellStyle name="계산 3 2 3 3 7 2" xfId="13355"/>
    <cellStyle name="계산 3 2 3 3 7 3" xfId="19111"/>
    <cellStyle name="계산 3 2 3 3 7 4" xfId="24593"/>
    <cellStyle name="계산 3 2 3 3 8" xfId="7390"/>
    <cellStyle name="계산 3 2 3 3 8 2" xfId="13356"/>
    <cellStyle name="계산 3 2 3 3 8 3" xfId="19112"/>
    <cellStyle name="계산 3 2 3 3 8 4" xfId="24594"/>
    <cellStyle name="계산 3 2 3 3 9" xfId="7391"/>
    <cellStyle name="계산 3 2 3 3 9 2" xfId="13357"/>
    <cellStyle name="계산 3 2 3 3 9 3" xfId="19113"/>
    <cellStyle name="계산 3 2 3 3 9 4" xfId="24595"/>
    <cellStyle name="계산 3 2 3 4" xfId="7392"/>
    <cellStyle name="계산 3 2 3 4 2" xfId="13358"/>
    <cellStyle name="계산 3 2 3 4 3" xfId="19114"/>
    <cellStyle name="계산 3 2 3 4 4" xfId="24596"/>
    <cellStyle name="계산 3 2 3 5" xfId="7393"/>
    <cellStyle name="계산 3 2 3 5 2" xfId="13359"/>
    <cellStyle name="계산 3 2 3 5 3" xfId="19115"/>
    <cellStyle name="계산 3 2 3 5 4" xfId="24597"/>
    <cellStyle name="계산 3 2 3 6" xfId="7394"/>
    <cellStyle name="계산 3 2 3 6 2" xfId="13360"/>
    <cellStyle name="계산 3 2 3 6 3" xfId="19116"/>
    <cellStyle name="계산 3 2 3 6 4" xfId="24598"/>
    <cellStyle name="계산 3 2 3 7" xfId="11403"/>
    <cellStyle name="계산 3 2 3 8" xfId="17201"/>
    <cellStyle name="계산 3 2 4" xfId="5485"/>
    <cellStyle name="계산 3 2 4 2" xfId="5773"/>
    <cellStyle name="계산 3 2 4 2 10" xfId="11746"/>
    <cellStyle name="계산 3 2 4 2 11" xfId="17512"/>
    <cellStyle name="계산 3 2 4 2 12" xfId="23026"/>
    <cellStyle name="계산 3 2 4 2 2" xfId="7395"/>
    <cellStyle name="계산 3 2 4 2 2 2" xfId="13361"/>
    <cellStyle name="계산 3 2 4 2 2 3" xfId="19117"/>
    <cellStyle name="계산 3 2 4 2 2 4" xfId="24599"/>
    <cellStyle name="계산 3 2 4 2 3" xfId="7396"/>
    <cellStyle name="계산 3 2 4 2 3 2" xfId="13362"/>
    <cellStyle name="계산 3 2 4 2 3 3" xfId="19118"/>
    <cellStyle name="계산 3 2 4 2 3 4" xfId="24600"/>
    <cellStyle name="계산 3 2 4 2 4" xfId="7397"/>
    <cellStyle name="계산 3 2 4 2 4 2" xfId="13363"/>
    <cellStyle name="계산 3 2 4 2 4 3" xfId="19119"/>
    <cellStyle name="계산 3 2 4 2 4 4" xfId="24601"/>
    <cellStyle name="계산 3 2 4 2 5" xfId="7398"/>
    <cellStyle name="계산 3 2 4 2 5 2" xfId="13364"/>
    <cellStyle name="계산 3 2 4 2 5 3" xfId="19120"/>
    <cellStyle name="계산 3 2 4 2 5 4" xfId="24602"/>
    <cellStyle name="계산 3 2 4 2 6" xfId="7399"/>
    <cellStyle name="계산 3 2 4 2 6 2" xfId="13365"/>
    <cellStyle name="계산 3 2 4 2 6 3" xfId="19121"/>
    <cellStyle name="계산 3 2 4 2 6 4" xfId="24603"/>
    <cellStyle name="계산 3 2 4 2 7" xfId="7400"/>
    <cellStyle name="계산 3 2 4 2 7 2" xfId="13366"/>
    <cellStyle name="계산 3 2 4 2 7 3" xfId="19122"/>
    <cellStyle name="계산 3 2 4 2 7 4" xfId="24604"/>
    <cellStyle name="계산 3 2 4 2 8" xfId="7401"/>
    <cellStyle name="계산 3 2 4 2 8 2" xfId="13367"/>
    <cellStyle name="계산 3 2 4 2 8 3" xfId="19123"/>
    <cellStyle name="계산 3 2 4 2 8 4" xfId="24605"/>
    <cellStyle name="계산 3 2 4 2 9" xfId="7402"/>
    <cellStyle name="계산 3 2 4 2 9 2" xfId="13368"/>
    <cellStyle name="계산 3 2 4 2 9 3" xfId="19124"/>
    <cellStyle name="계산 3 2 4 2 9 4" xfId="24606"/>
    <cellStyle name="계산 3 2 4 3" xfId="5998"/>
    <cellStyle name="계산 3 2 4 3 10" xfId="7403"/>
    <cellStyle name="계산 3 2 4 3 10 2" xfId="13369"/>
    <cellStyle name="계산 3 2 4 3 10 3" xfId="19125"/>
    <cellStyle name="계산 3 2 4 3 10 4" xfId="24607"/>
    <cellStyle name="계산 3 2 4 3 11" xfId="11971"/>
    <cellStyle name="계산 3 2 4 3 12" xfId="17728"/>
    <cellStyle name="계산 3 2 4 3 13" xfId="23225"/>
    <cellStyle name="계산 3 2 4 3 2" xfId="7404"/>
    <cellStyle name="계산 3 2 4 3 2 2" xfId="13370"/>
    <cellStyle name="계산 3 2 4 3 2 3" xfId="19126"/>
    <cellStyle name="계산 3 2 4 3 2 4" xfId="24608"/>
    <cellStyle name="계산 3 2 4 3 3" xfId="7405"/>
    <cellStyle name="계산 3 2 4 3 3 2" xfId="13371"/>
    <cellStyle name="계산 3 2 4 3 3 3" xfId="19127"/>
    <cellStyle name="계산 3 2 4 3 3 4" xfId="24609"/>
    <cellStyle name="계산 3 2 4 3 4" xfId="7406"/>
    <cellStyle name="계산 3 2 4 3 4 2" xfId="13372"/>
    <cellStyle name="계산 3 2 4 3 4 3" xfId="19128"/>
    <cellStyle name="계산 3 2 4 3 4 4" xfId="24610"/>
    <cellStyle name="계산 3 2 4 3 5" xfId="7407"/>
    <cellStyle name="계산 3 2 4 3 5 2" xfId="13373"/>
    <cellStyle name="계산 3 2 4 3 5 3" xfId="19129"/>
    <cellStyle name="계산 3 2 4 3 5 4" xfId="24611"/>
    <cellStyle name="계산 3 2 4 3 6" xfId="7408"/>
    <cellStyle name="계산 3 2 4 3 6 2" xfId="13374"/>
    <cellStyle name="계산 3 2 4 3 6 3" xfId="19130"/>
    <cellStyle name="계산 3 2 4 3 6 4" xfId="24612"/>
    <cellStyle name="계산 3 2 4 3 7" xfId="7409"/>
    <cellStyle name="계산 3 2 4 3 7 2" xfId="13375"/>
    <cellStyle name="계산 3 2 4 3 7 3" xfId="19131"/>
    <cellStyle name="계산 3 2 4 3 7 4" xfId="24613"/>
    <cellStyle name="계산 3 2 4 3 8" xfId="7410"/>
    <cellStyle name="계산 3 2 4 3 8 2" xfId="13376"/>
    <cellStyle name="계산 3 2 4 3 8 3" xfId="19132"/>
    <cellStyle name="계산 3 2 4 3 8 4" xfId="24614"/>
    <cellStyle name="계산 3 2 4 3 9" xfId="7411"/>
    <cellStyle name="계산 3 2 4 3 9 2" xfId="13377"/>
    <cellStyle name="계산 3 2 4 3 9 3" xfId="19133"/>
    <cellStyle name="계산 3 2 4 3 9 4" xfId="24615"/>
    <cellStyle name="계산 3 2 4 4" xfId="7412"/>
    <cellStyle name="계산 3 2 4 4 2" xfId="13378"/>
    <cellStyle name="계산 3 2 4 4 3" xfId="19134"/>
    <cellStyle name="계산 3 2 4 4 4" xfId="24616"/>
    <cellStyle name="계산 3 2 4 5" xfId="7413"/>
    <cellStyle name="계산 3 2 4 5 2" xfId="13379"/>
    <cellStyle name="계산 3 2 4 5 3" xfId="19135"/>
    <cellStyle name="계산 3 2 4 5 4" xfId="24617"/>
    <cellStyle name="계산 3 2 4 6" xfId="7414"/>
    <cellStyle name="계산 3 2 4 6 2" xfId="13380"/>
    <cellStyle name="계산 3 2 4 6 3" xfId="19136"/>
    <cellStyle name="계산 3 2 4 6 4" xfId="24618"/>
    <cellStyle name="계산 3 2 4 7" xfId="7415"/>
    <cellStyle name="계산 3 2 4 7 2" xfId="13381"/>
    <cellStyle name="계산 3 2 4 7 3" xfId="19137"/>
    <cellStyle name="계산 3 2 4 7 4" xfId="24619"/>
    <cellStyle name="계산 3 2 4 8" xfId="11479"/>
    <cellStyle name="계산 3 2 4 9" xfId="17271"/>
    <cellStyle name="계산 3 2 5" xfId="5505"/>
    <cellStyle name="계산 3 2 5 10" xfId="17288"/>
    <cellStyle name="계산 3 2 5 11" xfId="22888"/>
    <cellStyle name="계산 3 2 5 2" xfId="5793"/>
    <cellStyle name="계산 3 2 5 2 10" xfId="7416"/>
    <cellStyle name="계산 3 2 5 2 10 2" xfId="13382"/>
    <cellStyle name="계산 3 2 5 2 10 3" xfId="19138"/>
    <cellStyle name="계산 3 2 5 2 10 4" xfId="24620"/>
    <cellStyle name="계산 3 2 5 2 11" xfId="11766"/>
    <cellStyle name="계산 3 2 5 2 12" xfId="17530"/>
    <cellStyle name="계산 3 2 5 2 13" xfId="23046"/>
    <cellStyle name="계산 3 2 5 2 2" xfId="7417"/>
    <cellStyle name="계산 3 2 5 2 2 2" xfId="13383"/>
    <cellStyle name="계산 3 2 5 2 2 3" xfId="19139"/>
    <cellStyle name="계산 3 2 5 2 2 4" xfId="24621"/>
    <cellStyle name="계산 3 2 5 2 3" xfId="7418"/>
    <cellStyle name="계산 3 2 5 2 3 2" xfId="13384"/>
    <cellStyle name="계산 3 2 5 2 3 3" xfId="19140"/>
    <cellStyle name="계산 3 2 5 2 3 4" xfId="24622"/>
    <cellStyle name="계산 3 2 5 2 4" xfId="7419"/>
    <cellStyle name="계산 3 2 5 2 4 2" xfId="13385"/>
    <cellStyle name="계산 3 2 5 2 4 3" xfId="19141"/>
    <cellStyle name="계산 3 2 5 2 4 4" xfId="24623"/>
    <cellStyle name="계산 3 2 5 2 5" xfId="7420"/>
    <cellStyle name="계산 3 2 5 2 5 2" xfId="13386"/>
    <cellStyle name="계산 3 2 5 2 5 3" xfId="19142"/>
    <cellStyle name="계산 3 2 5 2 5 4" xfId="24624"/>
    <cellStyle name="계산 3 2 5 2 6" xfId="7421"/>
    <cellStyle name="계산 3 2 5 2 6 2" xfId="13387"/>
    <cellStyle name="계산 3 2 5 2 6 3" xfId="19143"/>
    <cellStyle name="계산 3 2 5 2 6 4" xfId="24625"/>
    <cellStyle name="계산 3 2 5 2 7" xfId="7422"/>
    <cellStyle name="계산 3 2 5 2 7 2" xfId="13388"/>
    <cellStyle name="계산 3 2 5 2 7 3" xfId="19144"/>
    <cellStyle name="계산 3 2 5 2 7 4" xfId="24626"/>
    <cellStyle name="계산 3 2 5 2 8" xfId="7423"/>
    <cellStyle name="계산 3 2 5 2 8 2" xfId="13389"/>
    <cellStyle name="계산 3 2 5 2 8 3" xfId="19145"/>
    <cellStyle name="계산 3 2 5 2 8 4" xfId="24627"/>
    <cellStyle name="계산 3 2 5 2 9" xfId="7424"/>
    <cellStyle name="계산 3 2 5 2 9 2" xfId="13390"/>
    <cellStyle name="계산 3 2 5 2 9 3" xfId="19146"/>
    <cellStyle name="계산 3 2 5 2 9 4" xfId="24628"/>
    <cellStyle name="계산 3 2 5 3" xfId="6016"/>
    <cellStyle name="계산 3 2 5 3 10" xfId="7425"/>
    <cellStyle name="계산 3 2 5 3 10 2" xfId="13391"/>
    <cellStyle name="계산 3 2 5 3 10 3" xfId="19147"/>
    <cellStyle name="계산 3 2 5 3 10 4" xfId="24629"/>
    <cellStyle name="계산 3 2 5 3 11" xfId="11989"/>
    <cellStyle name="계산 3 2 5 3 12" xfId="17746"/>
    <cellStyle name="계산 3 2 5 3 13" xfId="23243"/>
    <cellStyle name="계산 3 2 5 3 2" xfId="7426"/>
    <cellStyle name="계산 3 2 5 3 2 2" xfId="13392"/>
    <cellStyle name="계산 3 2 5 3 2 3" xfId="19148"/>
    <cellStyle name="계산 3 2 5 3 2 4" xfId="24630"/>
    <cellStyle name="계산 3 2 5 3 3" xfId="7427"/>
    <cellStyle name="계산 3 2 5 3 3 2" xfId="13393"/>
    <cellStyle name="계산 3 2 5 3 3 3" xfId="19149"/>
    <cellStyle name="계산 3 2 5 3 3 4" xfId="24631"/>
    <cellStyle name="계산 3 2 5 3 4" xfId="7428"/>
    <cellStyle name="계산 3 2 5 3 4 2" xfId="13394"/>
    <cellStyle name="계산 3 2 5 3 4 3" xfId="19150"/>
    <cellStyle name="계산 3 2 5 3 4 4" xfId="24632"/>
    <cellStyle name="계산 3 2 5 3 5" xfId="7429"/>
    <cellStyle name="계산 3 2 5 3 5 2" xfId="13395"/>
    <cellStyle name="계산 3 2 5 3 5 3" xfId="19151"/>
    <cellStyle name="계산 3 2 5 3 5 4" xfId="24633"/>
    <cellStyle name="계산 3 2 5 3 6" xfId="7430"/>
    <cellStyle name="계산 3 2 5 3 6 2" xfId="13396"/>
    <cellStyle name="계산 3 2 5 3 6 3" xfId="19152"/>
    <cellStyle name="계산 3 2 5 3 6 4" xfId="24634"/>
    <cellStyle name="계산 3 2 5 3 7" xfId="7431"/>
    <cellStyle name="계산 3 2 5 3 7 2" xfId="13397"/>
    <cellStyle name="계산 3 2 5 3 7 3" xfId="19153"/>
    <cellStyle name="계산 3 2 5 3 7 4" xfId="24635"/>
    <cellStyle name="계산 3 2 5 3 8" xfId="7432"/>
    <cellStyle name="계산 3 2 5 3 8 2" xfId="13398"/>
    <cellStyle name="계산 3 2 5 3 8 3" xfId="19154"/>
    <cellStyle name="계산 3 2 5 3 8 4" xfId="24636"/>
    <cellStyle name="계산 3 2 5 3 9" xfId="7433"/>
    <cellStyle name="계산 3 2 5 3 9 2" xfId="13399"/>
    <cellStyle name="계산 3 2 5 3 9 3" xfId="19155"/>
    <cellStyle name="계산 3 2 5 3 9 4" xfId="24637"/>
    <cellStyle name="계산 3 2 5 4" xfId="7434"/>
    <cellStyle name="계산 3 2 5 4 2" xfId="13400"/>
    <cellStyle name="계산 3 2 5 4 3" xfId="19156"/>
    <cellStyle name="계산 3 2 5 4 4" xfId="24638"/>
    <cellStyle name="계산 3 2 5 5" xfId="7435"/>
    <cellStyle name="계산 3 2 5 5 2" xfId="13401"/>
    <cellStyle name="계산 3 2 5 5 3" xfId="19157"/>
    <cellStyle name="계산 3 2 5 5 4" xfId="24639"/>
    <cellStyle name="계산 3 2 5 6" xfId="7436"/>
    <cellStyle name="계산 3 2 5 6 2" xfId="13402"/>
    <cellStyle name="계산 3 2 5 6 3" xfId="19158"/>
    <cellStyle name="계산 3 2 5 6 4" xfId="24640"/>
    <cellStyle name="계산 3 2 5 7" xfId="7437"/>
    <cellStyle name="계산 3 2 5 7 2" xfId="13403"/>
    <cellStyle name="계산 3 2 5 7 3" xfId="19159"/>
    <cellStyle name="계산 3 2 5 7 4" xfId="24641"/>
    <cellStyle name="계산 3 2 5 8" xfId="7438"/>
    <cellStyle name="계산 3 2 5 8 2" xfId="13404"/>
    <cellStyle name="계산 3 2 5 8 3" xfId="19160"/>
    <cellStyle name="계산 3 2 5 8 4" xfId="24642"/>
    <cellStyle name="계산 3 2 5 9" xfId="11499"/>
    <cellStyle name="계산 3 2 6" xfId="7439"/>
    <cellStyle name="계산 3 2 6 2" xfId="13405"/>
    <cellStyle name="계산 3 2 6 3" xfId="19161"/>
    <cellStyle name="계산 3 2 6 4" xfId="24643"/>
    <cellStyle name="계산 3 2 7" xfId="7440"/>
    <cellStyle name="계산 3 2 7 2" xfId="13406"/>
    <cellStyle name="계산 3 2 7 3" xfId="19162"/>
    <cellStyle name="계산 3 2 7 4" xfId="24644"/>
    <cellStyle name="계산 3 2 8" xfId="11326"/>
    <cellStyle name="계산 3 2 9" xfId="11284"/>
    <cellStyle name="계산 3 3" xfId="5373"/>
    <cellStyle name="계산 3 3 10" xfId="7441"/>
    <cellStyle name="계산 3 3 10 2" xfId="13407"/>
    <cellStyle name="계산 3 3 10 3" xfId="19163"/>
    <cellStyle name="계산 3 3 10 4" xfId="24645"/>
    <cellStyle name="계산 3 3 11" xfId="11367"/>
    <cellStyle name="계산 3 3 12" xfId="17170"/>
    <cellStyle name="계산 3 3 13" xfId="11299"/>
    <cellStyle name="계산 3 3 2" xfId="5661"/>
    <cellStyle name="계산 3 3 2 10" xfId="11634"/>
    <cellStyle name="계산 3 3 2 11" xfId="17404"/>
    <cellStyle name="계산 3 3 2 12" xfId="22936"/>
    <cellStyle name="계산 3 3 2 2" xfId="7442"/>
    <cellStyle name="계산 3 3 2 2 2" xfId="13408"/>
    <cellStyle name="계산 3 3 2 2 3" xfId="19164"/>
    <cellStyle name="계산 3 3 2 2 4" xfId="24646"/>
    <cellStyle name="계산 3 3 2 3" xfId="7443"/>
    <cellStyle name="계산 3 3 2 3 2" xfId="13409"/>
    <cellStyle name="계산 3 3 2 3 3" xfId="19165"/>
    <cellStyle name="계산 3 3 2 3 4" xfId="24647"/>
    <cellStyle name="계산 3 3 2 4" xfId="7444"/>
    <cellStyle name="계산 3 3 2 4 2" xfId="13410"/>
    <cellStyle name="계산 3 3 2 4 3" xfId="19166"/>
    <cellStyle name="계산 3 3 2 4 4" xfId="24648"/>
    <cellStyle name="계산 3 3 2 5" xfId="7445"/>
    <cellStyle name="계산 3 3 2 5 2" xfId="13411"/>
    <cellStyle name="계산 3 3 2 5 3" xfId="19167"/>
    <cellStyle name="계산 3 3 2 5 4" xfId="24649"/>
    <cellStyle name="계산 3 3 2 6" xfId="7446"/>
    <cellStyle name="계산 3 3 2 6 2" xfId="13412"/>
    <cellStyle name="계산 3 3 2 6 3" xfId="19168"/>
    <cellStyle name="계산 3 3 2 6 4" xfId="24650"/>
    <cellStyle name="계산 3 3 2 7" xfId="7447"/>
    <cellStyle name="계산 3 3 2 7 2" xfId="13413"/>
    <cellStyle name="계산 3 3 2 7 3" xfId="19169"/>
    <cellStyle name="계산 3 3 2 7 4" xfId="24651"/>
    <cellStyle name="계산 3 3 2 8" xfId="7448"/>
    <cellStyle name="계산 3 3 2 8 2" xfId="13414"/>
    <cellStyle name="계산 3 3 2 8 3" xfId="19170"/>
    <cellStyle name="계산 3 3 2 8 4" xfId="24652"/>
    <cellStyle name="계산 3 3 2 9" xfId="7449"/>
    <cellStyle name="계산 3 3 2 9 2" xfId="13415"/>
    <cellStyle name="계산 3 3 2 9 3" xfId="19171"/>
    <cellStyle name="계산 3 3 2 9 4" xfId="24653"/>
    <cellStyle name="계산 3 3 3" xfId="5903"/>
    <cellStyle name="계산 3 3 3 10" xfId="7450"/>
    <cellStyle name="계산 3 3 3 10 2" xfId="13416"/>
    <cellStyle name="계산 3 3 3 10 3" xfId="19172"/>
    <cellStyle name="계산 3 3 3 10 4" xfId="24654"/>
    <cellStyle name="계산 3 3 3 11" xfId="11876"/>
    <cellStyle name="계산 3 3 3 12" xfId="17633"/>
    <cellStyle name="계산 3 3 3 13" xfId="23130"/>
    <cellStyle name="계산 3 3 3 2" xfId="7451"/>
    <cellStyle name="계산 3 3 3 2 2" xfId="13417"/>
    <cellStyle name="계산 3 3 3 2 3" xfId="19173"/>
    <cellStyle name="계산 3 3 3 2 4" xfId="24655"/>
    <cellStyle name="계산 3 3 3 3" xfId="7452"/>
    <cellStyle name="계산 3 3 3 3 2" xfId="13418"/>
    <cellStyle name="계산 3 3 3 3 3" xfId="19174"/>
    <cellStyle name="계산 3 3 3 3 4" xfId="24656"/>
    <cellStyle name="계산 3 3 3 4" xfId="7453"/>
    <cellStyle name="계산 3 3 3 4 2" xfId="13419"/>
    <cellStyle name="계산 3 3 3 4 3" xfId="19175"/>
    <cellStyle name="계산 3 3 3 4 4" xfId="24657"/>
    <cellStyle name="계산 3 3 3 5" xfId="7454"/>
    <cellStyle name="계산 3 3 3 5 2" xfId="13420"/>
    <cellStyle name="계산 3 3 3 5 3" xfId="19176"/>
    <cellStyle name="계산 3 3 3 5 4" xfId="24658"/>
    <cellStyle name="계산 3 3 3 6" xfId="7455"/>
    <cellStyle name="계산 3 3 3 6 2" xfId="13421"/>
    <cellStyle name="계산 3 3 3 6 3" xfId="19177"/>
    <cellStyle name="계산 3 3 3 6 4" xfId="24659"/>
    <cellStyle name="계산 3 3 3 7" xfId="7456"/>
    <cellStyle name="계산 3 3 3 7 2" xfId="13422"/>
    <cellStyle name="계산 3 3 3 7 3" xfId="19178"/>
    <cellStyle name="계산 3 3 3 7 4" xfId="24660"/>
    <cellStyle name="계산 3 3 3 8" xfId="7457"/>
    <cellStyle name="계산 3 3 3 8 2" xfId="13423"/>
    <cellStyle name="계산 3 3 3 8 3" xfId="19179"/>
    <cellStyle name="계산 3 3 3 8 4" xfId="24661"/>
    <cellStyle name="계산 3 3 3 9" xfId="7458"/>
    <cellStyle name="계산 3 3 3 9 2" xfId="13424"/>
    <cellStyle name="계산 3 3 3 9 3" xfId="19180"/>
    <cellStyle name="계산 3 3 3 9 4" xfId="24662"/>
    <cellStyle name="계산 3 3 4" xfId="7459"/>
    <cellStyle name="계산 3 3 4 2" xfId="13425"/>
    <cellStyle name="계산 3 3 4 3" xfId="19181"/>
    <cellStyle name="계산 3 3 4 4" xfId="24663"/>
    <cellStyle name="계산 3 3 5" xfId="7460"/>
    <cellStyle name="계산 3 3 5 2" xfId="13426"/>
    <cellStyle name="계산 3 3 5 3" xfId="19182"/>
    <cellStyle name="계산 3 3 5 4" xfId="24664"/>
    <cellStyle name="계산 3 3 6" xfId="7461"/>
    <cellStyle name="계산 3 3 6 2" xfId="13427"/>
    <cellStyle name="계산 3 3 6 3" xfId="19183"/>
    <cellStyle name="계산 3 3 6 4" xfId="24665"/>
    <cellStyle name="계산 3 3 7" xfId="7462"/>
    <cellStyle name="계산 3 3 7 2" xfId="13428"/>
    <cellStyle name="계산 3 3 7 3" xfId="19184"/>
    <cellStyle name="계산 3 3 7 4" xfId="24666"/>
    <cellStyle name="계산 3 3 8" xfId="7463"/>
    <cellStyle name="계산 3 3 8 2" xfId="13429"/>
    <cellStyle name="계산 3 3 8 3" xfId="19185"/>
    <cellStyle name="계산 3 3 8 4" xfId="24667"/>
    <cellStyle name="계산 3 3 9" xfId="7464"/>
    <cellStyle name="계산 3 3 9 2" xfId="13430"/>
    <cellStyle name="계산 3 3 9 3" xfId="19186"/>
    <cellStyle name="계산 3 3 9 4" xfId="24668"/>
    <cellStyle name="계산 3 4" xfId="5504"/>
    <cellStyle name="계산 3 4 2" xfId="5792"/>
    <cellStyle name="계산 3 4 2 10" xfId="11765"/>
    <cellStyle name="계산 3 4 2 11" xfId="17529"/>
    <cellStyle name="계산 3 4 2 12" xfId="23045"/>
    <cellStyle name="계산 3 4 2 2" xfId="7465"/>
    <cellStyle name="계산 3 4 2 2 2" xfId="13431"/>
    <cellStyle name="계산 3 4 2 2 3" xfId="19187"/>
    <cellStyle name="계산 3 4 2 2 4" xfId="24669"/>
    <cellStyle name="계산 3 4 2 3" xfId="7466"/>
    <cellStyle name="계산 3 4 2 3 2" xfId="13432"/>
    <cellStyle name="계산 3 4 2 3 3" xfId="19188"/>
    <cellStyle name="계산 3 4 2 3 4" xfId="24670"/>
    <cellStyle name="계산 3 4 2 4" xfId="7467"/>
    <cellStyle name="계산 3 4 2 4 2" xfId="13433"/>
    <cellStyle name="계산 3 4 2 4 3" xfId="19189"/>
    <cellStyle name="계산 3 4 2 4 4" xfId="24671"/>
    <cellStyle name="계산 3 4 2 5" xfId="7468"/>
    <cellStyle name="계산 3 4 2 5 2" xfId="13434"/>
    <cellStyle name="계산 3 4 2 5 3" xfId="19190"/>
    <cellStyle name="계산 3 4 2 5 4" xfId="24672"/>
    <cellStyle name="계산 3 4 2 6" xfId="7469"/>
    <cellStyle name="계산 3 4 2 6 2" xfId="13435"/>
    <cellStyle name="계산 3 4 2 6 3" xfId="19191"/>
    <cellStyle name="계산 3 4 2 6 4" xfId="24673"/>
    <cellStyle name="계산 3 4 2 7" xfId="7470"/>
    <cellStyle name="계산 3 4 2 7 2" xfId="13436"/>
    <cellStyle name="계산 3 4 2 7 3" xfId="19192"/>
    <cellStyle name="계산 3 4 2 7 4" xfId="24674"/>
    <cellStyle name="계산 3 4 2 8" xfId="7471"/>
    <cellStyle name="계산 3 4 2 8 2" xfId="13437"/>
    <cellStyle name="계산 3 4 2 8 3" xfId="19193"/>
    <cellStyle name="계산 3 4 2 8 4" xfId="24675"/>
    <cellStyle name="계산 3 4 2 9" xfId="7472"/>
    <cellStyle name="계산 3 4 2 9 2" xfId="13438"/>
    <cellStyle name="계산 3 4 2 9 3" xfId="19194"/>
    <cellStyle name="계산 3 4 2 9 4" xfId="24676"/>
    <cellStyle name="계산 3 4 3" xfId="6015"/>
    <cellStyle name="계산 3 4 3 10" xfId="7473"/>
    <cellStyle name="계산 3 4 3 10 2" xfId="13439"/>
    <cellStyle name="계산 3 4 3 10 3" xfId="19195"/>
    <cellStyle name="계산 3 4 3 10 4" xfId="24677"/>
    <cellStyle name="계산 3 4 3 11" xfId="11988"/>
    <cellStyle name="계산 3 4 3 12" xfId="17745"/>
    <cellStyle name="계산 3 4 3 13" xfId="23242"/>
    <cellStyle name="계산 3 4 3 2" xfId="7474"/>
    <cellStyle name="계산 3 4 3 2 2" xfId="13440"/>
    <cellStyle name="계산 3 4 3 2 3" xfId="19196"/>
    <cellStyle name="계산 3 4 3 2 4" xfId="24678"/>
    <cellStyle name="계산 3 4 3 3" xfId="7475"/>
    <cellStyle name="계산 3 4 3 3 2" xfId="13441"/>
    <cellStyle name="계산 3 4 3 3 3" xfId="19197"/>
    <cellStyle name="계산 3 4 3 3 4" xfId="24679"/>
    <cellStyle name="계산 3 4 3 4" xfId="7476"/>
    <cellStyle name="계산 3 4 3 4 2" xfId="13442"/>
    <cellStyle name="계산 3 4 3 4 3" xfId="19198"/>
    <cellStyle name="계산 3 4 3 4 4" xfId="24680"/>
    <cellStyle name="계산 3 4 3 5" xfId="7477"/>
    <cellStyle name="계산 3 4 3 5 2" xfId="13443"/>
    <cellStyle name="계산 3 4 3 5 3" xfId="19199"/>
    <cellStyle name="계산 3 4 3 5 4" xfId="24681"/>
    <cellStyle name="계산 3 4 3 6" xfId="7478"/>
    <cellStyle name="계산 3 4 3 6 2" xfId="13444"/>
    <cellStyle name="계산 3 4 3 6 3" xfId="19200"/>
    <cellStyle name="계산 3 4 3 6 4" xfId="24682"/>
    <cellStyle name="계산 3 4 3 7" xfId="7479"/>
    <cellStyle name="계산 3 4 3 7 2" xfId="13445"/>
    <cellStyle name="계산 3 4 3 7 3" xfId="19201"/>
    <cellStyle name="계산 3 4 3 7 4" xfId="24683"/>
    <cellStyle name="계산 3 4 3 8" xfId="7480"/>
    <cellStyle name="계산 3 4 3 8 2" xfId="13446"/>
    <cellStyle name="계산 3 4 3 8 3" xfId="19202"/>
    <cellStyle name="계산 3 4 3 8 4" xfId="24684"/>
    <cellStyle name="계산 3 4 3 9" xfId="7481"/>
    <cellStyle name="계산 3 4 3 9 2" xfId="13447"/>
    <cellStyle name="계산 3 4 3 9 3" xfId="19203"/>
    <cellStyle name="계산 3 4 3 9 4" xfId="24685"/>
    <cellStyle name="계산 3 4 4" xfId="7482"/>
    <cellStyle name="계산 3 4 4 2" xfId="13448"/>
    <cellStyle name="계산 3 4 4 3" xfId="19204"/>
    <cellStyle name="계산 3 4 4 4" xfId="24686"/>
    <cellStyle name="계산 3 4 5" xfId="7483"/>
    <cellStyle name="계산 3 4 5 2" xfId="13449"/>
    <cellStyle name="계산 3 4 5 3" xfId="19205"/>
    <cellStyle name="계산 3 4 5 4" xfId="24687"/>
    <cellStyle name="계산 3 4 6" xfId="7484"/>
    <cellStyle name="계산 3 4 6 2" xfId="13450"/>
    <cellStyle name="계산 3 4 6 3" xfId="19206"/>
    <cellStyle name="계산 3 4 6 4" xfId="24688"/>
    <cellStyle name="계산 3 4 7" xfId="11498"/>
    <cellStyle name="계산 3 4 8" xfId="17287"/>
    <cellStyle name="계산 3 5" xfId="5410"/>
    <cellStyle name="계산 3 5 2" xfId="5698"/>
    <cellStyle name="계산 3 5 2 10" xfId="11671"/>
    <cellStyle name="계산 3 5 2 11" xfId="17440"/>
    <cellStyle name="계산 3 5 2 12" xfId="22961"/>
    <cellStyle name="계산 3 5 2 2" xfId="7485"/>
    <cellStyle name="계산 3 5 2 2 2" xfId="13451"/>
    <cellStyle name="계산 3 5 2 2 3" xfId="19207"/>
    <cellStyle name="계산 3 5 2 2 4" xfId="24689"/>
    <cellStyle name="계산 3 5 2 3" xfId="7486"/>
    <cellStyle name="계산 3 5 2 3 2" xfId="13452"/>
    <cellStyle name="계산 3 5 2 3 3" xfId="19208"/>
    <cellStyle name="계산 3 5 2 3 4" xfId="24690"/>
    <cellStyle name="계산 3 5 2 4" xfId="7487"/>
    <cellStyle name="계산 3 5 2 4 2" xfId="13453"/>
    <cellStyle name="계산 3 5 2 4 3" xfId="19209"/>
    <cellStyle name="계산 3 5 2 4 4" xfId="24691"/>
    <cellStyle name="계산 3 5 2 5" xfId="7488"/>
    <cellStyle name="계산 3 5 2 5 2" xfId="13454"/>
    <cellStyle name="계산 3 5 2 5 3" xfId="19210"/>
    <cellStyle name="계산 3 5 2 5 4" xfId="24692"/>
    <cellStyle name="계산 3 5 2 6" xfId="7489"/>
    <cellStyle name="계산 3 5 2 6 2" xfId="13455"/>
    <cellStyle name="계산 3 5 2 6 3" xfId="19211"/>
    <cellStyle name="계산 3 5 2 6 4" xfId="24693"/>
    <cellStyle name="계산 3 5 2 7" xfId="7490"/>
    <cellStyle name="계산 3 5 2 7 2" xfId="13456"/>
    <cellStyle name="계산 3 5 2 7 3" xfId="19212"/>
    <cellStyle name="계산 3 5 2 7 4" xfId="24694"/>
    <cellStyle name="계산 3 5 2 8" xfId="7491"/>
    <cellStyle name="계산 3 5 2 8 2" xfId="13457"/>
    <cellStyle name="계산 3 5 2 8 3" xfId="19213"/>
    <cellStyle name="계산 3 5 2 8 4" xfId="24695"/>
    <cellStyle name="계산 3 5 2 9" xfId="7492"/>
    <cellStyle name="계산 3 5 2 9 2" xfId="13458"/>
    <cellStyle name="계산 3 5 2 9 3" xfId="19214"/>
    <cellStyle name="계산 3 5 2 9 4" xfId="24696"/>
    <cellStyle name="계산 3 5 3" xfId="5937"/>
    <cellStyle name="계산 3 5 3 10" xfId="7493"/>
    <cellStyle name="계산 3 5 3 10 2" xfId="13459"/>
    <cellStyle name="계산 3 5 3 10 3" xfId="19215"/>
    <cellStyle name="계산 3 5 3 10 4" xfId="24697"/>
    <cellStyle name="계산 3 5 3 11" xfId="11910"/>
    <cellStyle name="계산 3 5 3 12" xfId="17667"/>
    <cellStyle name="계산 3 5 3 13" xfId="23164"/>
    <cellStyle name="계산 3 5 3 2" xfId="7494"/>
    <cellStyle name="계산 3 5 3 2 2" xfId="13460"/>
    <cellStyle name="계산 3 5 3 2 3" xfId="19216"/>
    <cellStyle name="계산 3 5 3 2 4" xfId="24698"/>
    <cellStyle name="계산 3 5 3 3" xfId="7495"/>
    <cellStyle name="계산 3 5 3 3 2" xfId="13461"/>
    <cellStyle name="계산 3 5 3 3 3" xfId="19217"/>
    <cellStyle name="계산 3 5 3 3 4" xfId="24699"/>
    <cellStyle name="계산 3 5 3 4" xfId="7496"/>
    <cellStyle name="계산 3 5 3 4 2" xfId="13462"/>
    <cellStyle name="계산 3 5 3 4 3" xfId="19218"/>
    <cellStyle name="계산 3 5 3 4 4" xfId="24700"/>
    <cellStyle name="계산 3 5 3 5" xfId="7497"/>
    <cellStyle name="계산 3 5 3 5 2" xfId="13463"/>
    <cellStyle name="계산 3 5 3 5 3" xfId="19219"/>
    <cellStyle name="계산 3 5 3 5 4" xfId="24701"/>
    <cellStyle name="계산 3 5 3 6" xfId="7498"/>
    <cellStyle name="계산 3 5 3 6 2" xfId="13464"/>
    <cellStyle name="계산 3 5 3 6 3" xfId="19220"/>
    <cellStyle name="계산 3 5 3 6 4" xfId="24702"/>
    <cellStyle name="계산 3 5 3 7" xfId="7499"/>
    <cellStyle name="계산 3 5 3 7 2" xfId="13465"/>
    <cellStyle name="계산 3 5 3 7 3" xfId="19221"/>
    <cellStyle name="계산 3 5 3 7 4" xfId="24703"/>
    <cellStyle name="계산 3 5 3 8" xfId="7500"/>
    <cellStyle name="계산 3 5 3 8 2" xfId="13466"/>
    <cellStyle name="계산 3 5 3 8 3" xfId="19222"/>
    <cellStyle name="계산 3 5 3 8 4" xfId="24704"/>
    <cellStyle name="계산 3 5 3 9" xfId="7501"/>
    <cellStyle name="계산 3 5 3 9 2" xfId="13467"/>
    <cellStyle name="계산 3 5 3 9 3" xfId="19223"/>
    <cellStyle name="계산 3 5 3 9 4" xfId="24705"/>
    <cellStyle name="계산 3 5 4" xfId="7502"/>
    <cellStyle name="계산 3 5 4 2" xfId="13468"/>
    <cellStyle name="계산 3 5 4 3" xfId="19224"/>
    <cellStyle name="계산 3 5 4 4" xfId="24706"/>
    <cellStyle name="계산 3 5 5" xfId="7503"/>
    <cellStyle name="계산 3 5 5 2" xfId="13469"/>
    <cellStyle name="계산 3 5 5 3" xfId="19225"/>
    <cellStyle name="계산 3 5 5 4" xfId="24707"/>
    <cellStyle name="계산 3 5 6" xfId="7504"/>
    <cellStyle name="계산 3 5 6 2" xfId="13470"/>
    <cellStyle name="계산 3 5 6 3" xfId="19226"/>
    <cellStyle name="계산 3 5 6 4" xfId="24708"/>
    <cellStyle name="계산 3 5 7" xfId="7505"/>
    <cellStyle name="계산 3 5 7 2" xfId="13471"/>
    <cellStyle name="계산 3 5 7 3" xfId="19227"/>
    <cellStyle name="계산 3 5 7 4" xfId="24709"/>
    <cellStyle name="계산 3 5 8" xfId="11404"/>
    <cellStyle name="계산 3 5 9" xfId="17202"/>
    <cellStyle name="계산 3 6" xfId="5512"/>
    <cellStyle name="계산 3 6 10" xfId="17295"/>
    <cellStyle name="계산 3 6 11" xfId="22895"/>
    <cellStyle name="계산 3 6 2" xfId="5800"/>
    <cellStyle name="계산 3 6 2 10" xfId="7506"/>
    <cellStyle name="계산 3 6 2 10 2" xfId="13472"/>
    <cellStyle name="계산 3 6 2 10 3" xfId="19228"/>
    <cellStyle name="계산 3 6 2 10 4" xfId="24710"/>
    <cellStyle name="계산 3 6 2 11" xfId="11773"/>
    <cellStyle name="계산 3 6 2 12" xfId="17537"/>
    <cellStyle name="계산 3 6 2 13" xfId="23053"/>
    <cellStyle name="계산 3 6 2 2" xfId="7507"/>
    <cellStyle name="계산 3 6 2 2 2" xfId="13473"/>
    <cellStyle name="계산 3 6 2 2 3" xfId="19229"/>
    <cellStyle name="계산 3 6 2 2 4" xfId="24711"/>
    <cellStyle name="계산 3 6 2 3" xfId="7508"/>
    <cellStyle name="계산 3 6 2 3 2" xfId="13474"/>
    <cellStyle name="계산 3 6 2 3 3" xfId="19230"/>
    <cellStyle name="계산 3 6 2 3 4" xfId="24712"/>
    <cellStyle name="계산 3 6 2 4" xfId="7509"/>
    <cellStyle name="계산 3 6 2 4 2" xfId="13475"/>
    <cellStyle name="계산 3 6 2 4 3" xfId="19231"/>
    <cellStyle name="계산 3 6 2 4 4" xfId="24713"/>
    <cellStyle name="계산 3 6 2 5" xfId="7510"/>
    <cellStyle name="계산 3 6 2 5 2" xfId="13476"/>
    <cellStyle name="계산 3 6 2 5 3" xfId="19232"/>
    <cellStyle name="계산 3 6 2 5 4" xfId="24714"/>
    <cellStyle name="계산 3 6 2 6" xfId="7511"/>
    <cellStyle name="계산 3 6 2 6 2" xfId="13477"/>
    <cellStyle name="계산 3 6 2 6 3" xfId="19233"/>
    <cellStyle name="계산 3 6 2 6 4" xfId="24715"/>
    <cellStyle name="계산 3 6 2 7" xfId="7512"/>
    <cellStyle name="계산 3 6 2 7 2" xfId="13478"/>
    <cellStyle name="계산 3 6 2 7 3" xfId="19234"/>
    <cellStyle name="계산 3 6 2 7 4" xfId="24716"/>
    <cellStyle name="계산 3 6 2 8" xfId="7513"/>
    <cellStyle name="계산 3 6 2 8 2" xfId="13479"/>
    <cellStyle name="계산 3 6 2 8 3" xfId="19235"/>
    <cellStyle name="계산 3 6 2 8 4" xfId="24717"/>
    <cellStyle name="계산 3 6 2 9" xfId="7514"/>
    <cellStyle name="계산 3 6 2 9 2" xfId="13480"/>
    <cellStyle name="계산 3 6 2 9 3" xfId="19236"/>
    <cellStyle name="계산 3 6 2 9 4" xfId="24718"/>
    <cellStyle name="계산 3 6 3" xfId="6023"/>
    <cellStyle name="계산 3 6 3 10" xfId="7515"/>
    <cellStyle name="계산 3 6 3 10 2" xfId="13481"/>
    <cellStyle name="계산 3 6 3 10 3" xfId="19237"/>
    <cellStyle name="계산 3 6 3 10 4" xfId="24719"/>
    <cellStyle name="계산 3 6 3 11" xfId="11996"/>
    <cellStyle name="계산 3 6 3 12" xfId="17753"/>
    <cellStyle name="계산 3 6 3 13" xfId="23250"/>
    <cellStyle name="계산 3 6 3 2" xfId="7516"/>
    <cellStyle name="계산 3 6 3 2 2" xfId="13482"/>
    <cellStyle name="계산 3 6 3 2 3" xfId="19238"/>
    <cellStyle name="계산 3 6 3 2 4" xfId="24720"/>
    <cellStyle name="계산 3 6 3 3" xfId="7517"/>
    <cellStyle name="계산 3 6 3 3 2" xfId="13483"/>
    <cellStyle name="계산 3 6 3 3 3" xfId="19239"/>
    <cellStyle name="계산 3 6 3 3 4" xfId="24721"/>
    <cellStyle name="계산 3 6 3 4" xfId="7518"/>
    <cellStyle name="계산 3 6 3 4 2" xfId="13484"/>
    <cellStyle name="계산 3 6 3 4 3" xfId="19240"/>
    <cellStyle name="계산 3 6 3 4 4" xfId="24722"/>
    <cellStyle name="계산 3 6 3 5" xfId="7519"/>
    <cellStyle name="계산 3 6 3 5 2" xfId="13485"/>
    <cellStyle name="계산 3 6 3 5 3" xfId="19241"/>
    <cellStyle name="계산 3 6 3 5 4" xfId="24723"/>
    <cellStyle name="계산 3 6 3 6" xfId="7520"/>
    <cellStyle name="계산 3 6 3 6 2" xfId="13486"/>
    <cellStyle name="계산 3 6 3 6 3" xfId="19242"/>
    <cellStyle name="계산 3 6 3 6 4" xfId="24724"/>
    <cellStyle name="계산 3 6 3 7" xfId="7521"/>
    <cellStyle name="계산 3 6 3 7 2" xfId="13487"/>
    <cellStyle name="계산 3 6 3 7 3" xfId="19243"/>
    <cellStyle name="계산 3 6 3 7 4" xfId="24725"/>
    <cellStyle name="계산 3 6 3 8" xfId="7522"/>
    <cellStyle name="계산 3 6 3 8 2" xfId="13488"/>
    <cellStyle name="계산 3 6 3 8 3" xfId="19244"/>
    <cellStyle name="계산 3 6 3 8 4" xfId="24726"/>
    <cellStyle name="계산 3 6 3 9" xfId="7523"/>
    <cellStyle name="계산 3 6 3 9 2" xfId="13489"/>
    <cellStyle name="계산 3 6 3 9 3" xfId="19245"/>
    <cellStyle name="계산 3 6 3 9 4" xfId="24727"/>
    <cellStyle name="계산 3 6 4" xfId="7524"/>
    <cellStyle name="계산 3 6 4 2" xfId="13490"/>
    <cellStyle name="계산 3 6 4 3" xfId="19246"/>
    <cellStyle name="계산 3 6 4 4" xfId="24728"/>
    <cellStyle name="계산 3 6 5" xfId="7525"/>
    <cellStyle name="계산 3 6 5 2" xfId="13491"/>
    <cellStyle name="계산 3 6 5 3" xfId="19247"/>
    <cellStyle name="계산 3 6 5 4" xfId="24729"/>
    <cellStyle name="계산 3 6 6" xfId="7526"/>
    <cellStyle name="계산 3 6 6 2" xfId="13492"/>
    <cellStyle name="계산 3 6 6 3" xfId="19248"/>
    <cellStyle name="계산 3 6 6 4" xfId="24730"/>
    <cellStyle name="계산 3 6 7" xfId="7527"/>
    <cellStyle name="계산 3 6 7 2" xfId="13493"/>
    <cellStyle name="계산 3 6 7 3" xfId="19249"/>
    <cellStyle name="계산 3 6 7 4" xfId="24731"/>
    <cellStyle name="계산 3 6 8" xfId="7528"/>
    <cellStyle name="계산 3 6 8 2" xfId="13494"/>
    <cellStyle name="계산 3 6 8 3" xfId="19250"/>
    <cellStyle name="계산 3 6 8 4" xfId="24732"/>
    <cellStyle name="계산 3 6 9" xfId="11506"/>
    <cellStyle name="계산 3 7" xfId="7529"/>
    <cellStyle name="계산 3 7 2" xfId="13495"/>
    <cellStyle name="계산 3 7 3" xfId="19251"/>
    <cellStyle name="계산 3 7 4" xfId="24733"/>
    <cellStyle name="계산 3 8" xfId="11245"/>
    <cellStyle name="계산 4" xfId="545"/>
    <cellStyle name="계산 4 2" xfId="5133"/>
    <cellStyle name="계산 4 2 2" xfId="5556"/>
    <cellStyle name="계산 4 2 2 2" xfId="5844"/>
    <cellStyle name="계산 4 2 2 2 10" xfId="11817"/>
    <cellStyle name="계산 4 2 2 2 11" xfId="17578"/>
    <cellStyle name="계산 4 2 2 2 12" xfId="23088"/>
    <cellStyle name="계산 4 2 2 2 2" xfId="7530"/>
    <cellStyle name="계산 4 2 2 2 2 2" xfId="13496"/>
    <cellStyle name="계산 4 2 2 2 2 3" xfId="19252"/>
    <cellStyle name="계산 4 2 2 2 2 4" xfId="24734"/>
    <cellStyle name="계산 4 2 2 2 3" xfId="7531"/>
    <cellStyle name="계산 4 2 2 2 3 2" xfId="13497"/>
    <cellStyle name="계산 4 2 2 2 3 3" xfId="19253"/>
    <cellStyle name="계산 4 2 2 2 3 4" xfId="24735"/>
    <cellStyle name="계산 4 2 2 2 4" xfId="7532"/>
    <cellStyle name="계산 4 2 2 2 4 2" xfId="13498"/>
    <cellStyle name="계산 4 2 2 2 4 3" xfId="19254"/>
    <cellStyle name="계산 4 2 2 2 4 4" xfId="24736"/>
    <cellStyle name="계산 4 2 2 2 5" xfId="7533"/>
    <cellStyle name="계산 4 2 2 2 5 2" xfId="13499"/>
    <cellStyle name="계산 4 2 2 2 5 3" xfId="19255"/>
    <cellStyle name="계산 4 2 2 2 5 4" xfId="24737"/>
    <cellStyle name="계산 4 2 2 2 6" xfId="7534"/>
    <cellStyle name="계산 4 2 2 2 6 2" xfId="13500"/>
    <cellStyle name="계산 4 2 2 2 6 3" xfId="19256"/>
    <cellStyle name="계산 4 2 2 2 6 4" xfId="24738"/>
    <cellStyle name="계산 4 2 2 2 7" xfId="7535"/>
    <cellStyle name="계산 4 2 2 2 7 2" xfId="13501"/>
    <cellStyle name="계산 4 2 2 2 7 3" xfId="19257"/>
    <cellStyle name="계산 4 2 2 2 7 4" xfId="24739"/>
    <cellStyle name="계산 4 2 2 2 8" xfId="7536"/>
    <cellStyle name="계산 4 2 2 2 8 2" xfId="13502"/>
    <cellStyle name="계산 4 2 2 2 8 3" xfId="19258"/>
    <cellStyle name="계산 4 2 2 2 8 4" xfId="24740"/>
    <cellStyle name="계산 4 2 2 2 9" xfId="7537"/>
    <cellStyle name="계산 4 2 2 2 9 2" xfId="13503"/>
    <cellStyle name="계산 4 2 2 2 9 3" xfId="19259"/>
    <cellStyle name="계산 4 2 2 2 9 4" xfId="24741"/>
    <cellStyle name="계산 4 2 2 3" xfId="6065"/>
    <cellStyle name="계산 4 2 2 3 10" xfId="7538"/>
    <cellStyle name="계산 4 2 2 3 10 2" xfId="13504"/>
    <cellStyle name="계산 4 2 2 3 10 3" xfId="19260"/>
    <cellStyle name="계산 4 2 2 3 10 4" xfId="24742"/>
    <cellStyle name="계산 4 2 2 3 11" xfId="12037"/>
    <cellStyle name="계산 4 2 2 3 12" xfId="17793"/>
    <cellStyle name="계산 4 2 2 3 13" xfId="23290"/>
    <cellStyle name="계산 4 2 2 3 2" xfId="7539"/>
    <cellStyle name="계산 4 2 2 3 2 2" xfId="13505"/>
    <cellStyle name="계산 4 2 2 3 2 3" xfId="19261"/>
    <cellStyle name="계산 4 2 2 3 2 4" xfId="24743"/>
    <cellStyle name="계산 4 2 2 3 3" xfId="7540"/>
    <cellStyle name="계산 4 2 2 3 3 2" xfId="13506"/>
    <cellStyle name="계산 4 2 2 3 3 3" xfId="19262"/>
    <cellStyle name="계산 4 2 2 3 3 4" xfId="24744"/>
    <cellStyle name="계산 4 2 2 3 4" xfId="7541"/>
    <cellStyle name="계산 4 2 2 3 4 2" xfId="13507"/>
    <cellStyle name="계산 4 2 2 3 4 3" xfId="19263"/>
    <cellStyle name="계산 4 2 2 3 4 4" xfId="24745"/>
    <cellStyle name="계산 4 2 2 3 5" xfId="7542"/>
    <cellStyle name="계산 4 2 2 3 5 2" xfId="13508"/>
    <cellStyle name="계산 4 2 2 3 5 3" xfId="19264"/>
    <cellStyle name="계산 4 2 2 3 5 4" xfId="24746"/>
    <cellStyle name="계산 4 2 2 3 6" xfId="7543"/>
    <cellStyle name="계산 4 2 2 3 6 2" xfId="13509"/>
    <cellStyle name="계산 4 2 2 3 6 3" xfId="19265"/>
    <cellStyle name="계산 4 2 2 3 6 4" xfId="24747"/>
    <cellStyle name="계산 4 2 2 3 7" xfId="7544"/>
    <cellStyle name="계산 4 2 2 3 7 2" xfId="13510"/>
    <cellStyle name="계산 4 2 2 3 7 3" xfId="19266"/>
    <cellStyle name="계산 4 2 2 3 7 4" xfId="24748"/>
    <cellStyle name="계산 4 2 2 3 8" xfId="7545"/>
    <cellStyle name="계산 4 2 2 3 8 2" xfId="13511"/>
    <cellStyle name="계산 4 2 2 3 8 3" xfId="19267"/>
    <cellStyle name="계산 4 2 2 3 8 4" xfId="24749"/>
    <cellStyle name="계산 4 2 2 3 9" xfId="7546"/>
    <cellStyle name="계산 4 2 2 3 9 2" xfId="13512"/>
    <cellStyle name="계산 4 2 2 3 9 3" xfId="19268"/>
    <cellStyle name="계산 4 2 2 3 9 4" xfId="24750"/>
    <cellStyle name="계산 4 2 2 4" xfId="7547"/>
    <cellStyle name="계산 4 2 2 4 2" xfId="13513"/>
    <cellStyle name="계산 4 2 2 4 3" xfId="19269"/>
    <cellStyle name="계산 4 2 2 4 4" xfId="24751"/>
    <cellStyle name="계산 4 2 2 5" xfId="7548"/>
    <cellStyle name="계산 4 2 2 5 2" xfId="13514"/>
    <cellStyle name="계산 4 2 2 5 3" xfId="19270"/>
    <cellStyle name="계산 4 2 2 5 4" xfId="24752"/>
    <cellStyle name="계산 4 2 2 6" xfId="7549"/>
    <cellStyle name="계산 4 2 2 6 2" xfId="13515"/>
    <cellStyle name="계산 4 2 2 6 3" xfId="19271"/>
    <cellStyle name="계산 4 2 2 6 4" xfId="24753"/>
    <cellStyle name="계산 4 2 2 7" xfId="11549"/>
    <cellStyle name="계산 4 2 2 8" xfId="17329"/>
    <cellStyle name="계산 4 2 3" xfId="5420"/>
    <cellStyle name="계산 4 2 3 2" xfId="5708"/>
    <cellStyle name="계산 4 2 3 2 10" xfId="11681"/>
    <cellStyle name="계산 4 2 3 2 11" xfId="17450"/>
    <cellStyle name="계산 4 2 3 2 12" xfId="22971"/>
    <cellStyle name="계산 4 2 3 2 2" xfId="7550"/>
    <cellStyle name="계산 4 2 3 2 2 2" xfId="13516"/>
    <cellStyle name="계산 4 2 3 2 2 3" xfId="19272"/>
    <cellStyle name="계산 4 2 3 2 2 4" xfId="24754"/>
    <cellStyle name="계산 4 2 3 2 3" xfId="7551"/>
    <cellStyle name="계산 4 2 3 2 3 2" xfId="13517"/>
    <cellStyle name="계산 4 2 3 2 3 3" xfId="19273"/>
    <cellStyle name="계산 4 2 3 2 3 4" xfId="24755"/>
    <cellStyle name="계산 4 2 3 2 4" xfId="7552"/>
    <cellStyle name="계산 4 2 3 2 4 2" xfId="13518"/>
    <cellStyle name="계산 4 2 3 2 4 3" xfId="19274"/>
    <cellStyle name="계산 4 2 3 2 4 4" xfId="24756"/>
    <cellStyle name="계산 4 2 3 2 5" xfId="7553"/>
    <cellStyle name="계산 4 2 3 2 5 2" xfId="13519"/>
    <cellStyle name="계산 4 2 3 2 5 3" xfId="19275"/>
    <cellStyle name="계산 4 2 3 2 5 4" xfId="24757"/>
    <cellStyle name="계산 4 2 3 2 6" xfId="7554"/>
    <cellStyle name="계산 4 2 3 2 6 2" xfId="13520"/>
    <cellStyle name="계산 4 2 3 2 6 3" xfId="19276"/>
    <cellStyle name="계산 4 2 3 2 6 4" xfId="24758"/>
    <cellStyle name="계산 4 2 3 2 7" xfId="7555"/>
    <cellStyle name="계산 4 2 3 2 7 2" xfId="13521"/>
    <cellStyle name="계산 4 2 3 2 7 3" xfId="19277"/>
    <cellStyle name="계산 4 2 3 2 7 4" xfId="24759"/>
    <cellStyle name="계산 4 2 3 2 8" xfId="7556"/>
    <cellStyle name="계산 4 2 3 2 8 2" xfId="13522"/>
    <cellStyle name="계산 4 2 3 2 8 3" xfId="19278"/>
    <cellStyle name="계산 4 2 3 2 8 4" xfId="24760"/>
    <cellStyle name="계산 4 2 3 2 9" xfId="7557"/>
    <cellStyle name="계산 4 2 3 2 9 2" xfId="13523"/>
    <cellStyle name="계산 4 2 3 2 9 3" xfId="19279"/>
    <cellStyle name="계산 4 2 3 2 9 4" xfId="24761"/>
    <cellStyle name="계산 4 2 3 3" xfId="5946"/>
    <cellStyle name="계산 4 2 3 3 10" xfId="7558"/>
    <cellStyle name="계산 4 2 3 3 10 2" xfId="13524"/>
    <cellStyle name="계산 4 2 3 3 10 3" xfId="19280"/>
    <cellStyle name="계산 4 2 3 3 10 4" xfId="24762"/>
    <cellStyle name="계산 4 2 3 3 11" xfId="11919"/>
    <cellStyle name="계산 4 2 3 3 12" xfId="17676"/>
    <cellStyle name="계산 4 2 3 3 13" xfId="23173"/>
    <cellStyle name="계산 4 2 3 3 2" xfId="7559"/>
    <cellStyle name="계산 4 2 3 3 2 2" xfId="13525"/>
    <cellStyle name="계산 4 2 3 3 2 3" xfId="19281"/>
    <cellStyle name="계산 4 2 3 3 2 4" xfId="24763"/>
    <cellStyle name="계산 4 2 3 3 3" xfId="7560"/>
    <cellStyle name="계산 4 2 3 3 3 2" xfId="13526"/>
    <cellStyle name="계산 4 2 3 3 3 3" xfId="19282"/>
    <cellStyle name="계산 4 2 3 3 3 4" xfId="24764"/>
    <cellStyle name="계산 4 2 3 3 4" xfId="7561"/>
    <cellStyle name="계산 4 2 3 3 4 2" xfId="13527"/>
    <cellStyle name="계산 4 2 3 3 4 3" xfId="19283"/>
    <cellStyle name="계산 4 2 3 3 4 4" xfId="24765"/>
    <cellStyle name="계산 4 2 3 3 5" xfId="7562"/>
    <cellStyle name="계산 4 2 3 3 5 2" xfId="13528"/>
    <cellStyle name="계산 4 2 3 3 5 3" xfId="19284"/>
    <cellStyle name="계산 4 2 3 3 5 4" xfId="24766"/>
    <cellStyle name="계산 4 2 3 3 6" xfId="7563"/>
    <cellStyle name="계산 4 2 3 3 6 2" xfId="13529"/>
    <cellStyle name="계산 4 2 3 3 6 3" xfId="19285"/>
    <cellStyle name="계산 4 2 3 3 6 4" xfId="24767"/>
    <cellStyle name="계산 4 2 3 3 7" xfId="7564"/>
    <cellStyle name="계산 4 2 3 3 7 2" xfId="13530"/>
    <cellStyle name="계산 4 2 3 3 7 3" xfId="19286"/>
    <cellStyle name="계산 4 2 3 3 7 4" xfId="24768"/>
    <cellStyle name="계산 4 2 3 3 8" xfId="7565"/>
    <cellStyle name="계산 4 2 3 3 8 2" xfId="13531"/>
    <cellStyle name="계산 4 2 3 3 8 3" xfId="19287"/>
    <cellStyle name="계산 4 2 3 3 8 4" xfId="24769"/>
    <cellStyle name="계산 4 2 3 3 9" xfId="7566"/>
    <cellStyle name="계산 4 2 3 3 9 2" xfId="13532"/>
    <cellStyle name="계산 4 2 3 3 9 3" xfId="19288"/>
    <cellStyle name="계산 4 2 3 3 9 4" xfId="24770"/>
    <cellStyle name="계산 4 2 3 4" xfId="7567"/>
    <cellStyle name="계산 4 2 3 4 2" xfId="13533"/>
    <cellStyle name="계산 4 2 3 4 3" xfId="19289"/>
    <cellStyle name="계산 4 2 3 4 4" xfId="24771"/>
    <cellStyle name="계산 4 2 3 5" xfId="7568"/>
    <cellStyle name="계산 4 2 3 5 2" xfId="13534"/>
    <cellStyle name="계산 4 2 3 5 3" xfId="19290"/>
    <cellStyle name="계산 4 2 3 5 4" xfId="24772"/>
    <cellStyle name="계산 4 2 3 6" xfId="7569"/>
    <cellStyle name="계산 4 2 3 6 2" xfId="13535"/>
    <cellStyle name="계산 4 2 3 6 3" xfId="19291"/>
    <cellStyle name="계산 4 2 3 6 4" xfId="24773"/>
    <cellStyle name="계산 4 2 3 7" xfId="11414"/>
    <cellStyle name="계산 4 2 3 8" xfId="17212"/>
    <cellStyle name="계산 4 2 4" xfId="5486"/>
    <cellStyle name="계산 4 2 4 2" xfId="5774"/>
    <cellStyle name="계산 4 2 4 2 10" xfId="11747"/>
    <cellStyle name="계산 4 2 4 2 11" xfId="17513"/>
    <cellStyle name="계산 4 2 4 2 12" xfId="23027"/>
    <cellStyle name="계산 4 2 4 2 2" xfId="7570"/>
    <cellStyle name="계산 4 2 4 2 2 2" xfId="13536"/>
    <cellStyle name="계산 4 2 4 2 2 3" xfId="19292"/>
    <cellStyle name="계산 4 2 4 2 2 4" xfId="24774"/>
    <cellStyle name="계산 4 2 4 2 3" xfId="7571"/>
    <cellStyle name="계산 4 2 4 2 3 2" xfId="13537"/>
    <cellStyle name="계산 4 2 4 2 3 3" xfId="19293"/>
    <cellStyle name="계산 4 2 4 2 3 4" xfId="24775"/>
    <cellStyle name="계산 4 2 4 2 4" xfId="7572"/>
    <cellStyle name="계산 4 2 4 2 4 2" xfId="13538"/>
    <cellStyle name="계산 4 2 4 2 4 3" xfId="19294"/>
    <cellStyle name="계산 4 2 4 2 4 4" xfId="24776"/>
    <cellStyle name="계산 4 2 4 2 5" xfId="7573"/>
    <cellStyle name="계산 4 2 4 2 5 2" xfId="13539"/>
    <cellStyle name="계산 4 2 4 2 5 3" xfId="19295"/>
    <cellStyle name="계산 4 2 4 2 5 4" xfId="24777"/>
    <cellStyle name="계산 4 2 4 2 6" xfId="7574"/>
    <cellStyle name="계산 4 2 4 2 6 2" xfId="13540"/>
    <cellStyle name="계산 4 2 4 2 6 3" xfId="19296"/>
    <cellStyle name="계산 4 2 4 2 6 4" xfId="24778"/>
    <cellStyle name="계산 4 2 4 2 7" xfId="7575"/>
    <cellStyle name="계산 4 2 4 2 7 2" xfId="13541"/>
    <cellStyle name="계산 4 2 4 2 7 3" xfId="19297"/>
    <cellStyle name="계산 4 2 4 2 7 4" xfId="24779"/>
    <cellStyle name="계산 4 2 4 2 8" xfId="7576"/>
    <cellStyle name="계산 4 2 4 2 8 2" xfId="13542"/>
    <cellStyle name="계산 4 2 4 2 8 3" xfId="19298"/>
    <cellStyle name="계산 4 2 4 2 8 4" xfId="24780"/>
    <cellStyle name="계산 4 2 4 2 9" xfId="7577"/>
    <cellStyle name="계산 4 2 4 2 9 2" xfId="13543"/>
    <cellStyle name="계산 4 2 4 2 9 3" xfId="19299"/>
    <cellStyle name="계산 4 2 4 2 9 4" xfId="24781"/>
    <cellStyle name="계산 4 2 4 3" xfId="5999"/>
    <cellStyle name="계산 4 2 4 3 10" xfId="7578"/>
    <cellStyle name="계산 4 2 4 3 10 2" xfId="13544"/>
    <cellStyle name="계산 4 2 4 3 10 3" xfId="19300"/>
    <cellStyle name="계산 4 2 4 3 10 4" xfId="24782"/>
    <cellStyle name="계산 4 2 4 3 11" xfId="11972"/>
    <cellStyle name="계산 4 2 4 3 12" xfId="17729"/>
    <cellStyle name="계산 4 2 4 3 13" xfId="23226"/>
    <cellStyle name="계산 4 2 4 3 2" xfId="7579"/>
    <cellStyle name="계산 4 2 4 3 2 2" xfId="13545"/>
    <cellStyle name="계산 4 2 4 3 2 3" xfId="19301"/>
    <cellStyle name="계산 4 2 4 3 2 4" xfId="24783"/>
    <cellStyle name="계산 4 2 4 3 3" xfId="7580"/>
    <cellStyle name="계산 4 2 4 3 3 2" xfId="13546"/>
    <cellStyle name="계산 4 2 4 3 3 3" xfId="19302"/>
    <cellStyle name="계산 4 2 4 3 3 4" xfId="24784"/>
    <cellStyle name="계산 4 2 4 3 4" xfId="7581"/>
    <cellStyle name="계산 4 2 4 3 4 2" xfId="13547"/>
    <cellStyle name="계산 4 2 4 3 4 3" xfId="19303"/>
    <cellStyle name="계산 4 2 4 3 4 4" xfId="24785"/>
    <cellStyle name="계산 4 2 4 3 5" xfId="7582"/>
    <cellStyle name="계산 4 2 4 3 5 2" xfId="13548"/>
    <cellStyle name="계산 4 2 4 3 5 3" xfId="19304"/>
    <cellStyle name="계산 4 2 4 3 5 4" xfId="24786"/>
    <cellStyle name="계산 4 2 4 3 6" xfId="7583"/>
    <cellStyle name="계산 4 2 4 3 6 2" xfId="13549"/>
    <cellStyle name="계산 4 2 4 3 6 3" xfId="19305"/>
    <cellStyle name="계산 4 2 4 3 6 4" xfId="24787"/>
    <cellStyle name="계산 4 2 4 3 7" xfId="7584"/>
    <cellStyle name="계산 4 2 4 3 7 2" xfId="13550"/>
    <cellStyle name="계산 4 2 4 3 7 3" xfId="19306"/>
    <cellStyle name="계산 4 2 4 3 7 4" xfId="24788"/>
    <cellStyle name="계산 4 2 4 3 8" xfId="7585"/>
    <cellStyle name="계산 4 2 4 3 8 2" xfId="13551"/>
    <cellStyle name="계산 4 2 4 3 8 3" xfId="19307"/>
    <cellStyle name="계산 4 2 4 3 8 4" xfId="24789"/>
    <cellStyle name="계산 4 2 4 3 9" xfId="7586"/>
    <cellStyle name="계산 4 2 4 3 9 2" xfId="13552"/>
    <cellStyle name="계산 4 2 4 3 9 3" xfId="19308"/>
    <cellStyle name="계산 4 2 4 3 9 4" xfId="24790"/>
    <cellStyle name="계산 4 2 4 4" xfId="7587"/>
    <cellStyle name="계산 4 2 4 4 2" xfId="13553"/>
    <cellStyle name="계산 4 2 4 4 3" xfId="19309"/>
    <cellStyle name="계산 4 2 4 4 4" xfId="24791"/>
    <cellStyle name="계산 4 2 4 5" xfId="7588"/>
    <cellStyle name="계산 4 2 4 5 2" xfId="13554"/>
    <cellStyle name="계산 4 2 4 5 3" xfId="19310"/>
    <cellStyle name="계산 4 2 4 5 4" xfId="24792"/>
    <cellStyle name="계산 4 2 4 6" xfId="7589"/>
    <cellStyle name="계산 4 2 4 6 2" xfId="13555"/>
    <cellStyle name="계산 4 2 4 6 3" xfId="19311"/>
    <cellStyle name="계산 4 2 4 6 4" xfId="24793"/>
    <cellStyle name="계산 4 2 4 7" xfId="7590"/>
    <cellStyle name="계산 4 2 4 7 2" xfId="13556"/>
    <cellStyle name="계산 4 2 4 7 3" xfId="19312"/>
    <cellStyle name="계산 4 2 4 7 4" xfId="24794"/>
    <cellStyle name="계산 4 2 4 8" xfId="11480"/>
    <cellStyle name="계산 4 2 4 9" xfId="17272"/>
    <cellStyle name="계산 4 2 5" xfId="5405"/>
    <cellStyle name="계산 4 2 5 10" xfId="17198"/>
    <cellStyle name="계산 4 2 5 11" xfId="11316"/>
    <cellStyle name="계산 4 2 5 2" xfId="5693"/>
    <cellStyle name="계산 4 2 5 2 10" xfId="7591"/>
    <cellStyle name="계산 4 2 5 2 10 2" xfId="13557"/>
    <cellStyle name="계산 4 2 5 2 10 3" xfId="19313"/>
    <cellStyle name="계산 4 2 5 2 10 4" xfId="24795"/>
    <cellStyle name="계산 4 2 5 2 11" xfId="11666"/>
    <cellStyle name="계산 4 2 5 2 12" xfId="17436"/>
    <cellStyle name="계산 4 2 5 2 13" xfId="22956"/>
    <cellStyle name="계산 4 2 5 2 2" xfId="7592"/>
    <cellStyle name="계산 4 2 5 2 2 2" xfId="13558"/>
    <cellStyle name="계산 4 2 5 2 2 3" xfId="19314"/>
    <cellStyle name="계산 4 2 5 2 2 4" xfId="24796"/>
    <cellStyle name="계산 4 2 5 2 3" xfId="7593"/>
    <cellStyle name="계산 4 2 5 2 3 2" xfId="13559"/>
    <cellStyle name="계산 4 2 5 2 3 3" xfId="19315"/>
    <cellStyle name="계산 4 2 5 2 3 4" xfId="24797"/>
    <cellStyle name="계산 4 2 5 2 4" xfId="7594"/>
    <cellStyle name="계산 4 2 5 2 4 2" xfId="13560"/>
    <cellStyle name="계산 4 2 5 2 4 3" xfId="19316"/>
    <cellStyle name="계산 4 2 5 2 4 4" xfId="24798"/>
    <cellStyle name="계산 4 2 5 2 5" xfId="7595"/>
    <cellStyle name="계산 4 2 5 2 5 2" xfId="13561"/>
    <cellStyle name="계산 4 2 5 2 5 3" xfId="19317"/>
    <cellStyle name="계산 4 2 5 2 5 4" xfId="24799"/>
    <cellStyle name="계산 4 2 5 2 6" xfId="7596"/>
    <cellStyle name="계산 4 2 5 2 6 2" xfId="13562"/>
    <cellStyle name="계산 4 2 5 2 6 3" xfId="19318"/>
    <cellStyle name="계산 4 2 5 2 6 4" xfId="24800"/>
    <cellStyle name="계산 4 2 5 2 7" xfId="7597"/>
    <cellStyle name="계산 4 2 5 2 7 2" xfId="13563"/>
    <cellStyle name="계산 4 2 5 2 7 3" xfId="19319"/>
    <cellStyle name="계산 4 2 5 2 7 4" xfId="24801"/>
    <cellStyle name="계산 4 2 5 2 8" xfId="7598"/>
    <cellStyle name="계산 4 2 5 2 8 2" xfId="13564"/>
    <cellStyle name="계산 4 2 5 2 8 3" xfId="19320"/>
    <cellStyle name="계산 4 2 5 2 8 4" xfId="24802"/>
    <cellStyle name="계산 4 2 5 2 9" xfId="7599"/>
    <cellStyle name="계산 4 2 5 2 9 2" xfId="13565"/>
    <cellStyle name="계산 4 2 5 2 9 3" xfId="19321"/>
    <cellStyle name="계산 4 2 5 2 9 4" xfId="24803"/>
    <cellStyle name="계산 4 2 5 3" xfId="5932"/>
    <cellStyle name="계산 4 2 5 3 10" xfId="7600"/>
    <cellStyle name="계산 4 2 5 3 10 2" xfId="13566"/>
    <cellStyle name="계산 4 2 5 3 10 3" xfId="19322"/>
    <cellStyle name="계산 4 2 5 3 10 4" xfId="24804"/>
    <cellStyle name="계산 4 2 5 3 11" xfId="11905"/>
    <cellStyle name="계산 4 2 5 3 12" xfId="17662"/>
    <cellStyle name="계산 4 2 5 3 13" xfId="23159"/>
    <cellStyle name="계산 4 2 5 3 2" xfId="7601"/>
    <cellStyle name="계산 4 2 5 3 2 2" xfId="13567"/>
    <cellStyle name="계산 4 2 5 3 2 3" xfId="19323"/>
    <cellStyle name="계산 4 2 5 3 2 4" xfId="24805"/>
    <cellStyle name="계산 4 2 5 3 3" xfId="7602"/>
    <cellStyle name="계산 4 2 5 3 3 2" xfId="13568"/>
    <cellStyle name="계산 4 2 5 3 3 3" xfId="19324"/>
    <cellStyle name="계산 4 2 5 3 3 4" xfId="24806"/>
    <cellStyle name="계산 4 2 5 3 4" xfId="7603"/>
    <cellStyle name="계산 4 2 5 3 4 2" xfId="13569"/>
    <cellStyle name="계산 4 2 5 3 4 3" xfId="19325"/>
    <cellStyle name="계산 4 2 5 3 4 4" xfId="24807"/>
    <cellStyle name="계산 4 2 5 3 5" xfId="7604"/>
    <cellStyle name="계산 4 2 5 3 5 2" xfId="13570"/>
    <cellStyle name="계산 4 2 5 3 5 3" xfId="19326"/>
    <cellStyle name="계산 4 2 5 3 5 4" xfId="24808"/>
    <cellStyle name="계산 4 2 5 3 6" xfId="7605"/>
    <cellStyle name="계산 4 2 5 3 6 2" xfId="13571"/>
    <cellStyle name="계산 4 2 5 3 6 3" xfId="19327"/>
    <cellStyle name="계산 4 2 5 3 6 4" xfId="24809"/>
    <cellStyle name="계산 4 2 5 3 7" xfId="7606"/>
    <cellStyle name="계산 4 2 5 3 7 2" xfId="13572"/>
    <cellStyle name="계산 4 2 5 3 7 3" xfId="19328"/>
    <cellStyle name="계산 4 2 5 3 7 4" xfId="24810"/>
    <cellStyle name="계산 4 2 5 3 8" xfId="7607"/>
    <cellStyle name="계산 4 2 5 3 8 2" xfId="13573"/>
    <cellStyle name="계산 4 2 5 3 8 3" xfId="19329"/>
    <cellStyle name="계산 4 2 5 3 8 4" xfId="24811"/>
    <cellStyle name="계산 4 2 5 3 9" xfId="7608"/>
    <cellStyle name="계산 4 2 5 3 9 2" xfId="13574"/>
    <cellStyle name="계산 4 2 5 3 9 3" xfId="19330"/>
    <cellStyle name="계산 4 2 5 3 9 4" xfId="24812"/>
    <cellStyle name="계산 4 2 5 4" xfId="7609"/>
    <cellStyle name="계산 4 2 5 4 2" xfId="13575"/>
    <cellStyle name="계산 4 2 5 4 3" xfId="19331"/>
    <cellStyle name="계산 4 2 5 4 4" xfId="24813"/>
    <cellStyle name="계산 4 2 5 5" xfId="7610"/>
    <cellStyle name="계산 4 2 5 5 2" xfId="13576"/>
    <cellStyle name="계산 4 2 5 5 3" xfId="19332"/>
    <cellStyle name="계산 4 2 5 5 4" xfId="24814"/>
    <cellStyle name="계산 4 2 5 6" xfId="7611"/>
    <cellStyle name="계산 4 2 5 6 2" xfId="13577"/>
    <cellStyle name="계산 4 2 5 6 3" xfId="19333"/>
    <cellStyle name="계산 4 2 5 6 4" xfId="24815"/>
    <cellStyle name="계산 4 2 5 7" xfId="7612"/>
    <cellStyle name="계산 4 2 5 7 2" xfId="13578"/>
    <cellStyle name="계산 4 2 5 7 3" xfId="19334"/>
    <cellStyle name="계산 4 2 5 7 4" xfId="24816"/>
    <cellStyle name="계산 4 2 5 8" xfId="7613"/>
    <cellStyle name="계산 4 2 5 8 2" xfId="13579"/>
    <cellStyle name="계산 4 2 5 8 3" xfId="19335"/>
    <cellStyle name="계산 4 2 5 8 4" xfId="24817"/>
    <cellStyle name="계산 4 2 5 9" xfId="11399"/>
    <cellStyle name="계산 4 2 6" xfId="7614"/>
    <cellStyle name="계산 4 2 6 2" xfId="13580"/>
    <cellStyle name="계산 4 2 6 3" xfId="19336"/>
    <cellStyle name="계산 4 2 6 4" xfId="24818"/>
    <cellStyle name="계산 4 2 7" xfId="7615"/>
    <cellStyle name="계산 4 2 7 2" xfId="13581"/>
    <cellStyle name="계산 4 2 7 3" xfId="19337"/>
    <cellStyle name="계산 4 2 7 4" xfId="24819"/>
    <cellStyle name="계산 4 2 8" xfId="11327"/>
    <cellStyle name="계산 4 2 9" xfId="11283"/>
    <cellStyle name="계산 4 3" xfId="5374"/>
    <cellStyle name="계산 4 3 10" xfId="7616"/>
    <cellStyle name="계산 4 3 10 2" xfId="13582"/>
    <cellStyle name="계산 4 3 10 3" xfId="19338"/>
    <cellStyle name="계산 4 3 10 4" xfId="24820"/>
    <cellStyle name="계산 4 3 11" xfId="11368"/>
    <cellStyle name="계산 4 3 12" xfId="17171"/>
    <cellStyle name="계산 4 3 13" xfId="11300"/>
    <cellStyle name="계산 4 3 2" xfId="5662"/>
    <cellStyle name="계산 4 3 2 10" xfId="11635"/>
    <cellStyle name="계산 4 3 2 11" xfId="17405"/>
    <cellStyle name="계산 4 3 2 12" xfId="22937"/>
    <cellStyle name="계산 4 3 2 2" xfId="7617"/>
    <cellStyle name="계산 4 3 2 2 2" xfId="13583"/>
    <cellStyle name="계산 4 3 2 2 3" xfId="19339"/>
    <cellStyle name="계산 4 3 2 2 4" xfId="24821"/>
    <cellStyle name="계산 4 3 2 3" xfId="7618"/>
    <cellStyle name="계산 4 3 2 3 2" xfId="13584"/>
    <cellStyle name="계산 4 3 2 3 3" xfId="19340"/>
    <cellStyle name="계산 4 3 2 3 4" xfId="24822"/>
    <cellStyle name="계산 4 3 2 4" xfId="7619"/>
    <cellStyle name="계산 4 3 2 4 2" xfId="13585"/>
    <cellStyle name="계산 4 3 2 4 3" xfId="19341"/>
    <cellStyle name="계산 4 3 2 4 4" xfId="24823"/>
    <cellStyle name="계산 4 3 2 5" xfId="7620"/>
    <cellStyle name="계산 4 3 2 5 2" xfId="13586"/>
    <cellStyle name="계산 4 3 2 5 3" xfId="19342"/>
    <cellStyle name="계산 4 3 2 5 4" xfId="24824"/>
    <cellStyle name="계산 4 3 2 6" xfId="7621"/>
    <cellStyle name="계산 4 3 2 6 2" xfId="13587"/>
    <cellStyle name="계산 4 3 2 6 3" xfId="19343"/>
    <cellStyle name="계산 4 3 2 6 4" xfId="24825"/>
    <cellStyle name="계산 4 3 2 7" xfId="7622"/>
    <cellStyle name="계산 4 3 2 7 2" xfId="13588"/>
    <cellStyle name="계산 4 3 2 7 3" xfId="19344"/>
    <cellStyle name="계산 4 3 2 7 4" xfId="24826"/>
    <cellStyle name="계산 4 3 2 8" xfId="7623"/>
    <cellStyle name="계산 4 3 2 8 2" xfId="13589"/>
    <cellStyle name="계산 4 3 2 8 3" xfId="19345"/>
    <cellStyle name="계산 4 3 2 8 4" xfId="24827"/>
    <cellStyle name="계산 4 3 2 9" xfId="7624"/>
    <cellStyle name="계산 4 3 2 9 2" xfId="13590"/>
    <cellStyle name="계산 4 3 2 9 3" xfId="19346"/>
    <cellStyle name="계산 4 3 2 9 4" xfId="24828"/>
    <cellStyle name="계산 4 3 3" xfId="5904"/>
    <cellStyle name="계산 4 3 3 10" xfId="7625"/>
    <cellStyle name="계산 4 3 3 10 2" xfId="13591"/>
    <cellStyle name="계산 4 3 3 10 3" xfId="19347"/>
    <cellStyle name="계산 4 3 3 10 4" xfId="24829"/>
    <cellStyle name="계산 4 3 3 11" xfId="11877"/>
    <cellStyle name="계산 4 3 3 12" xfId="17634"/>
    <cellStyle name="계산 4 3 3 13" xfId="23131"/>
    <cellStyle name="계산 4 3 3 2" xfId="7626"/>
    <cellStyle name="계산 4 3 3 2 2" xfId="13592"/>
    <cellStyle name="계산 4 3 3 2 3" xfId="19348"/>
    <cellStyle name="계산 4 3 3 2 4" xfId="24830"/>
    <cellStyle name="계산 4 3 3 3" xfId="7627"/>
    <cellStyle name="계산 4 3 3 3 2" xfId="13593"/>
    <cellStyle name="계산 4 3 3 3 3" xfId="19349"/>
    <cellStyle name="계산 4 3 3 3 4" xfId="24831"/>
    <cellStyle name="계산 4 3 3 4" xfId="7628"/>
    <cellStyle name="계산 4 3 3 4 2" xfId="13594"/>
    <cellStyle name="계산 4 3 3 4 3" xfId="19350"/>
    <cellStyle name="계산 4 3 3 4 4" xfId="24832"/>
    <cellStyle name="계산 4 3 3 5" xfId="7629"/>
    <cellStyle name="계산 4 3 3 5 2" xfId="13595"/>
    <cellStyle name="계산 4 3 3 5 3" xfId="19351"/>
    <cellStyle name="계산 4 3 3 5 4" xfId="24833"/>
    <cellStyle name="계산 4 3 3 6" xfId="7630"/>
    <cellStyle name="계산 4 3 3 6 2" xfId="13596"/>
    <cellStyle name="계산 4 3 3 6 3" xfId="19352"/>
    <cellStyle name="계산 4 3 3 6 4" xfId="24834"/>
    <cellStyle name="계산 4 3 3 7" xfId="7631"/>
    <cellStyle name="계산 4 3 3 7 2" xfId="13597"/>
    <cellStyle name="계산 4 3 3 7 3" xfId="19353"/>
    <cellStyle name="계산 4 3 3 7 4" xfId="24835"/>
    <cellStyle name="계산 4 3 3 8" xfId="7632"/>
    <cellStyle name="계산 4 3 3 8 2" xfId="13598"/>
    <cellStyle name="계산 4 3 3 8 3" xfId="19354"/>
    <cellStyle name="계산 4 3 3 8 4" xfId="24836"/>
    <cellStyle name="계산 4 3 3 9" xfId="7633"/>
    <cellStyle name="계산 4 3 3 9 2" xfId="13599"/>
    <cellStyle name="계산 4 3 3 9 3" xfId="19355"/>
    <cellStyle name="계산 4 3 3 9 4" xfId="24837"/>
    <cellStyle name="계산 4 3 4" xfId="7634"/>
    <cellStyle name="계산 4 3 4 2" xfId="13600"/>
    <cellStyle name="계산 4 3 4 3" xfId="19356"/>
    <cellStyle name="계산 4 3 4 4" xfId="24838"/>
    <cellStyle name="계산 4 3 5" xfId="7635"/>
    <cellStyle name="계산 4 3 5 2" xfId="13601"/>
    <cellStyle name="계산 4 3 5 3" xfId="19357"/>
    <cellStyle name="계산 4 3 5 4" xfId="24839"/>
    <cellStyle name="계산 4 3 6" xfId="7636"/>
    <cellStyle name="계산 4 3 6 2" xfId="13602"/>
    <cellStyle name="계산 4 3 6 3" xfId="19358"/>
    <cellStyle name="계산 4 3 6 4" xfId="24840"/>
    <cellStyle name="계산 4 3 7" xfId="7637"/>
    <cellStyle name="계산 4 3 7 2" xfId="13603"/>
    <cellStyle name="계산 4 3 7 3" xfId="19359"/>
    <cellStyle name="계산 4 3 7 4" xfId="24841"/>
    <cellStyle name="계산 4 3 8" xfId="7638"/>
    <cellStyle name="계산 4 3 8 2" xfId="13604"/>
    <cellStyle name="계산 4 3 8 3" xfId="19360"/>
    <cellStyle name="계산 4 3 8 4" xfId="24842"/>
    <cellStyle name="계산 4 3 9" xfId="7639"/>
    <cellStyle name="계산 4 3 9 2" xfId="13605"/>
    <cellStyle name="계산 4 3 9 3" xfId="19361"/>
    <cellStyle name="계산 4 3 9 4" xfId="24843"/>
    <cellStyle name="계산 4 4" xfId="5404"/>
    <cellStyle name="계산 4 4 2" xfId="5692"/>
    <cellStyle name="계산 4 4 2 10" xfId="11665"/>
    <cellStyle name="계산 4 4 2 11" xfId="17435"/>
    <cellStyle name="계산 4 4 2 12" xfId="22955"/>
    <cellStyle name="계산 4 4 2 2" xfId="7640"/>
    <cellStyle name="계산 4 4 2 2 2" xfId="13606"/>
    <cellStyle name="계산 4 4 2 2 3" xfId="19362"/>
    <cellStyle name="계산 4 4 2 2 4" xfId="24844"/>
    <cellStyle name="계산 4 4 2 3" xfId="7641"/>
    <cellStyle name="계산 4 4 2 3 2" xfId="13607"/>
    <cellStyle name="계산 4 4 2 3 3" xfId="19363"/>
    <cellStyle name="계산 4 4 2 3 4" xfId="24845"/>
    <cellStyle name="계산 4 4 2 4" xfId="7642"/>
    <cellStyle name="계산 4 4 2 4 2" xfId="13608"/>
    <cellStyle name="계산 4 4 2 4 3" xfId="19364"/>
    <cellStyle name="계산 4 4 2 4 4" xfId="24846"/>
    <cellStyle name="계산 4 4 2 5" xfId="7643"/>
    <cellStyle name="계산 4 4 2 5 2" xfId="13609"/>
    <cellStyle name="계산 4 4 2 5 3" xfId="19365"/>
    <cellStyle name="계산 4 4 2 5 4" xfId="24847"/>
    <cellStyle name="계산 4 4 2 6" xfId="7644"/>
    <cellStyle name="계산 4 4 2 6 2" xfId="13610"/>
    <cellStyle name="계산 4 4 2 6 3" xfId="19366"/>
    <cellStyle name="계산 4 4 2 6 4" xfId="24848"/>
    <cellStyle name="계산 4 4 2 7" xfId="7645"/>
    <cellStyle name="계산 4 4 2 7 2" xfId="13611"/>
    <cellStyle name="계산 4 4 2 7 3" xfId="19367"/>
    <cellStyle name="계산 4 4 2 7 4" xfId="24849"/>
    <cellStyle name="계산 4 4 2 8" xfId="7646"/>
    <cellStyle name="계산 4 4 2 8 2" xfId="13612"/>
    <cellStyle name="계산 4 4 2 8 3" xfId="19368"/>
    <cellStyle name="계산 4 4 2 8 4" xfId="24850"/>
    <cellStyle name="계산 4 4 2 9" xfId="7647"/>
    <cellStyle name="계산 4 4 2 9 2" xfId="13613"/>
    <cellStyle name="계산 4 4 2 9 3" xfId="19369"/>
    <cellStyle name="계산 4 4 2 9 4" xfId="24851"/>
    <cellStyle name="계산 4 4 3" xfId="5931"/>
    <cellStyle name="계산 4 4 3 10" xfId="7648"/>
    <cellStyle name="계산 4 4 3 10 2" xfId="13614"/>
    <cellStyle name="계산 4 4 3 10 3" xfId="19370"/>
    <cellStyle name="계산 4 4 3 10 4" xfId="24852"/>
    <cellStyle name="계산 4 4 3 11" xfId="11904"/>
    <cellStyle name="계산 4 4 3 12" xfId="17661"/>
    <cellStyle name="계산 4 4 3 13" xfId="23158"/>
    <cellStyle name="계산 4 4 3 2" xfId="7649"/>
    <cellStyle name="계산 4 4 3 2 2" xfId="13615"/>
    <cellStyle name="계산 4 4 3 2 3" xfId="19371"/>
    <cellStyle name="계산 4 4 3 2 4" xfId="24853"/>
    <cellStyle name="계산 4 4 3 3" xfId="7650"/>
    <cellStyle name="계산 4 4 3 3 2" xfId="13616"/>
    <cellStyle name="계산 4 4 3 3 3" xfId="19372"/>
    <cellStyle name="계산 4 4 3 3 4" xfId="24854"/>
    <cellStyle name="계산 4 4 3 4" xfId="7651"/>
    <cellStyle name="계산 4 4 3 4 2" xfId="13617"/>
    <cellStyle name="계산 4 4 3 4 3" xfId="19373"/>
    <cellStyle name="계산 4 4 3 4 4" xfId="24855"/>
    <cellStyle name="계산 4 4 3 5" xfId="7652"/>
    <cellStyle name="계산 4 4 3 5 2" xfId="13618"/>
    <cellStyle name="계산 4 4 3 5 3" xfId="19374"/>
    <cellStyle name="계산 4 4 3 5 4" xfId="24856"/>
    <cellStyle name="계산 4 4 3 6" xfId="7653"/>
    <cellStyle name="계산 4 4 3 6 2" xfId="13619"/>
    <cellStyle name="계산 4 4 3 6 3" xfId="19375"/>
    <cellStyle name="계산 4 4 3 6 4" xfId="24857"/>
    <cellStyle name="계산 4 4 3 7" xfId="7654"/>
    <cellStyle name="계산 4 4 3 7 2" xfId="13620"/>
    <cellStyle name="계산 4 4 3 7 3" xfId="19376"/>
    <cellStyle name="계산 4 4 3 7 4" xfId="24858"/>
    <cellStyle name="계산 4 4 3 8" xfId="7655"/>
    <cellStyle name="계산 4 4 3 8 2" xfId="13621"/>
    <cellStyle name="계산 4 4 3 8 3" xfId="19377"/>
    <cellStyle name="계산 4 4 3 8 4" xfId="24859"/>
    <cellStyle name="계산 4 4 3 9" xfId="7656"/>
    <cellStyle name="계산 4 4 3 9 2" xfId="13622"/>
    <cellStyle name="계산 4 4 3 9 3" xfId="19378"/>
    <cellStyle name="계산 4 4 3 9 4" xfId="24860"/>
    <cellStyle name="계산 4 4 4" xfId="7657"/>
    <cellStyle name="계산 4 4 4 2" xfId="13623"/>
    <cellStyle name="계산 4 4 4 3" xfId="19379"/>
    <cellStyle name="계산 4 4 4 4" xfId="24861"/>
    <cellStyle name="계산 4 4 5" xfId="7658"/>
    <cellStyle name="계산 4 4 5 2" xfId="13624"/>
    <cellStyle name="계산 4 4 5 3" xfId="19380"/>
    <cellStyle name="계산 4 4 5 4" xfId="24862"/>
    <cellStyle name="계산 4 4 6" xfId="7659"/>
    <cellStyle name="계산 4 4 6 2" xfId="13625"/>
    <cellStyle name="계산 4 4 6 3" xfId="19381"/>
    <cellStyle name="계산 4 4 6 4" xfId="24863"/>
    <cellStyle name="계산 4 4 7" xfId="11398"/>
    <cellStyle name="계산 4 4 8" xfId="17197"/>
    <cellStyle name="계산 4 5" xfId="5378"/>
    <cellStyle name="계산 4 5 2" xfId="5666"/>
    <cellStyle name="계산 4 5 2 10" xfId="11639"/>
    <cellStyle name="계산 4 5 2 11" xfId="17409"/>
    <cellStyle name="계산 4 5 2 12" xfId="22941"/>
    <cellStyle name="계산 4 5 2 2" xfId="7660"/>
    <cellStyle name="계산 4 5 2 2 2" xfId="13626"/>
    <cellStyle name="계산 4 5 2 2 3" xfId="19382"/>
    <cellStyle name="계산 4 5 2 2 4" xfId="24864"/>
    <cellStyle name="계산 4 5 2 3" xfId="7661"/>
    <cellStyle name="계산 4 5 2 3 2" xfId="13627"/>
    <cellStyle name="계산 4 5 2 3 3" xfId="19383"/>
    <cellStyle name="계산 4 5 2 3 4" xfId="24865"/>
    <cellStyle name="계산 4 5 2 4" xfId="7662"/>
    <cellStyle name="계산 4 5 2 4 2" xfId="13628"/>
    <cellStyle name="계산 4 5 2 4 3" xfId="19384"/>
    <cellStyle name="계산 4 5 2 4 4" xfId="24866"/>
    <cellStyle name="계산 4 5 2 5" xfId="7663"/>
    <cellStyle name="계산 4 5 2 5 2" xfId="13629"/>
    <cellStyle name="계산 4 5 2 5 3" xfId="19385"/>
    <cellStyle name="계산 4 5 2 5 4" xfId="24867"/>
    <cellStyle name="계산 4 5 2 6" xfId="7664"/>
    <cellStyle name="계산 4 5 2 6 2" xfId="13630"/>
    <cellStyle name="계산 4 5 2 6 3" xfId="19386"/>
    <cellStyle name="계산 4 5 2 6 4" xfId="24868"/>
    <cellStyle name="계산 4 5 2 7" xfId="7665"/>
    <cellStyle name="계산 4 5 2 7 2" xfId="13631"/>
    <cellStyle name="계산 4 5 2 7 3" xfId="19387"/>
    <cellStyle name="계산 4 5 2 7 4" xfId="24869"/>
    <cellStyle name="계산 4 5 2 8" xfId="7666"/>
    <cellStyle name="계산 4 5 2 8 2" xfId="13632"/>
    <cellStyle name="계산 4 5 2 8 3" xfId="19388"/>
    <cellStyle name="계산 4 5 2 8 4" xfId="24870"/>
    <cellStyle name="계산 4 5 2 9" xfId="7667"/>
    <cellStyle name="계산 4 5 2 9 2" xfId="13633"/>
    <cellStyle name="계산 4 5 2 9 3" xfId="19389"/>
    <cellStyle name="계산 4 5 2 9 4" xfId="24871"/>
    <cellStyle name="계산 4 5 3" xfId="5907"/>
    <cellStyle name="계산 4 5 3 10" xfId="7668"/>
    <cellStyle name="계산 4 5 3 10 2" xfId="13634"/>
    <cellStyle name="계산 4 5 3 10 3" xfId="19390"/>
    <cellStyle name="계산 4 5 3 10 4" xfId="24872"/>
    <cellStyle name="계산 4 5 3 11" xfId="11880"/>
    <cellStyle name="계산 4 5 3 12" xfId="17637"/>
    <cellStyle name="계산 4 5 3 13" xfId="23134"/>
    <cellStyle name="계산 4 5 3 2" xfId="7669"/>
    <cellStyle name="계산 4 5 3 2 2" xfId="13635"/>
    <cellStyle name="계산 4 5 3 2 3" xfId="19391"/>
    <cellStyle name="계산 4 5 3 2 4" xfId="24873"/>
    <cellStyle name="계산 4 5 3 3" xfId="7670"/>
    <cellStyle name="계산 4 5 3 3 2" xfId="13636"/>
    <cellStyle name="계산 4 5 3 3 3" xfId="19392"/>
    <cellStyle name="계산 4 5 3 3 4" xfId="24874"/>
    <cellStyle name="계산 4 5 3 4" xfId="7671"/>
    <cellStyle name="계산 4 5 3 4 2" xfId="13637"/>
    <cellStyle name="계산 4 5 3 4 3" xfId="19393"/>
    <cellStyle name="계산 4 5 3 4 4" xfId="24875"/>
    <cellStyle name="계산 4 5 3 5" xfId="7672"/>
    <cellStyle name="계산 4 5 3 5 2" xfId="13638"/>
    <cellStyle name="계산 4 5 3 5 3" xfId="19394"/>
    <cellStyle name="계산 4 5 3 5 4" xfId="24876"/>
    <cellStyle name="계산 4 5 3 6" xfId="7673"/>
    <cellStyle name="계산 4 5 3 6 2" xfId="13639"/>
    <cellStyle name="계산 4 5 3 6 3" xfId="19395"/>
    <cellStyle name="계산 4 5 3 6 4" xfId="24877"/>
    <cellStyle name="계산 4 5 3 7" xfId="7674"/>
    <cellStyle name="계산 4 5 3 7 2" xfId="13640"/>
    <cellStyle name="계산 4 5 3 7 3" xfId="19396"/>
    <cellStyle name="계산 4 5 3 7 4" xfId="24878"/>
    <cellStyle name="계산 4 5 3 8" xfId="7675"/>
    <cellStyle name="계산 4 5 3 8 2" xfId="13641"/>
    <cellStyle name="계산 4 5 3 8 3" xfId="19397"/>
    <cellStyle name="계산 4 5 3 8 4" xfId="24879"/>
    <cellStyle name="계산 4 5 3 9" xfId="7676"/>
    <cellStyle name="계산 4 5 3 9 2" xfId="13642"/>
    <cellStyle name="계산 4 5 3 9 3" xfId="19398"/>
    <cellStyle name="계산 4 5 3 9 4" xfId="24880"/>
    <cellStyle name="계산 4 5 4" xfId="7677"/>
    <cellStyle name="계산 4 5 4 2" xfId="13643"/>
    <cellStyle name="계산 4 5 4 3" xfId="19399"/>
    <cellStyle name="계산 4 5 4 4" xfId="24881"/>
    <cellStyle name="계산 4 5 5" xfId="7678"/>
    <cellStyle name="계산 4 5 5 2" xfId="13644"/>
    <cellStyle name="계산 4 5 5 3" xfId="19400"/>
    <cellStyle name="계산 4 5 5 4" xfId="24882"/>
    <cellStyle name="계산 4 5 6" xfId="7679"/>
    <cellStyle name="계산 4 5 6 2" xfId="13645"/>
    <cellStyle name="계산 4 5 6 3" xfId="19401"/>
    <cellStyle name="계산 4 5 6 4" xfId="24883"/>
    <cellStyle name="계산 4 5 7" xfId="7680"/>
    <cellStyle name="계산 4 5 7 2" xfId="13646"/>
    <cellStyle name="계산 4 5 7 3" xfId="19402"/>
    <cellStyle name="계산 4 5 7 4" xfId="24884"/>
    <cellStyle name="계산 4 5 8" xfId="11372"/>
    <cellStyle name="계산 4 5 9" xfId="17175"/>
    <cellStyle name="계산 4 6" xfId="5370"/>
    <cellStyle name="계산 4 6 10" xfId="17167"/>
    <cellStyle name="계산 4 6 11" xfId="11297"/>
    <cellStyle name="계산 4 6 2" xfId="5658"/>
    <cellStyle name="계산 4 6 2 10" xfId="7681"/>
    <cellStyle name="계산 4 6 2 10 2" xfId="13647"/>
    <cellStyle name="계산 4 6 2 10 3" xfId="19403"/>
    <cellStyle name="계산 4 6 2 10 4" xfId="24885"/>
    <cellStyle name="계산 4 6 2 11" xfId="11631"/>
    <cellStyle name="계산 4 6 2 12" xfId="17401"/>
    <cellStyle name="계산 4 6 2 13" xfId="22933"/>
    <cellStyle name="계산 4 6 2 2" xfId="7682"/>
    <cellStyle name="계산 4 6 2 2 2" xfId="13648"/>
    <cellStyle name="계산 4 6 2 2 3" xfId="19404"/>
    <cellStyle name="계산 4 6 2 2 4" xfId="24886"/>
    <cellStyle name="계산 4 6 2 3" xfId="7683"/>
    <cellStyle name="계산 4 6 2 3 2" xfId="13649"/>
    <cellStyle name="계산 4 6 2 3 3" xfId="19405"/>
    <cellStyle name="계산 4 6 2 3 4" xfId="24887"/>
    <cellStyle name="계산 4 6 2 4" xfId="7684"/>
    <cellStyle name="계산 4 6 2 4 2" xfId="13650"/>
    <cellStyle name="계산 4 6 2 4 3" xfId="19406"/>
    <cellStyle name="계산 4 6 2 4 4" xfId="24888"/>
    <cellStyle name="계산 4 6 2 5" xfId="7685"/>
    <cellStyle name="계산 4 6 2 5 2" xfId="13651"/>
    <cellStyle name="계산 4 6 2 5 3" xfId="19407"/>
    <cellStyle name="계산 4 6 2 5 4" xfId="24889"/>
    <cellStyle name="계산 4 6 2 6" xfId="7686"/>
    <cellStyle name="계산 4 6 2 6 2" xfId="13652"/>
    <cellStyle name="계산 4 6 2 6 3" xfId="19408"/>
    <cellStyle name="계산 4 6 2 6 4" xfId="24890"/>
    <cellStyle name="계산 4 6 2 7" xfId="7687"/>
    <cellStyle name="계산 4 6 2 7 2" xfId="13653"/>
    <cellStyle name="계산 4 6 2 7 3" xfId="19409"/>
    <cellStyle name="계산 4 6 2 7 4" xfId="24891"/>
    <cellStyle name="계산 4 6 2 8" xfId="7688"/>
    <cellStyle name="계산 4 6 2 8 2" xfId="13654"/>
    <cellStyle name="계산 4 6 2 8 3" xfId="19410"/>
    <cellStyle name="계산 4 6 2 8 4" xfId="24892"/>
    <cellStyle name="계산 4 6 2 9" xfId="7689"/>
    <cellStyle name="계산 4 6 2 9 2" xfId="13655"/>
    <cellStyle name="계산 4 6 2 9 3" xfId="19411"/>
    <cellStyle name="계산 4 6 2 9 4" xfId="24893"/>
    <cellStyle name="계산 4 6 3" xfId="5900"/>
    <cellStyle name="계산 4 6 3 10" xfId="7690"/>
    <cellStyle name="계산 4 6 3 10 2" xfId="13656"/>
    <cellStyle name="계산 4 6 3 10 3" xfId="19412"/>
    <cellStyle name="계산 4 6 3 10 4" xfId="24894"/>
    <cellStyle name="계산 4 6 3 11" xfId="11873"/>
    <cellStyle name="계산 4 6 3 12" xfId="17630"/>
    <cellStyle name="계산 4 6 3 13" xfId="23127"/>
    <cellStyle name="계산 4 6 3 2" xfId="7691"/>
    <cellStyle name="계산 4 6 3 2 2" xfId="13657"/>
    <cellStyle name="계산 4 6 3 2 3" xfId="19413"/>
    <cellStyle name="계산 4 6 3 2 4" xfId="24895"/>
    <cellStyle name="계산 4 6 3 3" xfId="7692"/>
    <cellStyle name="계산 4 6 3 3 2" xfId="13658"/>
    <cellStyle name="계산 4 6 3 3 3" xfId="19414"/>
    <cellStyle name="계산 4 6 3 3 4" xfId="24896"/>
    <cellStyle name="계산 4 6 3 4" xfId="7693"/>
    <cellStyle name="계산 4 6 3 4 2" xfId="13659"/>
    <cellStyle name="계산 4 6 3 4 3" xfId="19415"/>
    <cellStyle name="계산 4 6 3 4 4" xfId="24897"/>
    <cellStyle name="계산 4 6 3 5" xfId="7694"/>
    <cellStyle name="계산 4 6 3 5 2" xfId="13660"/>
    <cellStyle name="계산 4 6 3 5 3" xfId="19416"/>
    <cellStyle name="계산 4 6 3 5 4" xfId="24898"/>
    <cellStyle name="계산 4 6 3 6" xfId="7695"/>
    <cellStyle name="계산 4 6 3 6 2" xfId="13661"/>
    <cellStyle name="계산 4 6 3 6 3" xfId="19417"/>
    <cellStyle name="계산 4 6 3 6 4" xfId="24899"/>
    <cellStyle name="계산 4 6 3 7" xfId="7696"/>
    <cellStyle name="계산 4 6 3 7 2" xfId="13662"/>
    <cellStyle name="계산 4 6 3 7 3" xfId="19418"/>
    <cellStyle name="계산 4 6 3 7 4" xfId="24900"/>
    <cellStyle name="계산 4 6 3 8" xfId="7697"/>
    <cellStyle name="계산 4 6 3 8 2" xfId="13663"/>
    <cellStyle name="계산 4 6 3 8 3" xfId="19419"/>
    <cellStyle name="계산 4 6 3 8 4" xfId="24901"/>
    <cellStyle name="계산 4 6 3 9" xfId="7698"/>
    <cellStyle name="계산 4 6 3 9 2" xfId="13664"/>
    <cellStyle name="계산 4 6 3 9 3" xfId="19420"/>
    <cellStyle name="계산 4 6 3 9 4" xfId="24902"/>
    <cellStyle name="계산 4 6 4" xfId="7699"/>
    <cellStyle name="계산 4 6 4 2" xfId="13665"/>
    <cellStyle name="계산 4 6 4 3" xfId="19421"/>
    <cellStyle name="계산 4 6 4 4" xfId="24903"/>
    <cellStyle name="계산 4 6 5" xfId="7700"/>
    <cellStyle name="계산 4 6 5 2" xfId="13666"/>
    <cellStyle name="계산 4 6 5 3" xfId="19422"/>
    <cellStyle name="계산 4 6 5 4" xfId="24904"/>
    <cellStyle name="계산 4 6 6" xfId="7701"/>
    <cellStyle name="계산 4 6 6 2" xfId="13667"/>
    <cellStyle name="계산 4 6 6 3" xfId="19423"/>
    <cellStyle name="계산 4 6 6 4" xfId="24905"/>
    <cellStyle name="계산 4 6 7" xfId="7702"/>
    <cellStyle name="계산 4 6 7 2" xfId="13668"/>
    <cellStyle name="계산 4 6 7 3" xfId="19424"/>
    <cellStyle name="계산 4 6 7 4" xfId="24906"/>
    <cellStyle name="계산 4 6 8" xfId="7703"/>
    <cellStyle name="계산 4 6 8 2" xfId="13669"/>
    <cellStyle name="계산 4 6 8 3" xfId="19425"/>
    <cellStyle name="계산 4 6 8 4" xfId="24907"/>
    <cellStyle name="계산 4 6 9" xfId="11364"/>
    <cellStyle name="계산 4 7" xfId="7704"/>
    <cellStyle name="계산 4 7 2" xfId="13670"/>
    <cellStyle name="계산 4 7 3" xfId="19426"/>
    <cellStyle name="계산 4 7 4" xfId="24908"/>
    <cellStyle name="계산 4 8" xfId="11244"/>
    <cellStyle name="계산 5" xfId="5130"/>
    <cellStyle name="계산 5 2" xfId="5371"/>
    <cellStyle name="계산 5 2 2" xfId="5659"/>
    <cellStyle name="계산 5 2 2 10" xfId="11632"/>
    <cellStyle name="계산 5 2 2 11" xfId="17402"/>
    <cellStyle name="계산 5 2 2 12" xfId="22934"/>
    <cellStyle name="계산 5 2 2 2" xfId="7705"/>
    <cellStyle name="계산 5 2 2 2 2" xfId="13671"/>
    <cellStyle name="계산 5 2 2 2 3" xfId="19427"/>
    <cellStyle name="계산 5 2 2 2 4" xfId="24909"/>
    <cellStyle name="계산 5 2 2 3" xfId="7706"/>
    <cellStyle name="계산 5 2 2 3 2" xfId="13672"/>
    <cellStyle name="계산 5 2 2 3 3" xfId="19428"/>
    <cellStyle name="계산 5 2 2 3 4" xfId="24910"/>
    <cellStyle name="계산 5 2 2 4" xfId="7707"/>
    <cellStyle name="계산 5 2 2 4 2" xfId="13673"/>
    <cellStyle name="계산 5 2 2 4 3" xfId="19429"/>
    <cellStyle name="계산 5 2 2 4 4" xfId="24911"/>
    <cellStyle name="계산 5 2 2 5" xfId="7708"/>
    <cellStyle name="계산 5 2 2 5 2" xfId="13674"/>
    <cellStyle name="계산 5 2 2 5 3" xfId="19430"/>
    <cellStyle name="계산 5 2 2 5 4" xfId="24912"/>
    <cellStyle name="계산 5 2 2 6" xfId="7709"/>
    <cellStyle name="계산 5 2 2 6 2" xfId="13675"/>
    <cellStyle name="계산 5 2 2 6 3" xfId="19431"/>
    <cellStyle name="계산 5 2 2 6 4" xfId="24913"/>
    <cellStyle name="계산 5 2 2 7" xfId="7710"/>
    <cellStyle name="계산 5 2 2 7 2" xfId="13676"/>
    <cellStyle name="계산 5 2 2 7 3" xfId="19432"/>
    <cellStyle name="계산 5 2 2 7 4" xfId="24914"/>
    <cellStyle name="계산 5 2 2 8" xfId="7711"/>
    <cellStyle name="계산 5 2 2 8 2" xfId="13677"/>
    <cellStyle name="계산 5 2 2 8 3" xfId="19433"/>
    <cellStyle name="계산 5 2 2 8 4" xfId="24915"/>
    <cellStyle name="계산 5 2 2 9" xfId="7712"/>
    <cellStyle name="계산 5 2 2 9 2" xfId="13678"/>
    <cellStyle name="계산 5 2 2 9 3" xfId="19434"/>
    <cellStyle name="계산 5 2 2 9 4" xfId="24916"/>
    <cellStyle name="계산 5 2 3" xfId="5901"/>
    <cellStyle name="계산 5 2 3 10" xfId="7713"/>
    <cellStyle name="계산 5 2 3 10 2" xfId="13679"/>
    <cellStyle name="계산 5 2 3 10 3" xfId="19435"/>
    <cellStyle name="계산 5 2 3 10 4" xfId="24917"/>
    <cellStyle name="계산 5 2 3 11" xfId="11874"/>
    <cellStyle name="계산 5 2 3 12" xfId="17631"/>
    <cellStyle name="계산 5 2 3 13" xfId="23128"/>
    <cellStyle name="계산 5 2 3 2" xfId="7714"/>
    <cellStyle name="계산 5 2 3 2 2" xfId="13680"/>
    <cellStyle name="계산 5 2 3 2 3" xfId="19436"/>
    <cellStyle name="계산 5 2 3 2 4" xfId="24918"/>
    <cellStyle name="계산 5 2 3 3" xfId="7715"/>
    <cellStyle name="계산 5 2 3 3 2" xfId="13681"/>
    <cellStyle name="계산 5 2 3 3 3" xfId="19437"/>
    <cellStyle name="계산 5 2 3 3 4" xfId="24919"/>
    <cellStyle name="계산 5 2 3 4" xfId="7716"/>
    <cellStyle name="계산 5 2 3 4 2" xfId="13682"/>
    <cellStyle name="계산 5 2 3 4 3" xfId="19438"/>
    <cellStyle name="계산 5 2 3 4 4" xfId="24920"/>
    <cellStyle name="계산 5 2 3 5" xfId="7717"/>
    <cellStyle name="계산 5 2 3 5 2" xfId="13683"/>
    <cellStyle name="계산 5 2 3 5 3" xfId="19439"/>
    <cellStyle name="계산 5 2 3 5 4" xfId="24921"/>
    <cellStyle name="계산 5 2 3 6" xfId="7718"/>
    <cellStyle name="계산 5 2 3 6 2" xfId="13684"/>
    <cellStyle name="계산 5 2 3 6 3" xfId="19440"/>
    <cellStyle name="계산 5 2 3 6 4" xfId="24922"/>
    <cellStyle name="계산 5 2 3 7" xfId="7719"/>
    <cellStyle name="계산 5 2 3 7 2" xfId="13685"/>
    <cellStyle name="계산 5 2 3 7 3" xfId="19441"/>
    <cellStyle name="계산 5 2 3 7 4" xfId="24923"/>
    <cellStyle name="계산 5 2 3 8" xfId="7720"/>
    <cellStyle name="계산 5 2 3 8 2" xfId="13686"/>
    <cellStyle name="계산 5 2 3 8 3" xfId="19442"/>
    <cellStyle name="계산 5 2 3 8 4" xfId="24924"/>
    <cellStyle name="계산 5 2 3 9" xfId="7721"/>
    <cellStyle name="계산 5 2 3 9 2" xfId="13687"/>
    <cellStyle name="계산 5 2 3 9 3" xfId="19443"/>
    <cellStyle name="계산 5 2 3 9 4" xfId="24925"/>
    <cellStyle name="계산 5 2 4" xfId="7722"/>
    <cellStyle name="계산 5 2 4 2" xfId="13688"/>
    <cellStyle name="계산 5 2 4 3" xfId="19444"/>
    <cellStyle name="계산 5 2 4 4" xfId="24926"/>
    <cellStyle name="계산 5 2 5" xfId="7723"/>
    <cellStyle name="계산 5 2 5 2" xfId="13689"/>
    <cellStyle name="계산 5 2 5 3" xfId="19445"/>
    <cellStyle name="계산 5 2 5 4" xfId="24927"/>
    <cellStyle name="계산 5 2 6" xfId="7724"/>
    <cellStyle name="계산 5 2 6 2" xfId="13690"/>
    <cellStyle name="계산 5 2 6 3" xfId="19446"/>
    <cellStyle name="계산 5 2 6 4" xfId="24928"/>
    <cellStyle name="계산 5 2 7" xfId="11365"/>
    <cellStyle name="계산 5 2 8" xfId="17168"/>
    <cellStyle name="계산 5 3" xfId="5445"/>
    <cellStyle name="계산 5 3 2" xfId="5733"/>
    <cellStyle name="계산 5 3 2 10" xfId="11706"/>
    <cellStyle name="계산 5 3 2 11" xfId="17473"/>
    <cellStyle name="계산 5 3 2 12" xfId="22993"/>
    <cellStyle name="계산 5 3 2 2" xfId="7725"/>
    <cellStyle name="계산 5 3 2 2 2" xfId="13691"/>
    <cellStyle name="계산 5 3 2 2 3" xfId="19447"/>
    <cellStyle name="계산 5 3 2 2 4" xfId="24929"/>
    <cellStyle name="계산 5 3 2 3" xfId="7726"/>
    <cellStyle name="계산 5 3 2 3 2" xfId="13692"/>
    <cellStyle name="계산 5 3 2 3 3" xfId="19448"/>
    <cellStyle name="계산 5 3 2 3 4" xfId="24930"/>
    <cellStyle name="계산 5 3 2 4" xfId="7727"/>
    <cellStyle name="계산 5 3 2 4 2" xfId="13693"/>
    <cellStyle name="계산 5 3 2 4 3" xfId="19449"/>
    <cellStyle name="계산 5 3 2 4 4" xfId="24931"/>
    <cellStyle name="계산 5 3 2 5" xfId="7728"/>
    <cellStyle name="계산 5 3 2 5 2" xfId="13694"/>
    <cellStyle name="계산 5 3 2 5 3" xfId="19450"/>
    <cellStyle name="계산 5 3 2 5 4" xfId="24932"/>
    <cellStyle name="계산 5 3 2 6" xfId="7729"/>
    <cellStyle name="계산 5 3 2 6 2" xfId="13695"/>
    <cellStyle name="계산 5 3 2 6 3" xfId="19451"/>
    <cellStyle name="계산 5 3 2 6 4" xfId="24933"/>
    <cellStyle name="계산 5 3 2 7" xfId="7730"/>
    <cellStyle name="계산 5 3 2 7 2" xfId="13696"/>
    <cellStyle name="계산 5 3 2 7 3" xfId="19452"/>
    <cellStyle name="계산 5 3 2 7 4" xfId="24934"/>
    <cellStyle name="계산 5 3 2 8" xfId="7731"/>
    <cellStyle name="계산 5 3 2 8 2" xfId="13697"/>
    <cellStyle name="계산 5 3 2 8 3" xfId="19453"/>
    <cellStyle name="계산 5 3 2 8 4" xfId="24935"/>
    <cellStyle name="계산 5 3 2 9" xfId="7732"/>
    <cellStyle name="계산 5 3 2 9 2" xfId="13698"/>
    <cellStyle name="계산 5 3 2 9 3" xfId="19454"/>
    <cellStyle name="계산 5 3 2 9 4" xfId="24936"/>
    <cellStyle name="계산 5 3 3" xfId="5964"/>
    <cellStyle name="계산 5 3 3 10" xfId="7733"/>
    <cellStyle name="계산 5 3 3 10 2" xfId="13699"/>
    <cellStyle name="계산 5 3 3 10 3" xfId="19455"/>
    <cellStyle name="계산 5 3 3 10 4" xfId="24937"/>
    <cellStyle name="계산 5 3 3 11" xfId="11937"/>
    <cellStyle name="계산 5 3 3 12" xfId="17694"/>
    <cellStyle name="계산 5 3 3 13" xfId="23191"/>
    <cellStyle name="계산 5 3 3 2" xfId="7734"/>
    <cellStyle name="계산 5 3 3 2 2" xfId="13700"/>
    <cellStyle name="계산 5 3 3 2 3" xfId="19456"/>
    <cellStyle name="계산 5 3 3 2 4" xfId="24938"/>
    <cellStyle name="계산 5 3 3 3" xfId="7735"/>
    <cellStyle name="계산 5 3 3 3 2" xfId="13701"/>
    <cellStyle name="계산 5 3 3 3 3" xfId="19457"/>
    <cellStyle name="계산 5 3 3 3 4" xfId="24939"/>
    <cellStyle name="계산 5 3 3 4" xfId="7736"/>
    <cellStyle name="계산 5 3 3 4 2" xfId="13702"/>
    <cellStyle name="계산 5 3 3 4 3" xfId="19458"/>
    <cellStyle name="계산 5 3 3 4 4" xfId="24940"/>
    <cellStyle name="계산 5 3 3 5" xfId="7737"/>
    <cellStyle name="계산 5 3 3 5 2" xfId="13703"/>
    <cellStyle name="계산 5 3 3 5 3" xfId="19459"/>
    <cellStyle name="계산 5 3 3 5 4" xfId="24941"/>
    <cellStyle name="계산 5 3 3 6" xfId="7738"/>
    <cellStyle name="계산 5 3 3 6 2" xfId="13704"/>
    <cellStyle name="계산 5 3 3 6 3" xfId="19460"/>
    <cellStyle name="계산 5 3 3 6 4" xfId="24942"/>
    <cellStyle name="계산 5 3 3 7" xfId="7739"/>
    <cellStyle name="계산 5 3 3 7 2" xfId="13705"/>
    <cellStyle name="계산 5 3 3 7 3" xfId="19461"/>
    <cellStyle name="계산 5 3 3 7 4" xfId="24943"/>
    <cellStyle name="계산 5 3 3 8" xfId="7740"/>
    <cellStyle name="계산 5 3 3 8 2" xfId="13706"/>
    <cellStyle name="계산 5 3 3 8 3" xfId="19462"/>
    <cellStyle name="계산 5 3 3 8 4" xfId="24944"/>
    <cellStyle name="계산 5 3 3 9" xfId="7741"/>
    <cellStyle name="계산 5 3 3 9 2" xfId="13707"/>
    <cellStyle name="계산 5 3 3 9 3" xfId="19463"/>
    <cellStyle name="계산 5 3 3 9 4" xfId="24945"/>
    <cellStyle name="계산 5 3 4" xfId="7742"/>
    <cellStyle name="계산 5 3 4 2" xfId="13708"/>
    <cellStyle name="계산 5 3 4 3" xfId="19464"/>
    <cellStyle name="계산 5 3 4 4" xfId="24946"/>
    <cellStyle name="계산 5 3 5" xfId="7743"/>
    <cellStyle name="계산 5 3 5 2" xfId="13709"/>
    <cellStyle name="계산 5 3 5 3" xfId="19465"/>
    <cellStyle name="계산 5 3 5 4" xfId="24947"/>
    <cellStyle name="계산 5 3 6" xfId="7744"/>
    <cellStyle name="계산 5 3 6 2" xfId="13710"/>
    <cellStyle name="계산 5 3 6 3" xfId="19466"/>
    <cellStyle name="계산 5 3 6 4" xfId="24948"/>
    <cellStyle name="계산 5 3 7" xfId="11439"/>
    <cellStyle name="계산 5 3 8" xfId="17233"/>
    <cellStyle name="계산 5 4" xfId="5484"/>
    <cellStyle name="계산 5 4 2" xfId="5772"/>
    <cellStyle name="계산 5 4 2 10" xfId="11745"/>
    <cellStyle name="계산 5 4 2 11" xfId="17511"/>
    <cellStyle name="계산 5 4 2 12" xfId="23025"/>
    <cellStyle name="계산 5 4 2 2" xfId="7745"/>
    <cellStyle name="계산 5 4 2 2 2" xfId="13711"/>
    <cellStyle name="계산 5 4 2 2 3" xfId="19467"/>
    <cellStyle name="계산 5 4 2 2 4" xfId="24949"/>
    <cellStyle name="계산 5 4 2 3" xfId="7746"/>
    <cellStyle name="계산 5 4 2 3 2" xfId="13712"/>
    <cellStyle name="계산 5 4 2 3 3" xfId="19468"/>
    <cellStyle name="계산 5 4 2 3 4" xfId="24950"/>
    <cellStyle name="계산 5 4 2 4" xfId="7747"/>
    <cellStyle name="계산 5 4 2 4 2" xfId="13713"/>
    <cellStyle name="계산 5 4 2 4 3" xfId="19469"/>
    <cellStyle name="계산 5 4 2 4 4" xfId="24951"/>
    <cellStyle name="계산 5 4 2 5" xfId="7748"/>
    <cellStyle name="계산 5 4 2 5 2" xfId="13714"/>
    <cellStyle name="계산 5 4 2 5 3" xfId="19470"/>
    <cellStyle name="계산 5 4 2 5 4" xfId="24952"/>
    <cellStyle name="계산 5 4 2 6" xfId="7749"/>
    <cellStyle name="계산 5 4 2 6 2" xfId="13715"/>
    <cellStyle name="계산 5 4 2 6 3" xfId="19471"/>
    <cellStyle name="계산 5 4 2 6 4" xfId="24953"/>
    <cellStyle name="계산 5 4 2 7" xfId="7750"/>
    <cellStyle name="계산 5 4 2 7 2" xfId="13716"/>
    <cellStyle name="계산 5 4 2 7 3" xfId="19472"/>
    <cellStyle name="계산 5 4 2 7 4" xfId="24954"/>
    <cellStyle name="계산 5 4 2 8" xfId="7751"/>
    <cellStyle name="계산 5 4 2 8 2" xfId="13717"/>
    <cellStyle name="계산 5 4 2 8 3" xfId="19473"/>
    <cellStyle name="계산 5 4 2 8 4" xfId="24955"/>
    <cellStyle name="계산 5 4 2 9" xfId="7752"/>
    <cellStyle name="계산 5 4 2 9 2" xfId="13718"/>
    <cellStyle name="계산 5 4 2 9 3" xfId="19474"/>
    <cellStyle name="계산 5 4 2 9 4" xfId="24956"/>
    <cellStyle name="계산 5 4 3" xfId="5997"/>
    <cellStyle name="계산 5 4 3 10" xfId="7753"/>
    <cellStyle name="계산 5 4 3 10 2" xfId="13719"/>
    <cellStyle name="계산 5 4 3 10 3" xfId="19475"/>
    <cellStyle name="계산 5 4 3 10 4" xfId="24957"/>
    <cellStyle name="계산 5 4 3 11" xfId="11970"/>
    <cellStyle name="계산 5 4 3 12" xfId="17727"/>
    <cellStyle name="계산 5 4 3 13" xfId="23224"/>
    <cellStyle name="계산 5 4 3 2" xfId="7754"/>
    <cellStyle name="계산 5 4 3 2 2" xfId="13720"/>
    <cellStyle name="계산 5 4 3 2 3" xfId="19476"/>
    <cellStyle name="계산 5 4 3 2 4" xfId="24958"/>
    <cellStyle name="계산 5 4 3 3" xfId="7755"/>
    <cellStyle name="계산 5 4 3 3 2" xfId="13721"/>
    <cellStyle name="계산 5 4 3 3 3" xfId="19477"/>
    <cellStyle name="계산 5 4 3 3 4" xfId="24959"/>
    <cellStyle name="계산 5 4 3 4" xfId="7756"/>
    <cellStyle name="계산 5 4 3 4 2" xfId="13722"/>
    <cellStyle name="계산 5 4 3 4 3" xfId="19478"/>
    <cellStyle name="계산 5 4 3 4 4" xfId="24960"/>
    <cellStyle name="계산 5 4 3 5" xfId="7757"/>
    <cellStyle name="계산 5 4 3 5 2" xfId="13723"/>
    <cellStyle name="계산 5 4 3 5 3" xfId="19479"/>
    <cellStyle name="계산 5 4 3 5 4" xfId="24961"/>
    <cellStyle name="계산 5 4 3 6" xfId="7758"/>
    <cellStyle name="계산 5 4 3 6 2" xfId="13724"/>
    <cellStyle name="계산 5 4 3 6 3" xfId="19480"/>
    <cellStyle name="계산 5 4 3 6 4" xfId="24962"/>
    <cellStyle name="계산 5 4 3 7" xfId="7759"/>
    <cellStyle name="계산 5 4 3 7 2" xfId="13725"/>
    <cellStyle name="계산 5 4 3 7 3" xfId="19481"/>
    <cellStyle name="계산 5 4 3 7 4" xfId="24963"/>
    <cellStyle name="계산 5 4 3 8" xfId="7760"/>
    <cellStyle name="계산 5 4 3 8 2" xfId="13726"/>
    <cellStyle name="계산 5 4 3 8 3" xfId="19482"/>
    <cellStyle name="계산 5 4 3 8 4" xfId="24964"/>
    <cellStyle name="계산 5 4 3 9" xfId="7761"/>
    <cellStyle name="계산 5 4 3 9 2" xfId="13727"/>
    <cellStyle name="계산 5 4 3 9 3" xfId="19483"/>
    <cellStyle name="계산 5 4 3 9 4" xfId="24965"/>
    <cellStyle name="계산 5 4 4" xfId="7762"/>
    <cellStyle name="계산 5 4 4 2" xfId="13728"/>
    <cellStyle name="계산 5 4 4 3" xfId="19484"/>
    <cellStyle name="계산 5 4 4 4" xfId="24966"/>
    <cellStyle name="계산 5 4 5" xfId="7763"/>
    <cellStyle name="계산 5 4 5 2" xfId="13729"/>
    <cellStyle name="계산 5 4 5 3" xfId="19485"/>
    <cellStyle name="계산 5 4 5 4" xfId="24967"/>
    <cellStyle name="계산 5 4 6" xfId="7764"/>
    <cellStyle name="계산 5 4 6 2" xfId="13730"/>
    <cellStyle name="계산 5 4 6 3" xfId="19486"/>
    <cellStyle name="계산 5 4 6 4" xfId="24968"/>
    <cellStyle name="계산 5 4 7" xfId="7765"/>
    <cellStyle name="계산 5 4 7 2" xfId="13731"/>
    <cellStyle name="계산 5 4 7 3" xfId="19487"/>
    <cellStyle name="계산 5 4 7 4" xfId="24969"/>
    <cellStyle name="계산 5 4 8" xfId="11478"/>
    <cellStyle name="계산 5 4 9" xfId="17270"/>
    <cellStyle name="계산 5 5" xfId="5406"/>
    <cellStyle name="계산 5 5 10" xfId="17199"/>
    <cellStyle name="계산 5 5 11" xfId="11317"/>
    <cellStyle name="계산 5 5 2" xfId="5694"/>
    <cellStyle name="계산 5 5 2 10" xfId="7766"/>
    <cellStyle name="계산 5 5 2 10 2" xfId="13732"/>
    <cellStyle name="계산 5 5 2 10 3" xfId="19488"/>
    <cellStyle name="계산 5 5 2 10 4" xfId="24970"/>
    <cellStyle name="계산 5 5 2 11" xfId="11667"/>
    <cellStyle name="계산 5 5 2 12" xfId="17437"/>
    <cellStyle name="계산 5 5 2 13" xfId="22957"/>
    <cellStyle name="계산 5 5 2 2" xfId="7767"/>
    <cellStyle name="계산 5 5 2 2 2" xfId="13733"/>
    <cellStyle name="계산 5 5 2 2 3" xfId="19489"/>
    <cellStyle name="계산 5 5 2 2 4" xfId="24971"/>
    <cellStyle name="계산 5 5 2 3" xfId="7768"/>
    <cellStyle name="계산 5 5 2 3 2" xfId="13734"/>
    <cellStyle name="계산 5 5 2 3 3" xfId="19490"/>
    <cellStyle name="계산 5 5 2 3 4" xfId="24972"/>
    <cellStyle name="계산 5 5 2 4" xfId="7769"/>
    <cellStyle name="계산 5 5 2 4 2" xfId="13735"/>
    <cellStyle name="계산 5 5 2 4 3" xfId="19491"/>
    <cellStyle name="계산 5 5 2 4 4" xfId="24973"/>
    <cellStyle name="계산 5 5 2 5" xfId="7770"/>
    <cellStyle name="계산 5 5 2 5 2" xfId="13736"/>
    <cellStyle name="계산 5 5 2 5 3" xfId="19492"/>
    <cellStyle name="계산 5 5 2 5 4" xfId="24974"/>
    <cellStyle name="계산 5 5 2 6" xfId="7771"/>
    <cellStyle name="계산 5 5 2 6 2" xfId="13737"/>
    <cellStyle name="계산 5 5 2 6 3" xfId="19493"/>
    <cellStyle name="계산 5 5 2 6 4" xfId="24975"/>
    <cellStyle name="계산 5 5 2 7" xfId="7772"/>
    <cellStyle name="계산 5 5 2 7 2" xfId="13738"/>
    <cellStyle name="계산 5 5 2 7 3" xfId="19494"/>
    <cellStyle name="계산 5 5 2 7 4" xfId="24976"/>
    <cellStyle name="계산 5 5 2 8" xfId="7773"/>
    <cellStyle name="계산 5 5 2 8 2" xfId="13739"/>
    <cellStyle name="계산 5 5 2 8 3" xfId="19495"/>
    <cellStyle name="계산 5 5 2 8 4" xfId="24977"/>
    <cellStyle name="계산 5 5 2 9" xfId="7774"/>
    <cellStyle name="계산 5 5 2 9 2" xfId="13740"/>
    <cellStyle name="계산 5 5 2 9 3" xfId="19496"/>
    <cellStyle name="계산 5 5 2 9 4" xfId="24978"/>
    <cellStyle name="계산 5 5 3" xfId="5933"/>
    <cellStyle name="계산 5 5 3 10" xfId="7775"/>
    <cellStyle name="계산 5 5 3 10 2" xfId="13741"/>
    <cellStyle name="계산 5 5 3 10 3" xfId="19497"/>
    <cellStyle name="계산 5 5 3 10 4" xfId="24979"/>
    <cellStyle name="계산 5 5 3 11" xfId="11906"/>
    <cellStyle name="계산 5 5 3 12" xfId="17663"/>
    <cellStyle name="계산 5 5 3 13" xfId="23160"/>
    <cellStyle name="계산 5 5 3 2" xfId="7776"/>
    <cellStyle name="계산 5 5 3 2 2" xfId="13742"/>
    <cellStyle name="계산 5 5 3 2 3" xfId="19498"/>
    <cellStyle name="계산 5 5 3 2 4" xfId="24980"/>
    <cellStyle name="계산 5 5 3 3" xfId="7777"/>
    <cellStyle name="계산 5 5 3 3 2" xfId="13743"/>
    <cellStyle name="계산 5 5 3 3 3" xfId="19499"/>
    <cellStyle name="계산 5 5 3 3 4" xfId="24981"/>
    <cellStyle name="계산 5 5 3 4" xfId="7778"/>
    <cellStyle name="계산 5 5 3 4 2" xfId="13744"/>
    <cellStyle name="계산 5 5 3 4 3" xfId="19500"/>
    <cellStyle name="계산 5 5 3 4 4" xfId="24982"/>
    <cellStyle name="계산 5 5 3 5" xfId="7779"/>
    <cellStyle name="계산 5 5 3 5 2" xfId="13745"/>
    <cellStyle name="계산 5 5 3 5 3" xfId="19501"/>
    <cellStyle name="계산 5 5 3 5 4" xfId="24983"/>
    <cellStyle name="계산 5 5 3 6" xfId="7780"/>
    <cellStyle name="계산 5 5 3 6 2" xfId="13746"/>
    <cellStyle name="계산 5 5 3 6 3" xfId="19502"/>
    <cellStyle name="계산 5 5 3 6 4" xfId="24984"/>
    <cellStyle name="계산 5 5 3 7" xfId="7781"/>
    <cellStyle name="계산 5 5 3 7 2" xfId="13747"/>
    <cellStyle name="계산 5 5 3 7 3" xfId="19503"/>
    <cellStyle name="계산 5 5 3 7 4" xfId="24985"/>
    <cellStyle name="계산 5 5 3 8" xfId="7782"/>
    <cellStyle name="계산 5 5 3 8 2" xfId="13748"/>
    <cellStyle name="계산 5 5 3 8 3" xfId="19504"/>
    <cellStyle name="계산 5 5 3 8 4" xfId="24986"/>
    <cellStyle name="계산 5 5 3 9" xfId="7783"/>
    <cellStyle name="계산 5 5 3 9 2" xfId="13749"/>
    <cellStyle name="계산 5 5 3 9 3" xfId="19505"/>
    <cellStyle name="계산 5 5 3 9 4" xfId="24987"/>
    <cellStyle name="계산 5 5 4" xfId="7784"/>
    <cellStyle name="계산 5 5 4 2" xfId="13750"/>
    <cellStyle name="계산 5 5 4 3" xfId="19506"/>
    <cellStyle name="계산 5 5 4 4" xfId="24988"/>
    <cellStyle name="계산 5 5 5" xfId="7785"/>
    <cellStyle name="계산 5 5 5 2" xfId="13751"/>
    <cellStyle name="계산 5 5 5 3" xfId="19507"/>
    <cellStyle name="계산 5 5 5 4" xfId="24989"/>
    <cellStyle name="계산 5 5 6" xfId="7786"/>
    <cellStyle name="계산 5 5 6 2" xfId="13752"/>
    <cellStyle name="계산 5 5 6 3" xfId="19508"/>
    <cellStyle name="계산 5 5 6 4" xfId="24990"/>
    <cellStyle name="계산 5 5 7" xfId="7787"/>
    <cellStyle name="계산 5 5 7 2" xfId="13753"/>
    <cellStyle name="계산 5 5 7 3" xfId="19509"/>
    <cellStyle name="계산 5 5 7 4" xfId="24991"/>
    <cellStyle name="계산 5 5 8" xfId="7788"/>
    <cellStyle name="계산 5 5 8 2" xfId="13754"/>
    <cellStyle name="계산 5 5 8 3" xfId="19510"/>
    <cellStyle name="계산 5 5 8 4" xfId="24992"/>
    <cellStyle name="계산 5 5 9" xfId="11400"/>
    <cellStyle name="계산 5 6" xfId="7789"/>
    <cellStyle name="계산 5 6 2" xfId="13755"/>
    <cellStyle name="계산 5 6 3" xfId="19511"/>
    <cellStyle name="계산 5 6 4" xfId="24993"/>
    <cellStyle name="계산 5 7" xfId="7790"/>
    <cellStyle name="계산 5 7 2" xfId="13756"/>
    <cellStyle name="계산 5 7 3" xfId="19512"/>
    <cellStyle name="계산 5 7 4" xfId="24994"/>
    <cellStyle name="계산 5 8" xfId="11324"/>
    <cellStyle name="계산 5 9" xfId="11286"/>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2" xfId="5858"/>
    <cellStyle name="금액 2 2 2 2 2" xfId="7791"/>
    <cellStyle name="금액 2 2 2 2 2 2" xfId="13757"/>
    <cellStyle name="금액 2 2 2 2 2 3" xfId="19513"/>
    <cellStyle name="금액 2 2 2 2 2 4" xfId="24995"/>
    <cellStyle name="금액 2 2 2 2 3" xfId="7792"/>
    <cellStyle name="금액 2 2 2 2 3 2" xfId="13758"/>
    <cellStyle name="금액 2 2 2 2 3 3" xfId="19514"/>
    <cellStyle name="금액 2 2 2 2 3 4" xfId="24996"/>
    <cellStyle name="금액 2 2 2 2 4" xfId="7793"/>
    <cellStyle name="금액 2 2 2 2 4 2" xfId="13759"/>
    <cellStyle name="금액 2 2 2 2 4 3" xfId="19515"/>
    <cellStyle name="금액 2 2 2 2 4 4" xfId="24997"/>
    <cellStyle name="금액 2 2 2 2 5" xfId="7794"/>
    <cellStyle name="금액 2 2 2 2 5 2" xfId="13760"/>
    <cellStyle name="금액 2 2 2 2 5 3" xfId="19516"/>
    <cellStyle name="금액 2 2 2 2 5 4" xfId="24998"/>
    <cellStyle name="금액 2 2 2 2 6" xfId="7795"/>
    <cellStyle name="금액 2 2 2 2 6 2" xfId="13761"/>
    <cellStyle name="금액 2 2 2 2 6 3" xfId="19517"/>
    <cellStyle name="금액 2 2 2 2 6 4" xfId="24999"/>
    <cellStyle name="금액 2 2 2 2 7" xfId="11831"/>
    <cellStyle name="금액 2 2 2 2 8" xfId="17592"/>
    <cellStyle name="금액 2 2 2 3" xfId="7796"/>
    <cellStyle name="금액 2 2 2 3 2" xfId="13762"/>
    <cellStyle name="금액 2 2 2 3 3" xfId="19518"/>
    <cellStyle name="금액 2 2 2 3 4" xfId="25000"/>
    <cellStyle name="금액 2 2 2 4" xfId="7797"/>
    <cellStyle name="금액 2 2 2 4 2" xfId="13763"/>
    <cellStyle name="금액 2 2 2 4 3" xfId="19519"/>
    <cellStyle name="금액 2 2 2 4 4" xfId="25001"/>
    <cellStyle name="금액 2 2 2 5" xfId="7798"/>
    <cellStyle name="금액 2 2 2 5 2" xfId="13764"/>
    <cellStyle name="금액 2 2 2 5 3" xfId="19520"/>
    <cellStyle name="금액 2 2 2 5 4" xfId="25002"/>
    <cellStyle name="금액 2 2 2 6" xfId="7799"/>
    <cellStyle name="금액 2 2 2 6 2" xfId="13765"/>
    <cellStyle name="금액 2 2 2 6 3" xfId="19521"/>
    <cellStyle name="금액 2 2 2 6 4" xfId="25003"/>
    <cellStyle name="금액 2 2 2 7" xfId="7800"/>
    <cellStyle name="금액 2 2 2 7 2" xfId="13766"/>
    <cellStyle name="금액 2 2 2 7 3" xfId="19522"/>
    <cellStyle name="금액 2 2 2 7 4" xfId="25004"/>
    <cellStyle name="금액 2 2 2 8" xfId="7801"/>
    <cellStyle name="금액 2 2 2 8 2" xfId="13767"/>
    <cellStyle name="금액 2 2 2 8 3" xfId="19523"/>
    <cellStyle name="금액 2 2 2 8 4" xfId="25005"/>
    <cellStyle name="금액 2 2 2 9" xfId="7802"/>
    <cellStyle name="금액 2 2 2 9 2" xfId="13768"/>
    <cellStyle name="금액 2 2 2 9 3" xfId="19524"/>
    <cellStyle name="금액 2 2 2 9 4" xfId="25006"/>
    <cellStyle name="금액 2 2 3" xfId="5407"/>
    <cellStyle name="금액 2 2 3 2" xfId="5695"/>
    <cellStyle name="금액 2 2 3 2 10" xfId="7803"/>
    <cellStyle name="금액 2 2 3 2 10 2" xfId="13769"/>
    <cellStyle name="금액 2 2 3 2 10 3" xfId="19525"/>
    <cellStyle name="금액 2 2 3 2 10 4" xfId="25007"/>
    <cellStyle name="금액 2 2 3 2 11" xfId="11668"/>
    <cellStyle name="금액 2 2 3 2 12" xfId="22958"/>
    <cellStyle name="금액 2 2 3 2 2" xfId="7804"/>
    <cellStyle name="금액 2 2 3 2 2 2" xfId="13770"/>
    <cellStyle name="금액 2 2 3 2 2 3" xfId="19526"/>
    <cellStyle name="금액 2 2 3 2 2 4" xfId="25008"/>
    <cellStyle name="금액 2 2 3 2 3" xfId="7805"/>
    <cellStyle name="금액 2 2 3 2 3 2" xfId="13771"/>
    <cellStyle name="금액 2 2 3 2 3 3" xfId="19527"/>
    <cellStyle name="금액 2 2 3 2 3 4" xfId="25009"/>
    <cellStyle name="금액 2 2 3 2 4" xfId="7806"/>
    <cellStyle name="금액 2 2 3 2 4 2" xfId="13772"/>
    <cellStyle name="금액 2 2 3 2 4 3" xfId="19528"/>
    <cellStyle name="금액 2 2 3 2 4 4" xfId="25010"/>
    <cellStyle name="금액 2 2 3 2 5" xfId="7807"/>
    <cellStyle name="금액 2 2 3 2 5 2" xfId="13773"/>
    <cellStyle name="금액 2 2 3 2 5 3" xfId="19529"/>
    <cellStyle name="금액 2 2 3 2 5 4" xfId="25011"/>
    <cellStyle name="금액 2 2 3 2 6" xfId="7808"/>
    <cellStyle name="금액 2 2 3 2 6 2" xfId="13774"/>
    <cellStyle name="금액 2 2 3 2 6 3" xfId="19530"/>
    <cellStyle name="금액 2 2 3 2 6 4" xfId="25012"/>
    <cellStyle name="금액 2 2 3 2 7" xfId="7809"/>
    <cellStyle name="금액 2 2 3 2 7 2" xfId="13775"/>
    <cellStyle name="금액 2 2 3 2 7 3" xfId="19531"/>
    <cellStyle name="금액 2 2 3 2 7 4" xfId="25013"/>
    <cellStyle name="금액 2 2 3 2 8" xfId="7810"/>
    <cellStyle name="금액 2 2 3 2 8 2" xfId="13776"/>
    <cellStyle name="금액 2 2 3 2 8 3" xfId="19532"/>
    <cellStyle name="금액 2 2 3 2 8 4" xfId="25014"/>
    <cellStyle name="금액 2 2 3 2 9" xfId="7811"/>
    <cellStyle name="금액 2 2 3 2 9 2" xfId="13777"/>
    <cellStyle name="금액 2 2 3 2 9 3" xfId="19533"/>
    <cellStyle name="금액 2 2 3 2 9 4" xfId="25015"/>
    <cellStyle name="금액 2 2 3 3" xfId="5934"/>
    <cellStyle name="금액 2 2 3 3 10" xfId="7812"/>
    <cellStyle name="금액 2 2 3 3 10 2" xfId="13778"/>
    <cellStyle name="금액 2 2 3 3 10 3" xfId="19534"/>
    <cellStyle name="금액 2 2 3 3 10 4" xfId="25016"/>
    <cellStyle name="금액 2 2 3 3 11" xfId="11907"/>
    <cellStyle name="금액 2 2 3 3 12" xfId="17664"/>
    <cellStyle name="금액 2 2 3 3 13" xfId="23161"/>
    <cellStyle name="금액 2 2 3 3 2" xfId="7813"/>
    <cellStyle name="금액 2 2 3 3 2 2" xfId="13779"/>
    <cellStyle name="금액 2 2 3 3 2 3" xfId="19535"/>
    <cellStyle name="금액 2 2 3 3 2 4" xfId="25017"/>
    <cellStyle name="금액 2 2 3 3 3" xfId="7814"/>
    <cellStyle name="금액 2 2 3 3 3 2" xfId="13780"/>
    <cellStyle name="금액 2 2 3 3 3 3" xfId="19536"/>
    <cellStyle name="금액 2 2 3 3 3 4" xfId="25018"/>
    <cellStyle name="금액 2 2 3 3 4" xfId="7815"/>
    <cellStyle name="금액 2 2 3 3 4 2" xfId="13781"/>
    <cellStyle name="금액 2 2 3 3 4 3" xfId="19537"/>
    <cellStyle name="금액 2 2 3 3 4 4" xfId="25019"/>
    <cellStyle name="금액 2 2 3 3 5" xfId="7816"/>
    <cellStyle name="금액 2 2 3 3 5 2" xfId="13782"/>
    <cellStyle name="금액 2 2 3 3 5 3" xfId="19538"/>
    <cellStyle name="금액 2 2 3 3 5 4" xfId="25020"/>
    <cellStyle name="금액 2 2 3 3 6" xfId="7817"/>
    <cellStyle name="금액 2 2 3 3 6 2" xfId="13783"/>
    <cellStyle name="금액 2 2 3 3 6 3" xfId="19539"/>
    <cellStyle name="금액 2 2 3 3 6 4" xfId="25021"/>
    <cellStyle name="금액 2 2 3 3 7" xfId="7818"/>
    <cellStyle name="금액 2 2 3 3 7 2" xfId="13784"/>
    <cellStyle name="금액 2 2 3 3 7 3" xfId="19540"/>
    <cellStyle name="금액 2 2 3 3 7 4" xfId="25022"/>
    <cellStyle name="금액 2 2 3 3 8" xfId="7819"/>
    <cellStyle name="금액 2 2 3 3 8 2" xfId="13785"/>
    <cellStyle name="금액 2 2 3 3 8 3" xfId="19541"/>
    <cellStyle name="금액 2 2 3 3 8 4" xfId="25023"/>
    <cellStyle name="금액 2 2 3 3 9" xfId="7820"/>
    <cellStyle name="금액 2 2 3 3 9 2" xfId="13786"/>
    <cellStyle name="금액 2 2 3 3 9 3" xfId="19542"/>
    <cellStyle name="금액 2 2 3 3 9 4" xfId="25024"/>
    <cellStyle name="금액 2 2 3 4" xfId="7821"/>
    <cellStyle name="금액 2 2 3 4 2" xfId="13787"/>
    <cellStyle name="금액 2 2 3 4 3" xfId="19543"/>
    <cellStyle name="금액 2 2 3 4 4" xfId="25025"/>
    <cellStyle name="금액 2 2 3 5" xfId="7822"/>
    <cellStyle name="금액 2 2 3 5 2" xfId="13788"/>
    <cellStyle name="금액 2 2 3 5 3" xfId="19544"/>
    <cellStyle name="금액 2 2 3 5 4" xfId="25026"/>
    <cellStyle name="금액 2 2 3 6" xfId="7823"/>
    <cellStyle name="금액 2 2 3 6 2" xfId="13789"/>
    <cellStyle name="금액 2 2 3 6 3" xfId="19545"/>
    <cellStyle name="금액 2 2 3 6 4" xfId="25027"/>
    <cellStyle name="금액 2 2 3 7" xfId="11401"/>
    <cellStyle name="금액 2 2 4" xfId="5635"/>
    <cellStyle name="금액 2 2 4 2" xfId="7824"/>
    <cellStyle name="금액 2 2 4 2 2" xfId="13790"/>
    <cellStyle name="금액 2 2 4 2 3" xfId="19546"/>
    <cellStyle name="금액 2 2 4 2 4" xfId="25028"/>
    <cellStyle name="금액 2 2 4 3" xfId="7825"/>
    <cellStyle name="금액 2 2 4 3 2" xfId="13791"/>
    <cellStyle name="금액 2 2 4 3 3" xfId="19547"/>
    <cellStyle name="금액 2 2 4 3 4" xfId="25029"/>
    <cellStyle name="금액 2 2 4 4" xfId="7826"/>
    <cellStyle name="금액 2 2 4 4 2" xfId="13792"/>
    <cellStyle name="금액 2 2 4 4 3" xfId="19548"/>
    <cellStyle name="금액 2 2 4 4 4" xfId="25030"/>
    <cellStyle name="금액 2 2 4 5" xfId="7827"/>
    <cellStyle name="금액 2 2 4 5 2" xfId="13793"/>
    <cellStyle name="금액 2 2 4 5 3" xfId="19549"/>
    <cellStyle name="금액 2 2 4 5 4" xfId="25031"/>
    <cellStyle name="금액 2 2 4 6" xfId="7828"/>
    <cellStyle name="금액 2 2 4 6 2" xfId="13794"/>
    <cellStyle name="금액 2 2 4 6 3" xfId="19550"/>
    <cellStyle name="금액 2 2 4 6 4" xfId="25032"/>
    <cellStyle name="금액 2 2 4 7" xfId="11609"/>
    <cellStyle name="금액 2 2 4 8" xfId="17380"/>
    <cellStyle name="금액 2 2 5" xfId="5608"/>
    <cellStyle name="금액 2 2 5 10" xfId="7829"/>
    <cellStyle name="금액 2 2 5 10 2" xfId="13795"/>
    <cellStyle name="금액 2 2 5 10 3" xfId="19551"/>
    <cellStyle name="금액 2 2 5 10 4" xfId="25033"/>
    <cellStyle name="금액 2 2 5 11" xfId="11590"/>
    <cellStyle name="금액 2 2 5 12" xfId="17362"/>
    <cellStyle name="금액 2 2 5 13" xfId="22914"/>
    <cellStyle name="금액 2 2 5 2" xfId="7830"/>
    <cellStyle name="금액 2 2 5 2 2" xfId="13796"/>
    <cellStyle name="금액 2 2 5 2 3" xfId="19552"/>
    <cellStyle name="금액 2 2 5 2 4" xfId="25034"/>
    <cellStyle name="금액 2 2 5 3" xfId="7831"/>
    <cellStyle name="금액 2 2 5 3 2" xfId="13797"/>
    <cellStyle name="금액 2 2 5 3 3" xfId="19553"/>
    <cellStyle name="금액 2 2 5 3 4" xfId="25035"/>
    <cellStyle name="금액 2 2 5 4" xfId="7832"/>
    <cellStyle name="금액 2 2 5 4 2" xfId="13798"/>
    <cellStyle name="금액 2 2 5 4 3" xfId="19554"/>
    <cellStyle name="금액 2 2 5 4 4" xfId="25036"/>
    <cellStyle name="금액 2 2 5 5" xfId="7833"/>
    <cellStyle name="금액 2 2 5 5 2" xfId="13799"/>
    <cellStyle name="금액 2 2 5 5 3" xfId="19555"/>
    <cellStyle name="금액 2 2 5 5 4" xfId="25037"/>
    <cellStyle name="금액 2 2 5 6" xfId="7834"/>
    <cellStyle name="금액 2 2 5 6 2" xfId="13800"/>
    <cellStyle name="금액 2 2 5 6 3" xfId="19556"/>
    <cellStyle name="금액 2 2 5 6 4" xfId="25038"/>
    <cellStyle name="금액 2 2 5 7" xfId="7835"/>
    <cellStyle name="금액 2 2 5 7 2" xfId="13801"/>
    <cellStyle name="금액 2 2 5 7 3" xfId="19557"/>
    <cellStyle name="금액 2 2 5 7 4" xfId="25039"/>
    <cellStyle name="금액 2 2 5 8" xfId="7836"/>
    <cellStyle name="금액 2 2 5 8 2" xfId="13802"/>
    <cellStyle name="금액 2 2 5 8 3" xfId="19558"/>
    <cellStyle name="금액 2 2 5 8 4" xfId="25040"/>
    <cellStyle name="금액 2 2 5 9" xfId="7837"/>
    <cellStyle name="금액 2 2 5 9 2" xfId="13803"/>
    <cellStyle name="금액 2 2 5 9 3" xfId="19559"/>
    <cellStyle name="금액 2 2 5 9 4" xfId="25041"/>
    <cellStyle name="금액 2 2 6" xfId="7838"/>
    <cellStyle name="금액 2 2 6 2" xfId="13804"/>
    <cellStyle name="금액 2 2 6 3" xfId="19560"/>
    <cellStyle name="금액 2 2 6 4" xfId="25042"/>
    <cellStyle name="금액 2 3" xfId="5443"/>
    <cellStyle name="금액 2 3 10" xfId="11437"/>
    <cellStyle name="금액 2 3 2" xfId="5731"/>
    <cellStyle name="금액 2 3 2 2" xfId="7839"/>
    <cellStyle name="금액 2 3 2 2 2" xfId="13805"/>
    <cellStyle name="금액 2 3 2 2 3" xfId="19561"/>
    <cellStyle name="금액 2 3 2 2 4" xfId="25043"/>
    <cellStyle name="금액 2 3 2 3" xfId="7840"/>
    <cellStyle name="금액 2 3 2 3 2" xfId="13806"/>
    <cellStyle name="금액 2 3 2 3 3" xfId="19562"/>
    <cellStyle name="금액 2 3 2 3 4" xfId="25044"/>
    <cellStyle name="금액 2 3 2 4" xfId="7841"/>
    <cellStyle name="금액 2 3 2 4 2" xfId="13807"/>
    <cellStyle name="금액 2 3 2 4 3" xfId="19563"/>
    <cellStyle name="금액 2 3 2 4 4" xfId="25045"/>
    <cellStyle name="금액 2 3 2 5" xfId="7842"/>
    <cellStyle name="금액 2 3 2 5 2" xfId="13808"/>
    <cellStyle name="금액 2 3 2 5 3" xfId="19564"/>
    <cellStyle name="금액 2 3 2 5 4" xfId="25046"/>
    <cellStyle name="금액 2 3 2 6" xfId="7843"/>
    <cellStyle name="금액 2 3 2 6 2" xfId="13809"/>
    <cellStyle name="금액 2 3 2 6 3" xfId="19565"/>
    <cellStyle name="금액 2 3 2 6 4" xfId="25047"/>
    <cellStyle name="금액 2 3 2 7" xfId="11704"/>
    <cellStyle name="금액 2 3 2 8" xfId="17471"/>
    <cellStyle name="금액 2 3 3" xfId="5962"/>
    <cellStyle name="금액 2 3 3 10" xfId="7844"/>
    <cellStyle name="금액 2 3 3 10 2" xfId="13810"/>
    <cellStyle name="금액 2 3 3 10 3" xfId="19566"/>
    <cellStyle name="금액 2 3 3 10 4" xfId="25048"/>
    <cellStyle name="금액 2 3 3 11" xfId="11935"/>
    <cellStyle name="금액 2 3 3 12" xfId="17692"/>
    <cellStyle name="금액 2 3 3 13" xfId="23189"/>
    <cellStyle name="금액 2 3 3 2" xfId="7845"/>
    <cellStyle name="금액 2 3 3 2 2" xfId="13811"/>
    <cellStyle name="금액 2 3 3 2 3" xfId="19567"/>
    <cellStyle name="금액 2 3 3 2 4" xfId="25049"/>
    <cellStyle name="금액 2 3 3 3" xfId="7846"/>
    <cellStyle name="금액 2 3 3 3 2" xfId="13812"/>
    <cellStyle name="금액 2 3 3 3 3" xfId="19568"/>
    <cellStyle name="금액 2 3 3 3 4" xfId="25050"/>
    <cellStyle name="금액 2 3 3 4" xfId="7847"/>
    <cellStyle name="금액 2 3 3 4 2" xfId="13813"/>
    <cellStyle name="금액 2 3 3 4 3" xfId="19569"/>
    <cellStyle name="금액 2 3 3 4 4" xfId="25051"/>
    <cellStyle name="금액 2 3 3 5" xfId="7848"/>
    <cellStyle name="금액 2 3 3 5 2" xfId="13814"/>
    <cellStyle name="금액 2 3 3 5 3" xfId="19570"/>
    <cellStyle name="금액 2 3 3 5 4" xfId="25052"/>
    <cellStyle name="금액 2 3 3 6" xfId="7849"/>
    <cellStyle name="금액 2 3 3 6 2" xfId="13815"/>
    <cellStyle name="금액 2 3 3 6 3" xfId="19571"/>
    <cellStyle name="금액 2 3 3 6 4" xfId="25053"/>
    <cellStyle name="금액 2 3 3 7" xfId="7850"/>
    <cellStyle name="금액 2 3 3 7 2" xfId="13816"/>
    <cellStyle name="금액 2 3 3 7 3" xfId="19572"/>
    <cellStyle name="금액 2 3 3 7 4" xfId="25054"/>
    <cellStyle name="금액 2 3 3 8" xfId="7851"/>
    <cellStyle name="금액 2 3 3 8 2" xfId="13817"/>
    <cellStyle name="금액 2 3 3 8 3" xfId="19573"/>
    <cellStyle name="금액 2 3 3 8 4" xfId="25055"/>
    <cellStyle name="금액 2 3 3 9" xfId="7852"/>
    <cellStyle name="금액 2 3 3 9 2" xfId="13818"/>
    <cellStyle name="금액 2 3 3 9 3" xfId="19574"/>
    <cellStyle name="금액 2 3 3 9 4" xfId="25056"/>
    <cellStyle name="금액 2 3 4" xfId="7853"/>
    <cellStyle name="금액 2 3 4 2" xfId="13819"/>
    <cellStyle name="금액 2 3 4 3" xfId="19575"/>
    <cellStyle name="금액 2 3 4 4" xfId="25057"/>
    <cellStyle name="금액 2 3 5" xfId="7854"/>
    <cellStyle name="금액 2 3 5 2" xfId="13820"/>
    <cellStyle name="금액 2 3 5 3" xfId="19576"/>
    <cellStyle name="금액 2 3 5 4" xfId="25058"/>
    <cellStyle name="금액 2 3 6" xfId="7855"/>
    <cellStyle name="금액 2 3 6 2" xfId="13821"/>
    <cellStyle name="금액 2 3 6 3" xfId="19577"/>
    <cellStyle name="금액 2 3 6 4" xfId="25059"/>
    <cellStyle name="금액 2 3 7" xfId="7856"/>
    <cellStyle name="금액 2 3 7 2" xfId="13822"/>
    <cellStyle name="금액 2 3 7 3" xfId="19578"/>
    <cellStyle name="금액 2 3 7 4" xfId="25060"/>
    <cellStyle name="금액 2 3 8" xfId="7857"/>
    <cellStyle name="금액 2 3 8 2" xfId="13823"/>
    <cellStyle name="금액 2 3 8 3" xfId="19579"/>
    <cellStyle name="금액 2 3 8 4" xfId="25061"/>
    <cellStyle name="금액 2 3 9" xfId="7858"/>
    <cellStyle name="금액 2 3 9 2" xfId="13824"/>
    <cellStyle name="금액 2 3 9 3" xfId="19580"/>
    <cellStyle name="금액 2 3 9 4" xfId="25062"/>
    <cellStyle name="금액 2 4" xfId="5577"/>
    <cellStyle name="금액 2 4 2" xfId="5865"/>
    <cellStyle name="금액 2 4 2 2" xfId="7859"/>
    <cellStyle name="금액 2 4 2 2 2" xfId="13825"/>
    <cellStyle name="금액 2 4 2 2 3" xfId="19581"/>
    <cellStyle name="금액 2 4 2 2 4" xfId="25063"/>
    <cellStyle name="금액 2 4 2 3" xfId="7860"/>
    <cellStyle name="금액 2 4 2 3 2" xfId="13826"/>
    <cellStyle name="금액 2 4 2 3 3" xfId="19582"/>
    <cellStyle name="금액 2 4 2 3 4" xfId="25064"/>
    <cellStyle name="금액 2 4 2 4" xfId="7861"/>
    <cellStyle name="금액 2 4 2 4 2" xfId="13827"/>
    <cellStyle name="금액 2 4 2 4 3" xfId="19583"/>
    <cellStyle name="금액 2 4 2 4 4" xfId="25065"/>
    <cellStyle name="금액 2 4 2 5" xfId="7862"/>
    <cellStyle name="금액 2 4 2 5 2" xfId="13828"/>
    <cellStyle name="금액 2 4 2 5 3" xfId="19584"/>
    <cellStyle name="금액 2 4 2 5 4" xfId="25066"/>
    <cellStyle name="금액 2 4 2 6" xfId="7863"/>
    <cellStyle name="금액 2 4 2 6 2" xfId="13829"/>
    <cellStyle name="금액 2 4 2 6 3" xfId="19585"/>
    <cellStyle name="금액 2 4 2 6 4" xfId="25067"/>
    <cellStyle name="금액 2 4 2 7" xfId="11838"/>
    <cellStyle name="금액 2 4 2 8" xfId="17599"/>
    <cellStyle name="금액 2 4 3" xfId="7864"/>
    <cellStyle name="금액 2 4 3 2" xfId="13830"/>
    <cellStyle name="금액 2 4 3 3" xfId="19586"/>
    <cellStyle name="금액 2 4 3 4" xfId="25068"/>
    <cellStyle name="금액 2 4 4" xfId="7865"/>
    <cellStyle name="금액 2 4 4 2" xfId="13831"/>
    <cellStyle name="금액 2 4 4 3" xfId="19587"/>
    <cellStyle name="금액 2 4 4 4" xfId="25069"/>
    <cellStyle name="금액 2 4 5" xfId="7866"/>
    <cellStyle name="금액 2 4 5 2" xfId="13832"/>
    <cellStyle name="금액 2 4 5 3" xfId="19588"/>
    <cellStyle name="금액 2 4 5 4" xfId="25070"/>
    <cellStyle name="금액 2 4 6" xfId="11565"/>
    <cellStyle name="금액 2 4 7" xfId="17341"/>
    <cellStyle name="금액 2 5" xfId="5622"/>
    <cellStyle name="금액 2 5 2" xfId="7867"/>
    <cellStyle name="금액 2 5 2 2" xfId="13833"/>
    <cellStyle name="금액 2 5 2 3" xfId="19589"/>
    <cellStyle name="금액 2 5 2 4" xfId="25071"/>
    <cellStyle name="금액 2 5 3" xfId="7868"/>
    <cellStyle name="금액 2 5 3 2" xfId="13834"/>
    <cellStyle name="금액 2 5 3 3" xfId="19590"/>
    <cellStyle name="금액 2 5 3 4" xfId="25072"/>
    <cellStyle name="금액 2 5 4" xfId="7869"/>
    <cellStyle name="금액 2 5 4 2" xfId="13835"/>
    <cellStyle name="금액 2 5 4 3" xfId="19591"/>
    <cellStyle name="금액 2 5 4 4" xfId="25073"/>
    <cellStyle name="금액 2 5 5" xfId="7870"/>
    <cellStyle name="금액 2 5 5 2" xfId="13836"/>
    <cellStyle name="금액 2 5 5 3" xfId="19592"/>
    <cellStyle name="금액 2 5 5 4" xfId="25074"/>
    <cellStyle name="금액 2 5 6" xfId="7871"/>
    <cellStyle name="금액 2 5 6 2" xfId="13837"/>
    <cellStyle name="금액 2 5 6 3" xfId="19593"/>
    <cellStyle name="금액 2 5 6 4" xfId="25075"/>
    <cellStyle name="금액 2 5 7" xfId="11600"/>
    <cellStyle name="금액 2 5 8" xfId="17371"/>
    <cellStyle name="금액 2 6" xfId="7872"/>
    <cellStyle name="금액 2 6 2" xfId="13838"/>
    <cellStyle name="금액 2 6 3" xfId="19594"/>
    <cellStyle name="금액 2 6 4" xfId="25076"/>
    <cellStyle name="금액 3" xfId="5137"/>
    <cellStyle name="금액 3 2" xfId="5557"/>
    <cellStyle name="금액 3 2 2" xfId="5845"/>
    <cellStyle name="금액 3 2 2 2" xfId="7873"/>
    <cellStyle name="금액 3 2 2 2 2" xfId="13839"/>
    <cellStyle name="금액 3 2 2 2 3" xfId="19595"/>
    <cellStyle name="금액 3 2 2 2 4" xfId="25077"/>
    <cellStyle name="금액 3 2 2 3" xfId="7874"/>
    <cellStyle name="금액 3 2 2 3 2" xfId="13840"/>
    <cellStyle name="금액 3 2 2 3 3" xfId="19596"/>
    <cellStyle name="금액 3 2 2 3 4" xfId="25078"/>
    <cellStyle name="금액 3 2 2 4" xfId="7875"/>
    <cellStyle name="금액 3 2 2 4 2" xfId="13841"/>
    <cellStyle name="금액 3 2 2 4 3" xfId="19597"/>
    <cellStyle name="금액 3 2 2 4 4" xfId="25079"/>
    <cellStyle name="금액 3 2 2 5" xfId="7876"/>
    <cellStyle name="금액 3 2 2 5 2" xfId="13842"/>
    <cellStyle name="금액 3 2 2 5 3" xfId="19598"/>
    <cellStyle name="금액 3 2 2 5 4" xfId="25080"/>
    <cellStyle name="금액 3 2 2 6" xfId="7877"/>
    <cellStyle name="금액 3 2 2 6 2" xfId="13843"/>
    <cellStyle name="금액 3 2 2 6 3" xfId="19599"/>
    <cellStyle name="금액 3 2 2 6 4" xfId="25081"/>
    <cellStyle name="금액 3 2 2 7" xfId="11818"/>
    <cellStyle name="금액 3 2 2 8" xfId="17579"/>
    <cellStyle name="금액 3 2 3" xfId="7878"/>
    <cellStyle name="금액 3 2 3 2" xfId="13844"/>
    <cellStyle name="금액 3 2 3 3" xfId="19600"/>
    <cellStyle name="금액 3 2 3 4" xfId="25082"/>
    <cellStyle name="금액 3 2 4" xfId="7879"/>
    <cellStyle name="금액 3 2 4 2" xfId="13845"/>
    <cellStyle name="금액 3 2 4 3" xfId="19601"/>
    <cellStyle name="금액 3 2 4 4" xfId="25083"/>
    <cellStyle name="금액 3 2 5" xfId="7880"/>
    <cellStyle name="금액 3 2 5 2" xfId="13846"/>
    <cellStyle name="금액 3 2 5 3" xfId="19602"/>
    <cellStyle name="금액 3 2 5 4" xfId="25084"/>
    <cellStyle name="금액 3 2 6" xfId="7881"/>
    <cellStyle name="금액 3 2 6 2" xfId="13847"/>
    <cellStyle name="금액 3 2 6 3" xfId="19603"/>
    <cellStyle name="금액 3 2 6 4" xfId="25085"/>
    <cellStyle name="금액 3 2 7" xfId="7882"/>
    <cellStyle name="금액 3 2 7 2" xfId="13848"/>
    <cellStyle name="금액 3 2 7 3" xfId="19604"/>
    <cellStyle name="금액 3 2 7 4" xfId="25086"/>
    <cellStyle name="금액 3 2 8" xfId="7883"/>
    <cellStyle name="금액 3 2 8 2" xfId="13849"/>
    <cellStyle name="금액 3 2 8 3" xfId="19605"/>
    <cellStyle name="금액 3 2 8 4" xfId="25087"/>
    <cellStyle name="금액 3 2 9" xfId="7884"/>
    <cellStyle name="금액 3 2 9 2" xfId="13850"/>
    <cellStyle name="금액 3 2 9 3" xfId="19606"/>
    <cellStyle name="금액 3 2 9 4" xfId="25088"/>
    <cellStyle name="금액 3 3" xfId="5487"/>
    <cellStyle name="금액 3 3 2" xfId="5775"/>
    <cellStyle name="금액 3 3 2 10" xfId="7885"/>
    <cellStyle name="금액 3 3 2 10 2" xfId="13851"/>
    <cellStyle name="금액 3 3 2 10 3" xfId="19607"/>
    <cellStyle name="금액 3 3 2 10 4" xfId="25089"/>
    <cellStyle name="금액 3 3 2 11" xfId="11748"/>
    <cellStyle name="금액 3 3 2 12" xfId="23028"/>
    <cellStyle name="금액 3 3 2 2" xfId="7886"/>
    <cellStyle name="금액 3 3 2 2 2" xfId="13852"/>
    <cellStyle name="금액 3 3 2 2 3" xfId="19608"/>
    <cellStyle name="금액 3 3 2 2 4" xfId="25090"/>
    <cellStyle name="금액 3 3 2 3" xfId="7887"/>
    <cellStyle name="금액 3 3 2 3 2" xfId="13853"/>
    <cellStyle name="금액 3 3 2 3 3" xfId="19609"/>
    <cellStyle name="금액 3 3 2 3 4" xfId="25091"/>
    <cellStyle name="금액 3 3 2 4" xfId="7888"/>
    <cellStyle name="금액 3 3 2 4 2" xfId="13854"/>
    <cellStyle name="금액 3 3 2 4 3" xfId="19610"/>
    <cellStyle name="금액 3 3 2 4 4" xfId="25092"/>
    <cellStyle name="금액 3 3 2 5" xfId="7889"/>
    <cellStyle name="금액 3 3 2 5 2" xfId="13855"/>
    <cellStyle name="금액 3 3 2 5 3" xfId="19611"/>
    <cellStyle name="금액 3 3 2 5 4" xfId="25093"/>
    <cellStyle name="금액 3 3 2 6" xfId="7890"/>
    <cellStyle name="금액 3 3 2 6 2" xfId="13856"/>
    <cellStyle name="금액 3 3 2 6 3" xfId="19612"/>
    <cellStyle name="금액 3 3 2 6 4" xfId="25094"/>
    <cellStyle name="금액 3 3 2 7" xfId="7891"/>
    <cellStyle name="금액 3 3 2 7 2" xfId="13857"/>
    <cellStyle name="금액 3 3 2 7 3" xfId="19613"/>
    <cellStyle name="금액 3 3 2 7 4" xfId="25095"/>
    <cellStyle name="금액 3 3 2 8" xfId="7892"/>
    <cellStyle name="금액 3 3 2 8 2" xfId="13858"/>
    <cellStyle name="금액 3 3 2 8 3" xfId="19614"/>
    <cellStyle name="금액 3 3 2 8 4" xfId="25096"/>
    <cellStyle name="금액 3 3 2 9" xfId="7893"/>
    <cellStyle name="금액 3 3 2 9 2" xfId="13859"/>
    <cellStyle name="금액 3 3 2 9 3" xfId="19615"/>
    <cellStyle name="금액 3 3 2 9 4" xfId="25097"/>
    <cellStyle name="금액 3 3 3" xfId="6000"/>
    <cellStyle name="금액 3 3 3 10" xfId="7894"/>
    <cellStyle name="금액 3 3 3 10 2" xfId="13860"/>
    <cellStyle name="금액 3 3 3 10 3" xfId="19616"/>
    <cellStyle name="금액 3 3 3 10 4" xfId="25098"/>
    <cellStyle name="금액 3 3 3 11" xfId="11973"/>
    <cellStyle name="금액 3 3 3 12" xfId="17730"/>
    <cellStyle name="금액 3 3 3 13" xfId="23227"/>
    <cellStyle name="금액 3 3 3 2" xfId="7895"/>
    <cellStyle name="금액 3 3 3 2 2" xfId="13861"/>
    <cellStyle name="금액 3 3 3 2 3" xfId="19617"/>
    <cellStyle name="금액 3 3 3 2 4" xfId="25099"/>
    <cellStyle name="금액 3 3 3 3" xfId="7896"/>
    <cellStyle name="금액 3 3 3 3 2" xfId="13862"/>
    <cellStyle name="금액 3 3 3 3 3" xfId="19618"/>
    <cellStyle name="금액 3 3 3 3 4" xfId="25100"/>
    <cellStyle name="금액 3 3 3 4" xfId="7897"/>
    <cellStyle name="금액 3 3 3 4 2" xfId="13863"/>
    <cellStyle name="금액 3 3 3 4 3" xfId="19619"/>
    <cellStyle name="금액 3 3 3 4 4" xfId="25101"/>
    <cellStyle name="금액 3 3 3 5" xfId="7898"/>
    <cellStyle name="금액 3 3 3 5 2" xfId="13864"/>
    <cellStyle name="금액 3 3 3 5 3" xfId="19620"/>
    <cellStyle name="금액 3 3 3 5 4" xfId="25102"/>
    <cellStyle name="금액 3 3 3 6" xfId="7899"/>
    <cellStyle name="금액 3 3 3 6 2" xfId="13865"/>
    <cellStyle name="금액 3 3 3 6 3" xfId="19621"/>
    <cellStyle name="금액 3 3 3 6 4" xfId="25103"/>
    <cellStyle name="금액 3 3 3 7" xfId="7900"/>
    <cellStyle name="금액 3 3 3 7 2" xfId="13866"/>
    <cellStyle name="금액 3 3 3 7 3" xfId="19622"/>
    <cellStyle name="금액 3 3 3 7 4" xfId="25104"/>
    <cellStyle name="금액 3 3 3 8" xfId="7901"/>
    <cellStyle name="금액 3 3 3 8 2" xfId="13867"/>
    <cellStyle name="금액 3 3 3 8 3" xfId="19623"/>
    <cellStyle name="금액 3 3 3 8 4" xfId="25105"/>
    <cellStyle name="금액 3 3 3 9" xfId="7902"/>
    <cellStyle name="금액 3 3 3 9 2" xfId="13868"/>
    <cellStyle name="금액 3 3 3 9 3" xfId="19624"/>
    <cellStyle name="금액 3 3 3 9 4" xfId="25106"/>
    <cellStyle name="금액 3 3 4" xfId="7903"/>
    <cellStyle name="금액 3 3 4 2" xfId="13869"/>
    <cellStyle name="금액 3 3 4 3" xfId="19625"/>
    <cellStyle name="금액 3 3 4 4" xfId="25107"/>
    <cellStyle name="금액 3 3 5" xfId="7904"/>
    <cellStyle name="금액 3 3 5 2" xfId="13870"/>
    <cellStyle name="금액 3 3 5 3" xfId="19626"/>
    <cellStyle name="금액 3 3 5 4" xfId="25108"/>
    <cellStyle name="금액 3 3 6" xfId="7905"/>
    <cellStyle name="금액 3 3 6 2" xfId="13871"/>
    <cellStyle name="금액 3 3 6 3" xfId="19627"/>
    <cellStyle name="금액 3 3 6 4" xfId="25109"/>
    <cellStyle name="금액 3 3 7" xfId="11481"/>
    <cellStyle name="금액 3 4" xfId="5628"/>
    <cellStyle name="금액 3 4 2" xfId="7906"/>
    <cellStyle name="금액 3 4 2 2" xfId="13872"/>
    <cellStyle name="금액 3 4 2 3" xfId="19628"/>
    <cellStyle name="금액 3 4 2 4" xfId="25110"/>
    <cellStyle name="금액 3 4 3" xfId="7907"/>
    <cellStyle name="금액 3 4 3 2" xfId="13873"/>
    <cellStyle name="금액 3 4 3 3" xfId="19629"/>
    <cellStyle name="금액 3 4 3 4" xfId="25111"/>
    <cellStyle name="금액 3 4 4" xfId="7908"/>
    <cellStyle name="금액 3 4 4 2" xfId="13874"/>
    <cellStyle name="금액 3 4 4 3" xfId="19630"/>
    <cellStyle name="금액 3 4 4 4" xfId="25112"/>
    <cellStyle name="금액 3 4 5" xfId="7909"/>
    <cellStyle name="금액 3 4 5 2" xfId="13875"/>
    <cellStyle name="금액 3 4 5 3" xfId="19631"/>
    <cellStyle name="금액 3 4 5 4" xfId="25113"/>
    <cellStyle name="금액 3 4 6" xfId="7910"/>
    <cellStyle name="금액 3 4 6 2" xfId="13876"/>
    <cellStyle name="금액 3 4 6 3" xfId="19632"/>
    <cellStyle name="금액 3 4 6 4" xfId="25114"/>
    <cellStyle name="금액 3 4 7" xfId="11603"/>
    <cellStyle name="금액 3 4 8" xfId="17374"/>
    <cellStyle name="금액 3 5" xfId="5615"/>
    <cellStyle name="금액 3 5 10" xfId="7911"/>
    <cellStyle name="금액 3 5 10 2" xfId="13877"/>
    <cellStyle name="금액 3 5 10 3" xfId="19633"/>
    <cellStyle name="금액 3 5 10 4" xfId="25115"/>
    <cellStyle name="금액 3 5 11" xfId="11596"/>
    <cellStyle name="금액 3 5 12" xfId="17368"/>
    <cellStyle name="금액 3 5 13" xfId="22920"/>
    <cellStyle name="금액 3 5 2" xfId="7912"/>
    <cellStyle name="금액 3 5 2 2" xfId="13878"/>
    <cellStyle name="금액 3 5 2 3" xfId="19634"/>
    <cellStyle name="금액 3 5 2 4" xfId="25116"/>
    <cellStyle name="금액 3 5 3" xfId="7913"/>
    <cellStyle name="금액 3 5 3 2" xfId="13879"/>
    <cellStyle name="금액 3 5 3 3" xfId="19635"/>
    <cellStyle name="금액 3 5 3 4" xfId="25117"/>
    <cellStyle name="금액 3 5 4" xfId="7914"/>
    <cellStyle name="금액 3 5 4 2" xfId="13880"/>
    <cellStyle name="금액 3 5 4 3" xfId="19636"/>
    <cellStyle name="금액 3 5 4 4" xfId="25118"/>
    <cellStyle name="금액 3 5 5" xfId="7915"/>
    <cellStyle name="금액 3 5 5 2" xfId="13881"/>
    <cellStyle name="금액 3 5 5 3" xfId="19637"/>
    <cellStyle name="금액 3 5 5 4" xfId="25119"/>
    <cellStyle name="금액 3 5 6" xfId="7916"/>
    <cellStyle name="금액 3 5 6 2" xfId="13882"/>
    <cellStyle name="금액 3 5 6 3" xfId="19638"/>
    <cellStyle name="금액 3 5 6 4" xfId="25120"/>
    <cellStyle name="금액 3 5 7" xfId="7917"/>
    <cellStyle name="금액 3 5 7 2" xfId="13883"/>
    <cellStyle name="금액 3 5 7 3" xfId="19639"/>
    <cellStyle name="금액 3 5 7 4" xfId="25121"/>
    <cellStyle name="금액 3 5 8" xfId="7918"/>
    <cellStyle name="금액 3 5 8 2" xfId="13884"/>
    <cellStyle name="금액 3 5 8 3" xfId="19640"/>
    <cellStyle name="금액 3 5 8 4" xfId="25122"/>
    <cellStyle name="금액 3 5 9" xfId="7919"/>
    <cellStyle name="금액 3 5 9 2" xfId="13885"/>
    <cellStyle name="금액 3 5 9 3" xfId="19641"/>
    <cellStyle name="금액 3 5 9 4" xfId="25123"/>
    <cellStyle name="금액 3 6" xfId="7920"/>
    <cellStyle name="금액 3 6 2" xfId="13886"/>
    <cellStyle name="금액 3 6 3" xfId="19642"/>
    <cellStyle name="금액 3 6 4" xfId="25124"/>
    <cellStyle name="금액 4" xfId="5550"/>
    <cellStyle name="금액 4 10" xfId="11543"/>
    <cellStyle name="금액 4 2" xfId="5838"/>
    <cellStyle name="금액 4 2 2" xfId="7921"/>
    <cellStyle name="금액 4 2 2 2" xfId="13887"/>
    <cellStyle name="금액 4 2 2 3" xfId="19643"/>
    <cellStyle name="금액 4 2 2 4" xfId="25125"/>
    <cellStyle name="금액 4 2 3" xfId="7922"/>
    <cellStyle name="금액 4 2 3 2" xfId="13888"/>
    <cellStyle name="금액 4 2 3 3" xfId="19644"/>
    <cellStyle name="금액 4 2 3 4" xfId="25126"/>
    <cellStyle name="금액 4 2 4" xfId="7923"/>
    <cellStyle name="금액 4 2 4 2" xfId="13889"/>
    <cellStyle name="금액 4 2 4 3" xfId="19645"/>
    <cellStyle name="금액 4 2 4 4" xfId="25127"/>
    <cellStyle name="금액 4 2 5" xfId="7924"/>
    <cellStyle name="금액 4 2 5 2" xfId="13890"/>
    <cellStyle name="금액 4 2 5 3" xfId="19646"/>
    <cellStyle name="금액 4 2 5 4" xfId="25128"/>
    <cellStyle name="금액 4 2 6" xfId="7925"/>
    <cellStyle name="금액 4 2 6 2" xfId="13891"/>
    <cellStyle name="금액 4 2 6 3" xfId="19647"/>
    <cellStyle name="금액 4 2 6 4" xfId="25129"/>
    <cellStyle name="금액 4 2 7" xfId="11811"/>
    <cellStyle name="금액 4 2 8" xfId="17572"/>
    <cellStyle name="금액 4 3" xfId="6060"/>
    <cellStyle name="금액 4 3 10" xfId="7926"/>
    <cellStyle name="금액 4 3 10 2" xfId="13892"/>
    <cellStyle name="금액 4 3 10 3" xfId="19648"/>
    <cellStyle name="금액 4 3 10 4" xfId="25130"/>
    <cellStyle name="금액 4 3 11" xfId="12032"/>
    <cellStyle name="금액 4 3 12" xfId="17788"/>
    <cellStyle name="금액 4 3 13" xfId="23285"/>
    <cellStyle name="금액 4 3 2" xfId="7927"/>
    <cellStyle name="금액 4 3 2 2" xfId="13893"/>
    <cellStyle name="금액 4 3 2 3" xfId="19649"/>
    <cellStyle name="금액 4 3 2 4" xfId="25131"/>
    <cellStyle name="금액 4 3 3" xfId="7928"/>
    <cellStyle name="금액 4 3 3 2" xfId="13894"/>
    <cellStyle name="금액 4 3 3 3" xfId="19650"/>
    <cellStyle name="금액 4 3 3 4" xfId="25132"/>
    <cellStyle name="금액 4 3 4" xfId="7929"/>
    <cellStyle name="금액 4 3 4 2" xfId="13895"/>
    <cellStyle name="금액 4 3 4 3" xfId="19651"/>
    <cellStyle name="금액 4 3 4 4" xfId="25133"/>
    <cellStyle name="금액 4 3 5" xfId="7930"/>
    <cellStyle name="금액 4 3 5 2" xfId="13896"/>
    <cellStyle name="금액 4 3 5 3" xfId="19652"/>
    <cellStyle name="금액 4 3 5 4" xfId="25134"/>
    <cellStyle name="금액 4 3 6" xfId="7931"/>
    <cellStyle name="금액 4 3 6 2" xfId="13897"/>
    <cellStyle name="금액 4 3 6 3" xfId="19653"/>
    <cellStyle name="금액 4 3 6 4" xfId="25135"/>
    <cellStyle name="금액 4 3 7" xfId="7932"/>
    <cellStyle name="금액 4 3 7 2" xfId="13898"/>
    <cellStyle name="금액 4 3 7 3" xfId="19654"/>
    <cellStyle name="금액 4 3 7 4" xfId="25136"/>
    <cellStyle name="금액 4 3 8" xfId="7933"/>
    <cellStyle name="금액 4 3 8 2" xfId="13899"/>
    <cellStyle name="금액 4 3 8 3" xfId="19655"/>
    <cellStyle name="금액 4 3 8 4" xfId="25137"/>
    <cellStyle name="금액 4 3 9" xfId="7934"/>
    <cellStyle name="금액 4 3 9 2" xfId="13900"/>
    <cellStyle name="금액 4 3 9 3" xfId="19656"/>
    <cellStyle name="금액 4 3 9 4" xfId="25138"/>
    <cellStyle name="금액 4 4" xfId="7935"/>
    <cellStyle name="금액 4 4 2" xfId="13901"/>
    <cellStyle name="금액 4 4 3" xfId="19657"/>
    <cellStyle name="금액 4 4 4" xfId="25139"/>
    <cellStyle name="금액 4 5" xfId="7936"/>
    <cellStyle name="금액 4 5 2" xfId="13902"/>
    <cellStyle name="금액 4 5 3" xfId="19658"/>
    <cellStyle name="금액 4 5 4" xfId="25140"/>
    <cellStyle name="금액 4 6" xfId="7937"/>
    <cellStyle name="금액 4 6 2" xfId="13903"/>
    <cellStyle name="금액 4 6 3" xfId="19659"/>
    <cellStyle name="금액 4 6 4" xfId="25141"/>
    <cellStyle name="금액 4 7" xfId="7938"/>
    <cellStyle name="금액 4 7 2" xfId="13904"/>
    <cellStyle name="금액 4 7 3" xfId="19660"/>
    <cellStyle name="금액 4 7 4" xfId="25142"/>
    <cellStyle name="금액 4 8" xfId="7939"/>
    <cellStyle name="금액 4 8 2" xfId="13905"/>
    <cellStyle name="금액 4 8 3" xfId="19661"/>
    <cellStyle name="금액 4 8 4" xfId="25143"/>
    <cellStyle name="금액 4 9" xfId="7940"/>
    <cellStyle name="금액 4 9 2" xfId="13906"/>
    <cellStyle name="금액 4 9 3" xfId="19662"/>
    <cellStyle name="금액 4 9 4" xfId="25144"/>
    <cellStyle name="금액 5" xfId="5582"/>
    <cellStyle name="금액 5 2" xfId="5870"/>
    <cellStyle name="금액 5 2 2" xfId="7941"/>
    <cellStyle name="금액 5 2 2 2" xfId="13907"/>
    <cellStyle name="금액 5 2 2 3" xfId="19663"/>
    <cellStyle name="금액 5 2 2 4" xfId="25145"/>
    <cellStyle name="금액 5 2 3" xfId="7942"/>
    <cellStyle name="금액 5 2 3 2" xfId="13908"/>
    <cellStyle name="금액 5 2 3 3" xfId="19664"/>
    <cellStyle name="금액 5 2 3 4" xfId="25146"/>
    <cellStyle name="금액 5 2 4" xfId="7943"/>
    <cellStyle name="금액 5 2 4 2" xfId="13909"/>
    <cellStyle name="금액 5 2 4 3" xfId="19665"/>
    <cellStyle name="금액 5 2 4 4" xfId="25147"/>
    <cellStyle name="금액 5 2 5" xfId="7944"/>
    <cellStyle name="금액 5 2 5 2" xfId="13910"/>
    <cellStyle name="금액 5 2 5 3" xfId="19666"/>
    <cellStyle name="금액 5 2 5 4" xfId="25148"/>
    <cellStyle name="금액 5 2 6" xfId="7945"/>
    <cellStyle name="금액 5 2 6 2" xfId="13911"/>
    <cellStyle name="금액 5 2 6 3" xfId="19667"/>
    <cellStyle name="금액 5 2 6 4" xfId="25149"/>
    <cellStyle name="금액 5 2 7" xfId="11843"/>
    <cellStyle name="금액 5 2 8" xfId="17604"/>
    <cellStyle name="금액 5 3" xfId="7946"/>
    <cellStyle name="금액 5 3 2" xfId="13912"/>
    <cellStyle name="금액 5 3 3" xfId="19668"/>
    <cellStyle name="금액 5 3 4" xfId="25150"/>
    <cellStyle name="금액 5 4" xfId="7947"/>
    <cellStyle name="금액 5 4 2" xfId="13913"/>
    <cellStyle name="금액 5 4 3" xfId="19669"/>
    <cellStyle name="금액 5 4 4" xfId="25151"/>
    <cellStyle name="금액 5 5" xfId="7948"/>
    <cellStyle name="금액 5 5 2" xfId="13914"/>
    <cellStyle name="금액 5 5 3" xfId="19670"/>
    <cellStyle name="금액 5 5 4" xfId="25152"/>
    <cellStyle name="금액 5 6" xfId="11567"/>
    <cellStyle name="금액 5 7" xfId="17343"/>
    <cellStyle name="금액 6" xfId="5597"/>
    <cellStyle name="금액 6 2" xfId="7949"/>
    <cellStyle name="금액 6 2 2" xfId="13915"/>
    <cellStyle name="금액 6 2 3" xfId="19671"/>
    <cellStyle name="금액 6 2 4" xfId="25153"/>
    <cellStyle name="금액 6 3" xfId="7950"/>
    <cellStyle name="금액 6 3 2" xfId="13916"/>
    <cellStyle name="금액 6 3 3" xfId="19672"/>
    <cellStyle name="금액 6 3 4" xfId="25154"/>
    <cellStyle name="금액 6 4" xfId="7951"/>
    <cellStyle name="금액 6 4 2" xfId="13917"/>
    <cellStyle name="금액 6 4 3" xfId="19673"/>
    <cellStyle name="금액 6 4 4" xfId="25155"/>
    <cellStyle name="금액 6 5" xfId="7952"/>
    <cellStyle name="금액 6 5 2" xfId="13918"/>
    <cellStyle name="금액 6 5 3" xfId="19674"/>
    <cellStyle name="금액 6 5 4" xfId="25156"/>
    <cellStyle name="금액 6 6" xfId="7953"/>
    <cellStyle name="금액 6 6 2" xfId="13919"/>
    <cellStyle name="금액 6 6 3" xfId="19675"/>
    <cellStyle name="금액 6 6 4" xfId="25157"/>
    <cellStyle name="금액 6 7" xfId="11581"/>
    <cellStyle name="금액 6 8" xfId="17353"/>
    <cellStyle name="금액 7" xfId="7954"/>
    <cellStyle name="금액 7 2" xfId="13920"/>
    <cellStyle name="금액 7 3" xfId="19676"/>
    <cellStyle name="금액 7 4" xfId="25158"/>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2" xfId="4576"/>
    <cellStyle name="메모 2 2 2" xfId="5217"/>
    <cellStyle name="메모 2 2 2 2" xfId="5527"/>
    <cellStyle name="메모 2 2 2 2 2" xfId="5815"/>
    <cellStyle name="메모 2 2 2 2 2 10" xfId="11788"/>
    <cellStyle name="메모 2 2 2 2 2 11" xfId="17552"/>
    <cellStyle name="메모 2 2 2 2 2 12" xfId="23068"/>
    <cellStyle name="메모 2 2 2 2 2 2" xfId="7955"/>
    <cellStyle name="메모 2 2 2 2 2 2 2" xfId="13921"/>
    <cellStyle name="메모 2 2 2 2 2 2 3" xfId="19677"/>
    <cellStyle name="메모 2 2 2 2 2 2 4" xfId="25159"/>
    <cellStyle name="메모 2 2 2 2 2 3" xfId="7956"/>
    <cellStyle name="메모 2 2 2 2 2 3 2" xfId="13922"/>
    <cellStyle name="메모 2 2 2 2 2 3 3" xfId="19678"/>
    <cellStyle name="메모 2 2 2 2 2 3 4" xfId="25160"/>
    <cellStyle name="메모 2 2 2 2 2 4" xfId="7957"/>
    <cellStyle name="메모 2 2 2 2 2 4 2" xfId="13923"/>
    <cellStyle name="메모 2 2 2 2 2 4 3" xfId="19679"/>
    <cellStyle name="메모 2 2 2 2 2 4 4" xfId="25161"/>
    <cellStyle name="메모 2 2 2 2 2 5" xfId="7958"/>
    <cellStyle name="메모 2 2 2 2 2 5 2" xfId="13924"/>
    <cellStyle name="메모 2 2 2 2 2 5 3" xfId="19680"/>
    <cellStyle name="메모 2 2 2 2 2 5 4" xfId="25162"/>
    <cellStyle name="메모 2 2 2 2 2 6" xfId="7959"/>
    <cellStyle name="메모 2 2 2 2 2 6 2" xfId="13925"/>
    <cellStyle name="메모 2 2 2 2 2 6 3" xfId="19681"/>
    <cellStyle name="메모 2 2 2 2 2 6 4" xfId="25163"/>
    <cellStyle name="메모 2 2 2 2 2 7" xfId="7960"/>
    <cellStyle name="메모 2 2 2 2 2 7 2" xfId="13926"/>
    <cellStyle name="메모 2 2 2 2 2 7 3" xfId="19682"/>
    <cellStyle name="메모 2 2 2 2 2 7 4" xfId="25164"/>
    <cellStyle name="메모 2 2 2 2 2 8" xfId="7961"/>
    <cellStyle name="메모 2 2 2 2 2 8 2" xfId="13927"/>
    <cellStyle name="메모 2 2 2 2 2 8 3" xfId="19683"/>
    <cellStyle name="메모 2 2 2 2 2 8 4" xfId="25165"/>
    <cellStyle name="메모 2 2 2 2 2 9" xfId="7962"/>
    <cellStyle name="메모 2 2 2 2 2 9 2" xfId="13928"/>
    <cellStyle name="메모 2 2 2 2 2 9 3" xfId="19684"/>
    <cellStyle name="메모 2 2 2 2 2 9 4" xfId="25166"/>
    <cellStyle name="메모 2 2 2 2 3" xfId="6038"/>
    <cellStyle name="메모 2 2 2 2 3 10" xfId="7963"/>
    <cellStyle name="메모 2 2 2 2 3 10 2" xfId="13929"/>
    <cellStyle name="메모 2 2 2 2 3 10 3" xfId="19685"/>
    <cellStyle name="메모 2 2 2 2 3 10 4" xfId="25167"/>
    <cellStyle name="메모 2 2 2 2 3 11" xfId="12011"/>
    <cellStyle name="메모 2 2 2 2 3 12" xfId="17768"/>
    <cellStyle name="메모 2 2 2 2 3 13" xfId="23265"/>
    <cellStyle name="메모 2 2 2 2 3 2" xfId="7964"/>
    <cellStyle name="메모 2 2 2 2 3 2 2" xfId="13930"/>
    <cellStyle name="메모 2 2 2 2 3 2 3" xfId="19686"/>
    <cellStyle name="메모 2 2 2 2 3 2 4" xfId="25168"/>
    <cellStyle name="메모 2 2 2 2 3 3" xfId="7965"/>
    <cellStyle name="메모 2 2 2 2 3 3 2" xfId="13931"/>
    <cellStyle name="메모 2 2 2 2 3 3 3" xfId="19687"/>
    <cellStyle name="메모 2 2 2 2 3 3 4" xfId="25169"/>
    <cellStyle name="메모 2 2 2 2 3 4" xfId="7966"/>
    <cellStyle name="메모 2 2 2 2 3 4 2" xfId="13932"/>
    <cellStyle name="메모 2 2 2 2 3 4 3" xfId="19688"/>
    <cellStyle name="메모 2 2 2 2 3 4 4" xfId="25170"/>
    <cellStyle name="메모 2 2 2 2 3 5" xfId="7967"/>
    <cellStyle name="메모 2 2 2 2 3 5 2" xfId="13933"/>
    <cellStyle name="메모 2 2 2 2 3 5 3" xfId="19689"/>
    <cellStyle name="메모 2 2 2 2 3 5 4" xfId="25171"/>
    <cellStyle name="메모 2 2 2 2 3 6" xfId="7968"/>
    <cellStyle name="메모 2 2 2 2 3 6 2" xfId="13934"/>
    <cellStyle name="메모 2 2 2 2 3 6 3" xfId="19690"/>
    <cellStyle name="메모 2 2 2 2 3 6 4" xfId="25172"/>
    <cellStyle name="메모 2 2 2 2 3 7" xfId="7969"/>
    <cellStyle name="메모 2 2 2 2 3 7 2" xfId="13935"/>
    <cellStyle name="메모 2 2 2 2 3 7 3" xfId="19691"/>
    <cellStyle name="메모 2 2 2 2 3 7 4" xfId="25173"/>
    <cellStyle name="메모 2 2 2 2 3 8" xfId="7970"/>
    <cellStyle name="메모 2 2 2 2 3 8 2" xfId="13936"/>
    <cellStyle name="메모 2 2 2 2 3 8 3" xfId="19692"/>
    <cellStyle name="메모 2 2 2 2 3 8 4" xfId="25174"/>
    <cellStyle name="메모 2 2 2 2 3 9" xfId="7971"/>
    <cellStyle name="메모 2 2 2 2 3 9 2" xfId="13937"/>
    <cellStyle name="메모 2 2 2 2 3 9 3" xfId="19693"/>
    <cellStyle name="메모 2 2 2 2 3 9 4" xfId="25175"/>
    <cellStyle name="메모 2 2 2 2 4" xfId="7972"/>
    <cellStyle name="메모 2 2 2 2 4 2" xfId="13938"/>
    <cellStyle name="메모 2 2 2 2 4 3" xfId="19694"/>
    <cellStyle name="메모 2 2 2 2 4 4" xfId="25176"/>
    <cellStyle name="메모 2 2 2 2 5" xfId="7973"/>
    <cellStyle name="메모 2 2 2 2 5 2" xfId="13939"/>
    <cellStyle name="메모 2 2 2 2 5 3" xfId="19695"/>
    <cellStyle name="메모 2 2 2 2 5 4" xfId="25177"/>
    <cellStyle name="메모 2 2 2 2 6" xfId="7974"/>
    <cellStyle name="메모 2 2 2 2 6 2" xfId="13940"/>
    <cellStyle name="메모 2 2 2 2 6 3" xfId="19696"/>
    <cellStyle name="메모 2 2 2 2 6 4" xfId="25178"/>
    <cellStyle name="메모 2 2 2 2 7" xfId="11521"/>
    <cellStyle name="메모 2 2 2 2 8" xfId="17310"/>
    <cellStyle name="메모 2 2 2 3" xfId="5436"/>
    <cellStyle name="메모 2 2 2 3 2" xfId="5724"/>
    <cellStyle name="메모 2 2 2 3 2 10" xfId="11697"/>
    <cellStyle name="메모 2 2 2 3 2 11" xfId="17464"/>
    <cellStyle name="메모 2 2 2 3 2 12" xfId="22985"/>
    <cellStyle name="메모 2 2 2 3 2 2" xfId="7975"/>
    <cellStyle name="메모 2 2 2 3 2 2 2" xfId="13941"/>
    <cellStyle name="메모 2 2 2 3 2 2 3" xfId="19697"/>
    <cellStyle name="메모 2 2 2 3 2 2 4" xfId="25179"/>
    <cellStyle name="메모 2 2 2 3 2 3" xfId="7976"/>
    <cellStyle name="메모 2 2 2 3 2 3 2" xfId="13942"/>
    <cellStyle name="메모 2 2 2 3 2 3 3" xfId="19698"/>
    <cellStyle name="메모 2 2 2 3 2 3 4" xfId="25180"/>
    <cellStyle name="메모 2 2 2 3 2 4" xfId="7977"/>
    <cellStyle name="메모 2 2 2 3 2 4 2" xfId="13943"/>
    <cellStyle name="메모 2 2 2 3 2 4 3" xfId="19699"/>
    <cellStyle name="메모 2 2 2 3 2 4 4" xfId="25181"/>
    <cellStyle name="메모 2 2 2 3 2 5" xfId="7978"/>
    <cellStyle name="메모 2 2 2 3 2 5 2" xfId="13944"/>
    <cellStyle name="메모 2 2 2 3 2 5 3" xfId="19700"/>
    <cellStyle name="메모 2 2 2 3 2 5 4" xfId="25182"/>
    <cellStyle name="메모 2 2 2 3 2 6" xfId="7979"/>
    <cellStyle name="메모 2 2 2 3 2 6 2" xfId="13945"/>
    <cellStyle name="메모 2 2 2 3 2 6 3" xfId="19701"/>
    <cellStyle name="메모 2 2 2 3 2 6 4" xfId="25183"/>
    <cellStyle name="메모 2 2 2 3 2 7" xfId="7980"/>
    <cellStyle name="메모 2 2 2 3 2 7 2" xfId="13946"/>
    <cellStyle name="메모 2 2 2 3 2 7 3" xfId="19702"/>
    <cellStyle name="메모 2 2 2 3 2 7 4" xfId="25184"/>
    <cellStyle name="메모 2 2 2 3 2 8" xfId="7981"/>
    <cellStyle name="메모 2 2 2 3 2 8 2" xfId="13947"/>
    <cellStyle name="메모 2 2 2 3 2 8 3" xfId="19703"/>
    <cellStyle name="메모 2 2 2 3 2 8 4" xfId="25185"/>
    <cellStyle name="메모 2 2 2 3 2 9" xfId="7982"/>
    <cellStyle name="메모 2 2 2 3 2 9 2" xfId="13948"/>
    <cellStyle name="메모 2 2 2 3 2 9 3" xfId="19704"/>
    <cellStyle name="메모 2 2 2 3 2 9 4" xfId="25186"/>
    <cellStyle name="메모 2 2 2 3 3" xfId="5956"/>
    <cellStyle name="메모 2 2 2 3 3 10" xfId="7983"/>
    <cellStyle name="메모 2 2 2 3 3 10 2" xfId="13949"/>
    <cellStyle name="메모 2 2 2 3 3 10 3" xfId="19705"/>
    <cellStyle name="메모 2 2 2 3 3 10 4" xfId="25187"/>
    <cellStyle name="메모 2 2 2 3 3 11" xfId="11929"/>
    <cellStyle name="메모 2 2 2 3 3 12" xfId="17686"/>
    <cellStyle name="메모 2 2 2 3 3 13" xfId="23183"/>
    <cellStyle name="메모 2 2 2 3 3 2" xfId="7984"/>
    <cellStyle name="메모 2 2 2 3 3 2 2" xfId="13950"/>
    <cellStyle name="메모 2 2 2 3 3 2 3" xfId="19706"/>
    <cellStyle name="메모 2 2 2 3 3 2 4" xfId="25188"/>
    <cellStyle name="메모 2 2 2 3 3 3" xfId="7985"/>
    <cellStyle name="메모 2 2 2 3 3 3 2" xfId="13951"/>
    <cellStyle name="메모 2 2 2 3 3 3 3" xfId="19707"/>
    <cellStyle name="메모 2 2 2 3 3 3 4" xfId="25189"/>
    <cellStyle name="메모 2 2 2 3 3 4" xfId="7986"/>
    <cellStyle name="메모 2 2 2 3 3 4 2" xfId="13952"/>
    <cellStyle name="메모 2 2 2 3 3 4 3" xfId="19708"/>
    <cellStyle name="메모 2 2 2 3 3 4 4" xfId="25190"/>
    <cellStyle name="메모 2 2 2 3 3 5" xfId="7987"/>
    <cellStyle name="메모 2 2 2 3 3 5 2" xfId="13953"/>
    <cellStyle name="메모 2 2 2 3 3 5 3" xfId="19709"/>
    <cellStyle name="메모 2 2 2 3 3 5 4" xfId="25191"/>
    <cellStyle name="메모 2 2 2 3 3 6" xfId="7988"/>
    <cellStyle name="메모 2 2 2 3 3 6 2" xfId="13954"/>
    <cellStyle name="메모 2 2 2 3 3 6 3" xfId="19710"/>
    <cellStyle name="메모 2 2 2 3 3 6 4" xfId="25192"/>
    <cellStyle name="메모 2 2 2 3 3 7" xfId="7989"/>
    <cellStyle name="메모 2 2 2 3 3 7 2" xfId="13955"/>
    <cellStyle name="메모 2 2 2 3 3 7 3" xfId="19711"/>
    <cellStyle name="메모 2 2 2 3 3 7 4" xfId="25193"/>
    <cellStyle name="메모 2 2 2 3 3 8" xfId="7990"/>
    <cellStyle name="메모 2 2 2 3 3 8 2" xfId="13956"/>
    <cellStyle name="메모 2 2 2 3 3 8 3" xfId="19712"/>
    <cellStyle name="메모 2 2 2 3 3 8 4" xfId="25194"/>
    <cellStyle name="메모 2 2 2 3 3 9" xfId="7991"/>
    <cellStyle name="메모 2 2 2 3 3 9 2" xfId="13957"/>
    <cellStyle name="메모 2 2 2 3 3 9 3" xfId="19713"/>
    <cellStyle name="메모 2 2 2 3 3 9 4" xfId="25195"/>
    <cellStyle name="메모 2 2 2 3 4" xfId="7992"/>
    <cellStyle name="메모 2 2 2 3 4 2" xfId="13958"/>
    <cellStyle name="메모 2 2 2 3 4 3" xfId="19714"/>
    <cellStyle name="메모 2 2 2 3 4 4" xfId="25196"/>
    <cellStyle name="메모 2 2 2 3 5" xfId="7993"/>
    <cellStyle name="메모 2 2 2 3 5 2" xfId="13959"/>
    <cellStyle name="메모 2 2 2 3 5 3" xfId="19715"/>
    <cellStyle name="메모 2 2 2 3 5 4" xfId="25197"/>
    <cellStyle name="메모 2 2 2 3 6" xfId="7994"/>
    <cellStyle name="메모 2 2 2 3 6 2" xfId="13960"/>
    <cellStyle name="메모 2 2 2 3 6 3" xfId="19716"/>
    <cellStyle name="메모 2 2 2 3 6 4" xfId="25198"/>
    <cellStyle name="메모 2 2 2 3 7" xfId="11430"/>
    <cellStyle name="메모 2 2 2 3 8" xfId="17225"/>
    <cellStyle name="메모 2 2 2 4" xfId="5494"/>
    <cellStyle name="메모 2 2 2 4 2" xfId="5782"/>
    <cellStyle name="메모 2 2 2 4 2 10" xfId="11755"/>
    <cellStyle name="메모 2 2 2 4 2 11" xfId="17520"/>
    <cellStyle name="메모 2 2 2 4 2 12" xfId="23035"/>
    <cellStyle name="메모 2 2 2 4 2 2" xfId="7995"/>
    <cellStyle name="메모 2 2 2 4 2 2 2" xfId="13961"/>
    <cellStyle name="메모 2 2 2 4 2 2 3" xfId="19717"/>
    <cellStyle name="메모 2 2 2 4 2 2 4" xfId="25199"/>
    <cellStyle name="메모 2 2 2 4 2 3" xfId="7996"/>
    <cellStyle name="메모 2 2 2 4 2 3 2" xfId="13962"/>
    <cellStyle name="메모 2 2 2 4 2 3 3" xfId="19718"/>
    <cellStyle name="메모 2 2 2 4 2 3 4" xfId="25200"/>
    <cellStyle name="메모 2 2 2 4 2 4" xfId="7997"/>
    <cellStyle name="메모 2 2 2 4 2 4 2" xfId="13963"/>
    <cellStyle name="메모 2 2 2 4 2 4 3" xfId="19719"/>
    <cellStyle name="메모 2 2 2 4 2 4 4" xfId="25201"/>
    <cellStyle name="메모 2 2 2 4 2 5" xfId="7998"/>
    <cellStyle name="메모 2 2 2 4 2 5 2" xfId="13964"/>
    <cellStyle name="메모 2 2 2 4 2 5 3" xfId="19720"/>
    <cellStyle name="메모 2 2 2 4 2 5 4" xfId="25202"/>
    <cellStyle name="메모 2 2 2 4 2 6" xfId="7999"/>
    <cellStyle name="메모 2 2 2 4 2 6 2" xfId="13965"/>
    <cellStyle name="메모 2 2 2 4 2 6 3" xfId="19721"/>
    <cellStyle name="메모 2 2 2 4 2 6 4" xfId="25203"/>
    <cellStyle name="메모 2 2 2 4 2 7" xfId="8000"/>
    <cellStyle name="메모 2 2 2 4 2 7 2" xfId="13966"/>
    <cellStyle name="메모 2 2 2 4 2 7 3" xfId="19722"/>
    <cellStyle name="메모 2 2 2 4 2 7 4" xfId="25204"/>
    <cellStyle name="메모 2 2 2 4 2 8" xfId="8001"/>
    <cellStyle name="메모 2 2 2 4 2 8 2" xfId="13967"/>
    <cellStyle name="메모 2 2 2 4 2 8 3" xfId="19723"/>
    <cellStyle name="메모 2 2 2 4 2 8 4" xfId="25205"/>
    <cellStyle name="메모 2 2 2 4 2 9" xfId="8002"/>
    <cellStyle name="메모 2 2 2 4 2 9 2" xfId="13968"/>
    <cellStyle name="메모 2 2 2 4 2 9 3" xfId="19724"/>
    <cellStyle name="메모 2 2 2 4 2 9 4" xfId="25206"/>
    <cellStyle name="메모 2 2 2 4 3" xfId="6007"/>
    <cellStyle name="메모 2 2 2 4 3 10" xfId="8003"/>
    <cellStyle name="메모 2 2 2 4 3 10 2" xfId="13969"/>
    <cellStyle name="메모 2 2 2 4 3 10 3" xfId="19725"/>
    <cellStyle name="메모 2 2 2 4 3 10 4" xfId="25207"/>
    <cellStyle name="메모 2 2 2 4 3 11" xfId="11980"/>
    <cellStyle name="메모 2 2 2 4 3 12" xfId="17737"/>
    <cellStyle name="메모 2 2 2 4 3 13" xfId="23234"/>
    <cellStyle name="메모 2 2 2 4 3 2" xfId="8004"/>
    <cellStyle name="메모 2 2 2 4 3 2 2" xfId="13970"/>
    <cellStyle name="메모 2 2 2 4 3 2 3" xfId="19726"/>
    <cellStyle name="메모 2 2 2 4 3 2 4" xfId="25208"/>
    <cellStyle name="메모 2 2 2 4 3 3" xfId="8005"/>
    <cellStyle name="메모 2 2 2 4 3 3 2" xfId="13971"/>
    <cellStyle name="메모 2 2 2 4 3 3 3" xfId="19727"/>
    <cellStyle name="메모 2 2 2 4 3 3 4" xfId="25209"/>
    <cellStyle name="메모 2 2 2 4 3 4" xfId="8006"/>
    <cellStyle name="메모 2 2 2 4 3 4 2" xfId="13972"/>
    <cellStyle name="메모 2 2 2 4 3 4 3" xfId="19728"/>
    <cellStyle name="메모 2 2 2 4 3 4 4" xfId="25210"/>
    <cellStyle name="메모 2 2 2 4 3 5" xfId="8007"/>
    <cellStyle name="메모 2 2 2 4 3 5 2" xfId="13973"/>
    <cellStyle name="메모 2 2 2 4 3 5 3" xfId="19729"/>
    <cellStyle name="메모 2 2 2 4 3 5 4" xfId="25211"/>
    <cellStyle name="메모 2 2 2 4 3 6" xfId="8008"/>
    <cellStyle name="메모 2 2 2 4 3 6 2" xfId="13974"/>
    <cellStyle name="메모 2 2 2 4 3 6 3" xfId="19730"/>
    <cellStyle name="메모 2 2 2 4 3 6 4" xfId="25212"/>
    <cellStyle name="메모 2 2 2 4 3 7" xfId="8009"/>
    <cellStyle name="메모 2 2 2 4 3 7 2" xfId="13975"/>
    <cellStyle name="메모 2 2 2 4 3 7 3" xfId="19731"/>
    <cellStyle name="메모 2 2 2 4 3 7 4" xfId="25213"/>
    <cellStyle name="메모 2 2 2 4 3 8" xfId="8010"/>
    <cellStyle name="메모 2 2 2 4 3 8 2" xfId="13976"/>
    <cellStyle name="메모 2 2 2 4 3 8 3" xfId="19732"/>
    <cellStyle name="메모 2 2 2 4 3 8 4" xfId="25214"/>
    <cellStyle name="메모 2 2 2 4 3 9" xfId="8011"/>
    <cellStyle name="메모 2 2 2 4 3 9 2" xfId="13977"/>
    <cellStyle name="메모 2 2 2 4 3 9 3" xfId="19733"/>
    <cellStyle name="메모 2 2 2 4 3 9 4" xfId="25215"/>
    <cellStyle name="메모 2 2 2 4 4" xfId="8012"/>
    <cellStyle name="메모 2 2 2 4 4 2" xfId="13978"/>
    <cellStyle name="메모 2 2 2 4 4 3" xfId="19734"/>
    <cellStyle name="메모 2 2 2 4 4 4" xfId="25216"/>
    <cellStyle name="메모 2 2 2 4 5" xfId="8013"/>
    <cellStyle name="메모 2 2 2 4 5 2" xfId="13979"/>
    <cellStyle name="메모 2 2 2 4 5 3" xfId="19735"/>
    <cellStyle name="메모 2 2 2 4 5 4" xfId="25217"/>
    <cellStyle name="메모 2 2 2 4 6" xfId="8014"/>
    <cellStyle name="메모 2 2 2 4 6 2" xfId="13980"/>
    <cellStyle name="메모 2 2 2 4 6 3" xfId="19736"/>
    <cellStyle name="메모 2 2 2 4 6 4" xfId="25218"/>
    <cellStyle name="메모 2 2 2 4 7" xfId="8015"/>
    <cellStyle name="메모 2 2 2 4 7 2" xfId="13981"/>
    <cellStyle name="메모 2 2 2 4 7 3" xfId="19737"/>
    <cellStyle name="메모 2 2 2 4 7 4" xfId="25219"/>
    <cellStyle name="메모 2 2 2 4 8" xfId="11488"/>
    <cellStyle name="메모 2 2 2 4 9" xfId="17279"/>
    <cellStyle name="메모 2 2 2 5" xfId="5455"/>
    <cellStyle name="메모 2 2 2 5 10" xfId="17242"/>
    <cellStyle name="메모 2 2 2 5 11" xfId="11321"/>
    <cellStyle name="메모 2 2 2 5 2" xfId="5743"/>
    <cellStyle name="메모 2 2 2 5 2 10" xfId="8016"/>
    <cellStyle name="메모 2 2 2 5 2 10 2" xfId="13982"/>
    <cellStyle name="메모 2 2 2 5 2 10 3" xfId="19738"/>
    <cellStyle name="메모 2 2 2 5 2 10 4" xfId="25220"/>
    <cellStyle name="메모 2 2 2 5 2 11" xfId="11716"/>
    <cellStyle name="메모 2 2 2 5 2 12" xfId="17483"/>
    <cellStyle name="메모 2 2 2 5 2 13" xfId="23001"/>
    <cellStyle name="메모 2 2 2 5 2 2" xfId="8017"/>
    <cellStyle name="메모 2 2 2 5 2 2 2" xfId="13983"/>
    <cellStyle name="메모 2 2 2 5 2 2 3" xfId="19739"/>
    <cellStyle name="메모 2 2 2 5 2 2 4" xfId="25221"/>
    <cellStyle name="메모 2 2 2 5 2 3" xfId="8018"/>
    <cellStyle name="메모 2 2 2 5 2 3 2" xfId="13984"/>
    <cellStyle name="메모 2 2 2 5 2 3 3" xfId="19740"/>
    <cellStyle name="메모 2 2 2 5 2 3 4" xfId="25222"/>
    <cellStyle name="메모 2 2 2 5 2 4" xfId="8019"/>
    <cellStyle name="메모 2 2 2 5 2 4 2" xfId="13985"/>
    <cellStyle name="메모 2 2 2 5 2 4 3" xfId="19741"/>
    <cellStyle name="메모 2 2 2 5 2 4 4" xfId="25223"/>
    <cellStyle name="메모 2 2 2 5 2 5" xfId="8020"/>
    <cellStyle name="메모 2 2 2 5 2 5 2" xfId="13986"/>
    <cellStyle name="메모 2 2 2 5 2 5 3" xfId="19742"/>
    <cellStyle name="메모 2 2 2 5 2 5 4" xfId="25224"/>
    <cellStyle name="메모 2 2 2 5 2 6" xfId="8021"/>
    <cellStyle name="메모 2 2 2 5 2 6 2" xfId="13987"/>
    <cellStyle name="메모 2 2 2 5 2 6 3" xfId="19743"/>
    <cellStyle name="메모 2 2 2 5 2 6 4" xfId="25225"/>
    <cellStyle name="메모 2 2 2 5 2 7" xfId="8022"/>
    <cellStyle name="메모 2 2 2 5 2 7 2" xfId="13988"/>
    <cellStyle name="메모 2 2 2 5 2 7 3" xfId="19744"/>
    <cellStyle name="메모 2 2 2 5 2 7 4" xfId="25226"/>
    <cellStyle name="메모 2 2 2 5 2 8" xfId="8023"/>
    <cellStyle name="메모 2 2 2 5 2 8 2" xfId="13989"/>
    <cellStyle name="메모 2 2 2 5 2 8 3" xfId="19745"/>
    <cellStyle name="메모 2 2 2 5 2 8 4" xfId="25227"/>
    <cellStyle name="메모 2 2 2 5 2 9" xfId="8024"/>
    <cellStyle name="메모 2 2 2 5 2 9 2" xfId="13990"/>
    <cellStyle name="메모 2 2 2 5 2 9 3" xfId="19746"/>
    <cellStyle name="메모 2 2 2 5 2 9 4" xfId="25228"/>
    <cellStyle name="메모 2 2 2 5 3" xfId="5970"/>
    <cellStyle name="메모 2 2 2 5 3 10" xfId="8025"/>
    <cellStyle name="메모 2 2 2 5 3 10 2" xfId="13991"/>
    <cellStyle name="메모 2 2 2 5 3 10 3" xfId="19747"/>
    <cellStyle name="메모 2 2 2 5 3 10 4" xfId="25229"/>
    <cellStyle name="메모 2 2 2 5 3 11" xfId="11943"/>
    <cellStyle name="메모 2 2 2 5 3 12" xfId="17700"/>
    <cellStyle name="메모 2 2 2 5 3 13" xfId="23197"/>
    <cellStyle name="메모 2 2 2 5 3 2" xfId="8026"/>
    <cellStyle name="메모 2 2 2 5 3 2 2" xfId="13992"/>
    <cellStyle name="메모 2 2 2 5 3 2 3" xfId="19748"/>
    <cellStyle name="메모 2 2 2 5 3 2 4" xfId="25230"/>
    <cellStyle name="메모 2 2 2 5 3 3" xfId="8027"/>
    <cellStyle name="메모 2 2 2 5 3 3 2" xfId="13993"/>
    <cellStyle name="메모 2 2 2 5 3 3 3" xfId="19749"/>
    <cellStyle name="메모 2 2 2 5 3 3 4" xfId="25231"/>
    <cellStyle name="메모 2 2 2 5 3 4" xfId="8028"/>
    <cellStyle name="메모 2 2 2 5 3 4 2" xfId="13994"/>
    <cellStyle name="메모 2 2 2 5 3 4 3" xfId="19750"/>
    <cellStyle name="메모 2 2 2 5 3 4 4" xfId="25232"/>
    <cellStyle name="메모 2 2 2 5 3 5" xfId="8029"/>
    <cellStyle name="메모 2 2 2 5 3 5 2" xfId="13995"/>
    <cellStyle name="메모 2 2 2 5 3 5 3" xfId="19751"/>
    <cellStyle name="메모 2 2 2 5 3 5 4" xfId="25233"/>
    <cellStyle name="메모 2 2 2 5 3 6" xfId="8030"/>
    <cellStyle name="메모 2 2 2 5 3 6 2" xfId="13996"/>
    <cellStyle name="메모 2 2 2 5 3 6 3" xfId="19752"/>
    <cellStyle name="메모 2 2 2 5 3 6 4" xfId="25234"/>
    <cellStyle name="메모 2 2 2 5 3 7" xfId="8031"/>
    <cellStyle name="메모 2 2 2 5 3 7 2" xfId="13997"/>
    <cellStyle name="메모 2 2 2 5 3 7 3" xfId="19753"/>
    <cellStyle name="메모 2 2 2 5 3 7 4" xfId="25235"/>
    <cellStyle name="메모 2 2 2 5 3 8" xfId="8032"/>
    <cellStyle name="메모 2 2 2 5 3 8 2" xfId="13998"/>
    <cellStyle name="메모 2 2 2 5 3 8 3" xfId="19754"/>
    <cellStyle name="메모 2 2 2 5 3 8 4" xfId="25236"/>
    <cellStyle name="메모 2 2 2 5 3 9" xfId="8033"/>
    <cellStyle name="메모 2 2 2 5 3 9 2" xfId="13999"/>
    <cellStyle name="메모 2 2 2 5 3 9 3" xfId="19755"/>
    <cellStyle name="메모 2 2 2 5 3 9 4" xfId="25237"/>
    <cellStyle name="메모 2 2 2 5 4" xfId="8034"/>
    <cellStyle name="메모 2 2 2 5 4 2" xfId="14000"/>
    <cellStyle name="메모 2 2 2 5 4 3" xfId="19756"/>
    <cellStyle name="메모 2 2 2 5 4 4" xfId="25238"/>
    <cellStyle name="메모 2 2 2 5 5" xfId="8035"/>
    <cellStyle name="메모 2 2 2 5 5 2" xfId="14001"/>
    <cellStyle name="메모 2 2 2 5 5 3" xfId="19757"/>
    <cellStyle name="메모 2 2 2 5 5 4" xfId="25239"/>
    <cellStyle name="메모 2 2 2 5 6" xfId="8036"/>
    <cellStyle name="메모 2 2 2 5 6 2" xfId="14002"/>
    <cellStyle name="메모 2 2 2 5 6 3" xfId="19758"/>
    <cellStyle name="메모 2 2 2 5 6 4" xfId="25240"/>
    <cellStyle name="메모 2 2 2 5 7" xfId="8037"/>
    <cellStyle name="메모 2 2 2 5 7 2" xfId="14003"/>
    <cellStyle name="메모 2 2 2 5 7 3" xfId="19759"/>
    <cellStyle name="메모 2 2 2 5 7 4" xfId="25241"/>
    <cellStyle name="메모 2 2 2 5 8" xfId="8038"/>
    <cellStyle name="메모 2 2 2 5 8 2" xfId="14004"/>
    <cellStyle name="메모 2 2 2 5 8 3" xfId="19760"/>
    <cellStyle name="메모 2 2 2 5 8 4" xfId="25242"/>
    <cellStyle name="메모 2 2 2 5 9" xfId="11449"/>
    <cellStyle name="메모 2 2 2 6" xfId="8039"/>
    <cellStyle name="메모 2 2 2 6 2" xfId="14005"/>
    <cellStyle name="메모 2 2 2 6 3" xfId="19761"/>
    <cellStyle name="메모 2 2 2 6 4" xfId="25243"/>
    <cellStyle name="메모 2 2 2 7" xfId="8040"/>
    <cellStyle name="메모 2 2 2 7 2" xfId="14006"/>
    <cellStyle name="메모 2 2 2 7 3" xfId="19762"/>
    <cellStyle name="메모 2 2 2 7 4" xfId="25244"/>
    <cellStyle name="메모 2 2 2 8" xfId="11341"/>
    <cellStyle name="메모 2 2 2 9" xfId="11269"/>
    <cellStyle name="메모 2 2 3" xfId="5519"/>
    <cellStyle name="메모 2 2 3 10" xfId="8041"/>
    <cellStyle name="메모 2 2 3 10 2" xfId="14007"/>
    <cellStyle name="메모 2 2 3 10 3" xfId="19763"/>
    <cellStyle name="메모 2 2 3 10 4" xfId="25245"/>
    <cellStyle name="메모 2 2 3 11" xfId="11513"/>
    <cellStyle name="메모 2 2 3 12" xfId="17302"/>
    <cellStyle name="메모 2 2 3 13" xfId="22896"/>
    <cellStyle name="메모 2 2 3 2" xfId="5807"/>
    <cellStyle name="메모 2 2 3 2 10" xfId="11780"/>
    <cellStyle name="메모 2 2 3 2 11" xfId="17544"/>
    <cellStyle name="메모 2 2 3 2 12" xfId="23060"/>
    <cellStyle name="메모 2 2 3 2 2" xfId="8042"/>
    <cellStyle name="메모 2 2 3 2 2 2" xfId="14008"/>
    <cellStyle name="메모 2 2 3 2 2 3" xfId="19764"/>
    <cellStyle name="메모 2 2 3 2 2 4" xfId="25246"/>
    <cellStyle name="메모 2 2 3 2 3" xfId="8043"/>
    <cellStyle name="메모 2 2 3 2 3 2" xfId="14009"/>
    <cellStyle name="메모 2 2 3 2 3 3" xfId="19765"/>
    <cellStyle name="메모 2 2 3 2 3 4" xfId="25247"/>
    <cellStyle name="메모 2 2 3 2 4" xfId="8044"/>
    <cellStyle name="메모 2 2 3 2 4 2" xfId="14010"/>
    <cellStyle name="메모 2 2 3 2 4 3" xfId="19766"/>
    <cellStyle name="메모 2 2 3 2 4 4" xfId="25248"/>
    <cellStyle name="메모 2 2 3 2 5" xfId="8045"/>
    <cellStyle name="메모 2 2 3 2 5 2" xfId="14011"/>
    <cellStyle name="메모 2 2 3 2 5 3" xfId="19767"/>
    <cellStyle name="메모 2 2 3 2 5 4" xfId="25249"/>
    <cellStyle name="메모 2 2 3 2 6" xfId="8046"/>
    <cellStyle name="메모 2 2 3 2 6 2" xfId="14012"/>
    <cellStyle name="메모 2 2 3 2 6 3" xfId="19768"/>
    <cellStyle name="메모 2 2 3 2 6 4" xfId="25250"/>
    <cellStyle name="메모 2 2 3 2 7" xfId="8047"/>
    <cellStyle name="메모 2 2 3 2 7 2" xfId="14013"/>
    <cellStyle name="메모 2 2 3 2 7 3" xfId="19769"/>
    <cellStyle name="메모 2 2 3 2 7 4" xfId="25251"/>
    <cellStyle name="메모 2 2 3 2 8" xfId="8048"/>
    <cellStyle name="메모 2 2 3 2 8 2" xfId="14014"/>
    <cellStyle name="메모 2 2 3 2 8 3" xfId="19770"/>
    <cellStyle name="메모 2 2 3 2 8 4" xfId="25252"/>
    <cellStyle name="메모 2 2 3 2 9" xfId="8049"/>
    <cellStyle name="메모 2 2 3 2 9 2" xfId="14015"/>
    <cellStyle name="메모 2 2 3 2 9 3" xfId="19771"/>
    <cellStyle name="메모 2 2 3 2 9 4" xfId="25253"/>
    <cellStyle name="메모 2 2 3 3" xfId="6030"/>
    <cellStyle name="메모 2 2 3 3 10" xfId="8050"/>
    <cellStyle name="메모 2 2 3 3 10 2" xfId="14016"/>
    <cellStyle name="메모 2 2 3 3 10 3" xfId="19772"/>
    <cellStyle name="메모 2 2 3 3 10 4" xfId="25254"/>
    <cellStyle name="메모 2 2 3 3 11" xfId="12003"/>
    <cellStyle name="메모 2 2 3 3 12" xfId="17760"/>
    <cellStyle name="메모 2 2 3 3 13" xfId="23257"/>
    <cellStyle name="메모 2 2 3 3 2" xfId="8051"/>
    <cellStyle name="메모 2 2 3 3 2 2" xfId="14017"/>
    <cellStyle name="메모 2 2 3 3 2 3" xfId="19773"/>
    <cellStyle name="메모 2 2 3 3 2 4" xfId="25255"/>
    <cellStyle name="메모 2 2 3 3 3" xfId="8052"/>
    <cellStyle name="메모 2 2 3 3 3 2" xfId="14018"/>
    <cellStyle name="메모 2 2 3 3 3 3" xfId="19774"/>
    <cellStyle name="메모 2 2 3 3 3 4" xfId="25256"/>
    <cellStyle name="메모 2 2 3 3 4" xfId="8053"/>
    <cellStyle name="메모 2 2 3 3 4 2" xfId="14019"/>
    <cellStyle name="메모 2 2 3 3 4 3" xfId="19775"/>
    <cellStyle name="메모 2 2 3 3 4 4" xfId="25257"/>
    <cellStyle name="메모 2 2 3 3 5" xfId="8054"/>
    <cellStyle name="메모 2 2 3 3 5 2" xfId="14020"/>
    <cellStyle name="메모 2 2 3 3 5 3" xfId="19776"/>
    <cellStyle name="메모 2 2 3 3 5 4" xfId="25258"/>
    <cellStyle name="메모 2 2 3 3 6" xfId="8055"/>
    <cellStyle name="메모 2 2 3 3 6 2" xfId="14021"/>
    <cellStyle name="메모 2 2 3 3 6 3" xfId="19777"/>
    <cellStyle name="메모 2 2 3 3 6 4" xfId="25259"/>
    <cellStyle name="메모 2 2 3 3 7" xfId="8056"/>
    <cellStyle name="메모 2 2 3 3 7 2" xfId="14022"/>
    <cellStyle name="메모 2 2 3 3 7 3" xfId="19778"/>
    <cellStyle name="메모 2 2 3 3 7 4" xfId="25260"/>
    <cellStyle name="메모 2 2 3 3 8" xfId="8057"/>
    <cellStyle name="메모 2 2 3 3 8 2" xfId="14023"/>
    <cellStyle name="메모 2 2 3 3 8 3" xfId="19779"/>
    <cellStyle name="메모 2 2 3 3 8 4" xfId="25261"/>
    <cellStyle name="메모 2 2 3 3 9" xfId="8058"/>
    <cellStyle name="메모 2 2 3 3 9 2" xfId="14024"/>
    <cellStyle name="메모 2 2 3 3 9 3" xfId="19780"/>
    <cellStyle name="메모 2 2 3 3 9 4" xfId="25262"/>
    <cellStyle name="메모 2 2 3 4" xfId="8059"/>
    <cellStyle name="메모 2 2 3 4 2" xfId="14025"/>
    <cellStyle name="메모 2 2 3 4 3" xfId="19781"/>
    <cellStyle name="메모 2 2 3 4 4" xfId="25263"/>
    <cellStyle name="메모 2 2 3 5" xfId="8060"/>
    <cellStyle name="메모 2 2 3 5 2" xfId="14026"/>
    <cellStyle name="메모 2 2 3 5 3" xfId="19782"/>
    <cellStyle name="메모 2 2 3 5 4" xfId="25264"/>
    <cellStyle name="메모 2 2 3 6" xfId="8061"/>
    <cellStyle name="메모 2 2 3 6 2" xfId="14027"/>
    <cellStyle name="메모 2 2 3 6 3" xfId="19783"/>
    <cellStyle name="메모 2 2 3 6 4" xfId="25265"/>
    <cellStyle name="메모 2 2 3 7" xfId="8062"/>
    <cellStyle name="메모 2 2 3 7 2" xfId="14028"/>
    <cellStyle name="메모 2 2 3 7 3" xfId="19784"/>
    <cellStyle name="메모 2 2 3 7 4" xfId="25266"/>
    <cellStyle name="메모 2 2 3 8" xfId="8063"/>
    <cellStyle name="메모 2 2 3 8 2" xfId="14029"/>
    <cellStyle name="메모 2 2 3 8 3" xfId="19785"/>
    <cellStyle name="메모 2 2 3 8 4" xfId="25267"/>
    <cellStyle name="메모 2 2 3 9" xfId="8064"/>
    <cellStyle name="메모 2 2 3 9 2" xfId="14030"/>
    <cellStyle name="메모 2 2 3 9 3" xfId="19786"/>
    <cellStyle name="메모 2 2 3 9 4" xfId="25268"/>
    <cellStyle name="메모 2 2 4" xfId="5460"/>
    <cellStyle name="메모 2 2 4 2" xfId="5748"/>
    <cellStyle name="메모 2 2 4 2 10" xfId="11721"/>
    <cellStyle name="메모 2 2 4 2 11" xfId="17488"/>
    <cellStyle name="메모 2 2 4 2 12" xfId="23006"/>
    <cellStyle name="메모 2 2 4 2 2" xfId="8065"/>
    <cellStyle name="메모 2 2 4 2 2 2" xfId="14031"/>
    <cellStyle name="메모 2 2 4 2 2 3" xfId="19787"/>
    <cellStyle name="메모 2 2 4 2 2 4" xfId="25269"/>
    <cellStyle name="메모 2 2 4 2 3" xfId="8066"/>
    <cellStyle name="메모 2 2 4 2 3 2" xfId="14032"/>
    <cellStyle name="메모 2 2 4 2 3 3" xfId="19788"/>
    <cellStyle name="메모 2 2 4 2 3 4" xfId="25270"/>
    <cellStyle name="메모 2 2 4 2 4" xfId="8067"/>
    <cellStyle name="메모 2 2 4 2 4 2" xfId="14033"/>
    <cellStyle name="메모 2 2 4 2 4 3" xfId="19789"/>
    <cellStyle name="메모 2 2 4 2 4 4" xfId="25271"/>
    <cellStyle name="메모 2 2 4 2 5" xfId="8068"/>
    <cellStyle name="메모 2 2 4 2 5 2" xfId="14034"/>
    <cellStyle name="메모 2 2 4 2 5 3" xfId="19790"/>
    <cellStyle name="메모 2 2 4 2 5 4" xfId="25272"/>
    <cellStyle name="메모 2 2 4 2 6" xfId="8069"/>
    <cellStyle name="메모 2 2 4 2 6 2" xfId="14035"/>
    <cellStyle name="메모 2 2 4 2 6 3" xfId="19791"/>
    <cellStyle name="메모 2 2 4 2 6 4" xfId="25273"/>
    <cellStyle name="메모 2 2 4 2 7" xfId="8070"/>
    <cellStyle name="메모 2 2 4 2 7 2" xfId="14036"/>
    <cellStyle name="메모 2 2 4 2 7 3" xfId="19792"/>
    <cellStyle name="메모 2 2 4 2 7 4" xfId="25274"/>
    <cellStyle name="메모 2 2 4 2 8" xfId="8071"/>
    <cellStyle name="메모 2 2 4 2 8 2" xfId="14037"/>
    <cellStyle name="메모 2 2 4 2 8 3" xfId="19793"/>
    <cellStyle name="메모 2 2 4 2 8 4" xfId="25275"/>
    <cellStyle name="메모 2 2 4 2 9" xfId="8072"/>
    <cellStyle name="메모 2 2 4 2 9 2" xfId="14038"/>
    <cellStyle name="메모 2 2 4 2 9 3" xfId="19794"/>
    <cellStyle name="메모 2 2 4 2 9 4" xfId="25276"/>
    <cellStyle name="메모 2 2 4 3" xfId="5975"/>
    <cellStyle name="메모 2 2 4 3 10" xfId="8073"/>
    <cellStyle name="메모 2 2 4 3 10 2" xfId="14039"/>
    <cellStyle name="메모 2 2 4 3 10 3" xfId="19795"/>
    <cellStyle name="메모 2 2 4 3 10 4" xfId="25277"/>
    <cellStyle name="메모 2 2 4 3 11" xfId="11948"/>
    <cellStyle name="메모 2 2 4 3 12" xfId="17705"/>
    <cellStyle name="메모 2 2 4 3 13" xfId="23202"/>
    <cellStyle name="메모 2 2 4 3 2" xfId="8074"/>
    <cellStyle name="메모 2 2 4 3 2 2" xfId="14040"/>
    <cellStyle name="메모 2 2 4 3 2 3" xfId="19796"/>
    <cellStyle name="메모 2 2 4 3 2 4" xfId="25278"/>
    <cellStyle name="메모 2 2 4 3 3" xfId="8075"/>
    <cellStyle name="메모 2 2 4 3 3 2" xfId="14041"/>
    <cellStyle name="메모 2 2 4 3 3 3" xfId="19797"/>
    <cellStyle name="메모 2 2 4 3 3 4" xfId="25279"/>
    <cellStyle name="메모 2 2 4 3 4" xfId="8076"/>
    <cellStyle name="메모 2 2 4 3 4 2" xfId="14042"/>
    <cellStyle name="메모 2 2 4 3 4 3" xfId="19798"/>
    <cellStyle name="메모 2 2 4 3 4 4" xfId="25280"/>
    <cellStyle name="메모 2 2 4 3 5" xfId="8077"/>
    <cellStyle name="메모 2 2 4 3 5 2" xfId="14043"/>
    <cellStyle name="메모 2 2 4 3 5 3" xfId="19799"/>
    <cellStyle name="메모 2 2 4 3 5 4" xfId="25281"/>
    <cellStyle name="메모 2 2 4 3 6" xfId="8078"/>
    <cellStyle name="메모 2 2 4 3 6 2" xfId="14044"/>
    <cellStyle name="메모 2 2 4 3 6 3" xfId="19800"/>
    <cellStyle name="메모 2 2 4 3 6 4" xfId="25282"/>
    <cellStyle name="메모 2 2 4 3 7" xfId="8079"/>
    <cellStyle name="메모 2 2 4 3 7 2" xfId="14045"/>
    <cellStyle name="메모 2 2 4 3 7 3" xfId="19801"/>
    <cellStyle name="메모 2 2 4 3 7 4" xfId="25283"/>
    <cellStyle name="메모 2 2 4 3 8" xfId="8080"/>
    <cellStyle name="메모 2 2 4 3 8 2" xfId="14046"/>
    <cellStyle name="메모 2 2 4 3 8 3" xfId="19802"/>
    <cellStyle name="메모 2 2 4 3 8 4" xfId="25284"/>
    <cellStyle name="메모 2 2 4 3 9" xfId="8081"/>
    <cellStyle name="메모 2 2 4 3 9 2" xfId="14047"/>
    <cellStyle name="메모 2 2 4 3 9 3" xfId="19803"/>
    <cellStyle name="메모 2 2 4 3 9 4" xfId="25285"/>
    <cellStyle name="메모 2 2 4 4" xfId="8082"/>
    <cellStyle name="메모 2 2 4 4 2" xfId="14048"/>
    <cellStyle name="메모 2 2 4 4 3" xfId="19804"/>
    <cellStyle name="메모 2 2 4 4 4" xfId="25286"/>
    <cellStyle name="메모 2 2 4 5" xfId="8083"/>
    <cellStyle name="메모 2 2 4 5 2" xfId="14049"/>
    <cellStyle name="메모 2 2 4 5 3" xfId="19805"/>
    <cellStyle name="메모 2 2 4 5 4" xfId="25287"/>
    <cellStyle name="메모 2 2 4 6" xfId="8084"/>
    <cellStyle name="메모 2 2 4 6 2" xfId="14050"/>
    <cellStyle name="메모 2 2 4 6 3" xfId="19806"/>
    <cellStyle name="메모 2 2 4 6 4" xfId="25288"/>
    <cellStyle name="메모 2 2 4 7" xfId="11454"/>
    <cellStyle name="메모 2 2 4 8" xfId="17247"/>
    <cellStyle name="메모 2 2 5" xfId="5480"/>
    <cellStyle name="메모 2 2 5 2" xfId="5768"/>
    <cellStyle name="메모 2 2 5 2 10" xfId="11741"/>
    <cellStyle name="메모 2 2 5 2 11" xfId="17508"/>
    <cellStyle name="메모 2 2 5 2 12" xfId="23021"/>
    <cellStyle name="메모 2 2 5 2 2" xfId="8085"/>
    <cellStyle name="메모 2 2 5 2 2 2" xfId="14051"/>
    <cellStyle name="메모 2 2 5 2 2 3" xfId="19807"/>
    <cellStyle name="메모 2 2 5 2 2 4" xfId="25289"/>
    <cellStyle name="메모 2 2 5 2 3" xfId="8086"/>
    <cellStyle name="메모 2 2 5 2 3 2" xfId="14052"/>
    <cellStyle name="메모 2 2 5 2 3 3" xfId="19808"/>
    <cellStyle name="메모 2 2 5 2 3 4" xfId="25290"/>
    <cellStyle name="메모 2 2 5 2 4" xfId="8087"/>
    <cellStyle name="메모 2 2 5 2 4 2" xfId="14053"/>
    <cellStyle name="메모 2 2 5 2 4 3" xfId="19809"/>
    <cellStyle name="메모 2 2 5 2 4 4" xfId="25291"/>
    <cellStyle name="메모 2 2 5 2 5" xfId="8088"/>
    <cellStyle name="메모 2 2 5 2 5 2" xfId="14054"/>
    <cellStyle name="메모 2 2 5 2 5 3" xfId="19810"/>
    <cellStyle name="메모 2 2 5 2 5 4" xfId="25292"/>
    <cellStyle name="메모 2 2 5 2 6" xfId="8089"/>
    <cellStyle name="메모 2 2 5 2 6 2" xfId="14055"/>
    <cellStyle name="메모 2 2 5 2 6 3" xfId="19811"/>
    <cellStyle name="메모 2 2 5 2 6 4" xfId="25293"/>
    <cellStyle name="메모 2 2 5 2 7" xfId="8090"/>
    <cellStyle name="메모 2 2 5 2 7 2" xfId="14056"/>
    <cellStyle name="메모 2 2 5 2 7 3" xfId="19812"/>
    <cellStyle name="메모 2 2 5 2 7 4" xfId="25294"/>
    <cellStyle name="메모 2 2 5 2 8" xfId="8091"/>
    <cellStyle name="메모 2 2 5 2 8 2" xfId="14057"/>
    <cellStyle name="메모 2 2 5 2 8 3" xfId="19813"/>
    <cellStyle name="메모 2 2 5 2 8 4" xfId="25295"/>
    <cellStyle name="메모 2 2 5 2 9" xfId="8092"/>
    <cellStyle name="메모 2 2 5 2 9 2" xfId="14058"/>
    <cellStyle name="메모 2 2 5 2 9 3" xfId="19814"/>
    <cellStyle name="메모 2 2 5 2 9 4" xfId="25296"/>
    <cellStyle name="메모 2 2 5 3" xfId="5993"/>
    <cellStyle name="메모 2 2 5 3 10" xfId="8093"/>
    <cellStyle name="메모 2 2 5 3 10 2" xfId="14059"/>
    <cellStyle name="메모 2 2 5 3 10 3" xfId="19815"/>
    <cellStyle name="메모 2 2 5 3 10 4" xfId="25297"/>
    <cellStyle name="메모 2 2 5 3 11" xfId="11966"/>
    <cellStyle name="메모 2 2 5 3 12" xfId="17723"/>
    <cellStyle name="메모 2 2 5 3 13" xfId="23220"/>
    <cellStyle name="메모 2 2 5 3 2" xfId="8094"/>
    <cellStyle name="메모 2 2 5 3 2 2" xfId="14060"/>
    <cellStyle name="메모 2 2 5 3 2 3" xfId="19816"/>
    <cellStyle name="메모 2 2 5 3 2 4" xfId="25298"/>
    <cellStyle name="메모 2 2 5 3 3" xfId="8095"/>
    <cellStyle name="메모 2 2 5 3 3 2" xfId="14061"/>
    <cellStyle name="메모 2 2 5 3 3 3" xfId="19817"/>
    <cellStyle name="메모 2 2 5 3 3 4" xfId="25299"/>
    <cellStyle name="메모 2 2 5 3 4" xfId="8096"/>
    <cellStyle name="메모 2 2 5 3 4 2" xfId="14062"/>
    <cellStyle name="메모 2 2 5 3 4 3" xfId="19818"/>
    <cellStyle name="메모 2 2 5 3 4 4" xfId="25300"/>
    <cellStyle name="메모 2 2 5 3 5" xfId="8097"/>
    <cellStyle name="메모 2 2 5 3 5 2" xfId="14063"/>
    <cellStyle name="메모 2 2 5 3 5 3" xfId="19819"/>
    <cellStyle name="메모 2 2 5 3 5 4" xfId="25301"/>
    <cellStyle name="메모 2 2 5 3 6" xfId="8098"/>
    <cellStyle name="메모 2 2 5 3 6 2" xfId="14064"/>
    <cellStyle name="메모 2 2 5 3 6 3" xfId="19820"/>
    <cellStyle name="메모 2 2 5 3 6 4" xfId="25302"/>
    <cellStyle name="메모 2 2 5 3 7" xfId="8099"/>
    <cellStyle name="메모 2 2 5 3 7 2" xfId="14065"/>
    <cellStyle name="메모 2 2 5 3 7 3" xfId="19821"/>
    <cellStyle name="메모 2 2 5 3 7 4" xfId="25303"/>
    <cellStyle name="메모 2 2 5 3 8" xfId="8100"/>
    <cellStyle name="메모 2 2 5 3 8 2" xfId="14066"/>
    <cellStyle name="메모 2 2 5 3 8 3" xfId="19822"/>
    <cellStyle name="메모 2 2 5 3 8 4" xfId="25304"/>
    <cellStyle name="메모 2 2 5 3 9" xfId="8101"/>
    <cellStyle name="메모 2 2 5 3 9 2" xfId="14067"/>
    <cellStyle name="메모 2 2 5 3 9 3" xfId="19823"/>
    <cellStyle name="메모 2 2 5 3 9 4" xfId="25305"/>
    <cellStyle name="메모 2 2 5 4" xfId="8102"/>
    <cellStyle name="메모 2 2 5 4 2" xfId="14068"/>
    <cellStyle name="메모 2 2 5 4 3" xfId="19824"/>
    <cellStyle name="메모 2 2 5 4 4" xfId="25306"/>
    <cellStyle name="메모 2 2 5 5" xfId="8103"/>
    <cellStyle name="메모 2 2 5 5 2" xfId="14069"/>
    <cellStyle name="메모 2 2 5 5 3" xfId="19825"/>
    <cellStyle name="메모 2 2 5 5 4" xfId="25307"/>
    <cellStyle name="메모 2 2 5 6" xfId="8104"/>
    <cellStyle name="메모 2 2 5 6 2" xfId="14070"/>
    <cellStyle name="메모 2 2 5 6 3" xfId="19826"/>
    <cellStyle name="메모 2 2 5 6 4" xfId="25308"/>
    <cellStyle name="메모 2 2 5 7" xfId="8105"/>
    <cellStyle name="메모 2 2 5 7 2" xfId="14071"/>
    <cellStyle name="메모 2 2 5 7 3" xfId="19827"/>
    <cellStyle name="메모 2 2 5 7 4" xfId="25309"/>
    <cellStyle name="메모 2 2 5 8" xfId="11474"/>
    <cellStyle name="메모 2 2 5 9" xfId="17267"/>
    <cellStyle name="메모 2 2 6" xfId="5471"/>
    <cellStyle name="메모 2 2 6 10" xfId="17258"/>
    <cellStyle name="메모 2 2 6 11" xfId="22879"/>
    <cellStyle name="메모 2 2 6 2" xfId="5759"/>
    <cellStyle name="메모 2 2 6 2 10" xfId="8106"/>
    <cellStyle name="메모 2 2 6 2 10 2" xfId="14072"/>
    <cellStyle name="메모 2 2 6 2 10 3" xfId="19828"/>
    <cellStyle name="메모 2 2 6 2 10 4" xfId="25310"/>
    <cellStyle name="메모 2 2 6 2 11" xfId="11732"/>
    <cellStyle name="메모 2 2 6 2 12" xfId="17499"/>
    <cellStyle name="메모 2 2 6 2 13" xfId="23015"/>
    <cellStyle name="메모 2 2 6 2 2" xfId="8107"/>
    <cellStyle name="메모 2 2 6 2 2 2" xfId="14073"/>
    <cellStyle name="메모 2 2 6 2 2 3" xfId="19829"/>
    <cellStyle name="메모 2 2 6 2 2 4" xfId="25311"/>
    <cellStyle name="메모 2 2 6 2 3" xfId="8108"/>
    <cellStyle name="메모 2 2 6 2 3 2" xfId="14074"/>
    <cellStyle name="메모 2 2 6 2 3 3" xfId="19830"/>
    <cellStyle name="메모 2 2 6 2 3 4" xfId="25312"/>
    <cellStyle name="메모 2 2 6 2 4" xfId="8109"/>
    <cellStyle name="메모 2 2 6 2 4 2" xfId="14075"/>
    <cellStyle name="메모 2 2 6 2 4 3" xfId="19831"/>
    <cellStyle name="메모 2 2 6 2 4 4" xfId="25313"/>
    <cellStyle name="메모 2 2 6 2 5" xfId="8110"/>
    <cellStyle name="메모 2 2 6 2 5 2" xfId="14076"/>
    <cellStyle name="메모 2 2 6 2 5 3" xfId="19832"/>
    <cellStyle name="메모 2 2 6 2 5 4" xfId="25314"/>
    <cellStyle name="메모 2 2 6 2 6" xfId="8111"/>
    <cellStyle name="메모 2 2 6 2 6 2" xfId="14077"/>
    <cellStyle name="메모 2 2 6 2 6 3" xfId="19833"/>
    <cellStyle name="메모 2 2 6 2 6 4" xfId="25315"/>
    <cellStyle name="메모 2 2 6 2 7" xfId="8112"/>
    <cellStyle name="메모 2 2 6 2 7 2" xfId="14078"/>
    <cellStyle name="메모 2 2 6 2 7 3" xfId="19834"/>
    <cellStyle name="메모 2 2 6 2 7 4" xfId="25316"/>
    <cellStyle name="메모 2 2 6 2 8" xfId="8113"/>
    <cellStyle name="메모 2 2 6 2 8 2" xfId="14079"/>
    <cellStyle name="메모 2 2 6 2 8 3" xfId="19835"/>
    <cellStyle name="메모 2 2 6 2 8 4" xfId="25317"/>
    <cellStyle name="메모 2 2 6 2 9" xfId="8114"/>
    <cellStyle name="메모 2 2 6 2 9 2" xfId="14080"/>
    <cellStyle name="메모 2 2 6 2 9 3" xfId="19836"/>
    <cellStyle name="메모 2 2 6 2 9 4" xfId="25318"/>
    <cellStyle name="메모 2 2 6 3" xfId="5986"/>
    <cellStyle name="메모 2 2 6 3 10" xfId="8115"/>
    <cellStyle name="메모 2 2 6 3 10 2" xfId="14081"/>
    <cellStyle name="메모 2 2 6 3 10 3" xfId="19837"/>
    <cellStyle name="메모 2 2 6 3 10 4" xfId="25319"/>
    <cellStyle name="메모 2 2 6 3 11" xfId="11959"/>
    <cellStyle name="메모 2 2 6 3 12" xfId="17716"/>
    <cellStyle name="메모 2 2 6 3 13" xfId="23213"/>
    <cellStyle name="메모 2 2 6 3 2" xfId="8116"/>
    <cellStyle name="메모 2 2 6 3 2 2" xfId="14082"/>
    <cellStyle name="메모 2 2 6 3 2 3" xfId="19838"/>
    <cellStyle name="메모 2 2 6 3 2 4" xfId="25320"/>
    <cellStyle name="메모 2 2 6 3 3" xfId="8117"/>
    <cellStyle name="메모 2 2 6 3 3 2" xfId="14083"/>
    <cellStyle name="메모 2 2 6 3 3 3" xfId="19839"/>
    <cellStyle name="메모 2 2 6 3 3 4" xfId="25321"/>
    <cellStyle name="메모 2 2 6 3 4" xfId="8118"/>
    <cellStyle name="메모 2 2 6 3 4 2" xfId="14084"/>
    <cellStyle name="메모 2 2 6 3 4 3" xfId="19840"/>
    <cellStyle name="메모 2 2 6 3 4 4" xfId="25322"/>
    <cellStyle name="메모 2 2 6 3 5" xfId="8119"/>
    <cellStyle name="메모 2 2 6 3 5 2" xfId="14085"/>
    <cellStyle name="메모 2 2 6 3 5 3" xfId="19841"/>
    <cellStyle name="메모 2 2 6 3 5 4" xfId="25323"/>
    <cellStyle name="메모 2 2 6 3 6" xfId="8120"/>
    <cellStyle name="메모 2 2 6 3 6 2" xfId="14086"/>
    <cellStyle name="메모 2 2 6 3 6 3" xfId="19842"/>
    <cellStyle name="메모 2 2 6 3 6 4" xfId="25324"/>
    <cellStyle name="메모 2 2 6 3 7" xfId="8121"/>
    <cellStyle name="메모 2 2 6 3 7 2" xfId="14087"/>
    <cellStyle name="메모 2 2 6 3 7 3" xfId="19843"/>
    <cellStyle name="메모 2 2 6 3 7 4" xfId="25325"/>
    <cellStyle name="메모 2 2 6 3 8" xfId="8122"/>
    <cellStyle name="메모 2 2 6 3 8 2" xfId="14088"/>
    <cellStyle name="메모 2 2 6 3 8 3" xfId="19844"/>
    <cellStyle name="메모 2 2 6 3 8 4" xfId="25326"/>
    <cellStyle name="메모 2 2 6 3 9" xfId="8123"/>
    <cellStyle name="메모 2 2 6 3 9 2" xfId="14089"/>
    <cellStyle name="메모 2 2 6 3 9 3" xfId="19845"/>
    <cellStyle name="메모 2 2 6 3 9 4" xfId="25327"/>
    <cellStyle name="메모 2 2 6 4" xfId="8124"/>
    <cellStyle name="메모 2 2 6 4 2" xfId="14090"/>
    <cellStyle name="메모 2 2 6 4 3" xfId="19846"/>
    <cellStyle name="메모 2 2 6 4 4" xfId="25328"/>
    <cellStyle name="메모 2 2 6 5" xfId="8125"/>
    <cellStyle name="메모 2 2 6 5 2" xfId="14091"/>
    <cellStyle name="메모 2 2 6 5 3" xfId="19847"/>
    <cellStyle name="메모 2 2 6 5 4" xfId="25329"/>
    <cellStyle name="메모 2 2 6 6" xfId="8126"/>
    <cellStyle name="메모 2 2 6 6 2" xfId="14092"/>
    <cellStyle name="메모 2 2 6 6 3" xfId="19848"/>
    <cellStyle name="메모 2 2 6 6 4" xfId="25330"/>
    <cellStyle name="메모 2 2 6 7" xfId="8127"/>
    <cellStyle name="메모 2 2 6 7 2" xfId="14093"/>
    <cellStyle name="메모 2 2 6 7 3" xfId="19849"/>
    <cellStyle name="메모 2 2 6 7 4" xfId="25331"/>
    <cellStyle name="메모 2 2 6 8" xfId="8128"/>
    <cellStyle name="메모 2 2 6 8 2" xfId="14094"/>
    <cellStyle name="메모 2 2 6 8 3" xfId="19850"/>
    <cellStyle name="메모 2 2 6 8 4" xfId="25332"/>
    <cellStyle name="메모 2 2 6 9" xfId="11465"/>
    <cellStyle name="메모 2 2 7" xfId="8129"/>
    <cellStyle name="메모 2 2 7 2" xfId="14095"/>
    <cellStyle name="메모 2 2 7 3" xfId="19851"/>
    <cellStyle name="메모 2 2 7 4" xfId="25333"/>
    <cellStyle name="메모 2 2 8" xfId="11238"/>
    <cellStyle name="메모 2 3" xfId="5166"/>
    <cellStyle name="메모 2 3 2" xfId="5518"/>
    <cellStyle name="메모 2 3 2 2" xfId="5806"/>
    <cellStyle name="메모 2 3 2 2 10" xfId="11779"/>
    <cellStyle name="메모 2 3 2 2 11" xfId="17543"/>
    <cellStyle name="메모 2 3 2 2 12" xfId="23059"/>
    <cellStyle name="메모 2 3 2 2 2" xfId="8130"/>
    <cellStyle name="메모 2 3 2 2 2 2" xfId="14096"/>
    <cellStyle name="메모 2 3 2 2 2 3" xfId="19852"/>
    <cellStyle name="메모 2 3 2 2 2 4" xfId="25334"/>
    <cellStyle name="메모 2 3 2 2 3" xfId="8131"/>
    <cellStyle name="메모 2 3 2 2 3 2" xfId="14097"/>
    <cellStyle name="메모 2 3 2 2 3 3" xfId="19853"/>
    <cellStyle name="메모 2 3 2 2 3 4" xfId="25335"/>
    <cellStyle name="메모 2 3 2 2 4" xfId="8132"/>
    <cellStyle name="메모 2 3 2 2 4 2" xfId="14098"/>
    <cellStyle name="메모 2 3 2 2 4 3" xfId="19854"/>
    <cellStyle name="메모 2 3 2 2 4 4" xfId="25336"/>
    <cellStyle name="메모 2 3 2 2 5" xfId="8133"/>
    <cellStyle name="메모 2 3 2 2 5 2" xfId="14099"/>
    <cellStyle name="메모 2 3 2 2 5 3" xfId="19855"/>
    <cellStyle name="메모 2 3 2 2 5 4" xfId="25337"/>
    <cellStyle name="메모 2 3 2 2 6" xfId="8134"/>
    <cellStyle name="메모 2 3 2 2 6 2" xfId="14100"/>
    <cellStyle name="메모 2 3 2 2 6 3" xfId="19856"/>
    <cellStyle name="메모 2 3 2 2 6 4" xfId="25338"/>
    <cellStyle name="메모 2 3 2 2 7" xfId="8135"/>
    <cellStyle name="메모 2 3 2 2 7 2" xfId="14101"/>
    <cellStyle name="메모 2 3 2 2 7 3" xfId="19857"/>
    <cellStyle name="메모 2 3 2 2 7 4" xfId="25339"/>
    <cellStyle name="메모 2 3 2 2 8" xfId="8136"/>
    <cellStyle name="메모 2 3 2 2 8 2" xfId="14102"/>
    <cellStyle name="메모 2 3 2 2 8 3" xfId="19858"/>
    <cellStyle name="메모 2 3 2 2 8 4" xfId="25340"/>
    <cellStyle name="메모 2 3 2 2 9" xfId="8137"/>
    <cellStyle name="메모 2 3 2 2 9 2" xfId="14103"/>
    <cellStyle name="메모 2 3 2 2 9 3" xfId="19859"/>
    <cellStyle name="메모 2 3 2 2 9 4" xfId="25341"/>
    <cellStyle name="메모 2 3 2 3" xfId="6029"/>
    <cellStyle name="메모 2 3 2 3 10" xfId="8138"/>
    <cellStyle name="메모 2 3 2 3 10 2" xfId="14104"/>
    <cellStyle name="메모 2 3 2 3 10 3" xfId="19860"/>
    <cellStyle name="메모 2 3 2 3 10 4" xfId="25342"/>
    <cellStyle name="메모 2 3 2 3 11" xfId="12002"/>
    <cellStyle name="메모 2 3 2 3 12" xfId="17759"/>
    <cellStyle name="메모 2 3 2 3 13" xfId="23256"/>
    <cellStyle name="메모 2 3 2 3 2" xfId="8139"/>
    <cellStyle name="메모 2 3 2 3 2 2" xfId="14105"/>
    <cellStyle name="메모 2 3 2 3 2 3" xfId="19861"/>
    <cellStyle name="메모 2 3 2 3 2 4" xfId="25343"/>
    <cellStyle name="메모 2 3 2 3 3" xfId="8140"/>
    <cellStyle name="메모 2 3 2 3 3 2" xfId="14106"/>
    <cellStyle name="메모 2 3 2 3 3 3" xfId="19862"/>
    <cellStyle name="메모 2 3 2 3 3 4" xfId="25344"/>
    <cellStyle name="메모 2 3 2 3 4" xfId="8141"/>
    <cellStyle name="메모 2 3 2 3 4 2" xfId="14107"/>
    <cellStyle name="메모 2 3 2 3 4 3" xfId="19863"/>
    <cellStyle name="메모 2 3 2 3 4 4" xfId="25345"/>
    <cellStyle name="메모 2 3 2 3 5" xfId="8142"/>
    <cellStyle name="메모 2 3 2 3 5 2" xfId="14108"/>
    <cellStyle name="메모 2 3 2 3 5 3" xfId="19864"/>
    <cellStyle name="메모 2 3 2 3 5 4" xfId="25346"/>
    <cellStyle name="메모 2 3 2 3 6" xfId="8143"/>
    <cellStyle name="메모 2 3 2 3 6 2" xfId="14109"/>
    <cellStyle name="메모 2 3 2 3 6 3" xfId="19865"/>
    <cellStyle name="메모 2 3 2 3 6 4" xfId="25347"/>
    <cellStyle name="메모 2 3 2 3 7" xfId="8144"/>
    <cellStyle name="메모 2 3 2 3 7 2" xfId="14110"/>
    <cellStyle name="메모 2 3 2 3 7 3" xfId="19866"/>
    <cellStyle name="메모 2 3 2 3 7 4" xfId="25348"/>
    <cellStyle name="메모 2 3 2 3 8" xfId="8145"/>
    <cellStyle name="메모 2 3 2 3 8 2" xfId="14111"/>
    <cellStyle name="메모 2 3 2 3 8 3" xfId="19867"/>
    <cellStyle name="메모 2 3 2 3 8 4" xfId="25349"/>
    <cellStyle name="메모 2 3 2 3 9" xfId="8146"/>
    <cellStyle name="메모 2 3 2 3 9 2" xfId="14112"/>
    <cellStyle name="메모 2 3 2 3 9 3" xfId="19868"/>
    <cellStyle name="메모 2 3 2 3 9 4" xfId="25350"/>
    <cellStyle name="메모 2 3 2 4" xfId="8147"/>
    <cellStyle name="메모 2 3 2 4 2" xfId="14113"/>
    <cellStyle name="메모 2 3 2 4 3" xfId="19869"/>
    <cellStyle name="메모 2 3 2 4 4" xfId="25351"/>
    <cellStyle name="메모 2 3 2 5" xfId="8148"/>
    <cellStyle name="메모 2 3 2 5 2" xfId="14114"/>
    <cellStyle name="메모 2 3 2 5 3" xfId="19870"/>
    <cellStyle name="메모 2 3 2 5 4" xfId="25352"/>
    <cellStyle name="메모 2 3 2 6" xfId="8149"/>
    <cellStyle name="메모 2 3 2 6 2" xfId="14115"/>
    <cellStyle name="메모 2 3 2 6 3" xfId="19871"/>
    <cellStyle name="메모 2 3 2 6 4" xfId="25353"/>
    <cellStyle name="메모 2 3 2 7" xfId="11512"/>
    <cellStyle name="메모 2 3 2 8" xfId="17301"/>
    <cellStyle name="메모 2 3 3" xfId="5583"/>
    <cellStyle name="메모 2 3 3 2" xfId="5871"/>
    <cellStyle name="메모 2 3 3 2 10" xfId="11844"/>
    <cellStyle name="메모 2 3 3 2 11" xfId="17605"/>
    <cellStyle name="메모 2 3 3 2 12" xfId="23098"/>
    <cellStyle name="메모 2 3 3 2 2" xfId="8150"/>
    <cellStyle name="메모 2 3 3 2 2 2" xfId="14116"/>
    <cellStyle name="메모 2 3 3 2 2 3" xfId="19872"/>
    <cellStyle name="메모 2 3 3 2 2 4" xfId="25354"/>
    <cellStyle name="메모 2 3 3 2 3" xfId="8151"/>
    <cellStyle name="메모 2 3 3 2 3 2" xfId="14117"/>
    <cellStyle name="메모 2 3 3 2 3 3" xfId="19873"/>
    <cellStyle name="메모 2 3 3 2 3 4" xfId="25355"/>
    <cellStyle name="메모 2 3 3 2 4" xfId="8152"/>
    <cellStyle name="메모 2 3 3 2 4 2" xfId="14118"/>
    <cellStyle name="메모 2 3 3 2 4 3" xfId="19874"/>
    <cellStyle name="메모 2 3 3 2 4 4" xfId="25356"/>
    <cellStyle name="메모 2 3 3 2 5" xfId="8153"/>
    <cellStyle name="메모 2 3 3 2 5 2" xfId="14119"/>
    <cellStyle name="메모 2 3 3 2 5 3" xfId="19875"/>
    <cellStyle name="메모 2 3 3 2 5 4" xfId="25357"/>
    <cellStyle name="메모 2 3 3 2 6" xfId="8154"/>
    <cellStyle name="메모 2 3 3 2 6 2" xfId="14120"/>
    <cellStyle name="메모 2 3 3 2 6 3" xfId="19876"/>
    <cellStyle name="메모 2 3 3 2 6 4" xfId="25358"/>
    <cellStyle name="메모 2 3 3 2 7" xfId="8155"/>
    <cellStyle name="메모 2 3 3 2 7 2" xfId="14121"/>
    <cellStyle name="메모 2 3 3 2 7 3" xfId="19877"/>
    <cellStyle name="메모 2 3 3 2 7 4" xfId="25359"/>
    <cellStyle name="메모 2 3 3 2 8" xfId="8156"/>
    <cellStyle name="메모 2 3 3 2 8 2" xfId="14122"/>
    <cellStyle name="메모 2 3 3 2 8 3" xfId="19878"/>
    <cellStyle name="메모 2 3 3 2 8 4" xfId="25360"/>
    <cellStyle name="메모 2 3 3 2 9" xfId="8157"/>
    <cellStyle name="메모 2 3 3 2 9 2" xfId="14123"/>
    <cellStyle name="메모 2 3 3 2 9 3" xfId="19879"/>
    <cellStyle name="메모 2 3 3 2 9 4" xfId="25361"/>
    <cellStyle name="메모 2 3 3 3" xfId="6076"/>
    <cellStyle name="메모 2 3 3 3 10" xfId="8158"/>
    <cellStyle name="메모 2 3 3 3 10 2" xfId="14124"/>
    <cellStyle name="메모 2 3 3 3 10 3" xfId="19880"/>
    <cellStyle name="메모 2 3 3 3 10 4" xfId="25362"/>
    <cellStyle name="메모 2 3 3 3 11" xfId="12048"/>
    <cellStyle name="메모 2 3 3 3 12" xfId="17804"/>
    <cellStyle name="메모 2 3 3 3 13" xfId="23301"/>
    <cellStyle name="메모 2 3 3 3 2" xfId="8159"/>
    <cellStyle name="메모 2 3 3 3 2 2" xfId="14125"/>
    <cellStyle name="메모 2 3 3 3 2 3" xfId="19881"/>
    <cellStyle name="메모 2 3 3 3 2 4" xfId="25363"/>
    <cellStyle name="메모 2 3 3 3 3" xfId="8160"/>
    <cellStyle name="메모 2 3 3 3 3 2" xfId="14126"/>
    <cellStyle name="메모 2 3 3 3 3 3" xfId="19882"/>
    <cellStyle name="메모 2 3 3 3 3 4" xfId="25364"/>
    <cellStyle name="메모 2 3 3 3 4" xfId="8161"/>
    <cellStyle name="메모 2 3 3 3 4 2" xfId="14127"/>
    <cellStyle name="메모 2 3 3 3 4 3" xfId="19883"/>
    <cellStyle name="메모 2 3 3 3 4 4" xfId="25365"/>
    <cellStyle name="메모 2 3 3 3 5" xfId="8162"/>
    <cellStyle name="메모 2 3 3 3 5 2" xfId="14128"/>
    <cellStyle name="메모 2 3 3 3 5 3" xfId="19884"/>
    <cellStyle name="메모 2 3 3 3 5 4" xfId="25366"/>
    <cellStyle name="메모 2 3 3 3 6" xfId="8163"/>
    <cellStyle name="메모 2 3 3 3 6 2" xfId="14129"/>
    <cellStyle name="메모 2 3 3 3 6 3" xfId="19885"/>
    <cellStyle name="메모 2 3 3 3 6 4" xfId="25367"/>
    <cellStyle name="메모 2 3 3 3 7" xfId="8164"/>
    <cellStyle name="메모 2 3 3 3 7 2" xfId="14130"/>
    <cellStyle name="메모 2 3 3 3 7 3" xfId="19886"/>
    <cellStyle name="메모 2 3 3 3 7 4" xfId="25368"/>
    <cellStyle name="메모 2 3 3 3 8" xfId="8165"/>
    <cellStyle name="메모 2 3 3 3 8 2" xfId="14131"/>
    <cellStyle name="메모 2 3 3 3 8 3" xfId="19887"/>
    <cellStyle name="메모 2 3 3 3 8 4" xfId="25369"/>
    <cellStyle name="메모 2 3 3 3 9" xfId="8166"/>
    <cellStyle name="메모 2 3 3 3 9 2" xfId="14132"/>
    <cellStyle name="메모 2 3 3 3 9 3" xfId="19888"/>
    <cellStyle name="메모 2 3 3 3 9 4" xfId="25370"/>
    <cellStyle name="메모 2 3 3 4" xfId="8167"/>
    <cellStyle name="메모 2 3 3 4 2" xfId="14133"/>
    <cellStyle name="메모 2 3 3 4 3" xfId="19889"/>
    <cellStyle name="메모 2 3 3 4 4" xfId="25371"/>
    <cellStyle name="메모 2 3 3 5" xfId="8168"/>
    <cellStyle name="메모 2 3 3 5 2" xfId="14134"/>
    <cellStyle name="메모 2 3 3 5 3" xfId="19890"/>
    <cellStyle name="메모 2 3 3 5 4" xfId="25372"/>
    <cellStyle name="메모 2 3 3 6" xfId="8169"/>
    <cellStyle name="메모 2 3 3 6 2" xfId="14135"/>
    <cellStyle name="메모 2 3 3 6 3" xfId="19891"/>
    <cellStyle name="메모 2 3 3 6 4" xfId="25373"/>
    <cellStyle name="메모 2 3 3 7" xfId="11568"/>
    <cellStyle name="메모 2 3 3 8" xfId="17344"/>
    <cellStyle name="메모 2 3 4" xfId="5400"/>
    <cellStyle name="메모 2 3 4 2" xfId="5688"/>
    <cellStyle name="메모 2 3 4 2 10" xfId="11661"/>
    <cellStyle name="메모 2 3 4 2 11" xfId="17431"/>
    <cellStyle name="메모 2 3 4 2 12" xfId="22952"/>
    <cellStyle name="메모 2 3 4 2 2" xfId="8170"/>
    <cellStyle name="메모 2 3 4 2 2 2" xfId="14136"/>
    <cellStyle name="메모 2 3 4 2 2 3" xfId="19892"/>
    <cellStyle name="메모 2 3 4 2 2 4" xfId="25374"/>
    <cellStyle name="메모 2 3 4 2 3" xfId="8171"/>
    <cellStyle name="메모 2 3 4 2 3 2" xfId="14137"/>
    <cellStyle name="메모 2 3 4 2 3 3" xfId="19893"/>
    <cellStyle name="메모 2 3 4 2 3 4" xfId="25375"/>
    <cellStyle name="메모 2 3 4 2 4" xfId="8172"/>
    <cellStyle name="메모 2 3 4 2 4 2" xfId="14138"/>
    <cellStyle name="메모 2 3 4 2 4 3" xfId="19894"/>
    <cellStyle name="메모 2 3 4 2 4 4" xfId="25376"/>
    <cellStyle name="메모 2 3 4 2 5" xfId="8173"/>
    <cellStyle name="메모 2 3 4 2 5 2" xfId="14139"/>
    <cellStyle name="메모 2 3 4 2 5 3" xfId="19895"/>
    <cellStyle name="메모 2 3 4 2 5 4" xfId="25377"/>
    <cellStyle name="메모 2 3 4 2 6" xfId="8174"/>
    <cellStyle name="메모 2 3 4 2 6 2" xfId="14140"/>
    <cellStyle name="메모 2 3 4 2 6 3" xfId="19896"/>
    <cellStyle name="메모 2 3 4 2 6 4" xfId="25378"/>
    <cellStyle name="메모 2 3 4 2 7" xfId="8175"/>
    <cellStyle name="메모 2 3 4 2 7 2" xfId="14141"/>
    <cellStyle name="메모 2 3 4 2 7 3" xfId="19897"/>
    <cellStyle name="메모 2 3 4 2 7 4" xfId="25379"/>
    <cellStyle name="메모 2 3 4 2 8" xfId="8176"/>
    <cellStyle name="메모 2 3 4 2 8 2" xfId="14142"/>
    <cellStyle name="메모 2 3 4 2 8 3" xfId="19898"/>
    <cellStyle name="메모 2 3 4 2 8 4" xfId="25380"/>
    <cellStyle name="메모 2 3 4 2 9" xfId="8177"/>
    <cellStyle name="메모 2 3 4 2 9 2" xfId="14143"/>
    <cellStyle name="메모 2 3 4 2 9 3" xfId="19899"/>
    <cellStyle name="메모 2 3 4 2 9 4" xfId="25381"/>
    <cellStyle name="메모 2 3 4 3" xfId="5928"/>
    <cellStyle name="메모 2 3 4 3 10" xfId="8178"/>
    <cellStyle name="메모 2 3 4 3 10 2" xfId="14144"/>
    <cellStyle name="메모 2 3 4 3 10 3" xfId="19900"/>
    <cellStyle name="메모 2 3 4 3 10 4" xfId="25382"/>
    <cellStyle name="메모 2 3 4 3 11" xfId="11901"/>
    <cellStyle name="메모 2 3 4 3 12" xfId="17658"/>
    <cellStyle name="메모 2 3 4 3 13" xfId="23155"/>
    <cellStyle name="메모 2 3 4 3 2" xfId="8179"/>
    <cellStyle name="메모 2 3 4 3 2 2" xfId="14145"/>
    <cellStyle name="메모 2 3 4 3 2 3" xfId="19901"/>
    <cellStyle name="메모 2 3 4 3 2 4" xfId="25383"/>
    <cellStyle name="메모 2 3 4 3 3" xfId="8180"/>
    <cellStyle name="메모 2 3 4 3 3 2" xfId="14146"/>
    <cellStyle name="메모 2 3 4 3 3 3" xfId="19902"/>
    <cellStyle name="메모 2 3 4 3 3 4" xfId="25384"/>
    <cellStyle name="메모 2 3 4 3 4" xfId="8181"/>
    <cellStyle name="메모 2 3 4 3 4 2" xfId="14147"/>
    <cellStyle name="메모 2 3 4 3 4 3" xfId="19903"/>
    <cellStyle name="메모 2 3 4 3 4 4" xfId="25385"/>
    <cellStyle name="메모 2 3 4 3 5" xfId="8182"/>
    <cellStyle name="메모 2 3 4 3 5 2" xfId="14148"/>
    <cellStyle name="메모 2 3 4 3 5 3" xfId="19904"/>
    <cellStyle name="메모 2 3 4 3 5 4" xfId="25386"/>
    <cellStyle name="메모 2 3 4 3 6" xfId="8183"/>
    <cellStyle name="메모 2 3 4 3 6 2" xfId="14149"/>
    <cellStyle name="메모 2 3 4 3 6 3" xfId="19905"/>
    <cellStyle name="메모 2 3 4 3 6 4" xfId="25387"/>
    <cellStyle name="메모 2 3 4 3 7" xfId="8184"/>
    <cellStyle name="메모 2 3 4 3 7 2" xfId="14150"/>
    <cellStyle name="메모 2 3 4 3 7 3" xfId="19906"/>
    <cellStyle name="메모 2 3 4 3 7 4" xfId="25388"/>
    <cellStyle name="메모 2 3 4 3 8" xfId="8185"/>
    <cellStyle name="메모 2 3 4 3 8 2" xfId="14151"/>
    <cellStyle name="메모 2 3 4 3 8 3" xfId="19907"/>
    <cellStyle name="메모 2 3 4 3 8 4" xfId="25389"/>
    <cellStyle name="메모 2 3 4 3 9" xfId="8186"/>
    <cellStyle name="메모 2 3 4 3 9 2" xfId="14152"/>
    <cellStyle name="메모 2 3 4 3 9 3" xfId="19908"/>
    <cellStyle name="메모 2 3 4 3 9 4" xfId="25390"/>
    <cellStyle name="메모 2 3 4 4" xfId="8187"/>
    <cellStyle name="메모 2 3 4 4 2" xfId="14153"/>
    <cellStyle name="메모 2 3 4 4 3" xfId="19909"/>
    <cellStyle name="메모 2 3 4 4 4" xfId="25391"/>
    <cellStyle name="메모 2 3 4 5" xfId="8188"/>
    <cellStyle name="메모 2 3 4 5 2" xfId="14154"/>
    <cellStyle name="메모 2 3 4 5 3" xfId="19910"/>
    <cellStyle name="메모 2 3 4 5 4" xfId="25392"/>
    <cellStyle name="메모 2 3 4 6" xfId="8189"/>
    <cellStyle name="메모 2 3 4 6 2" xfId="14155"/>
    <cellStyle name="메모 2 3 4 6 3" xfId="19911"/>
    <cellStyle name="메모 2 3 4 6 4" xfId="25393"/>
    <cellStyle name="메모 2 3 4 7" xfId="8190"/>
    <cellStyle name="메모 2 3 4 7 2" xfId="14156"/>
    <cellStyle name="메모 2 3 4 7 3" xfId="19912"/>
    <cellStyle name="메모 2 3 4 7 4" xfId="25394"/>
    <cellStyle name="메모 2 3 4 8" xfId="11394"/>
    <cellStyle name="메모 2 3 4 9" xfId="17194"/>
    <cellStyle name="메모 2 3 5" xfId="5576"/>
    <cellStyle name="메모 2 3 5 10" xfId="17340"/>
    <cellStyle name="메모 2 3 5 11" xfId="22910"/>
    <cellStyle name="메모 2 3 5 2" xfId="5864"/>
    <cellStyle name="메모 2 3 5 2 10" xfId="8191"/>
    <cellStyle name="메모 2 3 5 2 10 2" xfId="14157"/>
    <cellStyle name="메모 2 3 5 2 10 3" xfId="19913"/>
    <cellStyle name="메모 2 3 5 2 10 4" xfId="25395"/>
    <cellStyle name="메모 2 3 5 2 11" xfId="11837"/>
    <cellStyle name="메모 2 3 5 2 12" xfId="17598"/>
    <cellStyle name="메모 2 3 5 2 13" xfId="23096"/>
    <cellStyle name="메모 2 3 5 2 2" xfId="8192"/>
    <cellStyle name="메모 2 3 5 2 2 2" xfId="14158"/>
    <cellStyle name="메모 2 3 5 2 2 3" xfId="19914"/>
    <cellStyle name="메모 2 3 5 2 2 4" xfId="25396"/>
    <cellStyle name="메모 2 3 5 2 3" xfId="8193"/>
    <cellStyle name="메모 2 3 5 2 3 2" xfId="14159"/>
    <cellStyle name="메모 2 3 5 2 3 3" xfId="19915"/>
    <cellStyle name="메모 2 3 5 2 3 4" xfId="25397"/>
    <cellStyle name="메모 2 3 5 2 4" xfId="8194"/>
    <cellStyle name="메모 2 3 5 2 4 2" xfId="14160"/>
    <cellStyle name="메모 2 3 5 2 4 3" xfId="19916"/>
    <cellStyle name="메모 2 3 5 2 4 4" xfId="25398"/>
    <cellStyle name="메모 2 3 5 2 5" xfId="8195"/>
    <cellStyle name="메모 2 3 5 2 5 2" xfId="14161"/>
    <cellStyle name="메모 2 3 5 2 5 3" xfId="19917"/>
    <cellStyle name="메모 2 3 5 2 5 4" xfId="25399"/>
    <cellStyle name="메모 2 3 5 2 6" xfId="8196"/>
    <cellStyle name="메모 2 3 5 2 6 2" xfId="14162"/>
    <cellStyle name="메모 2 3 5 2 6 3" xfId="19918"/>
    <cellStyle name="메모 2 3 5 2 6 4" xfId="25400"/>
    <cellStyle name="메모 2 3 5 2 7" xfId="8197"/>
    <cellStyle name="메모 2 3 5 2 7 2" xfId="14163"/>
    <cellStyle name="메모 2 3 5 2 7 3" xfId="19919"/>
    <cellStyle name="메모 2 3 5 2 7 4" xfId="25401"/>
    <cellStyle name="메모 2 3 5 2 8" xfId="8198"/>
    <cellStyle name="메모 2 3 5 2 8 2" xfId="14164"/>
    <cellStyle name="메모 2 3 5 2 8 3" xfId="19920"/>
    <cellStyle name="메모 2 3 5 2 8 4" xfId="25402"/>
    <cellStyle name="메모 2 3 5 2 9" xfId="8199"/>
    <cellStyle name="메모 2 3 5 2 9 2" xfId="14165"/>
    <cellStyle name="메모 2 3 5 2 9 3" xfId="19921"/>
    <cellStyle name="메모 2 3 5 2 9 4" xfId="25403"/>
    <cellStyle name="메모 2 3 5 3" xfId="6074"/>
    <cellStyle name="메모 2 3 5 3 10" xfId="8200"/>
    <cellStyle name="메모 2 3 5 3 10 2" xfId="14166"/>
    <cellStyle name="메모 2 3 5 3 10 3" xfId="19922"/>
    <cellStyle name="메모 2 3 5 3 10 4" xfId="25404"/>
    <cellStyle name="메모 2 3 5 3 11" xfId="12046"/>
    <cellStyle name="메모 2 3 5 3 12" xfId="17802"/>
    <cellStyle name="메모 2 3 5 3 13" xfId="23299"/>
    <cellStyle name="메모 2 3 5 3 2" xfId="8201"/>
    <cellStyle name="메모 2 3 5 3 2 2" xfId="14167"/>
    <cellStyle name="메모 2 3 5 3 2 3" xfId="19923"/>
    <cellStyle name="메모 2 3 5 3 2 4" xfId="25405"/>
    <cellStyle name="메모 2 3 5 3 3" xfId="8202"/>
    <cellStyle name="메모 2 3 5 3 3 2" xfId="14168"/>
    <cellStyle name="메모 2 3 5 3 3 3" xfId="19924"/>
    <cellStyle name="메모 2 3 5 3 3 4" xfId="25406"/>
    <cellStyle name="메모 2 3 5 3 4" xfId="8203"/>
    <cellStyle name="메모 2 3 5 3 4 2" xfId="14169"/>
    <cellStyle name="메모 2 3 5 3 4 3" xfId="19925"/>
    <cellStyle name="메모 2 3 5 3 4 4" xfId="25407"/>
    <cellStyle name="메모 2 3 5 3 5" xfId="8204"/>
    <cellStyle name="메모 2 3 5 3 5 2" xfId="14170"/>
    <cellStyle name="메모 2 3 5 3 5 3" xfId="19926"/>
    <cellStyle name="메모 2 3 5 3 5 4" xfId="25408"/>
    <cellStyle name="메모 2 3 5 3 6" xfId="8205"/>
    <cellStyle name="메모 2 3 5 3 6 2" xfId="14171"/>
    <cellStyle name="메모 2 3 5 3 6 3" xfId="19927"/>
    <cellStyle name="메모 2 3 5 3 6 4" xfId="25409"/>
    <cellStyle name="메모 2 3 5 3 7" xfId="8206"/>
    <cellStyle name="메모 2 3 5 3 7 2" xfId="14172"/>
    <cellStyle name="메모 2 3 5 3 7 3" xfId="19928"/>
    <cellStyle name="메모 2 3 5 3 7 4" xfId="25410"/>
    <cellStyle name="메모 2 3 5 3 8" xfId="8207"/>
    <cellStyle name="메모 2 3 5 3 8 2" xfId="14173"/>
    <cellStyle name="메모 2 3 5 3 8 3" xfId="19929"/>
    <cellStyle name="메모 2 3 5 3 8 4" xfId="25411"/>
    <cellStyle name="메모 2 3 5 3 9" xfId="8208"/>
    <cellStyle name="메모 2 3 5 3 9 2" xfId="14174"/>
    <cellStyle name="메모 2 3 5 3 9 3" xfId="19930"/>
    <cellStyle name="메모 2 3 5 3 9 4" xfId="25412"/>
    <cellStyle name="메모 2 3 5 4" xfId="8209"/>
    <cellStyle name="메모 2 3 5 4 2" xfId="14175"/>
    <cellStyle name="메모 2 3 5 4 3" xfId="19931"/>
    <cellStyle name="메모 2 3 5 4 4" xfId="25413"/>
    <cellStyle name="메모 2 3 5 5" xfId="8210"/>
    <cellStyle name="메모 2 3 5 5 2" xfId="14176"/>
    <cellStyle name="메모 2 3 5 5 3" xfId="19932"/>
    <cellStyle name="메모 2 3 5 5 4" xfId="25414"/>
    <cellStyle name="메모 2 3 5 6" xfId="8211"/>
    <cellStyle name="메모 2 3 5 6 2" xfId="14177"/>
    <cellStyle name="메모 2 3 5 6 3" xfId="19933"/>
    <cellStyle name="메모 2 3 5 6 4" xfId="25415"/>
    <cellStyle name="메모 2 3 5 7" xfId="8212"/>
    <cellStyle name="메모 2 3 5 7 2" xfId="14178"/>
    <cellStyle name="메모 2 3 5 7 3" xfId="19934"/>
    <cellStyle name="메모 2 3 5 7 4" xfId="25416"/>
    <cellStyle name="메모 2 3 5 8" xfId="8213"/>
    <cellStyle name="메모 2 3 5 8 2" xfId="14179"/>
    <cellStyle name="메모 2 3 5 8 3" xfId="19935"/>
    <cellStyle name="메모 2 3 5 8 4" xfId="25417"/>
    <cellStyle name="메모 2 3 5 9" xfId="11564"/>
    <cellStyle name="메모 2 3 6" xfId="8214"/>
    <cellStyle name="메모 2 3 6 2" xfId="14180"/>
    <cellStyle name="메모 2 3 6 3" xfId="19936"/>
    <cellStyle name="메모 2 3 6 4" xfId="25418"/>
    <cellStyle name="메모 2 3 7" xfId="8215"/>
    <cellStyle name="메모 2 3 7 2" xfId="14181"/>
    <cellStyle name="메모 2 3 7 3" xfId="19937"/>
    <cellStyle name="메모 2 3 7 4" xfId="25419"/>
    <cellStyle name="메모 2 3 8" xfId="11335"/>
    <cellStyle name="메모 2 3 9" xfId="11274"/>
    <cellStyle name="메모 2 4" xfId="5380"/>
    <cellStyle name="메모 2 4 10" xfId="8216"/>
    <cellStyle name="메모 2 4 10 2" xfId="14182"/>
    <cellStyle name="메모 2 4 10 3" xfId="19938"/>
    <cellStyle name="메모 2 4 10 4" xfId="25420"/>
    <cellStyle name="메모 2 4 11" xfId="11374"/>
    <cellStyle name="메모 2 4 12" xfId="17177"/>
    <cellStyle name="메모 2 4 13" xfId="11301"/>
    <cellStyle name="메모 2 4 2" xfId="5668"/>
    <cellStyle name="메모 2 4 2 10" xfId="11641"/>
    <cellStyle name="메모 2 4 2 11" xfId="17411"/>
    <cellStyle name="메모 2 4 2 12" xfId="22943"/>
    <cellStyle name="메모 2 4 2 2" xfId="8217"/>
    <cellStyle name="메모 2 4 2 2 2" xfId="14183"/>
    <cellStyle name="메모 2 4 2 2 3" xfId="19939"/>
    <cellStyle name="메모 2 4 2 2 4" xfId="25421"/>
    <cellStyle name="메모 2 4 2 3" xfId="8218"/>
    <cellStyle name="메모 2 4 2 3 2" xfId="14184"/>
    <cellStyle name="메모 2 4 2 3 3" xfId="19940"/>
    <cellStyle name="메모 2 4 2 3 4" xfId="25422"/>
    <cellStyle name="메모 2 4 2 4" xfId="8219"/>
    <cellStyle name="메모 2 4 2 4 2" xfId="14185"/>
    <cellStyle name="메모 2 4 2 4 3" xfId="19941"/>
    <cellStyle name="메모 2 4 2 4 4" xfId="25423"/>
    <cellStyle name="메모 2 4 2 5" xfId="8220"/>
    <cellStyle name="메모 2 4 2 5 2" xfId="14186"/>
    <cellStyle name="메모 2 4 2 5 3" xfId="19942"/>
    <cellStyle name="메모 2 4 2 5 4" xfId="25424"/>
    <cellStyle name="메모 2 4 2 6" xfId="8221"/>
    <cellStyle name="메모 2 4 2 6 2" xfId="14187"/>
    <cellStyle name="메모 2 4 2 6 3" xfId="19943"/>
    <cellStyle name="메모 2 4 2 6 4" xfId="25425"/>
    <cellStyle name="메모 2 4 2 7" xfId="8222"/>
    <cellStyle name="메모 2 4 2 7 2" xfId="14188"/>
    <cellStyle name="메모 2 4 2 7 3" xfId="19944"/>
    <cellStyle name="메모 2 4 2 7 4" xfId="25426"/>
    <cellStyle name="메모 2 4 2 8" xfId="8223"/>
    <cellStyle name="메모 2 4 2 8 2" xfId="14189"/>
    <cellStyle name="메모 2 4 2 8 3" xfId="19945"/>
    <cellStyle name="메모 2 4 2 8 4" xfId="25427"/>
    <cellStyle name="메모 2 4 2 9" xfId="8224"/>
    <cellStyle name="메모 2 4 2 9 2" xfId="14190"/>
    <cellStyle name="메모 2 4 2 9 3" xfId="19946"/>
    <cellStyle name="메모 2 4 2 9 4" xfId="25428"/>
    <cellStyle name="메모 2 4 3" xfId="5909"/>
    <cellStyle name="메모 2 4 3 10" xfId="8225"/>
    <cellStyle name="메모 2 4 3 10 2" xfId="14191"/>
    <cellStyle name="메모 2 4 3 10 3" xfId="19947"/>
    <cellStyle name="메모 2 4 3 10 4" xfId="25429"/>
    <cellStyle name="메모 2 4 3 11" xfId="11882"/>
    <cellStyle name="메모 2 4 3 12" xfId="17639"/>
    <cellStyle name="메모 2 4 3 13" xfId="23136"/>
    <cellStyle name="메모 2 4 3 2" xfId="8226"/>
    <cellStyle name="메모 2 4 3 2 2" xfId="14192"/>
    <cellStyle name="메모 2 4 3 2 3" xfId="19948"/>
    <cellStyle name="메모 2 4 3 2 4" xfId="25430"/>
    <cellStyle name="메모 2 4 3 3" xfId="8227"/>
    <cellStyle name="메모 2 4 3 3 2" xfId="14193"/>
    <cellStyle name="메모 2 4 3 3 3" xfId="19949"/>
    <cellStyle name="메모 2 4 3 3 4" xfId="25431"/>
    <cellStyle name="메모 2 4 3 4" xfId="8228"/>
    <cellStyle name="메모 2 4 3 4 2" xfId="14194"/>
    <cellStyle name="메모 2 4 3 4 3" xfId="19950"/>
    <cellStyle name="메모 2 4 3 4 4" xfId="25432"/>
    <cellStyle name="메모 2 4 3 5" xfId="8229"/>
    <cellStyle name="메모 2 4 3 5 2" xfId="14195"/>
    <cellStyle name="메모 2 4 3 5 3" xfId="19951"/>
    <cellStyle name="메모 2 4 3 5 4" xfId="25433"/>
    <cellStyle name="메모 2 4 3 6" xfId="8230"/>
    <cellStyle name="메모 2 4 3 6 2" xfId="14196"/>
    <cellStyle name="메모 2 4 3 6 3" xfId="19952"/>
    <cellStyle name="메모 2 4 3 6 4" xfId="25434"/>
    <cellStyle name="메모 2 4 3 7" xfId="8231"/>
    <cellStyle name="메모 2 4 3 7 2" xfId="14197"/>
    <cellStyle name="메모 2 4 3 7 3" xfId="19953"/>
    <cellStyle name="메모 2 4 3 7 4" xfId="25435"/>
    <cellStyle name="메모 2 4 3 8" xfId="8232"/>
    <cellStyle name="메모 2 4 3 8 2" xfId="14198"/>
    <cellStyle name="메모 2 4 3 8 3" xfId="19954"/>
    <cellStyle name="메모 2 4 3 8 4" xfId="25436"/>
    <cellStyle name="메모 2 4 3 9" xfId="8233"/>
    <cellStyle name="메모 2 4 3 9 2" xfId="14199"/>
    <cellStyle name="메모 2 4 3 9 3" xfId="19955"/>
    <cellStyle name="메모 2 4 3 9 4" xfId="25437"/>
    <cellStyle name="메모 2 4 4" xfId="8234"/>
    <cellStyle name="메모 2 4 4 2" xfId="14200"/>
    <cellStyle name="메모 2 4 4 3" xfId="19956"/>
    <cellStyle name="메모 2 4 4 4" xfId="25438"/>
    <cellStyle name="메모 2 4 5" xfId="8235"/>
    <cellStyle name="메모 2 4 5 2" xfId="14201"/>
    <cellStyle name="메모 2 4 5 3" xfId="19957"/>
    <cellStyle name="메모 2 4 5 4" xfId="25439"/>
    <cellStyle name="메모 2 4 6" xfId="8236"/>
    <cellStyle name="메모 2 4 6 2" xfId="14202"/>
    <cellStyle name="메모 2 4 6 3" xfId="19958"/>
    <cellStyle name="메모 2 4 6 4" xfId="25440"/>
    <cellStyle name="메모 2 4 7" xfId="8237"/>
    <cellStyle name="메모 2 4 7 2" xfId="14203"/>
    <cellStyle name="메모 2 4 7 3" xfId="19959"/>
    <cellStyle name="메모 2 4 7 4" xfId="25441"/>
    <cellStyle name="메모 2 4 8" xfId="8238"/>
    <cellStyle name="메모 2 4 8 2" xfId="14204"/>
    <cellStyle name="메모 2 4 8 3" xfId="19960"/>
    <cellStyle name="메모 2 4 8 4" xfId="25442"/>
    <cellStyle name="메모 2 4 9" xfId="8239"/>
    <cellStyle name="메모 2 4 9 2" xfId="14205"/>
    <cellStyle name="메모 2 4 9 3" xfId="19961"/>
    <cellStyle name="메모 2 4 9 4" xfId="25443"/>
    <cellStyle name="메모 2 5" xfId="5502"/>
    <cellStyle name="메모 2 5 2" xfId="5790"/>
    <cellStyle name="메모 2 5 2 10" xfId="11763"/>
    <cellStyle name="메모 2 5 2 11" xfId="17527"/>
    <cellStyle name="메모 2 5 2 12" xfId="23043"/>
    <cellStyle name="메모 2 5 2 2" xfId="8240"/>
    <cellStyle name="메모 2 5 2 2 2" xfId="14206"/>
    <cellStyle name="메모 2 5 2 2 3" xfId="19962"/>
    <cellStyle name="메모 2 5 2 2 4" xfId="25444"/>
    <cellStyle name="메모 2 5 2 3" xfId="8241"/>
    <cellStyle name="메모 2 5 2 3 2" xfId="14207"/>
    <cellStyle name="메모 2 5 2 3 3" xfId="19963"/>
    <cellStyle name="메모 2 5 2 3 4" xfId="25445"/>
    <cellStyle name="메모 2 5 2 4" xfId="8242"/>
    <cellStyle name="메모 2 5 2 4 2" xfId="14208"/>
    <cellStyle name="메모 2 5 2 4 3" xfId="19964"/>
    <cellStyle name="메모 2 5 2 4 4" xfId="25446"/>
    <cellStyle name="메모 2 5 2 5" xfId="8243"/>
    <cellStyle name="메모 2 5 2 5 2" xfId="14209"/>
    <cellStyle name="메모 2 5 2 5 3" xfId="19965"/>
    <cellStyle name="메모 2 5 2 5 4" xfId="25447"/>
    <cellStyle name="메모 2 5 2 6" xfId="8244"/>
    <cellStyle name="메모 2 5 2 6 2" xfId="14210"/>
    <cellStyle name="메모 2 5 2 6 3" xfId="19966"/>
    <cellStyle name="메모 2 5 2 6 4" xfId="25448"/>
    <cellStyle name="메모 2 5 2 7" xfId="8245"/>
    <cellStyle name="메모 2 5 2 7 2" xfId="14211"/>
    <cellStyle name="메모 2 5 2 7 3" xfId="19967"/>
    <cellStyle name="메모 2 5 2 7 4" xfId="25449"/>
    <cellStyle name="메모 2 5 2 8" xfId="8246"/>
    <cellStyle name="메모 2 5 2 8 2" xfId="14212"/>
    <cellStyle name="메모 2 5 2 8 3" xfId="19968"/>
    <cellStyle name="메모 2 5 2 8 4" xfId="25450"/>
    <cellStyle name="메모 2 5 2 9" xfId="8247"/>
    <cellStyle name="메모 2 5 2 9 2" xfId="14213"/>
    <cellStyle name="메모 2 5 2 9 3" xfId="19969"/>
    <cellStyle name="메모 2 5 2 9 4" xfId="25451"/>
    <cellStyle name="메모 2 5 3" xfId="6013"/>
    <cellStyle name="메모 2 5 3 10" xfId="8248"/>
    <cellStyle name="메모 2 5 3 10 2" xfId="14214"/>
    <cellStyle name="메모 2 5 3 10 3" xfId="19970"/>
    <cellStyle name="메모 2 5 3 10 4" xfId="25452"/>
    <cellStyle name="메모 2 5 3 11" xfId="11986"/>
    <cellStyle name="메모 2 5 3 12" xfId="17743"/>
    <cellStyle name="메모 2 5 3 13" xfId="23240"/>
    <cellStyle name="메모 2 5 3 2" xfId="8249"/>
    <cellStyle name="메모 2 5 3 2 2" xfId="14215"/>
    <cellStyle name="메모 2 5 3 2 3" xfId="19971"/>
    <cellStyle name="메모 2 5 3 2 4" xfId="25453"/>
    <cellStyle name="메모 2 5 3 3" xfId="8250"/>
    <cellStyle name="메모 2 5 3 3 2" xfId="14216"/>
    <cellStyle name="메모 2 5 3 3 3" xfId="19972"/>
    <cellStyle name="메모 2 5 3 3 4" xfId="25454"/>
    <cellStyle name="메모 2 5 3 4" xfId="8251"/>
    <cellStyle name="메모 2 5 3 4 2" xfId="14217"/>
    <cellStyle name="메모 2 5 3 4 3" xfId="19973"/>
    <cellStyle name="메모 2 5 3 4 4" xfId="25455"/>
    <cellStyle name="메모 2 5 3 5" xfId="8252"/>
    <cellStyle name="메모 2 5 3 5 2" xfId="14218"/>
    <cellStyle name="메모 2 5 3 5 3" xfId="19974"/>
    <cellStyle name="메모 2 5 3 5 4" xfId="25456"/>
    <cellStyle name="메모 2 5 3 6" xfId="8253"/>
    <cellStyle name="메모 2 5 3 6 2" xfId="14219"/>
    <cellStyle name="메모 2 5 3 6 3" xfId="19975"/>
    <cellStyle name="메모 2 5 3 6 4" xfId="25457"/>
    <cellStyle name="메모 2 5 3 7" xfId="8254"/>
    <cellStyle name="메모 2 5 3 7 2" xfId="14220"/>
    <cellStyle name="메모 2 5 3 7 3" xfId="19976"/>
    <cellStyle name="메모 2 5 3 7 4" xfId="25458"/>
    <cellStyle name="메모 2 5 3 8" xfId="8255"/>
    <cellStyle name="메모 2 5 3 8 2" xfId="14221"/>
    <cellStyle name="메모 2 5 3 8 3" xfId="19977"/>
    <cellStyle name="메모 2 5 3 8 4" xfId="25459"/>
    <cellStyle name="메모 2 5 3 9" xfId="8256"/>
    <cellStyle name="메모 2 5 3 9 2" xfId="14222"/>
    <cellStyle name="메모 2 5 3 9 3" xfId="19978"/>
    <cellStyle name="메모 2 5 3 9 4" xfId="25460"/>
    <cellStyle name="메모 2 5 4" xfId="8257"/>
    <cellStyle name="메모 2 5 4 2" xfId="14223"/>
    <cellStyle name="메모 2 5 4 3" xfId="19979"/>
    <cellStyle name="메모 2 5 4 4" xfId="25461"/>
    <cellStyle name="메모 2 5 5" xfId="8258"/>
    <cellStyle name="메모 2 5 5 2" xfId="14224"/>
    <cellStyle name="메모 2 5 5 3" xfId="19980"/>
    <cellStyle name="메모 2 5 5 4" xfId="25462"/>
    <cellStyle name="메모 2 5 6" xfId="8259"/>
    <cellStyle name="메모 2 5 6 2" xfId="14225"/>
    <cellStyle name="메모 2 5 6 3" xfId="19981"/>
    <cellStyle name="메모 2 5 6 4" xfId="25463"/>
    <cellStyle name="메모 2 5 7" xfId="11496"/>
    <cellStyle name="메모 2 5 8" xfId="17285"/>
    <cellStyle name="메모 2 6" xfId="5379"/>
    <cellStyle name="메모 2 6 2" xfId="5667"/>
    <cellStyle name="메모 2 6 2 10" xfId="11640"/>
    <cellStyle name="메모 2 6 2 11" xfId="17410"/>
    <cellStyle name="메모 2 6 2 12" xfId="22942"/>
    <cellStyle name="메모 2 6 2 2" xfId="8260"/>
    <cellStyle name="메모 2 6 2 2 2" xfId="14226"/>
    <cellStyle name="메모 2 6 2 2 3" xfId="19982"/>
    <cellStyle name="메모 2 6 2 2 4" xfId="25464"/>
    <cellStyle name="메모 2 6 2 3" xfId="8261"/>
    <cellStyle name="메모 2 6 2 3 2" xfId="14227"/>
    <cellStyle name="메모 2 6 2 3 3" xfId="19983"/>
    <cellStyle name="메모 2 6 2 3 4" xfId="25465"/>
    <cellStyle name="메모 2 6 2 4" xfId="8262"/>
    <cellStyle name="메모 2 6 2 4 2" xfId="14228"/>
    <cellStyle name="메모 2 6 2 4 3" xfId="19984"/>
    <cellStyle name="메모 2 6 2 4 4" xfId="25466"/>
    <cellStyle name="메모 2 6 2 5" xfId="8263"/>
    <cellStyle name="메모 2 6 2 5 2" xfId="14229"/>
    <cellStyle name="메모 2 6 2 5 3" xfId="19985"/>
    <cellStyle name="메모 2 6 2 5 4" xfId="25467"/>
    <cellStyle name="메모 2 6 2 6" xfId="8264"/>
    <cellStyle name="메모 2 6 2 6 2" xfId="14230"/>
    <cellStyle name="메모 2 6 2 6 3" xfId="19986"/>
    <cellStyle name="메모 2 6 2 6 4" xfId="25468"/>
    <cellStyle name="메모 2 6 2 7" xfId="8265"/>
    <cellStyle name="메모 2 6 2 7 2" xfId="14231"/>
    <cellStyle name="메모 2 6 2 7 3" xfId="19987"/>
    <cellStyle name="메모 2 6 2 7 4" xfId="25469"/>
    <cellStyle name="메모 2 6 2 8" xfId="8266"/>
    <cellStyle name="메모 2 6 2 8 2" xfId="14232"/>
    <cellStyle name="메모 2 6 2 8 3" xfId="19988"/>
    <cellStyle name="메모 2 6 2 8 4" xfId="25470"/>
    <cellStyle name="메모 2 6 2 9" xfId="8267"/>
    <cellStyle name="메모 2 6 2 9 2" xfId="14233"/>
    <cellStyle name="메모 2 6 2 9 3" xfId="19989"/>
    <cellStyle name="메모 2 6 2 9 4" xfId="25471"/>
    <cellStyle name="메모 2 6 3" xfId="5908"/>
    <cellStyle name="메모 2 6 3 10" xfId="8268"/>
    <cellStyle name="메모 2 6 3 10 2" xfId="14234"/>
    <cellStyle name="메모 2 6 3 10 3" xfId="19990"/>
    <cellStyle name="메모 2 6 3 10 4" xfId="25472"/>
    <cellStyle name="메모 2 6 3 11" xfId="11881"/>
    <cellStyle name="메모 2 6 3 12" xfId="17638"/>
    <cellStyle name="메모 2 6 3 13" xfId="23135"/>
    <cellStyle name="메모 2 6 3 2" xfId="8269"/>
    <cellStyle name="메모 2 6 3 2 2" xfId="14235"/>
    <cellStyle name="메모 2 6 3 2 3" xfId="19991"/>
    <cellStyle name="메모 2 6 3 2 4" xfId="25473"/>
    <cellStyle name="메모 2 6 3 3" xfId="8270"/>
    <cellStyle name="메모 2 6 3 3 2" xfId="14236"/>
    <cellStyle name="메모 2 6 3 3 3" xfId="19992"/>
    <cellStyle name="메모 2 6 3 3 4" xfId="25474"/>
    <cellStyle name="메모 2 6 3 4" xfId="8271"/>
    <cellStyle name="메모 2 6 3 4 2" xfId="14237"/>
    <cellStyle name="메모 2 6 3 4 3" xfId="19993"/>
    <cellStyle name="메모 2 6 3 4 4" xfId="25475"/>
    <cellStyle name="메모 2 6 3 5" xfId="8272"/>
    <cellStyle name="메모 2 6 3 5 2" xfId="14238"/>
    <cellStyle name="메모 2 6 3 5 3" xfId="19994"/>
    <cellStyle name="메모 2 6 3 5 4" xfId="25476"/>
    <cellStyle name="메모 2 6 3 6" xfId="8273"/>
    <cellStyle name="메모 2 6 3 6 2" xfId="14239"/>
    <cellStyle name="메모 2 6 3 6 3" xfId="19995"/>
    <cellStyle name="메모 2 6 3 6 4" xfId="25477"/>
    <cellStyle name="메모 2 6 3 7" xfId="8274"/>
    <cellStyle name="메모 2 6 3 7 2" xfId="14240"/>
    <cellStyle name="메모 2 6 3 7 3" xfId="19996"/>
    <cellStyle name="메모 2 6 3 7 4" xfId="25478"/>
    <cellStyle name="메모 2 6 3 8" xfId="8275"/>
    <cellStyle name="메모 2 6 3 8 2" xfId="14241"/>
    <cellStyle name="메모 2 6 3 8 3" xfId="19997"/>
    <cellStyle name="메모 2 6 3 8 4" xfId="25479"/>
    <cellStyle name="메모 2 6 3 9" xfId="8276"/>
    <cellStyle name="메모 2 6 3 9 2" xfId="14242"/>
    <cellStyle name="메모 2 6 3 9 3" xfId="19998"/>
    <cellStyle name="메모 2 6 3 9 4" xfId="25480"/>
    <cellStyle name="메모 2 6 4" xfId="8277"/>
    <cellStyle name="메모 2 6 4 2" xfId="14243"/>
    <cellStyle name="메모 2 6 4 3" xfId="19999"/>
    <cellStyle name="메모 2 6 4 4" xfId="25481"/>
    <cellStyle name="메모 2 6 5" xfId="8278"/>
    <cellStyle name="메모 2 6 5 2" xfId="14244"/>
    <cellStyle name="메모 2 6 5 3" xfId="20000"/>
    <cellStyle name="메모 2 6 5 4" xfId="25482"/>
    <cellStyle name="메모 2 6 6" xfId="8279"/>
    <cellStyle name="메모 2 6 6 2" xfId="14245"/>
    <cellStyle name="메모 2 6 6 3" xfId="20001"/>
    <cellStyle name="메모 2 6 6 4" xfId="25483"/>
    <cellStyle name="메모 2 6 7" xfId="8280"/>
    <cellStyle name="메모 2 6 7 2" xfId="14246"/>
    <cellStyle name="메모 2 6 7 3" xfId="20002"/>
    <cellStyle name="메모 2 6 7 4" xfId="25484"/>
    <cellStyle name="메모 2 6 8" xfId="11373"/>
    <cellStyle name="메모 2 6 9" xfId="17176"/>
    <cellStyle name="메모 2 7" xfId="5408"/>
    <cellStyle name="메모 2 7 10" xfId="17200"/>
    <cellStyle name="메모 2 7 11" xfId="11318"/>
    <cellStyle name="메모 2 7 2" xfId="5696"/>
    <cellStyle name="메모 2 7 2 10" xfId="8281"/>
    <cellStyle name="메모 2 7 2 10 2" xfId="14247"/>
    <cellStyle name="메모 2 7 2 10 3" xfId="20003"/>
    <cellStyle name="메모 2 7 2 10 4" xfId="25485"/>
    <cellStyle name="메모 2 7 2 11" xfId="11669"/>
    <cellStyle name="메모 2 7 2 12" xfId="17438"/>
    <cellStyle name="메모 2 7 2 13" xfId="22959"/>
    <cellStyle name="메모 2 7 2 2" xfId="8282"/>
    <cellStyle name="메모 2 7 2 2 2" xfId="14248"/>
    <cellStyle name="메모 2 7 2 2 3" xfId="20004"/>
    <cellStyle name="메모 2 7 2 2 4" xfId="25486"/>
    <cellStyle name="메모 2 7 2 3" xfId="8283"/>
    <cellStyle name="메모 2 7 2 3 2" xfId="14249"/>
    <cellStyle name="메모 2 7 2 3 3" xfId="20005"/>
    <cellStyle name="메모 2 7 2 3 4" xfId="25487"/>
    <cellStyle name="메모 2 7 2 4" xfId="8284"/>
    <cellStyle name="메모 2 7 2 4 2" xfId="14250"/>
    <cellStyle name="메모 2 7 2 4 3" xfId="20006"/>
    <cellStyle name="메모 2 7 2 4 4" xfId="25488"/>
    <cellStyle name="메모 2 7 2 5" xfId="8285"/>
    <cellStyle name="메모 2 7 2 5 2" xfId="14251"/>
    <cellStyle name="메모 2 7 2 5 3" xfId="20007"/>
    <cellStyle name="메모 2 7 2 5 4" xfId="25489"/>
    <cellStyle name="메모 2 7 2 6" xfId="8286"/>
    <cellStyle name="메모 2 7 2 6 2" xfId="14252"/>
    <cellStyle name="메모 2 7 2 6 3" xfId="20008"/>
    <cellStyle name="메모 2 7 2 6 4" xfId="25490"/>
    <cellStyle name="메모 2 7 2 7" xfId="8287"/>
    <cellStyle name="메모 2 7 2 7 2" xfId="14253"/>
    <cellStyle name="메모 2 7 2 7 3" xfId="20009"/>
    <cellStyle name="메모 2 7 2 7 4" xfId="25491"/>
    <cellStyle name="메모 2 7 2 8" xfId="8288"/>
    <cellStyle name="메모 2 7 2 8 2" xfId="14254"/>
    <cellStyle name="메모 2 7 2 8 3" xfId="20010"/>
    <cellStyle name="메모 2 7 2 8 4" xfId="25492"/>
    <cellStyle name="메모 2 7 2 9" xfId="8289"/>
    <cellStyle name="메모 2 7 2 9 2" xfId="14255"/>
    <cellStyle name="메모 2 7 2 9 3" xfId="20011"/>
    <cellStyle name="메모 2 7 2 9 4" xfId="25493"/>
    <cellStyle name="메모 2 7 3" xfId="5935"/>
    <cellStyle name="메모 2 7 3 10" xfId="8290"/>
    <cellStyle name="메모 2 7 3 10 2" xfId="14256"/>
    <cellStyle name="메모 2 7 3 10 3" xfId="20012"/>
    <cellStyle name="메모 2 7 3 10 4" xfId="25494"/>
    <cellStyle name="메모 2 7 3 11" xfId="11908"/>
    <cellStyle name="메모 2 7 3 12" xfId="17665"/>
    <cellStyle name="메모 2 7 3 13" xfId="23162"/>
    <cellStyle name="메모 2 7 3 2" xfId="8291"/>
    <cellStyle name="메모 2 7 3 2 2" xfId="14257"/>
    <cellStyle name="메모 2 7 3 2 3" xfId="20013"/>
    <cellStyle name="메모 2 7 3 2 4" xfId="25495"/>
    <cellStyle name="메모 2 7 3 3" xfId="8292"/>
    <cellStyle name="메모 2 7 3 3 2" xfId="14258"/>
    <cellStyle name="메모 2 7 3 3 3" xfId="20014"/>
    <cellStyle name="메모 2 7 3 3 4" xfId="25496"/>
    <cellStyle name="메모 2 7 3 4" xfId="8293"/>
    <cellStyle name="메모 2 7 3 4 2" xfId="14259"/>
    <cellStyle name="메모 2 7 3 4 3" xfId="20015"/>
    <cellStyle name="메모 2 7 3 4 4" xfId="25497"/>
    <cellStyle name="메모 2 7 3 5" xfId="8294"/>
    <cellStyle name="메모 2 7 3 5 2" xfId="14260"/>
    <cellStyle name="메모 2 7 3 5 3" xfId="20016"/>
    <cellStyle name="메모 2 7 3 5 4" xfId="25498"/>
    <cellStyle name="메모 2 7 3 6" xfId="8295"/>
    <cellStyle name="메모 2 7 3 6 2" xfId="14261"/>
    <cellStyle name="메모 2 7 3 6 3" xfId="20017"/>
    <cellStyle name="메모 2 7 3 6 4" xfId="25499"/>
    <cellStyle name="메모 2 7 3 7" xfId="8296"/>
    <cellStyle name="메모 2 7 3 7 2" xfId="14262"/>
    <cellStyle name="메모 2 7 3 7 3" xfId="20018"/>
    <cellStyle name="메모 2 7 3 7 4" xfId="25500"/>
    <cellStyle name="메모 2 7 3 8" xfId="8297"/>
    <cellStyle name="메모 2 7 3 8 2" xfId="14263"/>
    <cellStyle name="메모 2 7 3 8 3" xfId="20019"/>
    <cellStyle name="메모 2 7 3 8 4" xfId="25501"/>
    <cellStyle name="메모 2 7 3 9" xfId="8298"/>
    <cellStyle name="메모 2 7 3 9 2" xfId="14264"/>
    <cellStyle name="메모 2 7 3 9 3" xfId="20020"/>
    <cellStyle name="메모 2 7 3 9 4" xfId="25502"/>
    <cellStyle name="메모 2 7 4" xfId="8299"/>
    <cellStyle name="메모 2 7 4 2" xfId="14265"/>
    <cellStyle name="메모 2 7 4 3" xfId="20021"/>
    <cellStyle name="메모 2 7 4 4" xfId="25503"/>
    <cellStyle name="메모 2 7 5" xfId="8300"/>
    <cellStyle name="메모 2 7 5 2" xfId="14266"/>
    <cellStyle name="메모 2 7 5 3" xfId="20022"/>
    <cellStyle name="메모 2 7 5 4" xfId="25504"/>
    <cellStyle name="메모 2 7 6" xfId="8301"/>
    <cellStyle name="메모 2 7 6 2" xfId="14267"/>
    <cellStyle name="메모 2 7 6 3" xfId="20023"/>
    <cellStyle name="메모 2 7 6 4" xfId="25505"/>
    <cellStyle name="메모 2 7 7" xfId="8302"/>
    <cellStyle name="메모 2 7 7 2" xfId="14268"/>
    <cellStyle name="메모 2 7 7 3" xfId="20024"/>
    <cellStyle name="메모 2 7 7 4" xfId="25506"/>
    <cellStyle name="메모 2 7 8" xfId="8303"/>
    <cellStyle name="메모 2 7 8 2" xfId="14269"/>
    <cellStyle name="메모 2 7 8 3" xfId="20025"/>
    <cellStyle name="메모 2 7 8 4" xfId="25507"/>
    <cellStyle name="메모 2 7 9" xfId="11402"/>
    <cellStyle name="메모 2 8" xfId="8304"/>
    <cellStyle name="메모 2 8 2" xfId="14270"/>
    <cellStyle name="메모 2 8 3" xfId="20026"/>
    <cellStyle name="메모 2 8 4" xfId="25508"/>
    <cellStyle name="메모 2 9" xfId="11338"/>
    <cellStyle name="메모 3" xfId="559"/>
    <cellStyle name="메모 3 2" xfId="4577"/>
    <cellStyle name="메모 3 2 2" xfId="5216"/>
    <cellStyle name="메모 3 2 2 2" xfId="5526"/>
    <cellStyle name="메모 3 2 2 2 2" xfId="5814"/>
    <cellStyle name="메모 3 2 2 2 2 10" xfId="11787"/>
    <cellStyle name="메모 3 2 2 2 2 11" xfId="17551"/>
    <cellStyle name="메모 3 2 2 2 2 12" xfId="23067"/>
    <cellStyle name="메모 3 2 2 2 2 2" xfId="8305"/>
    <cellStyle name="메모 3 2 2 2 2 2 2" xfId="14271"/>
    <cellStyle name="메모 3 2 2 2 2 2 3" xfId="20027"/>
    <cellStyle name="메모 3 2 2 2 2 2 4" xfId="25509"/>
    <cellStyle name="메모 3 2 2 2 2 3" xfId="8306"/>
    <cellStyle name="메모 3 2 2 2 2 3 2" xfId="14272"/>
    <cellStyle name="메모 3 2 2 2 2 3 3" xfId="20028"/>
    <cellStyle name="메모 3 2 2 2 2 3 4" xfId="25510"/>
    <cellStyle name="메모 3 2 2 2 2 4" xfId="8307"/>
    <cellStyle name="메모 3 2 2 2 2 4 2" xfId="14273"/>
    <cellStyle name="메모 3 2 2 2 2 4 3" xfId="20029"/>
    <cellStyle name="메모 3 2 2 2 2 4 4" xfId="25511"/>
    <cellStyle name="메모 3 2 2 2 2 5" xfId="8308"/>
    <cellStyle name="메모 3 2 2 2 2 5 2" xfId="14274"/>
    <cellStyle name="메모 3 2 2 2 2 5 3" xfId="20030"/>
    <cellStyle name="메모 3 2 2 2 2 5 4" xfId="25512"/>
    <cellStyle name="메모 3 2 2 2 2 6" xfId="8309"/>
    <cellStyle name="메모 3 2 2 2 2 6 2" xfId="14275"/>
    <cellStyle name="메모 3 2 2 2 2 6 3" xfId="20031"/>
    <cellStyle name="메모 3 2 2 2 2 6 4" xfId="25513"/>
    <cellStyle name="메모 3 2 2 2 2 7" xfId="8310"/>
    <cellStyle name="메모 3 2 2 2 2 7 2" xfId="14276"/>
    <cellStyle name="메모 3 2 2 2 2 7 3" xfId="20032"/>
    <cellStyle name="메모 3 2 2 2 2 7 4" xfId="25514"/>
    <cellStyle name="메모 3 2 2 2 2 8" xfId="8311"/>
    <cellStyle name="메모 3 2 2 2 2 8 2" xfId="14277"/>
    <cellStyle name="메모 3 2 2 2 2 8 3" xfId="20033"/>
    <cellStyle name="메모 3 2 2 2 2 8 4" xfId="25515"/>
    <cellStyle name="메모 3 2 2 2 2 9" xfId="8312"/>
    <cellStyle name="메모 3 2 2 2 2 9 2" xfId="14278"/>
    <cellStyle name="메모 3 2 2 2 2 9 3" xfId="20034"/>
    <cellStyle name="메모 3 2 2 2 2 9 4" xfId="25516"/>
    <cellStyle name="메모 3 2 2 2 3" xfId="6037"/>
    <cellStyle name="메모 3 2 2 2 3 10" xfId="8313"/>
    <cellStyle name="메모 3 2 2 2 3 10 2" xfId="14279"/>
    <cellStyle name="메모 3 2 2 2 3 10 3" xfId="20035"/>
    <cellStyle name="메모 3 2 2 2 3 10 4" xfId="25517"/>
    <cellStyle name="메모 3 2 2 2 3 11" xfId="12010"/>
    <cellStyle name="메모 3 2 2 2 3 12" xfId="17767"/>
    <cellStyle name="메모 3 2 2 2 3 13" xfId="23264"/>
    <cellStyle name="메모 3 2 2 2 3 2" xfId="8314"/>
    <cellStyle name="메모 3 2 2 2 3 2 2" xfId="14280"/>
    <cellStyle name="메모 3 2 2 2 3 2 3" xfId="20036"/>
    <cellStyle name="메모 3 2 2 2 3 2 4" xfId="25518"/>
    <cellStyle name="메모 3 2 2 2 3 3" xfId="8315"/>
    <cellStyle name="메모 3 2 2 2 3 3 2" xfId="14281"/>
    <cellStyle name="메모 3 2 2 2 3 3 3" xfId="20037"/>
    <cellStyle name="메모 3 2 2 2 3 3 4" xfId="25519"/>
    <cellStyle name="메모 3 2 2 2 3 4" xfId="8316"/>
    <cellStyle name="메모 3 2 2 2 3 4 2" xfId="14282"/>
    <cellStyle name="메모 3 2 2 2 3 4 3" xfId="20038"/>
    <cellStyle name="메모 3 2 2 2 3 4 4" xfId="25520"/>
    <cellStyle name="메모 3 2 2 2 3 5" xfId="8317"/>
    <cellStyle name="메모 3 2 2 2 3 5 2" xfId="14283"/>
    <cellStyle name="메모 3 2 2 2 3 5 3" xfId="20039"/>
    <cellStyle name="메모 3 2 2 2 3 5 4" xfId="25521"/>
    <cellStyle name="메모 3 2 2 2 3 6" xfId="8318"/>
    <cellStyle name="메모 3 2 2 2 3 6 2" xfId="14284"/>
    <cellStyle name="메모 3 2 2 2 3 6 3" xfId="20040"/>
    <cellStyle name="메모 3 2 2 2 3 6 4" xfId="25522"/>
    <cellStyle name="메모 3 2 2 2 3 7" xfId="8319"/>
    <cellStyle name="메모 3 2 2 2 3 7 2" xfId="14285"/>
    <cellStyle name="메모 3 2 2 2 3 7 3" xfId="20041"/>
    <cellStyle name="메모 3 2 2 2 3 7 4" xfId="25523"/>
    <cellStyle name="메모 3 2 2 2 3 8" xfId="8320"/>
    <cellStyle name="메모 3 2 2 2 3 8 2" xfId="14286"/>
    <cellStyle name="메모 3 2 2 2 3 8 3" xfId="20042"/>
    <cellStyle name="메모 3 2 2 2 3 8 4" xfId="25524"/>
    <cellStyle name="메모 3 2 2 2 3 9" xfId="8321"/>
    <cellStyle name="메모 3 2 2 2 3 9 2" xfId="14287"/>
    <cellStyle name="메모 3 2 2 2 3 9 3" xfId="20043"/>
    <cellStyle name="메모 3 2 2 2 3 9 4" xfId="25525"/>
    <cellStyle name="메모 3 2 2 2 4" xfId="8322"/>
    <cellStyle name="메모 3 2 2 2 4 2" xfId="14288"/>
    <cellStyle name="메모 3 2 2 2 4 3" xfId="20044"/>
    <cellStyle name="메모 3 2 2 2 4 4" xfId="25526"/>
    <cellStyle name="메모 3 2 2 2 5" xfId="8323"/>
    <cellStyle name="메모 3 2 2 2 5 2" xfId="14289"/>
    <cellStyle name="메모 3 2 2 2 5 3" xfId="20045"/>
    <cellStyle name="메모 3 2 2 2 5 4" xfId="25527"/>
    <cellStyle name="메모 3 2 2 2 6" xfId="8324"/>
    <cellStyle name="메모 3 2 2 2 6 2" xfId="14290"/>
    <cellStyle name="메모 3 2 2 2 6 3" xfId="20046"/>
    <cellStyle name="메모 3 2 2 2 6 4" xfId="25528"/>
    <cellStyle name="메모 3 2 2 2 7" xfId="11520"/>
    <cellStyle name="메모 3 2 2 2 8" xfId="17309"/>
    <cellStyle name="메모 3 2 2 3" xfId="5437"/>
    <cellStyle name="메모 3 2 2 3 2" xfId="5725"/>
    <cellStyle name="메모 3 2 2 3 2 10" xfId="11698"/>
    <cellStyle name="메모 3 2 2 3 2 11" xfId="17465"/>
    <cellStyle name="메모 3 2 2 3 2 12" xfId="22986"/>
    <cellStyle name="메모 3 2 2 3 2 2" xfId="8325"/>
    <cellStyle name="메모 3 2 2 3 2 2 2" xfId="14291"/>
    <cellStyle name="메모 3 2 2 3 2 2 3" xfId="20047"/>
    <cellStyle name="메모 3 2 2 3 2 2 4" xfId="25529"/>
    <cellStyle name="메모 3 2 2 3 2 3" xfId="8326"/>
    <cellStyle name="메모 3 2 2 3 2 3 2" xfId="14292"/>
    <cellStyle name="메모 3 2 2 3 2 3 3" xfId="20048"/>
    <cellStyle name="메모 3 2 2 3 2 3 4" xfId="25530"/>
    <cellStyle name="메모 3 2 2 3 2 4" xfId="8327"/>
    <cellStyle name="메모 3 2 2 3 2 4 2" xfId="14293"/>
    <cellStyle name="메모 3 2 2 3 2 4 3" xfId="20049"/>
    <cellStyle name="메모 3 2 2 3 2 4 4" xfId="25531"/>
    <cellStyle name="메모 3 2 2 3 2 5" xfId="8328"/>
    <cellStyle name="메모 3 2 2 3 2 5 2" xfId="14294"/>
    <cellStyle name="메모 3 2 2 3 2 5 3" xfId="20050"/>
    <cellStyle name="메모 3 2 2 3 2 5 4" xfId="25532"/>
    <cellStyle name="메모 3 2 2 3 2 6" xfId="8329"/>
    <cellStyle name="메모 3 2 2 3 2 6 2" xfId="14295"/>
    <cellStyle name="메모 3 2 2 3 2 6 3" xfId="20051"/>
    <cellStyle name="메모 3 2 2 3 2 6 4" xfId="25533"/>
    <cellStyle name="메모 3 2 2 3 2 7" xfId="8330"/>
    <cellStyle name="메모 3 2 2 3 2 7 2" xfId="14296"/>
    <cellStyle name="메모 3 2 2 3 2 7 3" xfId="20052"/>
    <cellStyle name="메모 3 2 2 3 2 7 4" xfId="25534"/>
    <cellStyle name="메모 3 2 2 3 2 8" xfId="8331"/>
    <cellStyle name="메모 3 2 2 3 2 8 2" xfId="14297"/>
    <cellStyle name="메모 3 2 2 3 2 8 3" xfId="20053"/>
    <cellStyle name="메모 3 2 2 3 2 8 4" xfId="25535"/>
    <cellStyle name="메모 3 2 2 3 2 9" xfId="8332"/>
    <cellStyle name="메모 3 2 2 3 2 9 2" xfId="14298"/>
    <cellStyle name="메모 3 2 2 3 2 9 3" xfId="20054"/>
    <cellStyle name="메모 3 2 2 3 2 9 4" xfId="25536"/>
    <cellStyle name="메모 3 2 2 3 3" xfId="5957"/>
    <cellStyle name="메모 3 2 2 3 3 10" xfId="8333"/>
    <cellStyle name="메모 3 2 2 3 3 10 2" xfId="14299"/>
    <cellStyle name="메모 3 2 2 3 3 10 3" xfId="20055"/>
    <cellStyle name="메모 3 2 2 3 3 10 4" xfId="25537"/>
    <cellStyle name="메모 3 2 2 3 3 11" xfId="11930"/>
    <cellStyle name="메모 3 2 2 3 3 12" xfId="17687"/>
    <cellStyle name="메모 3 2 2 3 3 13" xfId="23184"/>
    <cellStyle name="메모 3 2 2 3 3 2" xfId="8334"/>
    <cellStyle name="메모 3 2 2 3 3 2 2" xfId="14300"/>
    <cellStyle name="메모 3 2 2 3 3 2 3" xfId="20056"/>
    <cellStyle name="메모 3 2 2 3 3 2 4" xfId="25538"/>
    <cellStyle name="메모 3 2 2 3 3 3" xfId="8335"/>
    <cellStyle name="메모 3 2 2 3 3 3 2" xfId="14301"/>
    <cellStyle name="메모 3 2 2 3 3 3 3" xfId="20057"/>
    <cellStyle name="메모 3 2 2 3 3 3 4" xfId="25539"/>
    <cellStyle name="메모 3 2 2 3 3 4" xfId="8336"/>
    <cellStyle name="메모 3 2 2 3 3 4 2" xfId="14302"/>
    <cellStyle name="메모 3 2 2 3 3 4 3" xfId="20058"/>
    <cellStyle name="메모 3 2 2 3 3 4 4" xfId="25540"/>
    <cellStyle name="메모 3 2 2 3 3 5" xfId="8337"/>
    <cellStyle name="메모 3 2 2 3 3 5 2" xfId="14303"/>
    <cellStyle name="메모 3 2 2 3 3 5 3" xfId="20059"/>
    <cellStyle name="메모 3 2 2 3 3 5 4" xfId="25541"/>
    <cellStyle name="메모 3 2 2 3 3 6" xfId="8338"/>
    <cellStyle name="메모 3 2 2 3 3 6 2" xfId="14304"/>
    <cellStyle name="메모 3 2 2 3 3 6 3" xfId="20060"/>
    <cellStyle name="메모 3 2 2 3 3 6 4" xfId="25542"/>
    <cellStyle name="메모 3 2 2 3 3 7" xfId="8339"/>
    <cellStyle name="메모 3 2 2 3 3 7 2" xfId="14305"/>
    <cellStyle name="메모 3 2 2 3 3 7 3" xfId="20061"/>
    <cellStyle name="메모 3 2 2 3 3 7 4" xfId="25543"/>
    <cellStyle name="메모 3 2 2 3 3 8" xfId="8340"/>
    <cellStyle name="메모 3 2 2 3 3 8 2" xfId="14306"/>
    <cellStyle name="메모 3 2 2 3 3 8 3" xfId="20062"/>
    <cellStyle name="메모 3 2 2 3 3 8 4" xfId="25544"/>
    <cellStyle name="메모 3 2 2 3 3 9" xfId="8341"/>
    <cellStyle name="메모 3 2 2 3 3 9 2" xfId="14307"/>
    <cellStyle name="메모 3 2 2 3 3 9 3" xfId="20063"/>
    <cellStyle name="메모 3 2 2 3 3 9 4" xfId="25545"/>
    <cellStyle name="메모 3 2 2 3 4" xfId="8342"/>
    <cellStyle name="메모 3 2 2 3 4 2" xfId="14308"/>
    <cellStyle name="메모 3 2 2 3 4 3" xfId="20064"/>
    <cellStyle name="메모 3 2 2 3 4 4" xfId="25546"/>
    <cellStyle name="메모 3 2 2 3 5" xfId="8343"/>
    <cellStyle name="메모 3 2 2 3 5 2" xfId="14309"/>
    <cellStyle name="메모 3 2 2 3 5 3" xfId="20065"/>
    <cellStyle name="메모 3 2 2 3 5 4" xfId="25547"/>
    <cellStyle name="메모 3 2 2 3 6" xfId="8344"/>
    <cellStyle name="메모 3 2 2 3 6 2" xfId="14310"/>
    <cellStyle name="메모 3 2 2 3 6 3" xfId="20066"/>
    <cellStyle name="메모 3 2 2 3 6 4" xfId="25548"/>
    <cellStyle name="메모 3 2 2 3 7" xfId="11431"/>
    <cellStyle name="메모 3 2 2 3 8" xfId="17226"/>
    <cellStyle name="메모 3 2 2 4" xfId="5493"/>
    <cellStyle name="메모 3 2 2 4 2" xfId="5781"/>
    <cellStyle name="메모 3 2 2 4 2 10" xfId="11754"/>
    <cellStyle name="메모 3 2 2 4 2 11" xfId="17519"/>
    <cellStyle name="메모 3 2 2 4 2 12" xfId="23034"/>
    <cellStyle name="메모 3 2 2 4 2 2" xfId="8345"/>
    <cellStyle name="메모 3 2 2 4 2 2 2" xfId="14311"/>
    <cellStyle name="메모 3 2 2 4 2 2 3" xfId="20067"/>
    <cellStyle name="메모 3 2 2 4 2 2 4" xfId="25549"/>
    <cellStyle name="메모 3 2 2 4 2 3" xfId="8346"/>
    <cellStyle name="메모 3 2 2 4 2 3 2" xfId="14312"/>
    <cellStyle name="메모 3 2 2 4 2 3 3" xfId="20068"/>
    <cellStyle name="메모 3 2 2 4 2 3 4" xfId="25550"/>
    <cellStyle name="메모 3 2 2 4 2 4" xfId="8347"/>
    <cellStyle name="메모 3 2 2 4 2 4 2" xfId="14313"/>
    <cellStyle name="메모 3 2 2 4 2 4 3" xfId="20069"/>
    <cellStyle name="메모 3 2 2 4 2 4 4" xfId="25551"/>
    <cellStyle name="메모 3 2 2 4 2 5" xfId="8348"/>
    <cellStyle name="메모 3 2 2 4 2 5 2" xfId="14314"/>
    <cellStyle name="메모 3 2 2 4 2 5 3" xfId="20070"/>
    <cellStyle name="메모 3 2 2 4 2 5 4" xfId="25552"/>
    <cellStyle name="메모 3 2 2 4 2 6" xfId="8349"/>
    <cellStyle name="메모 3 2 2 4 2 6 2" xfId="14315"/>
    <cellStyle name="메모 3 2 2 4 2 6 3" xfId="20071"/>
    <cellStyle name="메모 3 2 2 4 2 6 4" xfId="25553"/>
    <cellStyle name="메모 3 2 2 4 2 7" xfId="8350"/>
    <cellStyle name="메모 3 2 2 4 2 7 2" xfId="14316"/>
    <cellStyle name="메모 3 2 2 4 2 7 3" xfId="20072"/>
    <cellStyle name="메모 3 2 2 4 2 7 4" xfId="25554"/>
    <cellStyle name="메모 3 2 2 4 2 8" xfId="8351"/>
    <cellStyle name="메모 3 2 2 4 2 8 2" xfId="14317"/>
    <cellStyle name="메모 3 2 2 4 2 8 3" xfId="20073"/>
    <cellStyle name="메모 3 2 2 4 2 8 4" xfId="25555"/>
    <cellStyle name="메모 3 2 2 4 2 9" xfId="8352"/>
    <cellStyle name="메모 3 2 2 4 2 9 2" xfId="14318"/>
    <cellStyle name="메모 3 2 2 4 2 9 3" xfId="20074"/>
    <cellStyle name="메모 3 2 2 4 2 9 4" xfId="25556"/>
    <cellStyle name="메모 3 2 2 4 3" xfId="6006"/>
    <cellStyle name="메모 3 2 2 4 3 10" xfId="8353"/>
    <cellStyle name="메모 3 2 2 4 3 10 2" xfId="14319"/>
    <cellStyle name="메모 3 2 2 4 3 10 3" xfId="20075"/>
    <cellStyle name="메모 3 2 2 4 3 10 4" xfId="25557"/>
    <cellStyle name="메모 3 2 2 4 3 11" xfId="11979"/>
    <cellStyle name="메모 3 2 2 4 3 12" xfId="17736"/>
    <cellStyle name="메모 3 2 2 4 3 13" xfId="23233"/>
    <cellStyle name="메모 3 2 2 4 3 2" xfId="8354"/>
    <cellStyle name="메모 3 2 2 4 3 2 2" xfId="14320"/>
    <cellStyle name="메모 3 2 2 4 3 2 3" xfId="20076"/>
    <cellStyle name="메모 3 2 2 4 3 2 4" xfId="25558"/>
    <cellStyle name="메모 3 2 2 4 3 3" xfId="8355"/>
    <cellStyle name="메모 3 2 2 4 3 3 2" xfId="14321"/>
    <cellStyle name="메모 3 2 2 4 3 3 3" xfId="20077"/>
    <cellStyle name="메모 3 2 2 4 3 3 4" xfId="25559"/>
    <cellStyle name="메모 3 2 2 4 3 4" xfId="8356"/>
    <cellStyle name="메모 3 2 2 4 3 4 2" xfId="14322"/>
    <cellStyle name="메모 3 2 2 4 3 4 3" xfId="20078"/>
    <cellStyle name="메모 3 2 2 4 3 4 4" xfId="25560"/>
    <cellStyle name="메모 3 2 2 4 3 5" xfId="8357"/>
    <cellStyle name="메모 3 2 2 4 3 5 2" xfId="14323"/>
    <cellStyle name="메모 3 2 2 4 3 5 3" xfId="20079"/>
    <cellStyle name="메모 3 2 2 4 3 5 4" xfId="25561"/>
    <cellStyle name="메모 3 2 2 4 3 6" xfId="8358"/>
    <cellStyle name="메모 3 2 2 4 3 6 2" xfId="14324"/>
    <cellStyle name="메모 3 2 2 4 3 6 3" xfId="20080"/>
    <cellStyle name="메모 3 2 2 4 3 6 4" xfId="25562"/>
    <cellStyle name="메모 3 2 2 4 3 7" xfId="8359"/>
    <cellStyle name="메모 3 2 2 4 3 7 2" xfId="14325"/>
    <cellStyle name="메모 3 2 2 4 3 7 3" xfId="20081"/>
    <cellStyle name="메모 3 2 2 4 3 7 4" xfId="25563"/>
    <cellStyle name="메모 3 2 2 4 3 8" xfId="8360"/>
    <cellStyle name="메모 3 2 2 4 3 8 2" xfId="14326"/>
    <cellStyle name="메모 3 2 2 4 3 8 3" xfId="20082"/>
    <cellStyle name="메모 3 2 2 4 3 8 4" xfId="25564"/>
    <cellStyle name="메모 3 2 2 4 3 9" xfId="8361"/>
    <cellStyle name="메모 3 2 2 4 3 9 2" xfId="14327"/>
    <cellStyle name="메모 3 2 2 4 3 9 3" xfId="20083"/>
    <cellStyle name="메모 3 2 2 4 3 9 4" xfId="25565"/>
    <cellStyle name="메모 3 2 2 4 4" xfId="8362"/>
    <cellStyle name="메모 3 2 2 4 4 2" xfId="14328"/>
    <cellStyle name="메모 3 2 2 4 4 3" xfId="20084"/>
    <cellStyle name="메모 3 2 2 4 4 4" xfId="25566"/>
    <cellStyle name="메모 3 2 2 4 5" xfId="8363"/>
    <cellStyle name="메모 3 2 2 4 5 2" xfId="14329"/>
    <cellStyle name="메모 3 2 2 4 5 3" xfId="20085"/>
    <cellStyle name="메모 3 2 2 4 5 4" xfId="25567"/>
    <cellStyle name="메모 3 2 2 4 6" xfId="8364"/>
    <cellStyle name="메모 3 2 2 4 6 2" xfId="14330"/>
    <cellStyle name="메모 3 2 2 4 6 3" xfId="20086"/>
    <cellStyle name="메모 3 2 2 4 6 4" xfId="25568"/>
    <cellStyle name="메모 3 2 2 4 7" xfId="8365"/>
    <cellStyle name="메모 3 2 2 4 7 2" xfId="14331"/>
    <cellStyle name="메모 3 2 2 4 7 3" xfId="20087"/>
    <cellStyle name="메모 3 2 2 4 7 4" xfId="25569"/>
    <cellStyle name="메모 3 2 2 4 8" xfId="11487"/>
    <cellStyle name="메모 3 2 2 4 9" xfId="17278"/>
    <cellStyle name="메모 3 2 2 5" xfId="5456"/>
    <cellStyle name="메모 3 2 2 5 10" xfId="17243"/>
    <cellStyle name="메모 3 2 2 5 11" xfId="11256"/>
    <cellStyle name="메모 3 2 2 5 2" xfId="5744"/>
    <cellStyle name="메모 3 2 2 5 2 10" xfId="8366"/>
    <cellStyle name="메모 3 2 2 5 2 10 2" xfId="14332"/>
    <cellStyle name="메모 3 2 2 5 2 10 3" xfId="20088"/>
    <cellStyle name="메모 3 2 2 5 2 10 4" xfId="25570"/>
    <cellStyle name="메모 3 2 2 5 2 11" xfId="11717"/>
    <cellStyle name="메모 3 2 2 5 2 12" xfId="17484"/>
    <cellStyle name="메모 3 2 2 5 2 13" xfId="23002"/>
    <cellStyle name="메모 3 2 2 5 2 2" xfId="8367"/>
    <cellStyle name="메모 3 2 2 5 2 2 2" xfId="14333"/>
    <cellStyle name="메모 3 2 2 5 2 2 3" xfId="20089"/>
    <cellStyle name="메모 3 2 2 5 2 2 4" xfId="25571"/>
    <cellStyle name="메모 3 2 2 5 2 3" xfId="8368"/>
    <cellStyle name="메모 3 2 2 5 2 3 2" xfId="14334"/>
    <cellStyle name="메모 3 2 2 5 2 3 3" xfId="20090"/>
    <cellStyle name="메모 3 2 2 5 2 3 4" xfId="25572"/>
    <cellStyle name="메모 3 2 2 5 2 4" xfId="8369"/>
    <cellStyle name="메모 3 2 2 5 2 4 2" xfId="14335"/>
    <cellStyle name="메모 3 2 2 5 2 4 3" xfId="20091"/>
    <cellStyle name="메모 3 2 2 5 2 4 4" xfId="25573"/>
    <cellStyle name="메모 3 2 2 5 2 5" xfId="8370"/>
    <cellStyle name="메모 3 2 2 5 2 5 2" xfId="14336"/>
    <cellStyle name="메모 3 2 2 5 2 5 3" xfId="20092"/>
    <cellStyle name="메모 3 2 2 5 2 5 4" xfId="25574"/>
    <cellStyle name="메모 3 2 2 5 2 6" xfId="8371"/>
    <cellStyle name="메모 3 2 2 5 2 6 2" xfId="14337"/>
    <cellStyle name="메모 3 2 2 5 2 6 3" xfId="20093"/>
    <cellStyle name="메모 3 2 2 5 2 6 4" xfId="25575"/>
    <cellStyle name="메모 3 2 2 5 2 7" xfId="8372"/>
    <cellStyle name="메모 3 2 2 5 2 7 2" xfId="14338"/>
    <cellStyle name="메모 3 2 2 5 2 7 3" xfId="20094"/>
    <cellStyle name="메모 3 2 2 5 2 7 4" xfId="25576"/>
    <cellStyle name="메모 3 2 2 5 2 8" xfId="8373"/>
    <cellStyle name="메모 3 2 2 5 2 8 2" xfId="14339"/>
    <cellStyle name="메모 3 2 2 5 2 8 3" xfId="20095"/>
    <cellStyle name="메모 3 2 2 5 2 8 4" xfId="25577"/>
    <cellStyle name="메모 3 2 2 5 2 9" xfId="8374"/>
    <cellStyle name="메모 3 2 2 5 2 9 2" xfId="14340"/>
    <cellStyle name="메모 3 2 2 5 2 9 3" xfId="20096"/>
    <cellStyle name="메모 3 2 2 5 2 9 4" xfId="25578"/>
    <cellStyle name="메모 3 2 2 5 3" xfId="5971"/>
    <cellStyle name="메모 3 2 2 5 3 10" xfId="8375"/>
    <cellStyle name="메모 3 2 2 5 3 10 2" xfId="14341"/>
    <cellStyle name="메모 3 2 2 5 3 10 3" xfId="20097"/>
    <cellStyle name="메모 3 2 2 5 3 10 4" xfId="25579"/>
    <cellStyle name="메모 3 2 2 5 3 11" xfId="11944"/>
    <cellStyle name="메모 3 2 2 5 3 12" xfId="17701"/>
    <cellStyle name="메모 3 2 2 5 3 13" xfId="23198"/>
    <cellStyle name="메모 3 2 2 5 3 2" xfId="8376"/>
    <cellStyle name="메모 3 2 2 5 3 2 2" xfId="14342"/>
    <cellStyle name="메모 3 2 2 5 3 2 3" xfId="20098"/>
    <cellStyle name="메모 3 2 2 5 3 2 4" xfId="25580"/>
    <cellStyle name="메모 3 2 2 5 3 3" xfId="8377"/>
    <cellStyle name="메모 3 2 2 5 3 3 2" xfId="14343"/>
    <cellStyle name="메모 3 2 2 5 3 3 3" xfId="20099"/>
    <cellStyle name="메모 3 2 2 5 3 3 4" xfId="25581"/>
    <cellStyle name="메모 3 2 2 5 3 4" xfId="8378"/>
    <cellStyle name="메모 3 2 2 5 3 4 2" xfId="14344"/>
    <cellStyle name="메모 3 2 2 5 3 4 3" xfId="20100"/>
    <cellStyle name="메모 3 2 2 5 3 4 4" xfId="25582"/>
    <cellStyle name="메모 3 2 2 5 3 5" xfId="8379"/>
    <cellStyle name="메모 3 2 2 5 3 5 2" xfId="14345"/>
    <cellStyle name="메모 3 2 2 5 3 5 3" xfId="20101"/>
    <cellStyle name="메모 3 2 2 5 3 5 4" xfId="25583"/>
    <cellStyle name="메모 3 2 2 5 3 6" xfId="8380"/>
    <cellStyle name="메모 3 2 2 5 3 6 2" xfId="14346"/>
    <cellStyle name="메모 3 2 2 5 3 6 3" xfId="20102"/>
    <cellStyle name="메모 3 2 2 5 3 6 4" xfId="25584"/>
    <cellStyle name="메모 3 2 2 5 3 7" xfId="8381"/>
    <cellStyle name="메모 3 2 2 5 3 7 2" xfId="14347"/>
    <cellStyle name="메모 3 2 2 5 3 7 3" xfId="20103"/>
    <cellStyle name="메모 3 2 2 5 3 7 4" xfId="25585"/>
    <cellStyle name="메모 3 2 2 5 3 8" xfId="8382"/>
    <cellStyle name="메모 3 2 2 5 3 8 2" xfId="14348"/>
    <cellStyle name="메모 3 2 2 5 3 8 3" xfId="20104"/>
    <cellStyle name="메모 3 2 2 5 3 8 4" xfId="25586"/>
    <cellStyle name="메모 3 2 2 5 3 9" xfId="8383"/>
    <cellStyle name="메모 3 2 2 5 3 9 2" xfId="14349"/>
    <cellStyle name="메모 3 2 2 5 3 9 3" xfId="20105"/>
    <cellStyle name="메모 3 2 2 5 3 9 4" xfId="25587"/>
    <cellStyle name="메모 3 2 2 5 4" xfId="8384"/>
    <cellStyle name="메모 3 2 2 5 4 2" xfId="14350"/>
    <cellStyle name="메모 3 2 2 5 4 3" xfId="20106"/>
    <cellStyle name="메모 3 2 2 5 4 4" xfId="25588"/>
    <cellStyle name="메모 3 2 2 5 5" xfId="8385"/>
    <cellStyle name="메모 3 2 2 5 5 2" xfId="14351"/>
    <cellStyle name="메모 3 2 2 5 5 3" xfId="20107"/>
    <cellStyle name="메모 3 2 2 5 5 4" xfId="25589"/>
    <cellStyle name="메모 3 2 2 5 6" xfId="8386"/>
    <cellStyle name="메모 3 2 2 5 6 2" xfId="14352"/>
    <cellStyle name="메모 3 2 2 5 6 3" xfId="20108"/>
    <cellStyle name="메모 3 2 2 5 6 4" xfId="25590"/>
    <cellStyle name="메모 3 2 2 5 7" xfId="8387"/>
    <cellStyle name="메모 3 2 2 5 7 2" xfId="14353"/>
    <cellStyle name="메모 3 2 2 5 7 3" xfId="20109"/>
    <cellStyle name="메모 3 2 2 5 7 4" xfId="25591"/>
    <cellStyle name="메모 3 2 2 5 8" xfId="8388"/>
    <cellStyle name="메모 3 2 2 5 8 2" xfId="14354"/>
    <cellStyle name="메모 3 2 2 5 8 3" xfId="20110"/>
    <cellStyle name="메모 3 2 2 5 8 4" xfId="25592"/>
    <cellStyle name="메모 3 2 2 5 9" xfId="11450"/>
    <cellStyle name="메모 3 2 2 6" xfId="8389"/>
    <cellStyle name="메모 3 2 2 6 2" xfId="14355"/>
    <cellStyle name="메모 3 2 2 6 3" xfId="20111"/>
    <cellStyle name="메모 3 2 2 6 4" xfId="25593"/>
    <cellStyle name="메모 3 2 2 7" xfId="8390"/>
    <cellStyle name="메모 3 2 2 7 2" xfId="14356"/>
    <cellStyle name="메모 3 2 2 7 3" xfId="20112"/>
    <cellStyle name="메모 3 2 2 7 4" xfId="25594"/>
    <cellStyle name="메모 3 2 2 8" xfId="11340"/>
    <cellStyle name="메모 3 2 2 9" xfId="11270"/>
    <cellStyle name="메모 3 2 3" xfId="5520"/>
    <cellStyle name="메모 3 2 3 10" xfId="8391"/>
    <cellStyle name="메모 3 2 3 10 2" xfId="14357"/>
    <cellStyle name="메모 3 2 3 10 3" xfId="20113"/>
    <cellStyle name="메모 3 2 3 10 4" xfId="25595"/>
    <cellStyle name="메모 3 2 3 11" xfId="11514"/>
    <cellStyle name="메모 3 2 3 12" xfId="17303"/>
    <cellStyle name="메모 3 2 3 13" xfId="22897"/>
    <cellStyle name="메모 3 2 3 2" xfId="5808"/>
    <cellStyle name="메모 3 2 3 2 10" xfId="11781"/>
    <cellStyle name="메모 3 2 3 2 11" xfId="17545"/>
    <cellStyle name="메모 3 2 3 2 12" xfId="23061"/>
    <cellStyle name="메모 3 2 3 2 2" xfId="8392"/>
    <cellStyle name="메모 3 2 3 2 2 2" xfId="14358"/>
    <cellStyle name="메모 3 2 3 2 2 3" xfId="20114"/>
    <cellStyle name="메모 3 2 3 2 2 4" xfId="25596"/>
    <cellStyle name="메모 3 2 3 2 3" xfId="8393"/>
    <cellStyle name="메모 3 2 3 2 3 2" xfId="14359"/>
    <cellStyle name="메모 3 2 3 2 3 3" xfId="20115"/>
    <cellStyle name="메모 3 2 3 2 3 4" xfId="25597"/>
    <cellStyle name="메모 3 2 3 2 4" xfId="8394"/>
    <cellStyle name="메모 3 2 3 2 4 2" xfId="14360"/>
    <cellStyle name="메모 3 2 3 2 4 3" xfId="20116"/>
    <cellStyle name="메모 3 2 3 2 4 4" xfId="25598"/>
    <cellStyle name="메모 3 2 3 2 5" xfId="8395"/>
    <cellStyle name="메모 3 2 3 2 5 2" xfId="14361"/>
    <cellStyle name="메모 3 2 3 2 5 3" xfId="20117"/>
    <cellStyle name="메모 3 2 3 2 5 4" xfId="25599"/>
    <cellStyle name="메모 3 2 3 2 6" xfId="8396"/>
    <cellStyle name="메모 3 2 3 2 6 2" xfId="14362"/>
    <cellStyle name="메모 3 2 3 2 6 3" xfId="20118"/>
    <cellStyle name="메모 3 2 3 2 6 4" xfId="25600"/>
    <cellStyle name="메모 3 2 3 2 7" xfId="8397"/>
    <cellStyle name="메모 3 2 3 2 7 2" xfId="14363"/>
    <cellStyle name="메모 3 2 3 2 7 3" xfId="20119"/>
    <cellStyle name="메모 3 2 3 2 7 4" xfId="25601"/>
    <cellStyle name="메모 3 2 3 2 8" xfId="8398"/>
    <cellStyle name="메모 3 2 3 2 8 2" xfId="14364"/>
    <cellStyle name="메모 3 2 3 2 8 3" xfId="20120"/>
    <cellStyle name="메모 3 2 3 2 8 4" xfId="25602"/>
    <cellStyle name="메모 3 2 3 2 9" xfId="8399"/>
    <cellStyle name="메모 3 2 3 2 9 2" xfId="14365"/>
    <cellStyle name="메모 3 2 3 2 9 3" xfId="20121"/>
    <cellStyle name="메모 3 2 3 2 9 4" xfId="25603"/>
    <cellStyle name="메모 3 2 3 3" xfId="6031"/>
    <cellStyle name="메모 3 2 3 3 10" xfId="8400"/>
    <cellStyle name="메모 3 2 3 3 10 2" xfId="14366"/>
    <cellStyle name="메모 3 2 3 3 10 3" xfId="20122"/>
    <cellStyle name="메모 3 2 3 3 10 4" xfId="25604"/>
    <cellStyle name="메모 3 2 3 3 11" xfId="12004"/>
    <cellStyle name="메모 3 2 3 3 12" xfId="17761"/>
    <cellStyle name="메모 3 2 3 3 13" xfId="23258"/>
    <cellStyle name="메모 3 2 3 3 2" xfId="8401"/>
    <cellStyle name="메모 3 2 3 3 2 2" xfId="14367"/>
    <cellStyle name="메모 3 2 3 3 2 3" xfId="20123"/>
    <cellStyle name="메모 3 2 3 3 2 4" xfId="25605"/>
    <cellStyle name="메모 3 2 3 3 3" xfId="8402"/>
    <cellStyle name="메모 3 2 3 3 3 2" xfId="14368"/>
    <cellStyle name="메모 3 2 3 3 3 3" xfId="20124"/>
    <cellStyle name="메모 3 2 3 3 3 4" xfId="25606"/>
    <cellStyle name="메모 3 2 3 3 4" xfId="8403"/>
    <cellStyle name="메모 3 2 3 3 4 2" xfId="14369"/>
    <cellStyle name="메모 3 2 3 3 4 3" xfId="20125"/>
    <cellStyle name="메모 3 2 3 3 4 4" xfId="25607"/>
    <cellStyle name="메모 3 2 3 3 5" xfId="8404"/>
    <cellStyle name="메모 3 2 3 3 5 2" xfId="14370"/>
    <cellStyle name="메모 3 2 3 3 5 3" xfId="20126"/>
    <cellStyle name="메모 3 2 3 3 5 4" xfId="25608"/>
    <cellStyle name="메모 3 2 3 3 6" xfId="8405"/>
    <cellStyle name="메모 3 2 3 3 6 2" xfId="14371"/>
    <cellStyle name="메모 3 2 3 3 6 3" xfId="20127"/>
    <cellStyle name="메모 3 2 3 3 6 4" xfId="25609"/>
    <cellStyle name="메모 3 2 3 3 7" xfId="8406"/>
    <cellStyle name="메모 3 2 3 3 7 2" xfId="14372"/>
    <cellStyle name="메모 3 2 3 3 7 3" xfId="20128"/>
    <cellStyle name="메모 3 2 3 3 7 4" xfId="25610"/>
    <cellStyle name="메모 3 2 3 3 8" xfId="8407"/>
    <cellStyle name="메모 3 2 3 3 8 2" xfId="14373"/>
    <cellStyle name="메모 3 2 3 3 8 3" xfId="20129"/>
    <cellStyle name="메모 3 2 3 3 8 4" xfId="25611"/>
    <cellStyle name="메모 3 2 3 3 9" xfId="8408"/>
    <cellStyle name="메모 3 2 3 3 9 2" xfId="14374"/>
    <cellStyle name="메모 3 2 3 3 9 3" xfId="20130"/>
    <cellStyle name="메모 3 2 3 3 9 4" xfId="25612"/>
    <cellStyle name="메모 3 2 3 4" xfId="8409"/>
    <cellStyle name="메모 3 2 3 4 2" xfId="14375"/>
    <cellStyle name="메모 3 2 3 4 3" xfId="20131"/>
    <cellStyle name="메모 3 2 3 4 4" xfId="25613"/>
    <cellStyle name="메모 3 2 3 5" xfId="8410"/>
    <cellStyle name="메모 3 2 3 5 2" xfId="14376"/>
    <cellStyle name="메모 3 2 3 5 3" xfId="20132"/>
    <cellStyle name="메모 3 2 3 5 4" xfId="25614"/>
    <cellStyle name="메모 3 2 3 6" xfId="8411"/>
    <cellStyle name="메모 3 2 3 6 2" xfId="14377"/>
    <cellStyle name="메모 3 2 3 6 3" xfId="20133"/>
    <cellStyle name="메모 3 2 3 6 4" xfId="25615"/>
    <cellStyle name="메모 3 2 3 7" xfId="8412"/>
    <cellStyle name="메모 3 2 3 7 2" xfId="14378"/>
    <cellStyle name="메모 3 2 3 7 3" xfId="20134"/>
    <cellStyle name="메모 3 2 3 7 4" xfId="25616"/>
    <cellStyle name="메모 3 2 3 8" xfId="8413"/>
    <cellStyle name="메모 3 2 3 8 2" xfId="14379"/>
    <cellStyle name="메모 3 2 3 8 3" xfId="20135"/>
    <cellStyle name="메모 3 2 3 8 4" xfId="25617"/>
    <cellStyle name="메모 3 2 3 9" xfId="8414"/>
    <cellStyle name="메모 3 2 3 9 2" xfId="14380"/>
    <cellStyle name="메모 3 2 3 9 3" xfId="20136"/>
    <cellStyle name="메모 3 2 3 9 4" xfId="25618"/>
    <cellStyle name="메모 3 2 4" xfId="5459"/>
    <cellStyle name="메모 3 2 4 2" xfId="5747"/>
    <cellStyle name="메모 3 2 4 2 10" xfId="11720"/>
    <cellStyle name="메모 3 2 4 2 11" xfId="17487"/>
    <cellStyle name="메모 3 2 4 2 12" xfId="23005"/>
    <cellStyle name="메모 3 2 4 2 2" xfId="8415"/>
    <cellStyle name="메모 3 2 4 2 2 2" xfId="14381"/>
    <cellStyle name="메모 3 2 4 2 2 3" xfId="20137"/>
    <cellStyle name="메모 3 2 4 2 2 4" xfId="25619"/>
    <cellStyle name="메모 3 2 4 2 3" xfId="8416"/>
    <cellStyle name="메모 3 2 4 2 3 2" xfId="14382"/>
    <cellStyle name="메모 3 2 4 2 3 3" xfId="20138"/>
    <cellStyle name="메모 3 2 4 2 3 4" xfId="25620"/>
    <cellStyle name="메모 3 2 4 2 4" xfId="8417"/>
    <cellStyle name="메모 3 2 4 2 4 2" xfId="14383"/>
    <cellStyle name="메모 3 2 4 2 4 3" xfId="20139"/>
    <cellStyle name="메모 3 2 4 2 4 4" xfId="25621"/>
    <cellStyle name="메모 3 2 4 2 5" xfId="8418"/>
    <cellStyle name="메모 3 2 4 2 5 2" xfId="14384"/>
    <cellStyle name="메모 3 2 4 2 5 3" xfId="20140"/>
    <cellStyle name="메모 3 2 4 2 5 4" xfId="25622"/>
    <cellStyle name="메모 3 2 4 2 6" xfId="8419"/>
    <cellStyle name="메모 3 2 4 2 6 2" xfId="14385"/>
    <cellStyle name="메모 3 2 4 2 6 3" xfId="20141"/>
    <cellStyle name="메모 3 2 4 2 6 4" xfId="25623"/>
    <cellStyle name="메모 3 2 4 2 7" xfId="8420"/>
    <cellStyle name="메모 3 2 4 2 7 2" xfId="14386"/>
    <cellStyle name="메모 3 2 4 2 7 3" xfId="20142"/>
    <cellStyle name="메모 3 2 4 2 7 4" xfId="25624"/>
    <cellStyle name="메모 3 2 4 2 8" xfId="8421"/>
    <cellStyle name="메모 3 2 4 2 8 2" xfId="14387"/>
    <cellStyle name="메모 3 2 4 2 8 3" xfId="20143"/>
    <cellStyle name="메모 3 2 4 2 8 4" xfId="25625"/>
    <cellStyle name="메모 3 2 4 2 9" xfId="8422"/>
    <cellStyle name="메모 3 2 4 2 9 2" xfId="14388"/>
    <cellStyle name="메모 3 2 4 2 9 3" xfId="20144"/>
    <cellStyle name="메모 3 2 4 2 9 4" xfId="25626"/>
    <cellStyle name="메모 3 2 4 3" xfId="5974"/>
    <cellStyle name="메모 3 2 4 3 10" xfId="8423"/>
    <cellStyle name="메모 3 2 4 3 10 2" xfId="14389"/>
    <cellStyle name="메모 3 2 4 3 10 3" xfId="20145"/>
    <cellStyle name="메모 3 2 4 3 10 4" xfId="25627"/>
    <cellStyle name="메모 3 2 4 3 11" xfId="11947"/>
    <cellStyle name="메모 3 2 4 3 12" xfId="17704"/>
    <cellStyle name="메모 3 2 4 3 13" xfId="23201"/>
    <cellStyle name="메모 3 2 4 3 2" xfId="8424"/>
    <cellStyle name="메모 3 2 4 3 2 2" xfId="14390"/>
    <cellStyle name="메모 3 2 4 3 2 3" xfId="20146"/>
    <cellStyle name="메모 3 2 4 3 2 4" xfId="25628"/>
    <cellStyle name="메모 3 2 4 3 3" xfId="8425"/>
    <cellStyle name="메모 3 2 4 3 3 2" xfId="14391"/>
    <cellStyle name="메모 3 2 4 3 3 3" xfId="20147"/>
    <cellStyle name="메모 3 2 4 3 3 4" xfId="25629"/>
    <cellStyle name="메모 3 2 4 3 4" xfId="8426"/>
    <cellStyle name="메모 3 2 4 3 4 2" xfId="14392"/>
    <cellStyle name="메모 3 2 4 3 4 3" xfId="20148"/>
    <cellStyle name="메모 3 2 4 3 4 4" xfId="25630"/>
    <cellStyle name="메모 3 2 4 3 5" xfId="8427"/>
    <cellStyle name="메모 3 2 4 3 5 2" xfId="14393"/>
    <cellStyle name="메모 3 2 4 3 5 3" xfId="20149"/>
    <cellStyle name="메모 3 2 4 3 5 4" xfId="25631"/>
    <cellStyle name="메모 3 2 4 3 6" xfId="8428"/>
    <cellStyle name="메모 3 2 4 3 6 2" xfId="14394"/>
    <cellStyle name="메모 3 2 4 3 6 3" xfId="20150"/>
    <cellStyle name="메모 3 2 4 3 6 4" xfId="25632"/>
    <cellStyle name="메모 3 2 4 3 7" xfId="8429"/>
    <cellStyle name="메모 3 2 4 3 7 2" xfId="14395"/>
    <cellStyle name="메모 3 2 4 3 7 3" xfId="20151"/>
    <cellStyle name="메모 3 2 4 3 7 4" xfId="25633"/>
    <cellStyle name="메모 3 2 4 3 8" xfId="8430"/>
    <cellStyle name="메모 3 2 4 3 8 2" xfId="14396"/>
    <cellStyle name="메모 3 2 4 3 8 3" xfId="20152"/>
    <cellStyle name="메모 3 2 4 3 8 4" xfId="25634"/>
    <cellStyle name="메모 3 2 4 3 9" xfId="8431"/>
    <cellStyle name="메모 3 2 4 3 9 2" xfId="14397"/>
    <cellStyle name="메모 3 2 4 3 9 3" xfId="20153"/>
    <cellStyle name="메모 3 2 4 3 9 4" xfId="25635"/>
    <cellStyle name="메모 3 2 4 4" xfId="8432"/>
    <cellStyle name="메모 3 2 4 4 2" xfId="14398"/>
    <cellStyle name="메모 3 2 4 4 3" xfId="20154"/>
    <cellStyle name="메모 3 2 4 4 4" xfId="25636"/>
    <cellStyle name="메모 3 2 4 5" xfId="8433"/>
    <cellStyle name="메모 3 2 4 5 2" xfId="14399"/>
    <cellStyle name="메모 3 2 4 5 3" xfId="20155"/>
    <cellStyle name="메모 3 2 4 5 4" xfId="25637"/>
    <cellStyle name="메모 3 2 4 6" xfId="8434"/>
    <cellStyle name="메모 3 2 4 6 2" xfId="14400"/>
    <cellStyle name="메모 3 2 4 6 3" xfId="20156"/>
    <cellStyle name="메모 3 2 4 6 4" xfId="25638"/>
    <cellStyle name="메모 3 2 4 7" xfId="11453"/>
    <cellStyle name="메모 3 2 4 8" xfId="17246"/>
    <cellStyle name="메모 3 2 5" xfId="5359"/>
    <cellStyle name="메모 3 2 5 2" xfId="5647"/>
    <cellStyle name="메모 3 2 5 2 10" xfId="11620"/>
    <cellStyle name="메모 3 2 5 2 11" xfId="17391"/>
    <cellStyle name="메모 3 2 5 2 12" xfId="22925"/>
    <cellStyle name="메모 3 2 5 2 2" xfId="8435"/>
    <cellStyle name="메모 3 2 5 2 2 2" xfId="14401"/>
    <cellStyle name="메모 3 2 5 2 2 3" xfId="20157"/>
    <cellStyle name="메모 3 2 5 2 2 4" xfId="25639"/>
    <cellStyle name="메모 3 2 5 2 3" xfId="8436"/>
    <cellStyle name="메모 3 2 5 2 3 2" xfId="14402"/>
    <cellStyle name="메모 3 2 5 2 3 3" xfId="20158"/>
    <cellStyle name="메모 3 2 5 2 3 4" xfId="25640"/>
    <cellStyle name="메모 3 2 5 2 4" xfId="8437"/>
    <cellStyle name="메모 3 2 5 2 4 2" xfId="14403"/>
    <cellStyle name="메모 3 2 5 2 4 3" xfId="20159"/>
    <cellStyle name="메모 3 2 5 2 4 4" xfId="25641"/>
    <cellStyle name="메모 3 2 5 2 5" xfId="8438"/>
    <cellStyle name="메모 3 2 5 2 5 2" xfId="14404"/>
    <cellStyle name="메모 3 2 5 2 5 3" xfId="20160"/>
    <cellStyle name="메모 3 2 5 2 5 4" xfId="25642"/>
    <cellStyle name="메모 3 2 5 2 6" xfId="8439"/>
    <cellStyle name="메모 3 2 5 2 6 2" xfId="14405"/>
    <cellStyle name="메모 3 2 5 2 6 3" xfId="20161"/>
    <cellStyle name="메모 3 2 5 2 6 4" xfId="25643"/>
    <cellStyle name="메모 3 2 5 2 7" xfId="8440"/>
    <cellStyle name="메모 3 2 5 2 7 2" xfId="14406"/>
    <cellStyle name="메모 3 2 5 2 7 3" xfId="20162"/>
    <cellStyle name="메모 3 2 5 2 7 4" xfId="25644"/>
    <cellStyle name="메모 3 2 5 2 8" xfId="8441"/>
    <cellStyle name="메모 3 2 5 2 8 2" xfId="14407"/>
    <cellStyle name="메모 3 2 5 2 8 3" xfId="20163"/>
    <cellStyle name="메모 3 2 5 2 8 4" xfId="25645"/>
    <cellStyle name="메모 3 2 5 2 9" xfId="8442"/>
    <cellStyle name="메모 3 2 5 2 9 2" xfId="14408"/>
    <cellStyle name="메모 3 2 5 2 9 3" xfId="20164"/>
    <cellStyle name="메모 3 2 5 2 9 4" xfId="25646"/>
    <cellStyle name="메모 3 2 5 3" xfId="5891"/>
    <cellStyle name="메모 3 2 5 3 10" xfId="8443"/>
    <cellStyle name="메모 3 2 5 3 10 2" xfId="14409"/>
    <cellStyle name="메모 3 2 5 3 10 3" xfId="20165"/>
    <cellStyle name="메모 3 2 5 3 10 4" xfId="25647"/>
    <cellStyle name="메모 3 2 5 3 11" xfId="11864"/>
    <cellStyle name="메모 3 2 5 3 12" xfId="17621"/>
    <cellStyle name="메모 3 2 5 3 13" xfId="23118"/>
    <cellStyle name="메모 3 2 5 3 2" xfId="8444"/>
    <cellStyle name="메모 3 2 5 3 2 2" xfId="14410"/>
    <cellStyle name="메모 3 2 5 3 2 3" xfId="20166"/>
    <cellStyle name="메모 3 2 5 3 2 4" xfId="25648"/>
    <cellStyle name="메모 3 2 5 3 3" xfId="8445"/>
    <cellStyle name="메모 3 2 5 3 3 2" xfId="14411"/>
    <cellStyle name="메모 3 2 5 3 3 3" xfId="20167"/>
    <cellStyle name="메모 3 2 5 3 3 4" xfId="25649"/>
    <cellStyle name="메모 3 2 5 3 4" xfId="8446"/>
    <cellStyle name="메모 3 2 5 3 4 2" xfId="14412"/>
    <cellStyle name="메모 3 2 5 3 4 3" xfId="20168"/>
    <cellStyle name="메모 3 2 5 3 4 4" xfId="25650"/>
    <cellStyle name="메모 3 2 5 3 5" xfId="8447"/>
    <cellStyle name="메모 3 2 5 3 5 2" xfId="14413"/>
    <cellStyle name="메모 3 2 5 3 5 3" xfId="20169"/>
    <cellStyle name="메모 3 2 5 3 5 4" xfId="25651"/>
    <cellStyle name="메모 3 2 5 3 6" xfId="8448"/>
    <cellStyle name="메모 3 2 5 3 6 2" xfId="14414"/>
    <cellStyle name="메모 3 2 5 3 6 3" xfId="20170"/>
    <cellStyle name="메모 3 2 5 3 6 4" xfId="25652"/>
    <cellStyle name="메모 3 2 5 3 7" xfId="8449"/>
    <cellStyle name="메모 3 2 5 3 7 2" xfId="14415"/>
    <cellStyle name="메모 3 2 5 3 7 3" xfId="20171"/>
    <cellStyle name="메모 3 2 5 3 7 4" xfId="25653"/>
    <cellStyle name="메모 3 2 5 3 8" xfId="8450"/>
    <cellStyle name="메모 3 2 5 3 8 2" xfId="14416"/>
    <cellStyle name="메모 3 2 5 3 8 3" xfId="20172"/>
    <cellStyle name="메모 3 2 5 3 8 4" xfId="25654"/>
    <cellStyle name="메모 3 2 5 3 9" xfId="8451"/>
    <cellStyle name="메모 3 2 5 3 9 2" xfId="14417"/>
    <cellStyle name="메모 3 2 5 3 9 3" xfId="20173"/>
    <cellStyle name="메모 3 2 5 3 9 4" xfId="25655"/>
    <cellStyle name="메모 3 2 5 4" xfId="8452"/>
    <cellStyle name="메모 3 2 5 4 2" xfId="14418"/>
    <cellStyle name="메모 3 2 5 4 3" xfId="20174"/>
    <cellStyle name="메모 3 2 5 4 4" xfId="25656"/>
    <cellStyle name="메모 3 2 5 5" xfId="8453"/>
    <cellStyle name="메모 3 2 5 5 2" xfId="14419"/>
    <cellStyle name="메모 3 2 5 5 3" xfId="20175"/>
    <cellStyle name="메모 3 2 5 5 4" xfId="25657"/>
    <cellStyle name="메모 3 2 5 6" xfId="8454"/>
    <cellStyle name="메모 3 2 5 6 2" xfId="14420"/>
    <cellStyle name="메모 3 2 5 6 3" xfId="20176"/>
    <cellStyle name="메모 3 2 5 6 4" xfId="25658"/>
    <cellStyle name="메모 3 2 5 7" xfId="8455"/>
    <cellStyle name="메모 3 2 5 7 2" xfId="14421"/>
    <cellStyle name="메모 3 2 5 7 3" xfId="20177"/>
    <cellStyle name="메모 3 2 5 7 4" xfId="25659"/>
    <cellStyle name="메모 3 2 5 8" xfId="11353"/>
    <cellStyle name="메모 3 2 5 9" xfId="11261"/>
    <cellStyle name="메모 3 2 6" xfId="5470"/>
    <cellStyle name="메모 3 2 6 10" xfId="17257"/>
    <cellStyle name="메모 3 2 6 11" xfId="22878"/>
    <cellStyle name="메모 3 2 6 2" xfId="5758"/>
    <cellStyle name="메모 3 2 6 2 10" xfId="8456"/>
    <cellStyle name="메모 3 2 6 2 10 2" xfId="14422"/>
    <cellStyle name="메모 3 2 6 2 10 3" xfId="20178"/>
    <cellStyle name="메모 3 2 6 2 10 4" xfId="25660"/>
    <cellStyle name="메모 3 2 6 2 11" xfId="11731"/>
    <cellStyle name="메모 3 2 6 2 12" xfId="17498"/>
    <cellStyle name="메모 3 2 6 2 13" xfId="23014"/>
    <cellStyle name="메모 3 2 6 2 2" xfId="8457"/>
    <cellStyle name="메모 3 2 6 2 2 2" xfId="14423"/>
    <cellStyle name="메모 3 2 6 2 2 3" xfId="20179"/>
    <cellStyle name="메모 3 2 6 2 2 4" xfId="25661"/>
    <cellStyle name="메모 3 2 6 2 3" xfId="8458"/>
    <cellStyle name="메모 3 2 6 2 3 2" xfId="14424"/>
    <cellStyle name="메모 3 2 6 2 3 3" xfId="20180"/>
    <cellStyle name="메모 3 2 6 2 3 4" xfId="25662"/>
    <cellStyle name="메모 3 2 6 2 4" xfId="8459"/>
    <cellStyle name="메모 3 2 6 2 4 2" xfId="14425"/>
    <cellStyle name="메모 3 2 6 2 4 3" xfId="20181"/>
    <cellStyle name="메모 3 2 6 2 4 4" xfId="25663"/>
    <cellStyle name="메모 3 2 6 2 5" xfId="8460"/>
    <cellStyle name="메모 3 2 6 2 5 2" xfId="14426"/>
    <cellStyle name="메모 3 2 6 2 5 3" xfId="20182"/>
    <cellStyle name="메모 3 2 6 2 5 4" xfId="25664"/>
    <cellStyle name="메모 3 2 6 2 6" xfId="8461"/>
    <cellStyle name="메모 3 2 6 2 6 2" xfId="14427"/>
    <cellStyle name="메모 3 2 6 2 6 3" xfId="20183"/>
    <cellStyle name="메모 3 2 6 2 6 4" xfId="25665"/>
    <cellStyle name="메모 3 2 6 2 7" xfId="8462"/>
    <cellStyle name="메모 3 2 6 2 7 2" xfId="14428"/>
    <cellStyle name="메모 3 2 6 2 7 3" xfId="20184"/>
    <cellStyle name="메모 3 2 6 2 7 4" xfId="25666"/>
    <cellStyle name="메모 3 2 6 2 8" xfId="8463"/>
    <cellStyle name="메모 3 2 6 2 8 2" xfId="14429"/>
    <cellStyle name="메모 3 2 6 2 8 3" xfId="20185"/>
    <cellStyle name="메모 3 2 6 2 8 4" xfId="25667"/>
    <cellStyle name="메모 3 2 6 2 9" xfId="8464"/>
    <cellStyle name="메모 3 2 6 2 9 2" xfId="14430"/>
    <cellStyle name="메모 3 2 6 2 9 3" xfId="20186"/>
    <cellStyle name="메모 3 2 6 2 9 4" xfId="25668"/>
    <cellStyle name="메모 3 2 6 3" xfId="5985"/>
    <cellStyle name="메모 3 2 6 3 10" xfId="8465"/>
    <cellStyle name="메모 3 2 6 3 10 2" xfId="14431"/>
    <cellStyle name="메모 3 2 6 3 10 3" xfId="20187"/>
    <cellStyle name="메모 3 2 6 3 10 4" xfId="25669"/>
    <cellStyle name="메모 3 2 6 3 11" xfId="11958"/>
    <cellStyle name="메모 3 2 6 3 12" xfId="17715"/>
    <cellStyle name="메모 3 2 6 3 13" xfId="23212"/>
    <cellStyle name="메모 3 2 6 3 2" xfId="8466"/>
    <cellStyle name="메모 3 2 6 3 2 2" xfId="14432"/>
    <cellStyle name="메모 3 2 6 3 2 3" xfId="20188"/>
    <cellStyle name="메모 3 2 6 3 2 4" xfId="25670"/>
    <cellStyle name="메모 3 2 6 3 3" xfId="8467"/>
    <cellStyle name="메모 3 2 6 3 3 2" xfId="14433"/>
    <cellStyle name="메모 3 2 6 3 3 3" xfId="20189"/>
    <cellStyle name="메모 3 2 6 3 3 4" xfId="25671"/>
    <cellStyle name="메모 3 2 6 3 4" xfId="8468"/>
    <cellStyle name="메모 3 2 6 3 4 2" xfId="14434"/>
    <cellStyle name="메모 3 2 6 3 4 3" xfId="20190"/>
    <cellStyle name="메모 3 2 6 3 4 4" xfId="25672"/>
    <cellStyle name="메모 3 2 6 3 5" xfId="8469"/>
    <cellStyle name="메모 3 2 6 3 5 2" xfId="14435"/>
    <cellStyle name="메모 3 2 6 3 5 3" xfId="20191"/>
    <cellStyle name="메모 3 2 6 3 5 4" xfId="25673"/>
    <cellStyle name="메모 3 2 6 3 6" xfId="8470"/>
    <cellStyle name="메모 3 2 6 3 6 2" xfId="14436"/>
    <cellStyle name="메모 3 2 6 3 6 3" xfId="20192"/>
    <cellStyle name="메모 3 2 6 3 6 4" xfId="25674"/>
    <cellStyle name="메모 3 2 6 3 7" xfId="8471"/>
    <cellStyle name="메모 3 2 6 3 7 2" xfId="14437"/>
    <cellStyle name="메모 3 2 6 3 7 3" xfId="20193"/>
    <cellStyle name="메모 3 2 6 3 7 4" xfId="25675"/>
    <cellStyle name="메모 3 2 6 3 8" xfId="8472"/>
    <cellStyle name="메모 3 2 6 3 8 2" xfId="14438"/>
    <cellStyle name="메모 3 2 6 3 8 3" xfId="20194"/>
    <cellStyle name="메모 3 2 6 3 8 4" xfId="25676"/>
    <cellStyle name="메모 3 2 6 3 9" xfId="8473"/>
    <cellStyle name="메모 3 2 6 3 9 2" xfId="14439"/>
    <cellStyle name="메모 3 2 6 3 9 3" xfId="20195"/>
    <cellStyle name="메모 3 2 6 3 9 4" xfId="25677"/>
    <cellStyle name="메모 3 2 6 4" xfId="8474"/>
    <cellStyle name="메모 3 2 6 4 2" xfId="14440"/>
    <cellStyle name="메모 3 2 6 4 3" xfId="20196"/>
    <cellStyle name="메모 3 2 6 4 4" xfId="25678"/>
    <cellStyle name="메모 3 2 6 5" xfId="8475"/>
    <cellStyle name="메모 3 2 6 5 2" xfId="14441"/>
    <cellStyle name="메모 3 2 6 5 3" xfId="20197"/>
    <cellStyle name="메모 3 2 6 5 4" xfId="25679"/>
    <cellStyle name="메모 3 2 6 6" xfId="8476"/>
    <cellStyle name="메모 3 2 6 6 2" xfId="14442"/>
    <cellStyle name="메모 3 2 6 6 3" xfId="20198"/>
    <cellStyle name="메모 3 2 6 6 4" xfId="25680"/>
    <cellStyle name="메모 3 2 6 7" xfId="8477"/>
    <cellStyle name="메모 3 2 6 7 2" xfId="14443"/>
    <cellStyle name="메모 3 2 6 7 3" xfId="20199"/>
    <cellStyle name="메모 3 2 6 7 4" xfId="25681"/>
    <cellStyle name="메모 3 2 6 8" xfId="8478"/>
    <cellStyle name="메모 3 2 6 8 2" xfId="14444"/>
    <cellStyle name="메모 3 2 6 8 3" xfId="20200"/>
    <cellStyle name="메모 3 2 6 8 4" xfId="25682"/>
    <cellStyle name="메모 3 2 6 9" xfId="11464"/>
    <cellStyle name="메모 3 2 7" xfId="8479"/>
    <cellStyle name="메모 3 2 7 2" xfId="14445"/>
    <cellStyle name="메모 3 2 7 3" xfId="20201"/>
    <cellStyle name="메모 3 2 7 4" xfId="25683"/>
    <cellStyle name="메모 3 2 8" xfId="11237"/>
    <cellStyle name="메모 3 3" xfId="5165"/>
    <cellStyle name="메모 3 3 2" xfId="5376"/>
    <cellStyle name="메모 3 3 2 2" xfId="5664"/>
    <cellStyle name="메모 3 3 2 2 10" xfId="11637"/>
    <cellStyle name="메모 3 3 2 2 11" xfId="17407"/>
    <cellStyle name="메모 3 3 2 2 12" xfId="22939"/>
    <cellStyle name="메모 3 3 2 2 2" xfId="8480"/>
    <cellStyle name="메모 3 3 2 2 2 2" xfId="14446"/>
    <cellStyle name="메모 3 3 2 2 2 3" xfId="20202"/>
    <cellStyle name="메모 3 3 2 2 2 4" xfId="25684"/>
    <cellStyle name="메모 3 3 2 2 3" xfId="8481"/>
    <cellStyle name="메모 3 3 2 2 3 2" xfId="14447"/>
    <cellStyle name="메모 3 3 2 2 3 3" xfId="20203"/>
    <cellStyle name="메모 3 3 2 2 3 4" xfId="25685"/>
    <cellStyle name="메모 3 3 2 2 4" xfId="8482"/>
    <cellStyle name="메모 3 3 2 2 4 2" xfId="14448"/>
    <cellStyle name="메모 3 3 2 2 4 3" xfId="20204"/>
    <cellStyle name="메모 3 3 2 2 4 4" xfId="25686"/>
    <cellStyle name="메모 3 3 2 2 5" xfId="8483"/>
    <cellStyle name="메모 3 3 2 2 5 2" xfId="14449"/>
    <cellStyle name="메모 3 3 2 2 5 3" xfId="20205"/>
    <cellStyle name="메모 3 3 2 2 5 4" xfId="25687"/>
    <cellStyle name="메모 3 3 2 2 6" xfId="8484"/>
    <cellStyle name="메모 3 3 2 2 6 2" xfId="14450"/>
    <cellStyle name="메모 3 3 2 2 6 3" xfId="20206"/>
    <cellStyle name="메모 3 3 2 2 6 4" xfId="25688"/>
    <cellStyle name="메모 3 3 2 2 7" xfId="8485"/>
    <cellStyle name="메모 3 3 2 2 7 2" xfId="14451"/>
    <cellStyle name="메모 3 3 2 2 7 3" xfId="20207"/>
    <cellStyle name="메모 3 3 2 2 7 4" xfId="25689"/>
    <cellStyle name="메모 3 3 2 2 8" xfId="8486"/>
    <cellStyle name="메모 3 3 2 2 8 2" xfId="14452"/>
    <cellStyle name="메모 3 3 2 2 8 3" xfId="20208"/>
    <cellStyle name="메모 3 3 2 2 8 4" xfId="25690"/>
    <cellStyle name="메모 3 3 2 2 9" xfId="8487"/>
    <cellStyle name="메모 3 3 2 2 9 2" xfId="14453"/>
    <cellStyle name="메모 3 3 2 2 9 3" xfId="20209"/>
    <cellStyle name="메모 3 3 2 2 9 4" xfId="25691"/>
    <cellStyle name="메모 3 3 2 3" xfId="5906"/>
    <cellStyle name="메모 3 3 2 3 10" xfId="8488"/>
    <cellStyle name="메모 3 3 2 3 10 2" xfId="14454"/>
    <cellStyle name="메모 3 3 2 3 10 3" xfId="20210"/>
    <cellStyle name="메모 3 3 2 3 10 4" xfId="25692"/>
    <cellStyle name="메모 3 3 2 3 11" xfId="11879"/>
    <cellStyle name="메모 3 3 2 3 12" xfId="17636"/>
    <cellStyle name="메모 3 3 2 3 13" xfId="23133"/>
    <cellStyle name="메모 3 3 2 3 2" xfId="8489"/>
    <cellStyle name="메모 3 3 2 3 2 2" xfId="14455"/>
    <cellStyle name="메모 3 3 2 3 2 3" xfId="20211"/>
    <cellStyle name="메모 3 3 2 3 2 4" xfId="25693"/>
    <cellStyle name="메모 3 3 2 3 3" xfId="8490"/>
    <cellStyle name="메모 3 3 2 3 3 2" xfId="14456"/>
    <cellStyle name="메모 3 3 2 3 3 3" xfId="20212"/>
    <cellStyle name="메모 3 3 2 3 3 4" xfId="25694"/>
    <cellStyle name="메모 3 3 2 3 4" xfId="8491"/>
    <cellStyle name="메모 3 3 2 3 4 2" xfId="14457"/>
    <cellStyle name="메모 3 3 2 3 4 3" xfId="20213"/>
    <cellStyle name="메모 3 3 2 3 4 4" xfId="25695"/>
    <cellStyle name="메모 3 3 2 3 5" xfId="8492"/>
    <cellStyle name="메모 3 3 2 3 5 2" xfId="14458"/>
    <cellStyle name="메모 3 3 2 3 5 3" xfId="20214"/>
    <cellStyle name="메모 3 3 2 3 5 4" xfId="25696"/>
    <cellStyle name="메모 3 3 2 3 6" xfId="8493"/>
    <cellStyle name="메모 3 3 2 3 6 2" xfId="14459"/>
    <cellStyle name="메모 3 3 2 3 6 3" xfId="20215"/>
    <cellStyle name="메모 3 3 2 3 6 4" xfId="25697"/>
    <cellStyle name="메모 3 3 2 3 7" xfId="8494"/>
    <cellStyle name="메모 3 3 2 3 7 2" xfId="14460"/>
    <cellStyle name="메모 3 3 2 3 7 3" xfId="20216"/>
    <cellStyle name="메모 3 3 2 3 7 4" xfId="25698"/>
    <cellStyle name="메모 3 3 2 3 8" xfId="8495"/>
    <cellStyle name="메모 3 3 2 3 8 2" xfId="14461"/>
    <cellStyle name="메모 3 3 2 3 8 3" xfId="20217"/>
    <cellStyle name="메모 3 3 2 3 8 4" xfId="25699"/>
    <cellStyle name="메모 3 3 2 3 9" xfId="8496"/>
    <cellStyle name="메모 3 3 2 3 9 2" xfId="14462"/>
    <cellStyle name="메모 3 3 2 3 9 3" xfId="20218"/>
    <cellStyle name="메모 3 3 2 3 9 4" xfId="25700"/>
    <cellStyle name="메모 3 3 2 4" xfId="8497"/>
    <cellStyle name="메모 3 3 2 4 2" xfId="14463"/>
    <cellStyle name="메모 3 3 2 4 3" xfId="20219"/>
    <cellStyle name="메모 3 3 2 4 4" xfId="25701"/>
    <cellStyle name="메모 3 3 2 5" xfId="8498"/>
    <cellStyle name="메모 3 3 2 5 2" xfId="14464"/>
    <cellStyle name="메모 3 3 2 5 3" xfId="20220"/>
    <cellStyle name="메모 3 3 2 5 4" xfId="25702"/>
    <cellStyle name="메모 3 3 2 6" xfId="8499"/>
    <cellStyle name="메모 3 3 2 6 2" xfId="14465"/>
    <cellStyle name="메모 3 3 2 6 3" xfId="20221"/>
    <cellStyle name="메모 3 3 2 6 4" xfId="25703"/>
    <cellStyle name="메모 3 3 2 7" xfId="11370"/>
    <cellStyle name="메모 3 3 2 8" xfId="17173"/>
    <cellStyle name="메모 3 3 3" xfId="5413"/>
    <cellStyle name="메모 3 3 3 2" xfId="5701"/>
    <cellStyle name="메모 3 3 3 2 10" xfId="11674"/>
    <cellStyle name="메모 3 3 3 2 11" xfId="17443"/>
    <cellStyle name="메모 3 3 3 2 12" xfId="22964"/>
    <cellStyle name="메모 3 3 3 2 2" xfId="8500"/>
    <cellStyle name="메모 3 3 3 2 2 2" xfId="14466"/>
    <cellStyle name="메모 3 3 3 2 2 3" xfId="20222"/>
    <cellStyle name="메모 3 3 3 2 2 4" xfId="25704"/>
    <cellStyle name="메모 3 3 3 2 3" xfId="8501"/>
    <cellStyle name="메모 3 3 3 2 3 2" xfId="14467"/>
    <cellStyle name="메모 3 3 3 2 3 3" xfId="20223"/>
    <cellStyle name="메모 3 3 3 2 3 4" xfId="25705"/>
    <cellStyle name="메모 3 3 3 2 4" xfId="8502"/>
    <cellStyle name="메모 3 3 3 2 4 2" xfId="14468"/>
    <cellStyle name="메모 3 3 3 2 4 3" xfId="20224"/>
    <cellStyle name="메모 3 3 3 2 4 4" xfId="25706"/>
    <cellStyle name="메모 3 3 3 2 5" xfId="8503"/>
    <cellStyle name="메모 3 3 3 2 5 2" xfId="14469"/>
    <cellStyle name="메모 3 3 3 2 5 3" xfId="20225"/>
    <cellStyle name="메모 3 3 3 2 5 4" xfId="25707"/>
    <cellStyle name="메모 3 3 3 2 6" xfId="8504"/>
    <cellStyle name="메모 3 3 3 2 6 2" xfId="14470"/>
    <cellStyle name="메모 3 3 3 2 6 3" xfId="20226"/>
    <cellStyle name="메모 3 3 3 2 6 4" xfId="25708"/>
    <cellStyle name="메모 3 3 3 2 7" xfId="8505"/>
    <cellStyle name="메모 3 3 3 2 7 2" xfId="14471"/>
    <cellStyle name="메모 3 3 3 2 7 3" xfId="20227"/>
    <cellStyle name="메모 3 3 3 2 7 4" xfId="25709"/>
    <cellStyle name="메모 3 3 3 2 8" xfId="8506"/>
    <cellStyle name="메모 3 3 3 2 8 2" xfId="14472"/>
    <cellStyle name="메모 3 3 3 2 8 3" xfId="20228"/>
    <cellStyle name="메모 3 3 3 2 8 4" xfId="25710"/>
    <cellStyle name="메모 3 3 3 2 9" xfId="8507"/>
    <cellStyle name="메모 3 3 3 2 9 2" xfId="14473"/>
    <cellStyle name="메모 3 3 3 2 9 3" xfId="20229"/>
    <cellStyle name="메모 3 3 3 2 9 4" xfId="25711"/>
    <cellStyle name="메모 3 3 3 3" xfId="5940"/>
    <cellStyle name="메모 3 3 3 3 10" xfId="8508"/>
    <cellStyle name="메모 3 3 3 3 10 2" xfId="14474"/>
    <cellStyle name="메모 3 3 3 3 10 3" xfId="20230"/>
    <cellStyle name="메모 3 3 3 3 10 4" xfId="25712"/>
    <cellStyle name="메모 3 3 3 3 11" xfId="11913"/>
    <cellStyle name="메모 3 3 3 3 12" xfId="17670"/>
    <cellStyle name="메모 3 3 3 3 13" xfId="23167"/>
    <cellStyle name="메모 3 3 3 3 2" xfId="8509"/>
    <cellStyle name="메모 3 3 3 3 2 2" xfId="14475"/>
    <cellStyle name="메모 3 3 3 3 2 3" xfId="20231"/>
    <cellStyle name="메모 3 3 3 3 2 4" xfId="25713"/>
    <cellStyle name="메모 3 3 3 3 3" xfId="8510"/>
    <cellStyle name="메모 3 3 3 3 3 2" xfId="14476"/>
    <cellStyle name="메모 3 3 3 3 3 3" xfId="20232"/>
    <cellStyle name="메모 3 3 3 3 3 4" xfId="25714"/>
    <cellStyle name="메모 3 3 3 3 4" xfId="8511"/>
    <cellStyle name="메모 3 3 3 3 4 2" xfId="14477"/>
    <cellStyle name="메모 3 3 3 3 4 3" xfId="20233"/>
    <cellStyle name="메모 3 3 3 3 4 4" xfId="25715"/>
    <cellStyle name="메모 3 3 3 3 5" xfId="8512"/>
    <cellStyle name="메모 3 3 3 3 5 2" xfId="14478"/>
    <cellStyle name="메모 3 3 3 3 5 3" xfId="20234"/>
    <cellStyle name="메모 3 3 3 3 5 4" xfId="25716"/>
    <cellStyle name="메모 3 3 3 3 6" xfId="8513"/>
    <cellStyle name="메모 3 3 3 3 6 2" xfId="14479"/>
    <cellStyle name="메모 3 3 3 3 6 3" xfId="20235"/>
    <cellStyle name="메모 3 3 3 3 6 4" xfId="25717"/>
    <cellStyle name="메모 3 3 3 3 7" xfId="8514"/>
    <cellStyle name="메모 3 3 3 3 7 2" xfId="14480"/>
    <cellStyle name="메모 3 3 3 3 7 3" xfId="20236"/>
    <cellStyle name="메모 3 3 3 3 7 4" xfId="25718"/>
    <cellStyle name="메모 3 3 3 3 8" xfId="8515"/>
    <cellStyle name="메모 3 3 3 3 8 2" xfId="14481"/>
    <cellStyle name="메모 3 3 3 3 8 3" xfId="20237"/>
    <cellStyle name="메모 3 3 3 3 8 4" xfId="25719"/>
    <cellStyle name="메모 3 3 3 3 9" xfId="8516"/>
    <cellStyle name="메모 3 3 3 3 9 2" xfId="14482"/>
    <cellStyle name="메모 3 3 3 3 9 3" xfId="20238"/>
    <cellStyle name="메모 3 3 3 3 9 4" xfId="25720"/>
    <cellStyle name="메모 3 3 3 4" xfId="8517"/>
    <cellStyle name="메모 3 3 3 4 2" xfId="14483"/>
    <cellStyle name="메모 3 3 3 4 3" xfId="20239"/>
    <cellStyle name="메모 3 3 3 4 4" xfId="25721"/>
    <cellStyle name="메모 3 3 3 5" xfId="8518"/>
    <cellStyle name="메모 3 3 3 5 2" xfId="14484"/>
    <cellStyle name="메모 3 3 3 5 3" xfId="20240"/>
    <cellStyle name="메모 3 3 3 5 4" xfId="25722"/>
    <cellStyle name="메모 3 3 3 6" xfId="8519"/>
    <cellStyle name="메모 3 3 3 6 2" xfId="14485"/>
    <cellStyle name="메모 3 3 3 6 3" xfId="20241"/>
    <cellStyle name="메모 3 3 3 6 4" xfId="25723"/>
    <cellStyle name="메모 3 3 3 7" xfId="11407"/>
    <cellStyle name="메모 3 3 3 8" xfId="17205"/>
    <cellStyle name="메모 3 3 4" xfId="5491"/>
    <cellStyle name="메모 3 3 4 2" xfId="5779"/>
    <cellStyle name="메모 3 3 4 2 10" xfId="11752"/>
    <cellStyle name="메모 3 3 4 2 11" xfId="17517"/>
    <cellStyle name="메모 3 3 4 2 12" xfId="23032"/>
    <cellStyle name="메모 3 3 4 2 2" xfId="8520"/>
    <cellStyle name="메모 3 3 4 2 2 2" xfId="14486"/>
    <cellStyle name="메모 3 3 4 2 2 3" xfId="20242"/>
    <cellStyle name="메모 3 3 4 2 2 4" xfId="25724"/>
    <cellStyle name="메모 3 3 4 2 3" xfId="8521"/>
    <cellStyle name="메모 3 3 4 2 3 2" xfId="14487"/>
    <cellStyle name="메모 3 3 4 2 3 3" xfId="20243"/>
    <cellStyle name="메모 3 3 4 2 3 4" xfId="25725"/>
    <cellStyle name="메모 3 3 4 2 4" xfId="8522"/>
    <cellStyle name="메모 3 3 4 2 4 2" xfId="14488"/>
    <cellStyle name="메모 3 3 4 2 4 3" xfId="20244"/>
    <cellStyle name="메모 3 3 4 2 4 4" xfId="25726"/>
    <cellStyle name="메모 3 3 4 2 5" xfId="8523"/>
    <cellStyle name="메모 3 3 4 2 5 2" xfId="14489"/>
    <cellStyle name="메모 3 3 4 2 5 3" xfId="20245"/>
    <cellStyle name="메모 3 3 4 2 5 4" xfId="25727"/>
    <cellStyle name="메모 3 3 4 2 6" xfId="8524"/>
    <cellStyle name="메모 3 3 4 2 6 2" xfId="14490"/>
    <cellStyle name="메모 3 3 4 2 6 3" xfId="20246"/>
    <cellStyle name="메모 3 3 4 2 6 4" xfId="25728"/>
    <cellStyle name="메모 3 3 4 2 7" xfId="8525"/>
    <cellStyle name="메모 3 3 4 2 7 2" xfId="14491"/>
    <cellStyle name="메모 3 3 4 2 7 3" xfId="20247"/>
    <cellStyle name="메모 3 3 4 2 7 4" xfId="25729"/>
    <cellStyle name="메모 3 3 4 2 8" xfId="8526"/>
    <cellStyle name="메모 3 3 4 2 8 2" xfId="14492"/>
    <cellStyle name="메모 3 3 4 2 8 3" xfId="20248"/>
    <cellStyle name="메모 3 3 4 2 8 4" xfId="25730"/>
    <cellStyle name="메모 3 3 4 2 9" xfId="8527"/>
    <cellStyle name="메모 3 3 4 2 9 2" xfId="14493"/>
    <cellStyle name="메모 3 3 4 2 9 3" xfId="20249"/>
    <cellStyle name="메모 3 3 4 2 9 4" xfId="25731"/>
    <cellStyle name="메모 3 3 4 3" xfId="6004"/>
    <cellStyle name="메모 3 3 4 3 10" xfId="8528"/>
    <cellStyle name="메모 3 3 4 3 10 2" xfId="14494"/>
    <cellStyle name="메모 3 3 4 3 10 3" xfId="20250"/>
    <cellStyle name="메모 3 3 4 3 10 4" xfId="25732"/>
    <cellStyle name="메모 3 3 4 3 11" xfId="11977"/>
    <cellStyle name="메모 3 3 4 3 12" xfId="17734"/>
    <cellStyle name="메모 3 3 4 3 13" xfId="23231"/>
    <cellStyle name="메모 3 3 4 3 2" xfId="8529"/>
    <cellStyle name="메모 3 3 4 3 2 2" xfId="14495"/>
    <cellStyle name="메모 3 3 4 3 2 3" xfId="20251"/>
    <cellStyle name="메모 3 3 4 3 2 4" xfId="25733"/>
    <cellStyle name="메모 3 3 4 3 3" xfId="8530"/>
    <cellStyle name="메모 3 3 4 3 3 2" xfId="14496"/>
    <cellStyle name="메모 3 3 4 3 3 3" xfId="20252"/>
    <cellStyle name="메모 3 3 4 3 3 4" xfId="25734"/>
    <cellStyle name="메모 3 3 4 3 4" xfId="8531"/>
    <cellStyle name="메모 3 3 4 3 4 2" xfId="14497"/>
    <cellStyle name="메모 3 3 4 3 4 3" xfId="20253"/>
    <cellStyle name="메모 3 3 4 3 4 4" xfId="25735"/>
    <cellStyle name="메모 3 3 4 3 5" xfId="8532"/>
    <cellStyle name="메모 3 3 4 3 5 2" xfId="14498"/>
    <cellStyle name="메모 3 3 4 3 5 3" xfId="20254"/>
    <cellStyle name="메모 3 3 4 3 5 4" xfId="25736"/>
    <cellStyle name="메모 3 3 4 3 6" xfId="8533"/>
    <cellStyle name="메모 3 3 4 3 6 2" xfId="14499"/>
    <cellStyle name="메모 3 3 4 3 6 3" xfId="20255"/>
    <cellStyle name="메모 3 3 4 3 6 4" xfId="25737"/>
    <cellStyle name="메모 3 3 4 3 7" xfId="8534"/>
    <cellStyle name="메모 3 3 4 3 7 2" xfId="14500"/>
    <cellStyle name="메모 3 3 4 3 7 3" xfId="20256"/>
    <cellStyle name="메모 3 3 4 3 7 4" xfId="25738"/>
    <cellStyle name="메모 3 3 4 3 8" xfId="8535"/>
    <cellStyle name="메모 3 3 4 3 8 2" xfId="14501"/>
    <cellStyle name="메모 3 3 4 3 8 3" xfId="20257"/>
    <cellStyle name="메모 3 3 4 3 8 4" xfId="25739"/>
    <cellStyle name="메모 3 3 4 3 9" xfId="8536"/>
    <cellStyle name="메모 3 3 4 3 9 2" xfId="14502"/>
    <cellStyle name="메모 3 3 4 3 9 3" xfId="20258"/>
    <cellStyle name="메모 3 3 4 3 9 4" xfId="25740"/>
    <cellStyle name="메모 3 3 4 4" xfId="8537"/>
    <cellStyle name="메모 3 3 4 4 2" xfId="14503"/>
    <cellStyle name="메모 3 3 4 4 3" xfId="20259"/>
    <cellStyle name="메모 3 3 4 4 4" xfId="25741"/>
    <cellStyle name="메모 3 3 4 5" xfId="8538"/>
    <cellStyle name="메모 3 3 4 5 2" xfId="14504"/>
    <cellStyle name="메모 3 3 4 5 3" xfId="20260"/>
    <cellStyle name="메모 3 3 4 5 4" xfId="25742"/>
    <cellStyle name="메모 3 3 4 6" xfId="8539"/>
    <cellStyle name="메모 3 3 4 6 2" xfId="14505"/>
    <cellStyle name="메모 3 3 4 6 3" xfId="20261"/>
    <cellStyle name="메모 3 3 4 6 4" xfId="25743"/>
    <cellStyle name="메모 3 3 4 7" xfId="8540"/>
    <cellStyle name="메모 3 3 4 7 2" xfId="14506"/>
    <cellStyle name="메모 3 3 4 7 3" xfId="20262"/>
    <cellStyle name="메모 3 3 4 7 4" xfId="25744"/>
    <cellStyle name="메모 3 3 4 8" xfId="11485"/>
    <cellStyle name="메모 3 3 4 9" xfId="17276"/>
    <cellStyle name="메모 3 3 5" xfId="5547"/>
    <cellStyle name="메모 3 3 5 10" xfId="17323"/>
    <cellStyle name="메모 3 3 5 11" xfId="22905"/>
    <cellStyle name="메모 3 3 5 2" xfId="5835"/>
    <cellStyle name="메모 3 3 5 2 10" xfId="8541"/>
    <cellStyle name="메모 3 3 5 2 10 2" xfId="14507"/>
    <cellStyle name="메모 3 3 5 2 10 3" xfId="20263"/>
    <cellStyle name="메모 3 3 5 2 10 4" xfId="25745"/>
    <cellStyle name="메모 3 3 5 2 11" xfId="11808"/>
    <cellStyle name="메모 3 3 5 2 12" xfId="17570"/>
    <cellStyle name="메모 3 3 5 2 13" xfId="23082"/>
    <cellStyle name="메모 3 3 5 2 2" xfId="8542"/>
    <cellStyle name="메모 3 3 5 2 2 2" xfId="14508"/>
    <cellStyle name="메모 3 3 5 2 2 3" xfId="20264"/>
    <cellStyle name="메모 3 3 5 2 2 4" xfId="25746"/>
    <cellStyle name="메모 3 3 5 2 3" xfId="8543"/>
    <cellStyle name="메모 3 3 5 2 3 2" xfId="14509"/>
    <cellStyle name="메모 3 3 5 2 3 3" xfId="20265"/>
    <cellStyle name="메모 3 3 5 2 3 4" xfId="25747"/>
    <cellStyle name="메모 3 3 5 2 4" xfId="8544"/>
    <cellStyle name="메모 3 3 5 2 4 2" xfId="14510"/>
    <cellStyle name="메모 3 3 5 2 4 3" xfId="20266"/>
    <cellStyle name="메모 3 3 5 2 4 4" xfId="25748"/>
    <cellStyle name="메모 3 3 5 2 5" xfId="8545"/>
    <cellStyle name="메모 3 3 5 2 5 2" xfId="14511"/>
    <cellStyle name="메모 3 3 5 2 5 3" xfId="20267"/>
    <cellStyle name="메모 3 3 5 2 5 4" xfId="25749"/>
    <cellStyle name="메모 3 3 5 2 6" xfId="8546"/>
    <cellStyle name="메모 3 3 5 2 6 2" xfId="14512"/>
    <cellStyle name="메모 3 3 5 2 6 3" xfId="20268"/>
    <cellStyle name="메모 3 3 5 2 6 4" xfId="25750"/>
    <cellStyle name="메모 3 3 5 2 7" xfId="8547"/>
    <cellStyle name="메모 3 3 5 2 7 2" xfId="14513"/>
    <cellStyle name="메모 3 3 5 2 7 3" xfId="20269"/>
    <cellStyle name="메모 3 3 5 2 7 4" xfId="25751"/>
    <cellStyle name="메모 3 3 5 2 8" xfId="8548"/>
    <cellStyle name="메모 3 3 5 2 8 2" xfId="14514"/>
    <cellStyle name="메모 3 3 5 2 8 3" xfId="20270"/>
    <cellStyle name="메모 3 3 5 2 8 4" xfId="25752"/>
    <cellStyle name="메모 3 3 5 2 9" xfId="8549"/>
    <cellStyle name="메모 3 3 5 2 9 2" xfId="14515"/>
    <cellStyle name="메모 3 3 5 2 9 3" xfId="20271"/>
    <cellStyle name="메모 3 3 5 2 9 4" xfId="25753"/>
    <cellStyle name="메모 3 3 5 3" xfId="6057"/>
    <cellStyle name="메모 3 3 5 3 10" xfId="8550"/>
    <cellStyle name="메모 3 3 5 3 10 2" xfId="14516"/>
    <cellStyle name="메모 3 3 5 3 10 3" xfId="20272"/>
    <cellStyle name="메모 3 3 5 3 10 4" xfId="25754"/>
    <cellStyle name="메모 3 3 5 3 11" xfId="12029"/>
    <cellStyle name="메모 3 3 5 3 12" xfId="17785"/>
    <cellStyle name="메모 3 3 5 3 13" xfId="23282"/>
    <cellStyle name="메모 3 3 5 3 2" xfId="8551"/>
    <cellStyle name="메모 3 3 5 3 2 2" xfId="14517"/>
    <cellStyle name="메모 3 3 5 3 2 3" xfId="20273"/>
    <cellStyle name="메모 3 3 5 3 2 4" xfId="25755"/>
    <cellStyle name="메모 3 3 5 3 3" xfId="8552"/>
    <cellStyle name="메모 3 3 5 3 3 2" xfId="14518"/>
    <cellStyle name="메모 3 3 5 3 3 3" xfId="20274"/>
    <cellStyle name="메모 3 3 5 3 3 4" xfId="25756"/>
    <cellStyle name="메모 3 3 5 3 4" xfId="8553"/>
    <cellStyle name="메모 3 3 5 3 4 2" xfId="14519"/>
    <cellStyle name="메모 3 3 5 3 4 3" xfId="20275"/>
    <cellStyle name="메모 3 3 5 3 4 4" xfId="25757"/>
    <cellStyle name="메모 3 3 5 3 5" xfId="8554"/>
    <cellStyle name="메모 3 3 5 3 5 2" xfId="14520"/>
    <cellStyle name="메모 3 3 5 3 5 3" xfId="20276"/>
    <cellStyle name="메모 3 3 5 3 5 4" xfId="25758"/>
    <cellStyle name="메모 3 3 5 3 6" xfId="8555"/>
    <cellStyle name="메모 3 3 5 3 6 2" xfId="14521"/>
    <cellStyle name="메모 3 3 5 3 6 3" xfId="20277"/>
    <cellStyle name="메모 3 3 5 3 6 4" xfId="25759"/>
    <cellStyle name="메모 3 3 5 3 7" xfId="8556"/>
    <cellStyle name="메모 3 3 5 3 7 2" xfId="14522"/>
    <cellStyle name="메모 3 3 5 3 7 3" xfId="20278"/>
    <cellStyle name="메모 3 3 5 3 7 4" xfId="25760"/>
    <cellStyle name="메모 3 3 5 3 8" xfId="8557"/>
    <cellStyle name="메모 3 3 5 3 8 2" xfId="14523"/>
    <cellStyle name="메모 3 3 5 3 8 3" xfId="20279"/>
    <cellStyle name="메모 3 3 5 3 8 4" xfId="25761"/>
    <cellStyle name="메모 3 3 5 3 9" xfId="8558"/>
    <cellStyle name="메모 3 3 5 3 9 2" xfId="14524"/>
    <cellStyle name="메모 3 3 5 3 9 3" xfId="20280"/>
    <cellStyle name="메모 3 3 5 3 9 4" xfId="25762"/>
    <cellStyle name="메모 3 3 5 4" xfId="8559"/>
    <cellStyle name="메모 3 3 5 4 2" xfId="14525"/>
    <cellStyle name="메모 3 3 5 4 3" xfId="20281"/>
    <cellStyle name="메모 3 3 5 4 4" xfId="25763"/>
    <cellStyle name="메모 3 3 5 5" xfId="8560"/>
    <cellStyle name="메모 3 3 5 5 2" xfId="14526"/>
    <cellStyle name="메모 3 3 5 5 3" xfId="20282"/>
    <cellStyle name="메모 3 3 5 5 4" xfId="25764"/>
    <cellStyle name="메모 3 3 5 6" xfId="8561"/>
    <cellStyle name="메모 3 3 5 6 2" xfId="14527"/>
    <cellStyle name="메모 3 3 5 6 3" xfId="20283"/>
    <cellStyle name="메모 3 3 5 6 4" xfId="25765"/>
    <cellStyle name="메모 3 3 5 7" xfId="8562"/>
    <cellStyle name="메모 3 3 5 7 2" xfId="14528"/>
    <cellStyle name="메모 3 3 5 7 3" xfId="20284"/>
    <cellStyle name="메모 3 3 5 7 4" xfId="25766"/>
    <cellStyle name="메모 3 3 5 8" xfId="8563"/>
    <cellStyle name="메모 3 3 5 8 2" xfId="14529"/>
    <cellStyle name="메모 3 3 5 8 3" xfId="20285"/>
    <cellStyle name="메모 3 3 5 8 4" xfId="25767"/>
    <cellStyle name="메모 3 3 5 9" xfId="11540"/>
    <cellStyle name="메모 3 3 6" xfId="8564"/>
    <cellStyle name="메모 3 3 6 2" xfId="14530"/>
    <cellStyle name="메모 3 3 6 3" xfId="20286"/>
    <cellStyle name="메모 3 3 6 4" xfId="25768"/>
    <cellStyle name="메모 3 3 7" xfId="8565"/>
    <cellStyle name="메모 3 3 7 2" xfId="14531"/>
    <cellStyle name="메모 3 3 7 3" xfId="20287"/>
    <cellStyle name="메모 3 3 7 4" xfId="25769"/>
    <cellStyle name="메모 3 3 8" xfId="11334"/>
    <cellStyle name="메모 3 3 9" xfId="11275"/>
    <cellStyle name="메모 3 4" xfId="5381"/>
    <cellStyle name="메모 3 4 10" xfId="8566"/>
    <cellStyle name="메모 3 4 10 2" xfId="14532"/>
    <cellStyle name="메모 3 4 10 3" xfId="20288"/>
    <cellStyle name="메모 3 4 10 4" xfId="25770"/>
    <cellStyle name="메모 3 4 11" xfId="11375"/>
    <cellStyle name="메모 3 4 12" xfId="17178"/>
    <cellStyle name="메모 3 4 13" xfId="11302"/>
    <cellStyle name="메모 3 4 2" xfId="5669"/>
    <cellStyle name="메모 3 4 2 10" xfId="11642"/>
    <cellStyle name="메모 3 4 2 11" xfId="17412"/>
    <cellStyle name="메모 3 4 2 12" xfId="22944"/>
    <cellStyle name="메모 3 4 2 2" xfId="8567"/>
    <cellStyle name="메모 3 4 2 2 2" xfId="14533"/>
    <cellStyle name="메모 3 4 2 2 3" xfId="20289"/>
    <cellStyle name="메모 3 4 2 2 4" xfId="25771"/>
    <cellStyle name="메모 3 4 2 3" xfId="8568"/>
    <cellStyle name="메모 3 4 2 3 2" xfId="14534"/>
    <cellStyle name="메모 3 4 2 3 3" xfId="20290"/>
    <cellStyle name="메모 3 4 2 3 4" xfId="25772"/>
    <cellStyle name="메모 3 4 2 4" xfId="8569"/>
    <cellStyle name="메모 3 4 2 4 2" xfId="14535"/>
    <cellStyle name="메모 3 4 2 4 3" xfId="20291"/>
    <cellStyle name="메모 3 4 2 4 4" xfId="25773"/>
    <cellStyle name="메모 3 4 2 5" xfId="8570"/>
    <cellStyle name="메모 3 4 2 5 2" xfId="14536"/>
    <cellStyle name="메모 3 4 2 5 3" xfId="20292"/>
    <cellStyle name="메모 3 4 2 5 4" xfId="25774"/>
    <cellStyle name="메모 3 4 2 6" xfId="8571"/>
    <cellStyle name="메모 3 4 2 6 2" xfId="14537"/>
    <cellStyle name="메모 3 4 2 6 3" xfId="20293"/>
    <cellStyle name="메모 3 4 2 6 4" xfId="25775"/>
    <cellStyle name="메모 3 4 2 7" xfId="8572"/>
    <cellStyle name="메모 3 4 2 7 2" xfId="14538"/>
    <cellStyle name="메모 3 4 2 7 3" xfId="20294"/>
    <cellStyle name="메모 3 4 2 7 4" xfId="25776"/>
    <cellStyle name="메모 3 4 2 8" xfId="8573"/>
    <cellStyle name="메모 3 4 2 8 2" xfId="14539"/>
    <cellStyle name="메모 3 4 2 8 3" xfId="20295"/>
    <cellStyle name="메모 3 4 2 8 4" xfId="25777"/>
    <cellStyle name="메모 3 4 2 9" xfId="8574"/>
    <cellStyle name="메모 3 4 2 9 2" xfId="14540"/>
    <cellStyle name="메모 3 4 2 9 3" xfId="20296"/>
    <cellStyle name="메모 3 4 2 9 4" xfId="25778"/>
    <cellStyle name="메모 3 4 3" xfId="5910"/>
    <cellStyle name="메모 3 4 3 10" xfId="8575"/>
    <cellStyle name="메모 3 4 3 10 2" xfId="14541"/>
    <cellStyle name="메모 3 4 3 10 3" xfId="20297"/>
    <cellStyle name="메모 3 4 3 10 4" xfId="25779"/>
    <cellStyle name="메모 3 4 3 11" xfId="11883"/>
    <cellStyle name="메모 3 4 3 12" xfId="17640"/>
    <cellStyle name="메모 3 4 3 13" xfId="23137"/>
    <cellStyle name="메모 3 4 3 2" xfId="8576"/>
    <cellStyle name="메모 3 4 3 2 2" xfId="14542"/>
    <cellStyle name="메모 3 4 3 2 3" xfId="20298"/>
    <cellStyle name="메모 3 4 3 2 4" xfId="25780"/>
    <cellStyle name="메모 3 4 3 3" xfId="8577"/>
    <cellStyle name="메모 3 4 3 3 2" xfId="14543"/>
    <cellStyle name="메모 3 4 3 3 3" xfId="20299"/>
    <cellStyle name="메모 3 4 3 3 4" xfId="25781"/>
    <cellStyle name="메모 3 4 3 4" xfId="8578"/>
    <cellStyle name="메모 3 4 3 4 2" xfId="14544"/>
    <cellStyle name="메모 3 4 3 4 3" xfId="20300"/>
    <cellStyle name="메모 3 4 3 4 4" xfId="25782"/>
    <cellStyle name="메모 3 4 3 5" xfId="8579"/>
    <cellStyle name="메모 3 4 3 5 2" xfId="14545"/>
    <cellStyle name="메모 3 4 3 5 3" xfId="20301"/>
    <cellStyle name="메모 3 4 3 5 4" xfId="25783"/>
    <cellStyle name="메모 3 4 3 6" xfId="8580"/>
    <cellStyle name="메모 3 4 3 6 2" xfId="14546"/>
    <cellStyle name="메모 3 4 3 6 3" xfId="20302"/>
    <cellStyle name="메모 3 4 3 6 4" xfId="25784"/>
    <cellStyle name="메모 3 4 3 7" xfId="8581"/>
    <cellStyle name="메모 3 4 3 7 2" xfId="14547"/>
    <cellStyle name="메모 3 4 3 7 3" xfId="20303"/>
    <cellStyle name="메모 3 4 3 7 4" xfId="25785"/>
    <cellStyle name="메모 3 4 3 8" xfId="8582"/>
    <cellStyle name="메모 3 4 3 8 2" xfId="14548"/>
    <cellStyle name="메모 3 4 3 8 3" xfId="20304"/>
    <cellStyle name="메모 3 4 3 8 4" xfId="25786"/>
    <cellStyle name="메모 3 4 3 9" xfId="8583"/>
    <cellStyle name="메모 3 4 3 9 2" xfId="14549"/>
    <cellStyle name="메모 3 4 3 9 3" xfId="20305"/>
    <cellStyle name="메모 3 4 3 9 4" xfId="25787"/>
    <cellStyle name="메모 3 4 4" xfId="8584"/>
    <cellStyle name="메모 3 4 4 2" xfId="14550"/>
    <cellStyle name="메모 3 4 4 3" xfId="20306"/>
    <cellStyle name="메모 3 4 4 4" xfId="25788"/>
    <cellStyle name="메모 3 4 5" xfId="8585"/>
    <cellStyle name="메모 3 4 5 2" xfId="14551"/>
    <cellStyle name="메모 3 4 5 3" xfId="20307"/>
    <cellStyle name="메모 3 4 5 4" xfId="25789"/>
    <cellStyle name="메모 3 4 6" xfId="8586"/>
    <cellStyle name="메모 3 4 6 2" xfId="14552"/>
    <cellStyle name="메모 3 4 6 3" xfId="20308"/>
    <cellStyle name="메모 3 4 6 4" xfId="25790"/>
    <cellStyle name="메모 3 4 7" xfId="8587"/>
    <cellStyle name="메모 3 4 7 2" xfId="14553"/>
    <cellStyle name="메모 3 4 7 3" xfId="20309"/>
    <cellStyle name="메모 3 4 7 4" xfId="25791"/>
    <cellStyle name="메모 3 4 8" xfId="8588"/>
    <cellStyle name="메모 3 4 8 2" xfId="14554"/>
    <cellStyle name="메모 3 4 8 3" xfId="20310"/>
    <cellStyle name="메모 3 4 8 4" xfId="25792"/>
    <cellStyle name="메모 3 4 9" xfId="8589"/>
    <cellStyle name="메모 3 4 9 2" xfId="14555"/>
    <cellStyle name="메모 3 4 9 3" xfId="20311"/>
    <cellStyle name="메모 3 4 9 4" xfId="25793"/>
    <cellStyle name="메모 3 5" xfId="5562"/>
    <cellStyle name="메모 3 5 2" xfId="5850"/>
    <cellStyle name="메모 3 5 2 10" xfId="11823"/>
    <cellStyle name="메모 3 5 2 11" xfId="17584"/>
    <cellStyle name="메모 3 5 2 12" xfId="23092"/>
    <cellStyle name="메모 3 5 2 2" xfId="8590"/>
    <cellStyle name="메모 3 5 2 2 2" xfId="14556"/>
    <cellStyle name="메모 3 5 2 2 3" xfId="20312"/>
    <cellStyle name="메모 3 5 2 2 4" xfId="25794"/>
    <cellStyle name="메모 3 5 2 3" xfId="8591"/>
    <cellStyle name="메모 3 5 2 3 2" xfId="14557"/>
    <cellStyle name="메모 3 5 2 3 3" xfId="20313"/>
    <cellStyle name="메모 3 5 2 3 4" xfId="25795"/>
    <cellStyle name="메모 3 5 2 4" xfId="8592"/>
    <cellStyle name="메모 3 5 2 4 2" xfId="14558"/>
    <cellStyle name="메모 3 5 2 4 3" xfId="20314"/>
    <cellStyle name="메모 3 5 2 4 4" xfId="25796"/>
    <cellStyle name="메모 3 5 2 5" xfId="8593"/>
    <cellStyle name="메모 3 5 2 5 2" xfId="14559"/>
    <cellStyle name="메모 3 5 2 5 3" xfId="20315"/>
    <cellStyle name="메모 3 5 2 5 4" xfId="25797"/>
    <cellStyle name="메모 3 5 2 6" xfId="8594"/>
    <cellStyle name="메모 3 5 2 6 2" xfId="14560"/>
    <cellStyle name="메모 3 5 2 6 3" xfId="20316"/>
    <cellStyle name="메모 3 5 2 6 4" xfId="25798"/>
    <cellStyle name="메모 3 5 2 7" xfId="8595"/>
    <cellStyle name="메모 3 5 2 7 2" xfId="14561"/>
    <cellStyle name="메모 3 5 2 7 3" xfId="20317"/>
    <cellStyle name="메모 3 5 2 7 4" xfId="25799"/>
    <cellStyle name="메모 3 5 2 8" xfId="8596"/>
    <cellStyle name="메모 3 5 2 8 2" xfId="14562"/>
    <cellStyle name="메모 3 5 2 8 3" xfId="20318"/>
    <cellStyle name="메모 3 5 2 8 4" xfId="25800"/>
    <cellStyle name="메모 3 5 2 9" xfId="8597"/>
    <cellStyle name="메모 3 5 2 9 2" xfId="14563"/>
    <cellStyle name="메모 3 5 2 9 3" xfId="20319"/>
    <cellStyle name="메모 3 5 2 9 4" xfId="25801"/>
    <cellStyle name="메모 3 5 3" xfId="6069"/>
    <cellStyle name="메모 3 5 3 10" xfId="8598"/>
    <cellStyle name="메모 3 5 3 10 2" xfId="14564"/>
    <cellStyle name="메모 3 5 3 10 3" xfId="20320"/>
    <cellStyle name="메모 3 5 3 10 4" xfId="25802"/>
    <cellStyle name="메모 3 5 3 11" xfId="12041"/>
    <cellStyle name="메모 3 5 3 12" xfId="17797"/>
    <cellStyle name="메모 3 5 3 13" xfId="23294"/>
    <cellStyle name="메모 3 5 3 2" xfId="8599"/>
    <cellStyle name="메모 3 5 3 2 2" xfId="14565"/>
    <cellStyle name="메모 3 5 3 2 3" xfId="20321"/>
    <cellStyle name="메모 3 5 3 2 4" xfId="25803"/>
    <cellStyle name="메모 3 5 3 3" xfId="8600"/>
    <cellStyle name="메모 3 5 3 3 2" xfId="14566"/>
    <cellStyle name="메모 3 5 3 3 3" xfId="20322"/>
    <cellStyle name="메모 3 5 3 3 4" xfId="25804"/>
    <cellStyle name="메모 3 5 3 4" xfId="8601"/>
    <cellStyle name="메모 3 5 3 4 2" xfId="14567"/>
    <cellStyle name="메모 3 5 3 4 3" xfId="20323"/>
    <cellStyle name="메모 3 5 3 4 4" xfId="25805"/>
    <cellStyle name="메모 3 5 3 5" xfId="8602"/>
    <cellStyle name="메모 3 5 3 5 2" xfId="14568"/>
    <cellStyle name="메모 3 5 3 5 3" xfId="20324"/>
    <cellStyle name="메모 3 5 3 5 4" xfId="25806"/>
    <cellStyle name="메모 3 5 3 6" xfId="8603"/>
    <cellStyle name="메모 3 5 3 6 2" xfId="14569"/>
    <cellStyle name="메모 3 5 3 6 3" xfId="20325"/>
    <cellStyle name="메모 3 5 3 6 4" xfId="25807"/>
    <cellStyle name="메모 3 5 3 7" xfId="8604"/>
    <cellStyle name="메모 3 5 3 7 2" xfId="14570"/>
    <cellStyle name="메모 3 5 3 7 3" xfId="20326"/>
    <cellStyle name="메모 3 5 3 7 4" xfId="25808"/>
    <cellStyle name="메모 3 5 3 8" xfId="8605"/>
    <cellStyle name="메모 3 5 3 8 2" xfId="14571"/>
    <cellStyle name="메모 3 5 3 8 3" xfId="20327"/>
    <cellStyle name="메모 3 5 3 8 4" xfId="25809"/>
    <cellStyle name="메모 3 5 3 9" xfId="8606"/>
    <cellStyle name="메모 3 5 3 9 2" xfId="14572"/>
    <cellStyle name="메모 3 5 3 9 3" xfId="20328"/>
    <cellStyle name="메모 3 5 3 9 4" xfId="25810"/>
    <cellStyle name="메모 3 5 4" xfId="8607"/>
    <cellStyle name="메모 3 5 4 2" xfId="14573"/>
    <cellStyle name="메모 3 5 4 3" xfId="20329"/>
    <cellStyle name="메모 3 5 4 4" xfId="25811"/>
    <cellStyle name="메모 3 5 5" xfId="8608"/>
    <cellStyle name="메모 3 5 5 2" xfId="14574"/>
    <cellStyle name="메모 3 5 5 3" xfId="20330"/>
    <cellStyle name="메모 3 5 5 4" xfId="25812"/>
    <cellStyle name="메모 3 5 6" xfId="8609"/>
    <cellStyle name="메모 3 5 6 2" xfId="14575"/>
    <cellStyle name="메모 3 5 6 3" xfId="20331"/>
    <cellStyle name="메모 3 5 6 4" xfId="25813"/>
    <cellStyle name="메모 3 5 7" xfId="11554"/>
    <cellStyle name="메모 3 5 8" xfId="17334"/>
    <cellStyle name="메모 3 6" xfId="5412"/>
    <cellStyle name="메모 3 6 2" xfId="5700"/>
    <cellStyle name="메모 3 6 2 10" xfId="11673"/>
    <cellStyle name="메모 3 6 2 11" xfId="17442"/>
    <cellStyle name="메모 3 6 2 12" xfId="22963"/>
    <cellStyle name="메모 3 6 2 2" xfId="8610"/>
    <cellStyle name="메모 3 6 2 2 2" xfId="14576"/>
    <cellStyle name="메모 3 6 2 2 3" xfId="20332"/>
    <cellStyle name="메모 3 6 2 2 4" xfId="25814"/>
    <cellStyle name="메모 3 6 2 3" xfId="8611"/>
    <cellStyle name="메모 3 6 2 3 2" xfId="14577"/>
    <cellStyle name="메모 3 6 2 3 3" xfId="20333"/>
    <cellStyle name="메모 3 6 2 3 4" xfId="25815"/>
    <cellStyle name="메모 3 6 2 4" xfId="8612"/>
    <cellStyle name="메모 3 6 2 4 2" xfId="14578"/>
    <cellStyle name="메모 3 6 2 4 3" xfId="20334"/>
    <cellStyle name="메모 3 6 2 4 4" xfId="25816"/>
    <cellStyle name="메모 3 6 2 5" xfId="8613"/>
    <cellStyle name="메모 3 6 2 5 2" xfId="14579"/>
    <cellStyle name="메모 3 6 2 5 3" xfId="20335"/>
    <cellStyle name="메모 3 6 2 5 4" xfId="25817"/>
    <cellStyle name="메모 3 6 2 6" xfId="8614"/>
    <cellStyle name="메모 3 6 2 6 2" xfId="14580"/>
    <cellStyle name="메모 3 6 2 6 3" xfId="20336"/>
    <cellStyle name="메모 3 6 2 6 4" xfId="25818"/>
    <cellStyle name="메모 3 6 2 7" xfId="8615"/>
    <cellStyle name="메모 3 6 2 7 2" xfId="14581"/>
    <cellStyle name="메모 3 6 2 7 3" xfId="20337"/>
    <cellStyle name="메모 3 6 2 7 4" xfId="25819"/>
    <cellStyle name="메모 3 6 2 8" xfId="8616"/>
    <cellStyle name="메모 3 6 2 8 2" xfId="14582"/>
    <cellStyle name="메모 3 6 2 8 3" xfId="20338"/>
    <cellStyle name="메모 3 6 2 8 4" xfId="25820"/>
    <cellStyle name="메모 3 6 2 9" xfId="8617"/>
    <cellStyle name="메모 3 6 2 9 2" xfId="14583"/>
    <cellStyle name="메모 3 6 2 9 3" xfId="20339"/>
    <cellStyle name="메모 3 6 2 9 4" xfId="25821"/>
    <cellStyle name="메모 3 6 3" xfId="5939"/>
    <cellStyle name="메모 3 6 3 10" xfId="8618"/>
    <cellStyle name="메모 3 6 3 10 2" xfId="14584"/>
    <cellStyle name="메모 3 6 3 10 3" xfId="20340"/>
    <cellStyle name="메모 3 6 3 10 4" xfId="25822"/>
    <cellStyle name="메모 3 6 3 11" xfId="11912"/>
    <cellStyle name="메모 3 6 3 12" xfId="17669"/>
    <cellStyle name="메모 3 6 3 13" xfId="23166"/>
    <cellStyle name="메모 3 6 3 2" xfId="8619"/>
    <cellStyle name="메모 3 6 3 2 2" xfId="14585"/>
    <cellStyle name="메모 3 6 3 2 3" xfId="20341"/>
    <cellStyle name="메모 3 6 3 2 4" xfId="25823"/>
    <cellStyle name="메모 3 6 3 3" xfId="8620"/>
    <cellStyle name="메모 3 6 3 3 2" xfId="14586"/>
    <cellStyle name="메모 3 6 3 3 3" xfId="20342"/>
    <cellStyle name="메모 3 6 3 3 4" xfId="25824"/>
    <cellStyle name="메모 3 6 3 4" xfId="8621"/>
    <cellStyle name="메모 3 6 3 4 2" xfId="14587"/>
    <cellStyle name="메모 3 6 3 4 3" xfId="20343"/>
    <cellStyle name="메모 3 6 3 4 4" xfId="25825"/>
    <cellStyle name="메모 3 6 3 5" xfId="8622"/>
    <cellStyle name="메모 3 6 3 5 2" xfId="14588"/>
    <cellStyle name="메모 3 6 3 5 3" xfId="20344"/>
    <cellStyle name="메모 3 6 3 5 4" xfId="25826"/>
    <cellStyle name="메모 3 6 3 6" xfId="8623"/>
    <cellStyle name="메모 3 6 3 6 2" xfId="14589"/>
    <cellStyle name="메모 3 6 3 6 3" xfId="20345"/>
    <cellStyle name="메모 3 6 3 6 4" xfId="25827"/>
    <cellStyle name="메모 3 6 3 7" xfId="8624"/>
    <cellStyle name="메모 3 6 3 7 2" xfId="14590"/>
    <cellStyle name="메모 3 6 3 7 3" xfId="20346"/>
    <cellStyle name="메모 3 6 3 7 4" xfId="25828"/>
    <cellStyle name="메모 3 6 3 8" xfId="8625"/>
    <cellStyle name="메모 3 6 3 8 2" xfId="14591"/>
    <cellStyle name="메모 3 6 3 8 3" xfId="20347"/>
    <cellStyle name="메모 3 6 3 8 4" xfId="25829"/>
    <cellStyle name="메모 3 6 3 9" xfId="8626"/>
    <cellStyle name="메모 3 6 3 9 2" xfId="14592"/>
    <cellStyle name="메모 3 6 3 9 3" xfId="20348"/>
    <cellStyle name="메모 3 6 3 9 4" xfId="25830"/>
    <cellStyle name="메모 3 6 4" xfId="8627"/>
    <cellStyle name="메모 3 6 4 2" xfId="14593"/>
    <cellStyle name="메모 3 6 4 3" xfId="20349"/>
    <cellStyle name="메모 3 6 4 4" xfId="25831"/>
    <cellStyle name="메모 3 6 5" xfId="8628"/>
    <cellStyle name="메모 3 6 5 2" xfId="14594"/>
    <cellStyle name="메모 3 6 5 3" xfId="20350"/>
    <cellStyle name="메모 3 6 5 4" xfId="25832"/>
    <cellStyle name="메모 3 6 6" xfId="8629"/>
    <cellStyle name="메모 3 6 6 2" xfId="14595"/>
    <cellStyle name="메모 3 6 6 3" xfId="20351"/>
    <cellStyle name="메모 3 6 6 4" xfId="25833"/>
    <cellStyle name="메모 3 6 7" xfId="8630"/>
    <cellStyle name="메모 3 6 7 2" xfId="14596"/>
    <cellStyle name="메모 3 6 7 3" xfId="20352"/>
    <cellStyle name="메모 3 6 7 4" xfId="25834"/>
    <cellStyle name="메모 3 6 8" xfId="11406"/>
    <cellStyle name="메모 3 6 9" xfId="17204"/>
    <cellStyle name="메모 3 7" xfId="5364"/>
    <cellStyle name="메모 3 7 10" xfId="11222"/>
    <cellStyle name="메모 3 7 11" xfId="11296"/>
    <cellStyle name="메모 3 7 2" xfId="5652"/>
    <cellStyle name="메모 3 7 2 10" xfId="8631"/>
    <cellStyle name="메모 3 7 2 10 2" xfId="14597"/>
    <cellStyle name="메모 3 7 2 10 3" xfId="20353"/>
    <cellStyle name="메모 3 7 2 10 4" xfId="25835"/>
    <cellStyle name="메모 3 7 2 11" xfId="11625"/>
    <cellStyle name="메모 3 7 2 12" xfId="17396"/>
    <cellStyle name="메모 3 7 2 13" xfId="22929"/>
    <cellStyle name="메모 3 7 2 2" xfId="8632"/>
    <cellStyle name="메모 3 7 2 2 2" xfId="14598"/>
    <cellStyle name="메모 3 7 2 2 3" xfId="20354"/>
    <cellStyle name="메모 3 7 2 2 4" xfId="25836"/>
    <cellStyle name="메모 3 7 2 3" xfId="8633"/>
    <cellStyle name="메모 3 7 2 3 2" xfId="14599"/>
    <cellStyle name="메모 3 7 2 3 3" xfId="20355"/>
    <cellStyle name="메모 3 7 2 3 4" xfId="25837"/>
    <cellStyle name="메모 3 7 2 4" xfId="8634"/>
    <cellStyle name="메모 3 7 2 4 2" xfId="14600"/>
    <cellStyle name="메모 3 7 2 4 3" xfId="20356"/>
    <cellStyle name="메모 3 7 2 4 4" xfId="25838"/>
    <cellStyle name="메모 3 7 2 5" xfId="8635"/>
    <cellStyle name="메모 3 7 2 5 2" xfId="14601"/>
    <cellStyle name="메모 3 7 2 5 3" xfId="20357"/>
    <cellStyle name="메모 3 7 2 5 4" xfId="25839"/>
    <cellStyle name="메모 3 7 2 6" xfId="8636"/>
    <cellStyle name="메모 3 7 2 6 2" xfId="14602"/>
    <cellStyle name="메모 3 7 2 6 3" xfId="20358"/>
    <cellStyle name="메모 3 7 2 6 4" xfId="25840"/>
    <cellStyle name="메모 3 7 2 7" xfId="8637"/>
    <cellStyle name="메모 3 7 2 7 2" xfId="14603"/>
    <cellStyle name="메모 3 7 2 7 3" xfId="20359"/>
    <cellStyle name="메모 3 7 2 7 4" xfId="25841"/>
    <cellStyle name="메모 3 7 2 8" xfId="8638"/>
    <cellStyle name="메모 3 7 2 8 2" xfId="14604"/>
    <cellStyle name="메모 3 7 2 8 3" xfId="20360"/>
    <cellStyle name="메모 3 7 2 8 4" xfId="25842"/>
    <cellStyle name="메모 3 7 2 9" xfId="8639"/>
    <cellStyle name="메모 3 7 2 9 2" xfId="14605"/>
    <cellStyle name="메모 3 7 2 9 3" xfId="20361"/>
    <cellStyle name="메모 3 7 2 9 4" xfId="25843"/>
    <cellStyle name="메모 3 7 3" xfId="5896"/>
    <cellStyle name="메모 3 7 3 10" xfId="8640"/>
    <cellStyle name="메모 3 7 3 10 2" xfId="14606"/>
    <cellStyle name="메모 3 7 3 10 3" xfId="20362"/>
    <cellStyle name="메모 3 7 3 10 4" xfId="25844"/>
    <cellStyle name="메모 3 7 3 11" xfId="11869"/>
    <cellStyle name="메모 3 7 3 12" xfId="17626"/>
    <cellStyle name="메모 3 7 3 13" xfId="23123"/>
    <cellStyle name="메모 3 7 3 2" xfId="8641"/>
    <cellStyle name="메모 3 7 3 2 2" xfId="14607"/>
    <cellStyle name="메모 3 7 3 2 3" xfId="20363"/>
    <cellStyle name="메모 3 7 3 2 4" xfId="25845"/>
    <cellStyle name="메모 3 7 3 3" xfId="8642"/>
    <cellStyle name="메모 3 7 3 3 2" xfId="14608"/>
    <cellStyle name="메모 3 7 3 3 3" xfId="20364"/>
    <cellStyle name="메모 3 7 3 3 4" xfId="25846"/>
    <cellStyle name="메모 3 7 3 4" xfId="8643"/>
    <cellStyle name="메모 3 7 3 4 2" xfId="14609"/>
    <cellStyle name="메모 3 7 3 4 3" xfId="20365"/>
    <cellStyle name="메모 3 7 3 4 4" xfId="25847"/>
    <cellStyle name="메모 3 7 3 5" xfId="8644"/>
    <cellStyle name="메모 3 7 3 5 2" xfId="14610"/>
    <cellStyle name="메모 3 7 3 5 3" xfId="20366"/>
    <cellStyle name="메모 3 7 3 5 4" xfId="25848"/>
    <cellStyle name="메모 3 7 3 6" xfId="8645"/>
    <cellStyle name="메모 3 7 3 6 2" xfId="14611"/>
    <cellStyle name="메모 3 7 3 6 3" xfId="20367"/>
    <cellStyle name="메모 3 7 3 6 4" xfId="25849"/>
    <cellStyle name="메모 3 7 3 7" xfId="8646"/>
    <cellStyle name="메모 3 7 3 7 2" xfId="14612"/>
    <cellStyle name="메모 3 7 3 7 3" xfId="20368"/>
    <cellStyle name="메모 3 7 3 7 4" xfId="25850"/>
    <cellStyle name="메모 3 7 3 8" xfId="8647"/>
    <cellStyle name="메모 3 7 3 8 2" xfId="14613"/>
    <cellStyle name="메모 3 7 3 8 3" xfId="20369"/>
    <cellStyle name="메모 3 7 3 8 4" xfId="25851"/>
    <cellStyle name="메모 3 7 3 9" xfId="8648"/>
    <cellStyle name="메모 3 7 3 9 2" xfId="14614"/>
    <cellStyle name="메모 3 7 3 9 3" xfId="20370"/>
    <cellStyle name="메모 3 7 3 9 4" xfId="25852"/>
    <cellStyle name="메모 3 7 4" xfId="8649"/>
    <cellStyle name="메모 3 7 4 2" xfId="14615"/>
    <cellStyle name="메모 3 7 4 3" xfId="20371"/>
    <cellStyle name="메모 3 7 4 4" xfId="25853"/>
    <cellStyle name="메모 3 7 5" xfId="8650"/>
    <cellStyle name="메모 3 7 5 2" xfId="14616"/>
    <cellStyle name="메모 3 7 5 3" xfId="20372"/>
    <cellStyle name="메모 3 7 5 4" xfId="25854"/>
    <cellStyle name="메모 3 7 6" xfId="8651"/>
    <cellStyle name="메모 3 7 6 2" xfId="14617"/>
    <cellStyle name="메모 3 7 6 3" xfId="20373"/>
    <cellStyle name="메모 3 7 6 4" xfId="25855"/>
    <cellStyle name="메모 3 7 7" xfId="8652"/>
    <cellStyle name="메모 3 7 7 2" xfId="14618"/>
    <cellStyle name="메모 3 7 7 3" xfId="20374"/>
    <cellStyle name="메모 3 7 7 4" xfId="25856"/>
    <cellStyle name="메모 3 7 8" xfId="8653"/>
    <cellStyle name="메모 3 7 8 2" xfId="14619"/>
    <cellStyle name="메모 3 7 8 3" xfId="20375"/>
    <cellStyle name="메모 3 7 8 4" xfId="25857"/>
    <cellStyle name="메모 3 7 9" xfId="11358"/>
    <cellStyle name="메모 3 8" xfId="8654"/>
    <cellStyle name="메모 3 8 2" xfId="14620"/>
    <cellStyle name="메모 3 8 3" xfId="20376"/>
    <cellStyle name="메모 3 8 4" xfId="25858"/>
    <cellStyle name="메모 3 9" xfId="11322"/>
    <cellStyle name="메모 4" xfId="560"/>
    <cellStyle name="메모 4 2" xfId="4578"/>
    <cellStyle name="메모 4 2 2" xfId="5215"/>
    <cellStyle name="메모 4 2 2 2" xfId="5525"/>
    <cellStyle name="메모 4 2 2 2 2" xfId="5813"/>
    <cellStyle name="메모 4 2 2 2 2 10" xfId="11786"/>
    <cellStyle name="메모 4 2 2 2 2 11" xfId="17550"/>
    <cellStyle name="메모 4 2 2 2 2 12" xfId="23066"/>
    <cellStyle name="메모 4 2 2 2 2 2" xfId="8655"/>
    <cellStyle name="메모 4 2 2 2 2 2 2" xfId="14621"/>
    <cellStyle name="메모 4 2 2 2 2 2 3" xfId="20377"/>
    <cellStyle name="메모 4 2 2 2 2 2 4" xfId="25859"/>
    <cellStyle name="메모 4 2 2 2 2 3" xfId="8656"/>
    <cellStyle name="메모 4 2 2 2 2 3 2" xfId="14622"/>
    <cellStyle name="메모 4 2 2 2 2 3 3" xfId="20378"/>
    <cellStyle name="메모 4 2 2 2 2 3 4" xfId="25860"/>
    <cellStyle name="메모 4 2 2 2 2 4" xfId="8657"/>
    <cellStyle name="메모 4 2 2 2 2 4 2" xfId="14623"/>
    <cellStyle name="메모 4 2 2 2 2 4 3" xfId="20379"/>
    <cellStyle name="메모 4 2 2 2 2 4 4" xfId="25861"/>
    <cellStyle name="메모 4 2 2 2 2 5" xfId="8658"/>
    <cellStyle name="메모 4 2 2 2 2 5 2" xfId="14624"/>
    <cellStyle name="메모 4 2 2 2 2 5 3" xfId="20380"/>
    <cellStyle name="메모 4 2 2 2 2 5 4" xfId="25862"/>
    <cellStyle name="메모 4 2 2 2 2 6" xfId="8659"/>
    <cellStyle name="메모 4 2 2 2 2 6 2" xfId="14625"/>
    <cellStyle name="메모 4 2 2 2 2 6 3" xfId="20381"/>
    <cellStyle name="메모 4 2 2 2 2 6 4" xfId="25863"/>
    <cellStyle name="메모 4 2 2 2 2 7" xfId="8660"/>
    <cellStyle name="메모 4 2 2 2 2 7 2" xfId="14626"/>
    <cellStyle name="메모 4 2 2 2 2 7 3" xfId="20382"/>
    <cellStyle name="메모 4 2 2 2 2 7 4" xfId="25864"/>
    <cellStyle name="메모 4 2 2 2 2 8" xfId="8661"/>
    <cellStyle name="메모 4 2 2 2 2 8 2" xfId="14627"/>
    <cellStyle name="메모 4 2 2 2 2 8 3" xfId="20383"/>
    <cellStyle name="메모 4 2 2 2 2 8 4" xfId="25865"/>
    <cellStyle name="메모 4 2 2 2 2 9" xfId="8662"/>
    <cellStyle name="메모 4 2 2 2 2 9 2" xfId="14628"/>
    <cellStyle name="메모 4 2 2 2 2 9 3" xfId="20384"/>
    <cellStyle name="메모 4 2 2 2 2 9 4" xfId="25866"/>
    <cellStyle name="메모 4 2 2 2 3" xfId="6036"/>
    <cellStyle name="메모 4 2 2 2 3 10" xfId="8663"/>
    <cellStyle name="메모 4 2 2 2 3 10 2" xfId="14629"/>
    <cellStyle name="메모 4 2 2 2 3 10 3" xfId="20385"/>
    <cellStyle name="메모 4 2 2 2 3 10 4" xfId="25867"/>
    <cellStyle name="메모 4 2 2 2 3 11" xfId="12009"/>
    <cellStyle name="메모 4 2 2 2 3 12" xfId="17766"/>
    <cellStyle name="메모 4 2 2 2 3 13" xfId="23263"/>
    <cellStyle name="메모 4 2 2 2 3 2" xfId="8664"/>
    <cellStyle name="메모 4 2 2 2 3 2 2" xfId="14630"/>
    <cellStyle name="메모 4 2 2 2 3 2 3" xfId="20386"/>
    <cellStyle name="메모 4 2 2 2 3 2 4" xfId="25868"/>
    <cellStyle name="메모 4 2 2 2 3 3" xfId="8665"/>
    <cellStyle name="메모 4 2 2 2 3 3 2" xfId="14631"/>
    <cellStyle name="메모 4 2 2 2 3 3 3" xfId="20387"/>
    <cellStyle name="메모 4 2 2 2 3 3 4" xfId="25869"/>
    <cellStyle name="메모 4 2 2 2 3 4" xfId="8666"/>
    <cellStyle name="메모 4 2 2 2 3 4 2" xfId="14632"/>
    <cellStyle name="메모 4 2 2 2 3 4 3" xfId="20388"/>
    <cellStyle name="메모 4 2 2 2 3 4 4" xfId="25870"/>
    <cellStyle name="메모 4 2 2 2 3 5" xfId="8667"/>
    <cellStyle name="메모 4 2 2 2 3 5 2" xfId="14633"/>
    <cellStyle name="메모 4 2 2 2 3 5 3" xfId="20389"/>
    <cellStyle name="메모 4 2 2 2 3 5 4" xfId="25871"/>
    <cellStyle name="메모 4 2 2 2 3 6" xfId="8668"/>
    <cellStyle name="메모 4 2 2 2 3 6 2" xfId="14634"/>
    <cellStyle name="메모 4 2 2 2 3 6 3" xfId="20390"/>
    <cellStyle name="메모 4 2 2 2 3 6 4" xfId="25872"/>
    <cellStyle name="메모 4 2 2 2 3 7" xfId="8669"/>
    <cellStyle name="메모 4 2 2 2 3 7 2" xfId="14635"/>
    <cellStyle name="메모 4 2 2 2 3 7 3" xfId="20391"/>
    <cellStyle name="메모 4 2 2 2 3 7 4" xfId="25873"/>
    <cellStyle name="메모 4 2 2 2 3 8" xfId="8670"/>
    <cellStyle name="메모 4 2 2 2 3 8 2" xfId="14636"/>
    <cellStyle name="메모 4 2 2 2 3 8 3" xfId="20392"/>
    <cellStyle name="메모 4 2 2 2 3 8 4" xfId="25874"/>
    <cellStyle name="메모 4 2 2 2 3 9" xfId="8671"/>
    <cellStyle name="메모 4 2 2 2 3 9 2" xfId="14637"/>
    <cellStyle name="메모 4 2 2 2 3 9 3" xfId="20393"/>
    <cellStyle name="메모 4 2 2 2 3 9 4" xfId="25875"/>
    <cellStyle name="메모 4 2 2 2 4" xfId="8672"/>
    <cellStyle name="메모 4 2 2 2 4 2" xfId="14638"/>
    <cellStyle name="메모 4 2 2 2 4 3" xfId="20394"/>
    <cellStyle name="메모 4 2 2 2 4 4" xfId="25876"/>
    <cellStyle name="메모 4 2 2 2 5" xfId="8673"/>
    <cellStyle name="메모 4 2 2 2 5 2" xfId="14639"/>
    <cellStyle name="메모 4 2 2 2 5 3" xfId="20395"/>
    <cellStyle name="메모 4 2 2 2 5 4" xfId="25877"/>
    <cellStyle name="메모 4 2 2 2 6" xfId="8674"/>
    <cellStyle name="메모 4 2 2 2 6 2" xfId="14640"/>
    <cellStyle name="메모 4 2 2 2 6 3" xfId="20396"/>
    <cellStyle name="메모 4 2 2 2 6 4" xfId="25878"/>
    <cellStyle name="메모 4 2 2 2 7" xfId="11519"/>
    <cellStyle name="메모 4 2 2 2 8" xfId="17308"/>
    <cellStyle name="메모 4 2 2 3" xfId="5438"/>
    <cellStyle name="메모 4 2 2 3 2" xfId="5726"/>
    <cellStyle name="메모 4 2 2 3 2 10" xfId="11699"/>
    <cellStyle name="메모 4 2 2 3 2 11" xfId="17466"/>
    <cellStyle name="메모 4 2 2 3 2 12" xfId="22987"/>
    <cellStyle name="메모 4 2 2 3 2 2" xfId="8675"/>
    <cellStyle name="메모 4 2 2 3 2 2 2" xfId="14641"/>
    <cellStyle name="메모 4 2 2 3 2 2 3" xfId="20397"/>
    <cellStyle name="메모 4 2 2 3 2 2 4" xfId="25879"/>
    <cellStyle name="메모 4 2 2 3 2 3" xfId="8676"/>
    <cellStyle name="메모 4 2 2 3 2 3 2" xfId="14642"/>
    <cellStyle name="메모 4 2 2 3 2 3 3" xfId="20398"/>
    <cellStyle name="메모 4 2 2 3 2 3 4" xfId="25880"/>
    <cellStyle name="메모 4 2 2 3 2 4" xfId="8677"/>
    <cellStyle name="메모 4 2 2 3 2 4 2" xfId="14643"/>
    <cellStyle name="메모 4 2 2 3 2 4 3" xfId="20399"/>
    <cellStyle name="메모 4 2 2 3 2 4 4" xfId="25881"/>
    <cellStyle name="메모 4 2 2 3 2 5" xfId="8678"/>
    <cellStyle name="메모 4 2 2 3 2 5 2" xfId="14644"/>
    <cellStyle name="메모 4 2 2 3 2 5 3" xfId="20400"/>
    <cellStyle name="메모 4 2 2 3 2 5 4" xfId="25882"/>
    <cellStyle name="메모 4 2 2 3 2 6" xfId="8679"/>
    <cellStyle name="메모 4 2 2 3 2 6 2" xfId="14645"/>
    <cellStyle name="메모 4 2 2 3 2 6 3" xfId="20401"/>
    <cellStyle name="메모 4 2 2 3 2 6 4" xfId="25883"/>
    <cellStyle name="메모 4 2 2 3 2 7" xfId="8680"/>
    <cellStyle name="메모 4 2 2 3 2 7 2" xfId="14646"/>
    <cellStyle name="메모 4 2 2 3 2 7 3" xfId="20402"/>
    <cellStyle name="메모 4 2 2 3 2 7 4" xfId="25884"/>
    <cellStyle name="메모 4 2 2 3 2 8" xfId="8681"/>
    <cellStyle name="메모 4 2 2 3 2 8 2" xfId="14647"/>
    <cellStyle name="메모 4 2 2 3 2 8 3" xfId="20403"/>
    <cellStyle name="메모 4 2 2 3 2 8 4" xfId="25885"/>
    <cellStyle name="메모 4 2 2 3 2 9" xfId="8682"/>
    <cellStyle name="메모 4 2 2 3 2 9 2" xfId="14648"/>
    <cellStyle name="메모 4 2 2 3 2 9 3" xfId="20404"/>
    <cellStyle name="메모 4 2 2 3 2 9 4" xfId="25886"/>
    <cellStyle name="메모 4 2 2 3 3" xfId="5958"/>
    <cellStyle name="메모 4 2 2 3 3 10" xfId="8683"/>
    <cellStyle name="메모 4 2 2 3 3 10 2" xfId="14649"/>
    <cellStyle name="메모 4 2 2 3 3 10 3" xfId="20405"/>
    <cellStyle name="메모 4 2 2 3 3 10 4" xfId="25887"/>
    <cellStyle name="메모 4 2 2 3 3 11" xfId="11931"/>
    <cellStyle name="메모 4 2 2 3 3 12" xfId="17688"/>
    <cellStyle name="메모 4 2 2 3 3 13" xfId="23185"/>
    <cellStyle name="메모 4 2 2 3 3 2" xfId="8684"/>
    <cellStyle name="메모 4 2 2 3 3 2 2" xfId="14650"/>
    <cellStyle name="메모 4 2 2 3 3 2 3" xfId="20406"/>
    <cellStyle name="메모 4 2 2 3 3 2 4" xfId="25888"/>
    <cellStyle name="메모 4 2 2 3 3 3" xfId="8685"/>
    <cellStyle name="메모 4 2 2 3 3 3 2" xfId="14651"/>
    <cellStyle name="메모 4 2 2 3 3 3 3" xfId="20407"/>
    <cellStyle name="메모 4 2 2 3 3 3 4" xfId="25889"/>
    <cellStyle name="메모 4 2 2 3 3 4" xfId="8686"/>
    <cellStyle name="메모 4 2 2 3 3 4 2" xfId="14652"/>
    <cellStyle name="메모 4 2 2 3 3 4 3" xfId="20408"/>
    <cellStyle name="메모 4 2 2 3 3 4 4" xfId="25890"/>
    <cellStyle name="메모 4 2 2 3 3 5" xfId="8687"/>
    <cellStyle name="메모 4 2 2 3 3 5 2" xfId="14653"/>
    <cellStyle name="메모 4 2 2 3 3 5 3" xfId="20409"/>
    <cellStyle name="메모 4 2 2 3 3 5 4" xfId="25891"/>
    <cellStyle name="메모 4 2 2 3 3 6" xfId="8688"/>
    <cellStyle name="메모 4 2 2 3 3 6 2" xfId="14654"/>
    <cellStyle name="메모 4 2 2 3 3 6 3" xfId="20410"/>
    <cellStyle name="메모 4 2 2 3 3 6 4" xfId="25892"/>
    <cellStyle name="메모 4 2 2 3 3 7" xfId="8689"/>
    <cellStyle name="메모 4 2 2 3 3 7 2" xfId="14655"/>
    <cellStyle name="메모 4 2 2 3 3 7 3" xfId="20411"/>
    <cellStyle name="메모 4 2 2 3 3 7 4" xfId="25893"/>
    <cellStyle name="메모 4 2 2 3 3 8" xfId="8690"/>
    <cellStyle name="메모 4 2 2 3 3 8 2" xfId="14656"/>
    <cellStyle name="메모 4 2 2 3 3 8 3" xfId="20412"/>
    <cellStyle name="메모 4 2 2 3 3 8 4" xfId="25894"/>
    <cellStyle name="메모 4 2 2 3 3 9" xfId="8691"/>
    <cellStyle name="메모 4 2 2 3 3 9 2" xfId="14657"/>
    <cellStyle name="메모 4 2 2 3 3 9 3" xfId="20413"/>
    <cellStyle name="메모 4 2 2 3 3 9 4" xfId="25895"/>
    <cellStyle name="메모 4 2 2 3 4" xfId="8692"/>
    <cellStyle name="메모 4 2 2 3 4 2" xfId="14658"/>
    <cellStyle name="메모 4 2 2 3 4 3" xfId="20414"/>
    <cellStyle name="메모 4 2 2 3 4 4" xfId="25896"/>
    <cellStyle name="메모 4 2 2 3 5" xfId="8693"/>
    <cellStyle name="메모 4 2 2 3 5 2" xfId="14659"/>
    <cellStyle name="메모 4 2 2 3 5 3" xfId="20415"/>
    <cellStyle name="메모 4 2 2 3 5 4" xfId="25897"/>
    <cellStyle name="메모 4 2 2 3 6" xfId="8694"/>
    <cellStyle name="메모 4 2 2 3 6 2" xfId="14660"/>
    <cellStyle name="메모 4 2 2 3 6 3" xfId="20416"/>
    <cellStyle name="메모 4 2 2 3 6 4" xfId="25898"/>
    <cellStyle name="메모 4 2 2 3 7" xfId="11432"/>
    <cellStyle name="메모 4 2 2 3 8" xfId="17227"/>
    <cellStyle name="메모 4 2 2 4" xfId="5366"/>
    <cellStyle name="메모 4 2 2 4 2" xfId="5654"/>
    <cellStyle name="메모 4 2 2 4 2 10" xfId="11627"/>
    <cellStyle name="메모 4 2 2 4 2 11" xfId="17398"/>
    <cellStyle name="메모 4 2 2 4 2 12" xfId="22930"/>
    <cellStyle name="메모 4 2 2 4 2 2" xfId="8695"/>
    <cellStyle name="메모 4 2 2 4 2 2 2" xfId="14661"/>
    <cellStyle name="메모 4 2 2 4 2 2 3" xfId="20417"/>
    <cellStyle name="메모 4 2 2 4 2 2 4" xfId="25899"/>
    <cellStyle name="메모 4 2 2 4 2 3" xfId="8696"/>
    <cellStyle name="메모 4 2 2 4 2 3 2" xfId="14662"/>
    <cellStyle name="메모 4 2 2 4 2 3 3" xfId="20418"/>
    <cellStyle name="메모 4 2 2 4 2 3 4" xfId="25900"/>
    <cellStyle name="메모 4 2 2 4 2 4" xfId="8697"/>
    <cellStyle name="메모 4 2 2 4 2 4 2" xfId="14663"/>
    <cellStyle name="메모 4 2 2 4 2 4 3" xfId="20419"/>
    <cellStyle name="메모 4 2 2 4 2 4 4" xfId="25901"/>
    <cellStyle name="메모 4 2 2 4 2 5" xfId="8698"/>
    <cellStyle name="메모 4 2 2 4 2 5 2" xfId="14664"/>
    <cellStyle name="메모 4 2 2 4 2 5 3" xfId="20420"/>
    <cellStyle name="메모 4 2 2 4 2 5 4" xfId="25902"/>
    <cellStyle name="메모 4 2 2 4 2 6" xfId="8699"/>
    <cellStyle name="메모 4 2 2 4 2 6 2" xfId="14665"/>
    <cellStyle name="메모 4 2 2 4 2 6 3" xfId="20421"/>
    <cellStyle name="메모 4 2 2 4 2 6 4" xfId="25903"/>
    <cellStyle name="메모 4 2 2 4 2 7" xfId="8700"/>
    <cellStyle name="메모 4 2 2 4 2 7 2" xfId="14666"/>
    <cellStyle name="메모 4 2 2 4 2 7 3" xfId="20422"/>
    <cellStyle name="메모 4 2 2 4 2 7 4" xfId="25904"/>
    <cellStyle name="메모 4 2 2 4 2 8" xfId="8701"/>
    <cellStyle name="메모 4 2 2 4 2 8 2" xfId="14667"/>
    <cellStyle name="메모 4 2 2 4 2 8 3" xfId="20423"/>
    <cellStyle name="메모 4 2 2 4 2 8 4" xfId="25905"/>
    <cellStyle name="메모 4 2 2 4 2 9" xfId="8702"/>
    <cellStyle name="메모 4 2 2 4 2 9 2" xfId="14668"/>
    <cellStyle name="메모 4 2 2 4 2 9 3" xfId="20424"/>
    <cellStyle name="메모 4 2 2 4 2 9 4" xfId="25906"/>
    <cellStyle name="메모 4 2 2 4 3" xfId="5897"/>
    <cellStyle name="메모 4 2 2 4 3 10" xfId="8703"/>
    <cellStyle name="메모 4 2 2 4 3 10 2" xfId="14669"/>
    <cellStyle name="메모 4 2 2 4 3 10 3" xfId="20425"/>
    <cellStyle name="메모 4 2 2 4 3 10 4" xfId="25907"/>
    <cellStyle name="메모 4 2 2 4 3 11" xfId="11870"/>
    <cellStyle name="메모 4 2 2 4 3 12" xfId="17627"/>
    <cellStyle name="메모 4 2 2 4 3 13" xfId="23124"/>
    <cellStyle name="메모 4 2 2 4 3 2" xfId="8704"/>
    <cellStyle name="메모 4 2 2 4 3 2 2" xfId="14670"/>
    <cellStyle name="메모 4 2 2 4 3 2 3" xfId="20426"/>
    <cellStyle name="메모 4 2 2 4 3 2 4" xfId="25908"/>
    <cellStyle name="메모 4 2 2 4 3 3" xfId="8705"/>
    <cellStyle name="메모 4 2 2 4 3 3 2" xfId="14671"/>
    <cellStyle name="메모 4 2 2 4 3 3 3" xfId="20427"/>
    <cellStyle name="메모 4 2 2 4 3 3 4" xfId="25909"/>
    <cellStyle name="메모 4 2 2 4 3 4" xfId="8706"/>
    <cellStyle name="메모 4 2 2 4 3 4 2" xfId="14672"/>
    <cellStyle name="메모 4 2 2 4 3 4 3" xfId="20428"/>
    <cellStyle name="메모 4 2 2 4 3 4 4" xfId="25910"/>
    <cellStyle name="메모 4 2 2 4 3 5" xfId="8707"/>
    <cellStyle name="메모 4 2 2 4 3 5 2" xfId="14673"/>
    <cellStyle name="메모 4 2 2 4 3 5 3" xfId="20429"/>
    <cellStyle name="메모 4 2 2 4 3 5 4" xfId="25911"/>
    <cellStyle name="메모 4 2 2 4 3 6" xfId="8708"/>
    <cellStyle name="메모 4 2 2 4 3 6 2" xfId="14674"/>
    <cellStyle name="메모 4 2 2 4 3 6 3" xfId="20430"/>
    <cellStyle name="메모 4 2 2 4 3 6 4" xfId="25912"/>
    <cellStyle name="메모 4 2 2 4 3 7" xfId="8709"/>
    <cellStyle name="메모 4 2 2 4 3 7 2" xfId="14675"/>
    <cellStyle name="메모 4 2 2 4 3 7 3" xfId="20431"/>
    <cellStyle name="메모 4 2 2 4 3 7 4" xfId="25913"/>
    <cellStyle name="메모 4 2 2 4 3 8" xfId="8710"/>
    <cellStyle name="메모 4 2 2 4 3 8 2" xfId="14676"/>
    <cellStyle name="메모 4 2 2 4 3 8 3" xfId="20432"/>
    <cellStyle name="메모 4 2 2 4 3 8 4" xfId="25914"/>
    <cellStyle name="메모 4 2 2 4 3 9" xfId="8711"/>
    <cellStyle name="메모 4 2 2 4 3 9 2" xfId="14677"/>
    <cellStyle name="메모 4 2 2 4 3 9 3" xfId="20433"/>
    <cellStyle name="메모 4 2 2 4 3 9 4" xfId="25915"/>
    <cellStyle name="메모 4 2 2 4 4" xfId="8712"/>
    <cellStyle name="메모 4 2 2 4 4 2" xfId="14678"/>
    <cellStyle name="메모 4 2 2 4 4 3" xfId="20434"/>
    <cellStyle name="메모 4 2 2 4 4 4" xfId="25916"/>
    <cellStyle name="메모 4 2 2 4 5" xfId="8713"/>
    <cellStyle name="메모 4 2 2 4 5 2" xfId="14679"/>
    <cellStyle name="메모 4 2 2 4 5 3" xfId="20435"/>
    <cellStyle name="메모 4 2 2 4 5 4" xfId="25917"/>
    <cellStyle name="메모 4 2 2 4 6" xfId="8714"/>
    <cellStyle name="메모 4 2 2 4 6 2" xfId="14680"/>
    <cellStyle name="메모 4 2 2 4 6 3" xfId="20436"/>
    <cellStyle name="메모 4 2 2 4 6 4" xfId="25918"/>
    <cellStyle name="메모 4 2 2 4 7" xfId="8715"/>
    <cellStyle name="메모 4 2 2 4 7 2" xfId="14681"/>
    <cellStyle name="메모 4 2 2 4 7 3" xfId="20437"/>
    <cellStyle name="메모 4 2 2 4 7 4" xfId="25919"/>
    <cellStyle name="메모 4 2 2 4 8" xfId="11360"/>
    <cellStyle name="메모 4 2 2 4 9" xfId="17164"/>
    <cellStyle name="메모 4 2 2 5" xfId="5421"/>
    <cellStyle name="메모 4 2 2 5 10" xfId="17213"/>
    <cellStyle name="메모 4 2 2 5 11" xfId="11319"/>
    <cellStyle name="메모 4 2 2 5 2" xfId="5709"/>
    <cellStyle name="메모 4 2 2 5 2 10" xfId="8716"/>
    <cellStyle name="메모 4 2 2 5 2 10 2" xfId="14682"/>
    <cellStyle name="메모 4 2 2 5 2 10 3" xfId="20438"/>
    <cellStyle name="메모 4 2 2 5 2 10 4" xfId="25920"/>
    <cellStyle name="메모 4 2 2 5 2 11" xfId="11682"/>
    <cellStyle name="메모 4 2 2 5 2 12" xfId="17451"/>
    <cellStyle name="메모 4 2 2 5 2 13" xfId="22972"/>
    <cellStyle name="메모 4 2 2 5 2 2" xfId="8717"/>
    <cellStyle name="메모 4 2 2 5 2 2 2" xfId="14683"/>
    <cellStyle name="메모 4 2 2 5 2 2 3" xfId="20439"/>
    <cellStyle name="메모 4 2 2 5 2 2 4" xfId="25921"/>
    <cellStyle name="메모 4 2 2 5 2 3" xfId="8718"/>
    <cellStyle name="메모 4 2 2 5 2 3 2" xfId="14684"/>
    <cellStyle name="메모 4 2 2 5 2 3 3" xfId="20440"/>
    <cellStyle name="메모 4 2 2 5 2 3 4" xfId="25922"/>
    <cellStyle name="메모 4 2 2 5 2 4" xfId="8719"/>
    <cellStyle name="메모 4 2 2 5 2 4 2" xfId="14685"/>
    <cellStyle name="메모 4 2 2 5 2 4 3" xfId="20441"/>
    <cellStyle name="메모 4 2 2 5 2 4 4" xfId="25923"/>
    <cellStyle name="메모 4 2 2 5 2 5" xfId="8720"/>
    <cellStyle name="메모 4 2 2 5 2 5 2" xfId="14686"/>
    <cellStyle name="메모 4 2 2 5 2 5 3" xfId="20442"/>
    <cellStyle name="메모 4 2 2 5 2 5 4" xfId="25924"/>
    <cellStyle name="메모 4 2 2 5 2 6" xfId="8721"/>
    <cellStyle name="메모 4 2 2 5 2 6 2" xfId="14687"/>
    <cellStyle name="메모 4 2 2 5 2 6 3" xfId="20443"/>
    <cellStyle name="메모 4 2 2 5 2 6 4" xfId="25925"/>
    <cellStyle name="메모 4 2 2 5 2 7" xfId="8722"/>
    <cellStyle name="메모 4 2 2 5 2 7 2" xfId="14688"/>
    <cellStyle name="메모 4 2 2 5 2 7 3" xfId="20444"/>
    <cellStyle name="메모 4 2 2 5 2 7 4" xfId="25926"/>
    <cellStyle name="메모 4 2 2 5 2 8" xfId="8723"/>
    <cellStyle name="메모 4 2 2 5 2 8 2" xfId="14689"/>
    <cellStyle name="메모 4 2 2 5 2 8 3" xfId="20445"/>
    <cellStyle name="메모 4 2 2 5 2 8 4" xfId="25927"/>
    <cellStyle name="메모 4 2 2 5 2 9" xfId="8724"/>
    <cellStyle name="메모 4 2 2 5 2 9 2" xfId="14690"/>
    <cellStyle name="메모 4 2 2 5 2 9 3" xfId="20446"/>
    <cellStyle name="메모 4 2 2 5 2 9 4" xfId="25928"/>
    <cellStyle name="메모 4 2 2 5 3" xfId="5947"/>
    <cellStyle name="메모 4 2 2 5 3 10" xfId="8725"/>
    <cellStyle name="메모 4 2 2 5 3 10 2" xfId="14691"/>
    <cellStyle name="메모 4 2 2 5 3 10 3" xfId="20447"/>
    <cellStyle name="메모 4 2 2 5 3 10 4" xfId="25929"/>
    <cellStyle name="메모 4 2 2 5 3 11" xfId="11920"/>
    <cellStyle name="메모 4 2 2 5 3 12" xfId="17677"/>
    <cellStyle name="메모 4 2 2 5 3 13" xfId="23174"/>
    <cellStyle name="메모 4 2 2 5 3 2" xfId="8726"/>
    <cellStyle name="메모 4 2 2 5 3 2 2" xfId="14692"/>
    <cellStyle name="메모 4 2 2 5 3 2 3" xfId="20448"/>
    <cellStyle name="메모 4 2 2 5 3 2 4" xfId="25930"/>
    <cellStyle name="메모 4 2 2 5 3 3" xfId="8727"/>
    <cellStyle name="메모 4 2 2 5 3 3 2" xfId="14693"/>
    <cellStyle name="메모 4 2 2 5 3 3 3" xfId="20449"/>
    <cellStyle name="메모 4 2 2 5 3 3 4" xfId="25931"/>
    <cellStyle name="메모 4 2 2 5 3 4" xfId="8728"/>
    <cellStyle name="메모 4 2 2 5 3 4 2" xfId="14694"/>
    <cellStyle name="메모 4 2 2 5 3 4 3" xfId="20450"/>
    <cellStyle name="메모 4 2 2 5 3 4 4" xfId="25932"/>
    <cellStyle name="메모 4 2 2 5 3 5" xfId="8729"/>
    <cellStyle name="메모 4 2 2 5 3 5 2" xfId="14695"/>
    <cellStyle name="메모 4 2 2 5 3 5 3" xfId="20451"/>
    <cellStyle name="메모 4 2 2 5 3 5 4" xfId="25933"/>
    <cellStyle name="메모 4 2 2 5 3 6" xfId="8730"/>
    <cellStyle name="메모 4 2 2 5 3 6 2" xfId="14696"/>
    <cellStyle name="메모 4 2 2 5 3 6 3" xfId="20452"/>
    <cellStyle name="메모 4 2 2 5 3 6 4" xfId="25934"/>
    <cellStyle name="메모 4 2 2 5 3 7" xfId="8731"/>
    <cellStyle name="메모 4 2 2 5 3 7 2" xfId="14697"/>
    <cellStyle name="메모 4 2 2 5 3 7 3" xfId="20453"/>
    <cellStyle name="메모 4 2 2 5 3 7 4" xfId="25935"/>
    <cellStyle name="메모 4 2 2 5 3 8" xfId="8732"/>
    <cellStyle name="메모 4 2 2 5 3 8 2" xfId="14698"/>
    <cellStyle name="메모 4 2 2 5 3 8 3" xfId="20454"/>
    <cellStyle name="메모 4 2 2 5 3 8 4" xfId="25936"/>
    <cellStyle name="메모 4 2 2 5 3 9" xfId="8733"/>
    <cellStyle name="메모 4 2 2 5 3 9 2" xfId="14699"/>
    <cellStyle name="메모 4 2 2 5 3 9 3" xfId="20455"/>
    <cellStyle name="메모 4 2 2 5 3 9 4" xfId="25937"/>
    <cellStyle name="메모 4 2 2 5 4" xfId="8734"/>
    <cellStyle name="메모 4 2 2 5 4 2" xfId="14700"/>
    <cellStyle name="메모 4 2 2 5 4 3" xfId="20456"/>
    <cellStyle name="메모 4 2 2 5 4 4" xfId="25938"/>
    <cellStyle name="메모 4 2 2 5 5" xfId="8735"/>
    <cellStyle name="메모 4 2 2 5 5 2" xfId="14701"/>
    <cellStyle name="메모 4 2 2 5 5 3" xfId="20457"/>
    <cellStyle name="메모 4 2 2 5 5 4" xfId="25939"/>
    <cellStyle name="메모 4 2 2 5 6" xfId="8736"/>
    <cellStyle name="메모 4 2 2 5 6 2" xfId="14702"/>
    <cellStyle name="메모 4 2 2 5 6 3" xfId="20458"/>
    <cellStyle name="메모 4 2 2 5 6 4" xfId="25940"/>
    <cellStyle name="메모 4 2 2 5 7" xfId="8737"/>
    <cellStyle name="메모 4 2 2 5 7 2" xfId="14703"/>
    <cellStyle name="메모 4 2 2 5 7 3" xfId="20459"/>
    <cellStyle name="메모 4 2 2 5 7 4" xfId="25941"/>
    <cellStyle name="메모 4 2 2 5 8" xfId="8738"/>
    <cellStyle name="메모 4 2 2 5 8 2" xfId="14704"/>
    <cellStyle name="메모 4 2 2 5 8 3" xfId="20460"/>
    <cellStyle name="메모 4 2 2 5 8 4" xfId="25942"/>
    <cellStyle name="메모 4 2 2 5 9" xfId="11415"/>
    <cellStyle name="메모 4 2 2 6" xfId="8739"/>
    <cellStyle name="메모 4 2 2 6 2" xfId="14705"/>
    <cellStyle name="메모 4 2 2 6 3" xfId="20461"/>
    <cellStyle name="메모 4 2 2 6 4" xfId="25943"/>
    <cellStyle name="메모 4 2 2 7" xfId="8740"/>
    <cellStyle name="메모 4 2 2 7 2" xfId="14706"/>
    <cellStyle name="메모 4 2 2 7 3" xfId="20462"/>
    <cellStyle name="메모 4 2 2 7 4" xfId="25944"/>
    <cellStyle name="메모 4 2 2 8" xfId="11339"/>
    <cellStyle name="메모 4 2 2 9" xfId="11271"/>
    <cellStyle name="메모 4 2 3" xfId="5521"/>
    <cellStyle name="메모 4 2 3 10" xfId="8741"/>
    <cellStyle name="메모 4 2 3 10 2" xfId="14707"/>
    <cellStyle name="메모 4 2 3 10 3" xfId="20463"/>
    <cellStyle name="메모 4 2 3 10 4" xfId="25945"/>
    <cellStyle name="메모 4 2 3 11" xfId="11515"/>
    <cellStyle name="메모 4 2 3 12" xfId="17304"/>
    <cellStyle name="메모 4 2 3 13" xfId="22898"/>
    <cellStyle name="메모 4 2 3 2" xfId="5809"/>
    <cellStyle name="메모 4 2 3 2 10" xfId="11782"/>
    <cellStyle name="메모 4 2 3 2 11" xfId="17546"/>
    <cellStyle name="메모 4 2 3 2 12" xfId="23062"/>
    <cellStyle name="메모 4 2 3 2 2" xfId="8742"/>
    <cellStyle name="메모 4 2 3 2 2 2" xfId="14708"/>
    <cellStyle name="메모 4 2 3 2 2 3" xfId="20464"/>
    <cellStyle name="메모 4 2 3 2 2 4" xfId="25946"/>
    <cellStyle name="메모 4 2 3 2 3" xfId="8743"/>
    <cellStyle name="메모 4 2 3 2 3 2" xfId="14709"/>
    <cellStyle name="메모 4 2 3 2 3 3" xfId="20465"/>
    <cellStyle name="메모 4 2 3 2 3 4" xfId="25947"/>
    <cellStyle name="메모 4 2 3 2 4" xfId="8744"/>
    <cellStyle name="메모 4 2 3 2 4 2" xfId="14710"/>
    <cellStyle name="메모 4 2 3 2 4 3" xfId="20466"/>
    <cellStyle name="메모 4 2 3 2 4 4" xfId="25948"/>
    <cellStyle name="메모 4 2 3 2 5" xfId="8745"/>
    <cellStyle name="메모 4 2 3 2 5 2" xfId="14711"/>
    <cellStyle name="메모 4 2 3 2 5 3" xfId="20467"/>
    <cellStyle name="메모 4 2 3 2 5 4" xfId="25949"/>
    <cellStyle name="메모 4 2 3 2 6" xfId="8746"/>
    <cellStyle name="메모 4 2 3 2 6 2" xfId="14712"/>
    <cellStyle name="메모 4 2 3 2 6 3" xfId="20468"/>
    <cellStyle name="메모 4 2 3 2 6 4" xfId="25950"/>
    <cellStyle name="메모 4 2 3 2 7" xfId="8747"/>
    <cellStyle name="메모 4 2 3 2 7 2" xfId="14713"/>
    <cellStyle name="메모 4 2 3 2 7 3" xfId="20469"/>
    <cellStyle name="메모 4 2 3 2 7 4" xfId="25951"/>
    <cellStyle name="메모 4 2 3 2 8" xfId="8748"/>
    <cellStyle name="메모 4 2 3 2 8 2" xfId="14714"/>
    <cellStyle name="메모 4 2 3 2 8 3" xfId="20470"/>
    <cellStyle name="메모 4 2 3 2 8 4" xfId="25952"/>
    <cellStyle name="메모 4 2 3 2 9" xfId="8749"/>
    <cellStyle name="메모 4 2 3 2 9 2" xfId="14715"/>
    <cellStyle name="메모 4 2 3 2 9 3" xfId="20471"/>
    <cellStyle name="메모 4 2 3 2 9 4" xfId="25953"/>
    <cellStyle name="메모 4 2 3 3" xfId="6032"/>
    <cellStyle name="메모 4 2 3 3 10" xfId="8750"/>
    <cellStyle name="메모 4 2 3 3 10 2" xfId="14716"/>
    <cellStyle name="메모 4 2 3 3 10 3" xfId="20472"/>
    <cellStyle name="메모 4 2 3 3 10 4" xfId="25954"/>
    <cellStyle name="메모 4 2 3 3 11" xfId="12005"/>
    <cellStyle name="메모 4 2 3 3 12" xfId="17762"/>
    <cellStyle name="메모 4 2 3 3 13" xfId="23259"/>
    <cellStyle name="메모 4 2 3 3 2" xfId="8751"/>
    <cellStyle name="메모 4 2 3 3 2 2" xfId="14717"/>
    <cellStyle name="메모 4 2 3 3 2 3" xfId="20473"/>
    <cellStyle name="메모 4 2 3 3 2 4" xfId="25955"/>
    <cellStyle name="메모 4 2 3 3 3" xfId="8752"/>
    <cellStyle name="메모 4 2 3 3 3 2" xfId="14718"/>
    <cellStyle name="메모 4 2 3 3 3 3" xfId="20474"/>
    <cellStyle name="메모 4 2 3 3 3 4" xfId="25956"/>
    <cellStyle name="메모 4 2 3 3 4" xfId="8753"/>
    <cellStyle name="메모 4 2 3 3 4 2" xfId="14719"/>
    <cellStyle name="메모 4 2 3 3 4 3" xfId="20475"/>
    <cellStyle name="메모 4 2 3 3 4 4" xfId="25957"/>
    <cellStyle name="메모 4 2 3 3 5" xfId="8754"/>
    <cellStyle name="메모 4 2 3 3 5 2" xfId="14720"/>
    <cellStyle name="메모 4 2 3 3 5 3" xfId="20476"/>
    <cellStyle name="메모 4 2 3 3 5 4" xfId="25958"/>
    <cellStyle name="메모 4 2 3 3 6" xfId="8755"/>
    <cellStyle name="메모 4 2 3 3 6 2" xfId="14721"/>
    <cellStyle name="메모 4 2 3 3 6 3" xfId="20477"/>
    <cellStyle name="메모 4 2 3 3 6 4" xfId="25959"/>
    <cellStyle name="메모 4 2 3 3 7" xfId="8756"/>
    <cellStyle name="메모 4 2 3 3 7 2" xfId="14722"/>
    <cellStyle name="메모 4 2 3 3 7 3" xfId="20478"/>
    <cellStyle name="메모 4 2 3 3 7 4" xfId="25960"/>
    <cellStyle name="메모 4 2 3 3 8" xfId="8757"/>
    <cellStyle name="메모 4 2 3 3 8 2" xfId="14723"/>
    <cellStyle name="메모 4 2 3 3 8 3" xfId="20479"/>
    <cellStyle name="메모 4 2 3 3 8 4" xfId="25961"/>
    <cellStyle name="메모 4 2 3 3 9" xfId="8758"/>
    <cellStyle name="메모 4 2 3 3 9 2" xfId="14724"/>
    <cellStyle name="메모 4 2 3 3 9 3" xfId="20480"/>
    <cellStyle name="메모 4 2 3 3 9 4" xfId="25962"/>
    <cellStyle name="메모 4 2 3 4" xfId="8759"/>
    <cellStyle name="메모 4 2 3 4 2" xfId="14725"/>
    <cellStyle name="메모 4 2 3 4 3" xfId="20481"/>
    <cellStyle name="메모 4 2 3 4 4" xfId="25963"/>
    <cellStyle name="메모 4 2 3 5" xfId="8760"/>
    <cellStyle name="메모 4 2 3 5 2" xfId="14726"/>
    <cellStyle name="메모 4 2 3 5 3" xfId="20482"/>
    <cellStyle name="메모 4 2 3 5 4" xfId="25964"/>
    <cellStyle name="메모 4 2 3 6" xfId="8761"/>
    <cellStyle name="메모 4 2 3 6 2" xfId="14727"/>
    <cellStyle name="메모 4 2 3 6 3" xfId="20483"/>
    <cellStyle name="메모 4 2 3 6 4" xfId="25965"/>
    <cellStyle name="메모 4 2 3 7" xfId="8762"/>
    <cellStyle name="메모 4 2 3 7 2" xfId="14728"/>
    <cellStyle name="메모 4 2 3 7 3" xfId="20484"/>
    <cellStyle name="메모 4 2 3 7 4" xfId="25966"/>
    <cellStyle name="메모 4 2 3 8" xfId="8763"/>
    <cellStyle name="메모 4 2 3 8 2" xfId="14729"/>
    <cellStyle name="메모 4 2 3 8 3" xfId="20485"/>
    <cellStyle name="메모 4 2 3 8 4" xfId="25967"/>
    <cellStyle name="메모 4 2 3 9" xfId="8764"/>
    <cellStyle name="메모 4 2 3 9 2" xfId="14730"/>
    <cellStyle name="메모 4 2 3 9 3" xfId="20486"/>
    <cellStyle name="메모 4 2 3 9 4" xfId="25968"/>
    <cellStyle name="메모 4 2 4" xfId="5458"/>
    <cellStyle name="메모 4 2 4 2" xfId="5746"/>
    <cellStyle name="메모 4 2 4 2 10" xfId="11719"/>
    <cellStyle name="메모 4 2 4 2 11" xfId="17486"/>
    <cellStyle name="메모 4 2 4 2 12" xfId="23004"/>
    <cellStyle name="메모 4 2 4 2 2" xfId="8765"/>
    <cellStyle name="메모 4 2 4 2 2 2" xfId="14731"/>
    <cellStyle name="메모 4 2 4 2 2 3" xfId="20487"/>
    <cellStyle name="메모 4 2 4 2 2 4" xfId="25969"/>
    <cellStyle name="메모 4 2 4 2 3" xfId="8766"/>
    <cellStyle name="메모 4 2 4 2 3 2" xfId="14732"/>
    <cellStyle name="메모 4 2 4 2 3 3" xfId="20488"/>
    <cellStyle name="메모 4 2 4 2 3 4" xfId="25970"/>
    <cellStyle name="메모 4 2 4 2 4" xfId="8767"/>
    <cellStyle name="메모 4 2 4 2 4 2" xfId="14733"/>
    <cellStyle name="메모 4 2 4 2 4 3" xfId="20489"/>
    <cellStyle name="메모 4 2 4 2 4 4" xfId="25971"/>
    <cellStyle name="메모 4 2 4 2 5" xfId="8768"/>
    <cellStyle name="메모 4 2 4 2 5 2" xfId="14734"/>
    <cellStyle name="메모 4 2 4 2 5 3" xfId="20490"/>
    <cellStyle name="메모 4 2 4 2 5 4" xfId="25972"/>
    <cellStyle name="메모 4 2 4 2 6" xfId="8769"/>
    <cellStyle name="메모 4 2 4 2 6 2" xfId="14735"/>
    <cellStyle name="메모 4 2 4 2 6 3" xfId="20491"/>
    <cellStyle name="메모 4 2 4 2 6 4" xfId="25973"/>
    <cellStyle name="메모 4 2 4 2 7" xfId="8770"/>
    <cellStyle name="메모 4 2 4 2 7 2" xfId="14736"/>
    <cellStyle name="메모 4 2 4 2 7 3" xfId="20492"/>
    <cellStyle name="메모 4 2 4 2 7 4" xfId="25974"/>
    <cellStyle name="메모 4 2 4 2 8" xfId="8771"/>
    <cellStyle name="메모 4 2 4 2 8 2" xfId="14737"/>
    <cellStyle name="메모 4 2 4 2 8 3" xfId="20493"/>
    <cellStyle name="메모 4 2 4 2 8 4" xfId="25975"/>
    <cellStyle name="메모 4 2 4 2 9" xfId="8772"/>
    <cellStyle name="메모 4 2 4 2 9 2" xfId="14738"/>
    <cellStyle name="메모 4 2 4 2 9 3" xfId="20494"/>
    <cellStyle name="메모 4 2 4 2 9 4" xfId="25976"/>
    <cellStyle name="메모 4 2 4 3" xfId="5973"/>
    <cellStyle name="메모 4 2 4 3 10" xfId="8773"/>
    <cellStyle name="메모 4 2 4 3 10 2" xfId="14739"/>
    <cellStyle name="메모 4 2 4 3 10 3" xfId="20495"/>
    <cellStyle name="메모 4 2 4 3 10 4" xfId="25977"/>
    <cellStyle name="메모 4 2 4 3 11" xfId="11946"/>
    <cellStyle name="메모 4 2 4 3 12" xfId="17703"/>
    <cellStyle name="메모 4 2 4 3 13" xfId="23200"/>
    <cellStyle name="메모 4 2 4 3 2" xfId="8774"/>
    <cellStyle name="메모 4 2 4 3 2 2" xfId="14740"/>
    <cellStyle name="메모 4 2 4 3 2 3" xfId="20496"/>
    <cellStyle name="메모 4 2 4 3 2 4" xfId="25978"/>
    <cellStyle name="메모 4 2 4 3 3" xfId="8775"/>
    <cellStyle name="메모 4 2 4 3 3 2" xfId="14741"/>
    <cellStyle name="메모 4 2 4 3 3 3" xfId="20497"/>
    <cellStyle name="메모 4 2 4 3 3 4" xfId="25979"/>
    <cellStyle name="메모 4 2 4 3 4" xfId="8776"/>
    <cellStyle name="메모 4 2 4 3 4 2" xfId="14742"/>
    <cellStyle name="메모 4 2 4 3 4 3" xfId="20498"/>
    <cellStyle name="메모 4 2 4 3 4 4" xfId="25980"/>
    <cellStyle name="메모 4 2 4 3 5" xfId="8777"/>
    <cellStyle name="메모 4 2 4 3 5 2" xfId="14743"/>
    <cellStyle name="메모 4 2 4 3 5 3" xfId="20499"/>
    <cellStyle name="메모 4 2 4 3 5 4" xfId="25981"/>
    <cellStyle name="메모 4 2 4 3 6" xfId="8778"/>
    <cellStyle name="메모 4 2 4 3 6 2" xfId="14744"/>
    <cellStyle name="메모 4 2 4 3 6 3" xfId="20500"/>
    <cellStyle name="메모 4 2 4 3 6 4" xfId="25982"/>
    <cellStyle name="메모 4 2 4 3 7" xfId="8779"/>
    <cellStyle name="메모 4 2 4 3 7 2" xfId="14745"/>
    <cellStyle name="메모 4 2 4 3 7 3" xfId="20501"/>
    <cellStyle name="메모 4 2 4 3 7 4" xfId="25983"/>
    <cellStyle name="메모 4 2 4 3 8" xfId="8780"/>
    <cellStyle name="메모 4 2 4 3 8 2" xfId="14746"/>
    <cellStyle name="메모 4 2 4 3 8 3" xfId="20502"/>
    <cellStyle name="메모 4 2 4 3 8 4" xfId="25984"/>
    <cellStyle name="메모 4 2 4 3 9" xfId="8781"/>
    <cellStyle name="메모 4 2 4 3 9 2" xfId="14747"/>
    <cellStyle name="메모 4 2 4 3 9 3" xfId="20503"/>
    <cellStyle name="메모 4 2 4 3 9 4" xfId="25985"/>
    <cellStyle name="메모 4 2 4 4" xfId="8782"/>
    <cellStyle name="메모 4 2 4 4 2" xfId="14748"/>
    <cellStyle name="메모 4 2 4 4 3" xfId="20504"/>
    <cellStyle name="메모 4 2 4 4 4" xfId="25986"/>
    <cellStyle name="메모 4 2 4 5" xfId="8783"/>
    <cellStyle name="메모 4 2 4 5 2" xfId="14749"/>
    <cellStyle name="메모 4 2 4 5 3" xfId="20505"/>
    <cellStyle name="메모 4 2 4 5 4" xfId="25987"/>
    <cellStyle name="메모 4 2 4 6" xfId="8784"/>
    <cellStyle name="메모 4 2 4 6 2" xfId="14750"/>
    <cellStyle name="메모 4 2 4 6 3" xfId="20506"/>
    <cellStyle name="메모 4 2 4 6 4" xfId="25988"/>
    <cellStyle name="메모 4 2 4 7" xfId="11452"/>
    <cellStyle name="메모 4 2 4 8" xfId="17245"/>
    <cellStyle name="메모 4 2 5" xfId="5481"/>
    <cellStyle name="메모 4 2 5 2" xfId="5769"/>
    <cellStyle name="메모 4 2 5 2 10" xfId="11742"/>
    <cellStyle name="메모 4 2 5 2 11" xfId="17509"/>
    <cellStyle name="메모 4 2 5 2 12" xfId="23022"/>
    <cellStyle name="메모 4 2 5 2 2" xfId="8785"/>
    <cellStyle name="메모 4 2 5 2 2 2" xfId="14751"/>
    <cellStyle name="메모 4 2 5 2 2 3" xfId="20507"/>
    <cellStyle name="메모 4 2 5 2 2 4" xfId="25989"/>
    <cellStyle name="메모 4 2 5 2 3" xfId="8786"/>
    <cellStyle name="메모 4 2 5 2 3 2" xfId="14752"/>
    <cellStyle name="메모 4 2 5 2 3 3" xfId="20508"/>
    <cellStyle name="메모 4 2 5 2 3 4" xfId="25990"/>
    <cellStyle name="메모 4 2 5 2 4" xfId="8787"/>
    <cellStyle name="메모 4 2 5 2 4 2" xfId="14753"/>
    <cellStyle name="메모 4 2 5 2 4 3" xfId="20509"/>
    <cellStyle name="메모 4 2 5 2 4 4" xfId="25991"/>
    <cellStyle name="메모 4 2 5 2 5" xfId="8788"/>
    <cellStyle name="메모 4 2 5 2 5 2" xfId="14754"/>
    <cellStyle name="메모 4 2 5 2 5 3" xfId="20510"/>
    <cellStyle name="메모 4 2 5 2 5 4" xfId="25992"/>
    <cellStyle name="메모 4 2 5 2 6" xfId="8789"/>
    <cellStyle name="메모 4 2 5 2 6 2" xfId="14755"/>
    <cellStyle name="메모 4 2 5 2 6 3" xfId="20511"/>
    <cellStyle name="메모 4 2 5 2 6 4" xfId="25993"/>
    <cellStyle name="메모 4 2 5 2 7" xfId="8790"/>
    <cellStyle name="메모 4 2 5 2 7 2" xfId="14756"/>
    <cellStyle name="메모 4 2 5 2 7 3" xfId="20512"/>
    <cellStyle name="메모 4 2 5 2 7 4" xfId="25994"/>
    <cellStyle name="메모 4 2 5 2 8" xfId="8791"/>
    <cellStyle name="메모 4 2 5 2 8 2" xfId="14757"/>
    <cellStyle name="메모 4 2 5 2 8 3" xfId="20513"/>
    <cellStyle name="메모 4 2 5 2 8 4" xfId="25995"/>
    <cellStyle name="메모 4 2 5 2 9" xfId="8792"/>
    <cellStyle name="메모 4 2 5 2 9 2" xfId="14758"/>
    <cellStyle name="메모 4 2 5 2 9 3" xfId="20514"/>
    <cellStyle name="메모 4 2 5 2 9 4" xfId="25996"/>
    <cellStyle name="메모 4 2 5 3" xfId="5994"/>
    <cellStyle name="메모 4 2 5 3 10" xfId="8793"/>
    <cellStyle name="메모 4 2 5 3 10 2" xfId="14759"/>
    <cellStyle name="메모 4 2 5 3 10 3" xfId="20515"/>
    <cellStyle name="메모 4 2 5 3 10 4" xfId="25997"/>
    <cellStyle name="메모 4 2 5 3 11" xfId="11967"/>
    <cellStyle name="메모 4 2 5 3 12" xfId="17724"/>
    <cellStyle name="메모 4 2 5 3 13" xfId="23221"/>
    <cellStyle name="메모 4 2 5 3 2" xfId="8794"/>
    <cellStyle name="메모 4 2 5 3 2 2" xfId="14760"/>
    <cellStyle name="메모 4 2 5 3 2 3" xfId="20516"/>
    <cellStyle name="메모 4 2 5 3 2 4" xfId="25998"/>
    <cellStyle name="메모 4 2 5 3 3" xfId="8795"/>
    <cellStyle name="메모 4 2 5 3 3 2" xfId="14761"/>
    <cellStyle name="메모 4 2 5 3 3 3" xfId="20517"/>
    <cellStyle name="메모 4 2 5 3 3 4" xfId="25999"/>
    <cellStyle name="메모 4 2 5 3 4" xfId="8796"/>
    <cellStyle name="메모 4 2 5 3 4 2" xfId="14762"/>
    <cellStyle name="메모 4 2 5 3 4 3" xfId="20518"/>
    <cellStyle name="메모 4 2 5 3 4 4" xfId="26000"/>
    <cellStyle name="메모 4 2 5 3 5" xfId="8797"/>
    <cellStyle name="메모 4 2 5 3 5 2" xfId="14763"/>
    <cellStyle name="메모 4 2 5 3 5 3" xfId="20519"/>
    <cellStyle name="메모 4 2 5 3 5 4" xfId="26001"/>
    <cellStyle name="메모 4 2 5 3 6" xfId="8798"/>
    <cellStyle name="메모 4 2 5 3 6 2" xfId="14764"/>
    <cellStyle name="메모 4 2 5 3 6 3" xfId="20520"/>
    <cellStyle name="메모 4 2 5 3 6 4" xfId="26002"/>
    <cellStyle name="메모 4 2 5 3 7" xfId="8799"/>
    <cellStyle name="메모 4 2 5 3 7 2" xfId="14765"/>
    <cellStyle name="메모 4 2 5 3 7 3" xfId="20521"/>
    <cellStyle name="메모 4 2 5 3 7 4" xfId="26003"/>
    <cellStyle name="메모 4 2 5 3 8" xfId="8800"/>
    <cellStyle name="메모 4 2 5 3 8 2" xfId="14766"/>
    <cellStyle name="메모 4 2 5 3 8 3" xfId="20522"/>
    <cellStyle name="메모 4 2 5 3 8 4" xfId="26004"/>
    <cellStyle name="메모 4 2 5 3 9" xfId="8801"/>
    <cellStyle name="메모 4 2 5 3 9 2" xfId="14767"/>
    <cellStyle name="메모 4 2 5 3 9 3" xfId="20523"/>
    <cellStyle name="메모 4 2 5 3 9 4" xfId="26005"/>
    <cellStyle name="메모 4 2 5 4" xfId="8802"/>
    <cellStyle name="메모 4 2 5 4 2" xfId="14768"/>
    <cellStyle name="메모 4 2 5 4 3" xfId="20524"/>
    <cellStyle name="메모 4 2 5 4 4" xfId="26006"/>
    <cellStyle name="메모 4 2 5 5" xfId="8803"/>
    <cellStyle name="메모 4 2 5 5 2" xfId="14769"/>
    <cellStyle name="메모 4 2 5 5 3" xfId="20525"/>
    <cellStyle name="메모 4 2 5 5 4" xfId="26007"/>
    <cellStyle name="메모 4 2 5 6" xfId="8804"/>
    <cellStyle name="메모 4 2 5 6 2" xfId="14770"/>
    <cellStyle name="메모 4 2 5 6 3" xfId="20526"/>
    <cellStyle name="메모 4 2 5 6 4" xfId="26008"/>
    <cellStyle name="메모 4 2 5 7" xfId="8805"/>
    <cellStyle name="메모 4 2 5 7 2" xfId="14771"/>
    <cellStyle name="메모 4 2 5 7 3" xfId="20527"/>
    <cellStyle name="메모 4 2 5 7 4" xfId="26009"/>
    <cellStyle name="메모 4 2 5 8" xfId="11475"/>
    <cellStyle name="메모 4 2 5 9" xfId="17268"/>
    <cellStyle name="메모 4 2 6" xfId="5469"/>
    <cellStyle name="메모 4 2 6 10" xfId="17256"/>
    <cellStyle name="메모 4 2 6 11" xfId="22877"/>
    <cellStyle name="메모 4 2 6 2" xfId="5757"/>
    <cellStyle name="메모 4 2 6 2 10" xfId="8806"/>
    <cellStyle name="메모 4 2 6 2 10 2" xfId="14772"/>
    <cellStyle name="메모 4 2 6 2 10 3" xfId="20528"/>
    <cellStyle name="메모 4 2 6 2 10 4" xfId="26010"/>
    <cellStyle name="메모 4 2 6 2 11" xfId="11730"/>
    <cellStyle name="메모 4 2 6 2 12" xfId="17497"/>
    <cellStyle name="메모 4 2 6 2 13" xfId="23013"/>
    <cellStyle name="메모 4 2 6 2 2" xfId="8807"/>
    <cellStyle name="메모 4 2 6 2 2 2" xfId="14773"/>
    <cellStyle name="메모 4 2 6 2 2 3" xfId="20529"/>
    <cellStyle name="메모 4 2 6 2 2 4" xfId="26011"/>
    <cellStyle name="메모 4 2 6 2 3" xfId="8808"/>
    <cellStyle name="메모 4 2 6 2 3 2" xfId="14774"/>
    <cellStyle name="메모 4 2 6 2 3 3" xfId="20530"/>
    <cellStyle name="메모 4 2 6 2 3 4" xfId="26012"/>
    <cellStyle name="메모 4 2 6 2 4" xfId="8809"/>
    <cellStyle name="메모 4 2 6 2 4 2" xfId="14775"/>
    <cellStyle name="메모 4 2 6 2 4 3" xfId="20531"/>
    <cellStyle name="메모 4 2 6 2 4 4" xfId="26013"/>
    <cellStyle name="메모 4 2 6 2 5" xfId="8810"/>
    <cellStyle name="메모 4 2 6 2 5 2" xfId="14776"/>
    <cellStyle name="메모 4 2 6 2 5 3" xfId="20532"/>
    <cellStyle name="메모 4 2 6 2 5 4" xfId="26014"/>
    <cellStyle name="메모 4 2 6 2 6" xfId="8811"/>
    <cellStyle name="메모 4 2 6 2 6 2" xfId="14777"/>
    <cellStyle name="메모 4 2 6 2 6 3" xfId="20533"/>
    <cellStyle name="메모 4 2 6 2 6 4" xfId="26015"/>
    <cellStyle name="메모 4 2 6 2 7" xfId="8812"/>
    <cellStyle name="메모 4 2 6 2 7 2" xfId="14778"/>
    <cellStyle name="메모 4 2 6 2 7 3" xfId="20534"/>
    <cellStyle name="메모 4 2 6 2 7 4" xfId="26016"/>
    <cellStyle name="메모 4 2 6 2 8" xfId="8813"/>
    <cellStyle name="메모 4 2 6 2 8 2" xfId="14779"/>
    <cellStyle name="메모 4 2 6 2 8 3" xfId="20535"/>
    <cellStyle name="메모 4 2 6 2 8 4" xfId="26017"/>
    <cellStyle name="메모 4 2 6 2 9" xfId="8814"/>
    <cellStyle name="메모 4 2 6 2 9 2" xfId="14780"/>
    <cellStyle name="메모 4 2 6 2 9 3" xfId="20536"/>
    <cellStyle name="메모 4 2 6 2 9 4" xfId="26018"/>
    <cellStyle name="메모 4 2 6 3" xfId="5984"/>
    <cellStyle name="메모 4 2 6 3 10" xfId="8815"/>
    <cellStyle name="메모 4 2 6 3 10 2" xfId="14781"/>
    <cellStyle name="메모 4 2 6 3 10 3" xfId="20537"/>
    <cellStyle name="메모 4 2 6 3 10 4" xfId="26019"/>
    <cellStyle name="메모 4 2 6 3 11" xfId="11957"/>
    <cellStyle name="메모 4 2 6 3 12" xfId="17714"/>
    <cellStyle name="메모 4 2 6 3 13" xfId="23211"/>
    <cellStyle name="메모 4 2 6 3 2" xfId="8816"/>
    <cellStyle name="메모 4 2 6 3 2 2" xfId="14782"/>
    <cellStyle name="메모 4 2 6 3 2 3" xfId="20538"/>
    <cellStyle name="메모 4 2 6 3 2 4" xfId="26020"/>
    <cellStyle name="메모 4 2 6 3 3" xfId="8817"/>
    <cellStyle name="메모 4 2 6 3 3 2" xfId="14783"/>
    <cellStyle name="메모 4 2 6 3 3 3" xfId="20539"/>
    <cellStyle name="메모 4 2 6 3 3 4" xfId="26021"/>
    <cellStyle name="메모 4 2 6 3 4" xfId="8818"/>
    <cellStyle name="메모 4 2 6 3 4 2" xfId="14784"/>
    <cellStyle name="메모 4 2 6 3 4 3" xfId="20540"/>
    <cellStyle name="메모 4 2 6 3 4 4" xfId="26022"/>
    <cellStyle name="메모 4 2 6 3 5" xfId="8819"/>
    <cellStyle name="메모 4 2 6 3 5 2" xfId="14785"/>
    <cellStyle name="메모 4 2 6 3 5 3" xfId="20541"/>
    <cellStyle name="메모 4 2 6 3 5 4" xfId="26023"/>
    <cellStyle name="메모 4 2 6 3 6" xfId="8820"/>
    <cellStyle name="메모 4 2 6 3 6 2" xfId="14786"/>
    <cellStyle name="메모 4 2 6 3 6 3" xfId="20542"/>
    <cellStyle name="메모 4 2 6 3 6 4" xfId="26024"/>
    <cellStyle name="메모 4 2 6 3 7" xfId="8821"/>
    <cellStyle name="메모 4 2 6 3 7 2" xfId="14787"/>
    <cellStyle name="메모 4 2 6 3 7 3" xfId="20543"/>
    <cellStyle name="메모 4 2 6 3 7 4" xfId="26025"/>
    <cellStyle name="메모 4 2 6 3 8" xfId="8822"/>
    <cellStyle name="메모 4 2 6 3 8 2" xfId="14788"/>
    <cellStyle name="메모 4 2 6 3 8 3" xfId="20544"/>
    <cellStyle name="메모 4 2 6 3 8 4" xfId="26026"/>
    <cellStyle name="메모 4 2 6 3 9" xfId="8823"/>
    <cellStyle name="메모 4 2 6 3 9 2" xfId="14789"/>
    <cellStyle name="메모 4 2 6 3 9 3" xfId="20545"/>
    <cellStyle name="메모 4 2 6 3 9 4" xfId="26027"/>
    <cellStyle name="메모 4 2 6 4" xfId="8824"/>
    <cellStyle name="메모 4 2 6 4 2" xfId="14790"/>
    <cellStyle name="메모 4 2 6 4 3" xfId="20546"/>
    <cellStyle name="메모 4 2 6 4 4" xfId="26028"/>
    <cellStyle name="메모 4 2 6 5" xfId="8825"/>
    <cellStyle name="메모 4 2 6 5 2" xfId="14791"/>
    <cellStyle name="메모 4 2 6 5 3" xfId="20547"/>
    <cellStyle name="메모 4 2 6 5 4" xfId="26029"/>
    <cellStyle name="메모 4 2 6 6" xfId="8826"/>
    <cellStyle name="메모 4 2 6 6 2" xfId="14792"/>
    <cellStyle name="메모 4 2 6 6 3" xfId="20548"/>
    <cellStyle name="메모 4 2 6 6 4" xfId="26030"/>
    <cellStyle name="메모 4 2 6 7" xfId="8827"/>
    <cellStyle name="메모 4 2 6 7 2" xfId="14793"/>
    <cellStyle name="메모 4 2 6 7 3" xfId="20549"/>
    <cellStyle name="메모 4 2 6 7 4" xfId="26031"/>
    <cellStyle name="메모 4 2 6 8" xfId="8828"/>
    <cellStyle name="메모 4 2 6 8 2" xfId="14794"/>
    <cellStyle name="메모 4 2 6 8 3" xfId="20550"/>
    <cellStyle name="메모 4 2 6 8 4" xfId="26032"/>
    <cellStyle name="메모 4 2 6 9" xfId="11463"/>
    <cellStyle name="메모 4 2 7" xfId="8829"/>
    <cellStyle name="메모 4 2 7 2" xfId="14795"/>
    <cellStyle name="메모 4 2 7 3" xfId="20551"/>
    <cellStyle name="메모 4 2 7 4" xfId="26033"/>
    <cellStyle name="메모 4 2 8" xfId="11236"/>
    <cellStyle name="메모 4 3" xfId="5164"/>
    <cellStyle name="메모 4 3 2" xfId="5375"/>
    <cellStyle name="메모 4 3 2 2" xfId="5663"/>
    <cellStyle name="메모 4 3 2 2 10" xfId="11636"/>
    <cellStyle name="메모 4 3 2 2 11" xfId="17406"/>
    <cellStyle name="메모 4 3 2 2 12" xfId="22938"/>
    <cellStyle name="메모 4 3 2 2 2" xfId="8830"/>
    <cellStyle name="메모 4 3 2 2 2 2" xfId="14796"/>
    <cellStyle name="메모 4 3 2 2 2 3" xfId="20552"/>
    <cellStyle name="메모 4 3 2 2 2 4" xfId="26034"/>
    <cellStyle name="메모 4 3 2 2 3" xfId="8831"/>
    <cellStyle name="메모 4 3 2 2 3 2" xfId="14797"/>
    <cellStyle name="메모 4 3 2 2 3 3" xfId="20553"/>
    <cellStyle name="메모 4 3 2 2 3 4" xfId="26035"/>
    <cellStyle name="메모 4 3 2 2 4" xfId="8832"/>
    <cellStyle name="메모 4 3 2 2 4 2" xfId="14798"/>
    <cellStyle name="메모 4 3 2 2 4 3" xfId="20554"/>
    <cellStyle name="메모 4 3 2 2 4 4" xfId="26036"/>
    <cellStyle name="메모 4 3 2 2 5" xfId="8833"/>
    <cellStyle name="메모 4 3 2 2 5 2" xfId="14799"/>
    <cellStyle name="메모 4 3 2 2 5 3" xfId="20555"/>
    <cellStyle name="메모 4 3 2 2 5 4" xfId="26037"/>
    <cellStyle name="메모 4 3 2 2 6" xfId="8834"/>
    <cellStyle name="메모 4 3 2 2 6 2" xfId="14800"/>
    <cellStyle name="메모 4 3 2 2 6 3" xfId="20556"/>
    <cellStyle name="메모 4 3 2 2 6 4" xfId="26038"/>
    <cellStyle name="메모 4 3 2 2 7" xfId="8835"/>
    <cellStyle name="메모 4 3 2 2 7 2" xfId="14801"/>
    <cellStyle name="메모 4 3 2 2 7 3" xfId="20557"/>
    <cellStyle name="메모 4 3 2 2 7 4" xfId="26039"/>
    <cellStyle name="메모 4 3 2 2 8" xfId="8836"/>
    <cellStyle name="메모 4 3 2 2 8 2" xfId="14802"/>
    <cellStyle name="메모 4 3 2 2 8 3" xfId="20558"/>
    <cellStyle name="메모 4 3 2 2 8 4" xfId="26040"/>
    <cellStyle name="메모 4 3 2 2 9" xfId="8837"/>
    <cellStyle name="메모 4 3 2 2 9 2" xfId="14803"/>
    <cellStyle name="메모 4 3 2 2 9 3" xfId="20559"/>
    <cellStyle name="메모 4 3 2 2 9 4" xfId="26041"/>
    <cellStyle name="메모 4 3 2 3" xfId="5905"/>
    <cellStyle name="메모 4 3 2 3 10" xfId="8838"/>
    <cellStyle name="메모 4 3 2 3 10 2" xfId="14804"/>
    <cellStyle name="메모 4 3 2 3 10 3" xfId="20560"/>
    <cellStyle name="메모 4 3 2 3 10 4" xfId="26042"/>
    <cellStyle name="메모 4 3 2 3 11" xfId="11878"/>
    <cellStyle name="메모 4 3 2 3 12" xfId="17635"/>
    <cellStyle name="메모 4 3 2 3 13" xfId="23132"/>
    <cellStyle name="메모 4 3 2 3 2" xfId="8839"/>
    <cellStyle name="메모 4 3 2 3 2 2" xfId="14805"/>
    <cellStyle name="메모 4 3 2 3 2 3" xfId="20561"/>
    <cellStyle name="메모 4 3 2 3 2 4" xfId="26043"/>
    <cellStyle name="메모 4 3 2 3 3" xfId="8840"/>
    <cellStyle name="메모 4 3 2 3 3 2" xfId="14806"/>
    <cellStyle name="메모 4 3 2 3 3 3" xfId="20562"/>
    <cellStyle name="메모 4 3 2 3 3 4" xfId="26044"/>
    <cellStyle name="메모 4 3 2 3 4" xfId="8841"/>
    <cellStyle name="메모 4 3 2 3 4 2" xfId="14807"/>
    <cellStyle name="메모 4 3 2 3 4 3" xfId="20563"/>
    <cellStyle name="메모 4 3 2 3 4 4" xfId="26045"/>
    <cellStyle name="메모 4 3 2 3 5" xfId="8842"/>
    <cellStyle name="메모 4 3 2 3 5 2" xfId="14808"/>
    <cellStyle name="메모 4 3 2 3 5 3" xfId="20564"/>
    <cellStyle name="메모 4 3 2 3 5 4" xfId="26046"/>
    <cellStyle name="메모 4 3 2 3 6" xfId="8843"/>
    <cellStyle name="메모 4 3 2 3 6 2" xfId="14809"/>
    <cellStyle name="메모 4 3 2 3 6 3" xfId="20565"/>
    <cellStyle name="메모 4 3 2 3 6 4" xfId="26047"/>
    <cellStyle name="메모 4 3 2 3 7" xfId="8844"/>
    <cellStyle name="메모 4 3 2 3 7 2" xfId="14810"/>
    <cellStyle name="메모 4 3 2 3 7 3" xfId="20566"/>
    <cellStyle name="메모 4 3 2 3 7 4" xfId="26048"/>
    <cellStyle name="메모 4 3 2 3 8" xfId="8845"/>
    <cellStyle name="메모 4 3 2 3 8 2" xfId="14811"/>
    <cellStyle name="메모 4 3 2 3 8 3" xfId="20567"/>
    <cellStyle name="메모 4 3 2 3 8 4" xfId="26049"/>
    <cellStyle name="메모 4 3 2 3 9" xfId="8846"/>
    <cellStyle name="메모 4 3 2 3 9 2" xfId="14812"/>
    <cellStyle name="메모 4 3 2 3 9 3" xfId="20568"/>
    <cellStyle name="메모 4 3 2 3 9 4" xfId="26050"/>
    <cellStyle name="메모 4 3 2 4" xfId="8847"/>
    <cellStyle name="메모 4 3 2 4 2" xfId="14813"/>
    <cellStyle name="메모 4 3 2 4 3" xfId="20569"/>
    <cellStyle name="메모 4 3 2 4 4" xfId="26051"/>
    <cellStyle name="메모 4 3 2 5" xfId="8848"/>
    <cellStyle name="메모 4 3 2 5 2" xfId="14814"/>
    <cellStyle name="메모 4 3 2 5 3" xfId="20570"/>
    <cellStyle name="메모 4 3 2 5 4" xfId="26052"/>
    <cellStyle name="메모 4 3 2 6" xfId="8849"/>
    <cellStyle name="메모 4 3 2 6 2" xfId="14815"/>
    <cellStyle name="메모 4 3 2 6 3" xfId="20571"/>
    <cellStyle name="메모 4 3 2 6 4" xfId="26053"/>
    <cellStyle name="메모 4 3 2 7" xfId="11369"/>
    <cellStyle name="메모 4 3 2 8" xfId="17172"/>
    <cellStyle name="메모 4 3 3" xfId="5441"/>
    <cellStyle name="메모 4 3 3 2" xfId="5729"/>
    <cellStyle name="메모 4 3 3 2 10" xfId="11702"/>
    <cellStyle name="메모 4 3 3 2 11" xfId="17469"/>
    <cellStyle name="메모 4 3 3 2 12" xfId="22990"/>
    <cellStyle name="메모 4 3 3 2 2" xfId="8850"/>
    <cellStyle name="메모 4 3 3 2 2 2" xfId="14816"/>
    <cellStyle name="메모 4 3 3 2 2 3" xfId="20572"/>
    <cellStyle name="메모 4 3 3 2 2 4" xfId="26054"/>
    <cellStyle name="메모 4 3 3 2 3" xfId="8851"/>
    <cellStyle name="메모 4 3 3 2 3 2" xfId="14817"/>
    <cellStyle name="메모 4 3 3 2 3 3" xfId="20573"/>
    <cellStyle name="메모 4 3 3 2 3 4" xfId="26055"/>
    <cellStyle name="메모 4 3 3 2 4" xfId="8852"/>
    <cellStyle name="메모 4 3 3 2 4 2" xfId="14818"/>
    <cellStyle name="메모 4 3 3 2 4 3" xfId="20574"/>
    <cellStyle name="메모 4 3 3 2 4 4" xfId="26056"/>
    <cellStyle name="메모 4 3 3 2 5" xfId="8853"/>
    <cellStyle name="메모 4 3 3 2 5 2" xfId="14819"/>
    <cellStyle name="메모 4 3 3 2 5 3" xfId="20575"/>
    <cellStyle name="메모 4 3 3 2 5 4" xfId="26057"/>
    <cellStyle name="메모 4 3 3 2 6" xfId="8854"/>
    <cellStyle name="메모 4 3 3 2 6 2" xfId="14820"/>
    <cellStyle name="메모 4 3 3 2 6 3" xfId="20576"/>
    <cellStyle name="메모 4 3 3 2 6 4" xfId="26058"/>
    <cellStyle name="메모 4 3 3 2 7" xfId="8855"/>
    <cellStyle name="메모 4 3 3 2 7 2" xfId="14821"/>
    <cellStyle name="메모 4 3 3 2 7 3" xfId="20577"/>
    <cellStyle name="메모 4 3 3 2 7 4" xfId="26059"/>
    <cellStyle name="메모 4 3 3 2 8" xfId="8856"/>
    <cellStyle name="메모 4 3 3 2 8 2" xfId="14822"/>
    <cellStyle name="메모 4 3 3 2 8 3" xfId="20578"/>
    <cellStyle name="메모 4 3 3 2 8 4" xfId="26060"/>
    <cellStyle name="메모 4 3 3 2 9" xfId="8857"/>
    <cellStyle name="메모 4 3 3 2 9 2" xfId="14823"/>
    <cellStyle name="메모 4 3 3 2 9 3" xfId="20579"/>
    <cellStyle name="메모 4 3 3 2 9 4" xfId="26061"/>
    <cellStyle name="메모 4 3 3 3" xfId="5960"/>
    <cellStyle name="메모 4 3 3 3 10" xfId="8858"/>
    <cellStyle name="메모 4 3 3 3 10 2" xfId="14824"/>
    <cellStyle name="메모 4 3 3 3 10 3" xfId="20580"/>
    <cellStyle name="메모 4 3 3 3 10 4" xfId="26062"/>
    <cellStyle name="메모 4 3 3 3 11" xfId="11933"/>
    <cellStyle name="메모 4 3 3 3 12" xfId="17690"/>
    <cellStyle name="메모 4 3 3 3 13" xfId="23187"/>
    <cellStyle name="메모 4 3 3 3 2" xfId="8859"/>
    <cellStyle name="메모 4 3 3 3 2 2" xfId="14825"/>
    <cellStyle name="메모 4 3 3 3 2 3" xfId="20581"/>
    <cellStyle name="메모 4 3 3 3 2 4" xfId="26063"/>
    <cellStyle name="메모 4 3 3 3 3" xfId="8860"/>
    <cellStyle name="메모 4 3 3 3 3 2" xfId="14826"/>
    <cellStyle name="메모 4 3 3 3 3 3" xfId="20582"/>
    <cellStyle name="메모 4 3 3 3 3 4" xfId="26064"/>
    <cellStyle name="메모 4 3 3 3 4" xfId="8861"/>
    <cellStyle name="메모 4 3 3 3 4 2" xfId="14827"/>
    <cellStyle name="메모 4 3 3 3 4 3" xfId="20583"/>
    <cellStyle name="메모 4 3 3 3 4 4" xfId="26065"/>
    <cellStyle name="메모 4 3 3 3 5" xfId="8862"/>
    <cellStyle name="메모 4 3 3 3 5 2" xfId="14828"/>
    <cellStyle name="메모 4 3 3 3 5 3" xfId="20584"/>
    <cellStyle name="메모 4 3 3 3 5 4" xfId="26066"/>
    <cellStyle name="메모 4 3 3 3 6" xfId="8863"/>
    <cellStyle name="메모 4 3 3 3 6 2" xfId="14829"/>
    <cellStyle name="메모 4 3 3 3 6 3" xfId="20585"/>
    <cellStyle name="메모 4 3 3 3 6 4" xfId="26067"/>
    <cellStyle name="메모 4 3 3 3 7" xfId="8864"/>
    <cellStyle name="메모 4 3 3 3 7 2" xfId="14830"/>
    <cellStyle name="메모 4 3 3 3 7 3" xfId="20586"/>
    <cellStyle name="메모 4 3 3 3 7 4" xfId="26068"/>
    <cellStyle name="메모 4 3 3 3 8" xfId="8865"/>
    <cellStyle name="메모 4 3 3 3 8 2" xfId="14831"/>
    <cellStyle name="메모 4 3 3 3 8 3" xfId="20587"/>
    <cellStyle name="메모 4 3 3 3 8 4" xfId="26069"/>
    <cellStyle name="메모 4 3 3 3 9" xfId="8866"/>
    <cellStyle name="메모 4 3 3 3 9 2" xfId="14832"/>
    <cellStyle name="메모 4 3 3 3 9 3" xfId="20588"/>
    <cellStyle name="메모 4 3 3 3 9 4" xfId="26070"/>
    <cellStyle name="메모 4 3 3 4" xfId="8867"/>
    <cellStyle name="메모 4 3 3 4 2" xfId="14833"/>
    <cellStyle name="메모 4 3 3 4 3" xfId="20589"/>
    <cellStyle name="메모 4 3 3 4 4" xfId="26071"/>
    <cellStyle name="메모 4 3 3 5" xfId="8868"/>
    <cellStyle name="메모 4 3 3 5 2" xfId="14834"/>
    <cellStyle name="메모 4 3 3 5 3" xfId="20590"/>
    <cellStyle name="메모 4 3 3 5 4" xfId="26072"/>
    <cellStyle name="메모 4 3 3 6" xfId="8869"/>
    <cellStyle name="메모 4 3 3 6 2" xfId="14835"/>
    <cellStyle name="메모 4 3 3 6 3" xfId="20591"/>
    <cellStyle name="메모 4 3 3 6 4" xfId="26073"/>
    <cellStyle name="메모 4 3 3 7" xfId="11435"/>
    <cellStyle name="메모 4 3 3 8" xfId="17230"/>
    <cellStyle name="메모 4 3 4" xfId="5532"/>
    <cellStyle name="메모 4 3 4 2" xfId="5820"/>
    <cellStyle name="메모 4 3 4 2 10" xfId="11793"/>
    <cellStyle name="메모 4 3 4 2 11" xfId="17556"/>
    <cellStyle name="메모 4 3 4 2 12" xfId="23072"/>
    <cellStyle name="메모 4 3 4 2 2" xfId="8870"/>
    <cellStyle name="메모 4 3 4 2 2 2" xfId="14836"/>
    <cellStyle name="메모 4 3 4 2 2 3" xfId="20592"/>
    <cellStyle name="메모 4 3 4 2 2 4" xfId="26074"/>
    <cellStyle name="메모 4 3 4 2 3" xfId="8871"/>
    <cellStyle name="메모 4 3 4 2 3 2" xfId="14837"/>
    <cellStyle name="메모 4 3 4 2 3 3" xfId="20593"/>
    <cellStyle name="메모 4 3 4 2 3 4" xfId="26075"/>
    <cellStyle name="메모 4 3 4 2 4" xfId="8872"/>
    <cellStyle name="메모 4 3 4 2 4 2" xfId="14838"/>
    <cellStyle name="메모 4 3 4 2 4 3" xfId="20594"/>
    <cellStyle name="메모 4 3 4 2 4 4" xfId="26076"/>
    <cellStyle name="메모 4 3 4 2 5" xfId="8873"/>
    <cellStyle name="메모 4 3 4 2 5 2" xfId="14839"/>
    <cellStyle name="메모 4 3 4 2 5 3" xfId="20595"/>
    <cellStyle name="메모 4 3 4 2 5 4" xfId="26077"/>
    <cellStyle name="메모 4 3 4 2 6" xfId="8874"/>
    <cellStyle name="메모 4 3 4 2 6 2" xfId="14840"/>
    <cellStyle name="메모 4 3 4 2 6 3" xfId="20596"/>
    <cellStyle name="메모 4 3 4 2 6 4" xfId="26078"/>
    <cellStyle name="메모 4 3 4 2 7" xfId="8875"/>
    <cellStyle name="메모 4 3 4 2 7 2" xfId="14841"/>
    <cellStyle name="메모 4 3 4 2 7 3" xfId="20597"/>
    <cellStyle name="메모 4 3 4 2 7 4" xfId="26079"/>
    <cellStyle name="메모 4 3 4 2 8" xfId="8876"/>
    <cellStyle name="메모 4 3 4 2 8 2" xfId="14842"/>
    <cellStyle name="메모 4 3 4 2 8 3" xfId="20598"/>
    <cellStyle name="메모 4 3 4 2 8 4" xfId="26080"/>
    <cellStyle name="메모 4 3 4 2 9" xfId="8877"/>
    <cellStyle name="메모 4 3 4 2 9 2" xfId="14843"/>
    <cellStyle name="메모 4 3 4 2 9 3" xfId="20599"/>
    <cellStyle name="메모 4 3 4 2 9 4" xfId="26081"/>
    <cellStyle name="메모 4 3 4 3" xfId="6043"/>
    <cellStyle name="메모 4 3 4 3 10" xfId="8878"/>
    <cellStyle name="메모 4 3 4 3 10 2" xfId="14844"/>
    <cellStyle name="메모 4 3 4 3 10 3" xfId="20600"/>
    <cellStyle name="메모 4 3 4 3 10 4" xfId="26082"/>
    <cellStyle name="메모 4 3 4 3 11" xfId="12015"/>
    <cellStyle name="메모 4 3 4 3 12" xfId="17772"/>
    <cellStyle name="메모 4 3 4 3 13" xfId="23269"/>
    <cellStyle name="메모 4 3 4 3 2" xfId="8879"/>
    <cellStyle name="메모 4 3 4 3 2 2" xfId="14845"/>
    <cellStyle name="메모 4 3 4 3 2 3" xfId="20601"/>
    <cellStyle name="메모 4 3 4 3 2 4" xfId="26083"/>
    <cellStyle name="메모 4 3 4 3 3" xfId="8880"/>
    <cellStyle name="메모 4 3 4 3 3 2" xfId="14846"/>
    <cellStyle name="메모 4 3 4 3 3 3" xfId="20602"/>
    <cellStyle name="메모 4 3 4 3 3 4" xfId="26084"/>
    <cellStyle name="메모 4 3 4 3 4" xfId="8881"/>
    <cellStyle name="메모 4 3 4 3 4 2" xfId="14847"/>
    <cellStyle name="메모 4 3 4 3 4 3" xfId="20603"/>
    <cellStyle name="메모 4 3 4 3 4 4" xfId="26085"/>
    <cellStyle name="메모 4 3 4 3 5" xfId="8882"/>
    <cellStyle name="메모 4 3 4 3 5 2" xfId="14848"/>
    <cellStyle name="메모 4 3 4 3 5 3" xfId="20604"/>
    <cellStyle name="메모 4 3 4 3 5 4" xfId="26086"/>
    <cellStyle name="메모 4 3 4 3 6" xfId="8883"/>
    <cellStyle name="메모 4 3 4 3 6 2" xfId="14849"/>
    <cellStyle name="메모 4 3 4 3 6 3" xfId="20605"/>
    <cellStyle name="메모 4 3 4 3 6 4" xfId="26087"/>
    <cellStyle name="메모 4 3 4 3 7" xfId="8884"/>
    <cellStyle name="메모 4 3 4 3 7 2" xfId="14850"/>
    <cellStyle name="메모 4 3 4 3 7 3" xfId="20606"/>
    <cellStyle name="메모 4 3 4 3 7 4" xfId="26088"/>
    <cellStyle name="메모 4 3 4 3 8" xfId="8885"/>
    <cellStyle name="메모 4 3 4 3 8 2" xfId="14851"/>
    <cellStyle name="메모 4 3 4 3 8 3" xfId="20607"/>
    <cellStyle name="메모 4 3 4 3 8 4" xfId="26089"/>
    <cellStyle name="메모 4 3 4 3 9" xfId="8886"/>
    <cellStyle name="메모 4 3 4 3 9 2" xfId="14852"/>
    <cellStyle name="메모 4 3 4 3 9 3" xfId="20608"/>
    <cellStyle name="메모 4 3 4 3 9 4" xfId="26090"/>
    <cellStyle name="메모 4 3 4 4" xfId="8887"/>
    <cellStyle name="메모 4 3 4 4 2" xfId="14853"/>
    <cellStyle name="메모 4 3 4 4 3" xfId="20609"/>
    <cellStyle name="메모 4 3 4 4 4" xfId="26091"/>
    <cellStyle name="메모 4 3 4 5" xfId="8888"/>
    <cellStyle name="메모 4 3 4 5 2" xfId="14854"/>
    <cellStyle name="메모 4 3 4 5 3" xfId="20610"/>
    <cellStyle name="메모 4 3 4 5 4" xfId="26092"/>
    <cellStyle name="메모 4 3 4 6" xfId="8889"/>
    <cellStyle name="메모 4 3 4 6 2" xfId="14855"/>
    <cellStyle name="메모 4 3 4 6 3" xfId="20611"/>
    <cellStyle name="메모 4 3 4 6 4" xfId="26093"/>
    <cellStyle name="메모 4 3 4 7" xfId="8890"/>
    <cellStyle name="메모 4 3 4 7 2" xfId="14856"/>
    <cellStyle name="메모 4 3 4 7 3" xfId="20612"/>
    <cellStyle name="메모 4 3 4 7 4" xfId="26094"/>
    <cellStyle name="메모 4 3 4 8" xfId="11525"/>
    <cellStyle name="메모 4 3 4 9" xfId="17313"/>
    <cellStyle name="메모 4 3 5" xfId="5383"/>
    <cellStyle name="메모 4 3 5 10" xfId="17180"/>
    <cellStyle name="메모 4 3 5 11" xfId="11304"/>
    <cellStyle name="메모 4 3 5 2" xfId="5671"/>
    <cellStyle name="메모 4 3 5 2 10" xfId="8891"/>
    <cellStyle name="메모 4 3 5 2 10 2" xfId="14857"/>
    <cellStyle name="메모 4 3 5 2 10 3" xfId="20613"/>
    <cellStyle name="메모 4 3 5 2 10 4" xfId="26095"/>
    <cellStyle name="메모 4 3 5 2 11" xfId="11644"/>
    <cellStyle name="메모 4 3 5 2 12" xfId="17414"/>
    <cellStyle name="메모 4 3 5 2 13" xfId="22946"/>
    <cellStyle name="메모 4 3 5 2 2" xfId="8892"/>
    <cellStyle name="메모 4 3 5 2 2 2" xfId="14858"/>
    <cellStyle name="메모 4 3 5 2 2 3" xfId="20614"/>
    <cellStyle name="메모 4 3 5 2 2 4" xfId="26096"/>
    <cellStyle name="메모 4 3 5 2 3" xfId="8893"/>
    <cellStyle name="메모 4 3 5 2 3 2" xfId="14859"/>
    <cellStyle name="메모 4 3 5 2 3 3" xfId="20615"/>
    <cellStyle name="메모 4 3 5 2 3 4" xfId="26097"/>
    <cellStyle name="메모 4 3 5 2 4" xfId="8894"/>
    <cellStyle name="메모 4 3 5 2 4 2" xfId="14860"/>
    <cellStyle name="메모 4 3 5 2 4 3" xfId="20616"/>
    <cellStyle name="메모 4 3 5 2 4 4" xfId="26098"/>
    <cellStyle name="메모 4 3 5 2 5" xfId="8895"/>
    <cellStyle name="메모 4 3 5 2 5 2" xfId="14861"/>
    <cellStyle name="메모 4 3 5 2 5 3" xfId="20617"/>
    <cellStyle name="메모 4 3 5 2 5 4" xfId="26099"/>
    <cellStyle name="메모 4 3 5 2 6" xfId="8896"/>
    <cellStyle name="메모 4 3 5 2 6 2" xfId="14862"/>
    <cellStyle name="메모 4 3 5 2 6 3" xfId="20618"/>
    <cellStyle name="메모 4 3 5 2 6 4" xfId="26100"/>
    <cellStyle name="메모 4 3 5 2 7" xfId="8897"/>
    <cellStyle name="메모 4 3 5 2 7 2" xfId="14863"/>
    <cellStyle name="메모 4 3 5 2 7 3" xfId="20619"/>
    <cellStyle name="메모 4 3 5 2 7 4" xfId="26101"/>
    <cellStyle name="메모 4 3 5 2 8" xfId="8898"/>
    <cellStyle name="메모 4 3 5 2 8 2" xfId="14864"/>
    <cellStyle name="메모 4 3 5 2 8 3" xfId="20620"/>
    <cellStyle name="메모 4 3 5 2 8 4" xfId="26102"/>
    <cellStyle name="메모 4 3 5 2 9" xfId="8899"/>
    <cellStyle name="메모 4 3 5 2 9 2" xfId="14865"/>
    <cellStyle name="메모 4 3 5 2 9 3" xfId="20621"/>
    <cellStyle name="메모 4 3 5 2 9 4" xfId="26103"/>
    <cellStyle name="메모 4 3 5 3" xfId="5912"/>
    <cellStyle name="메모 4 3 5 3 10" xfId="8900"/>
    <cellStyle name="메모 4 3 5 3 10 2" xfId="14866"/>
    <cellStyle name="메모 4 3 5 3 10 3" xfId="20622"/>
    <cellStyle name="메모 4 3 5 3 10 4" xfId="26104"/>
    <cellStyle name="메모 4 3 5 3 11" xfId="11885"/>
    <cellStyle name="메모 4 3 5 3 12" xfId="17642"/>
    <cellStyle name="메모 4 3 5 3 13" xfId="23139"/>
    <cellStyle name="메모 4 3 5 3 2" xfId="8901"/>
    <cellStyle name="메모 4 3 5 3 2 2" xfId="14867"/>
    <cellStyle name="메모 4 3 5 3 2 3" xfId="20623"/>
    <cellStyle name="메모 4 3 5 3 2 4" xfId="26105"/>
    <cellStyle name="메모 4 3 5 3 3" xfId="8902"/>
    <cellStyle name="메모 4 3 5 3 3 2" xfId="14868"/>
    <cellStyle name="메모 4 3 5 3 3 3" xfId="20624"/>
    <cellStyle name="메모 4 3 5 3 3 4" xfId="26106"/>
    <cellStyle name="메모 4 3 5 3 4" xfId="8903"/>
    <cellStyle name="메모 4 3 5 3 4 2" xfId="14869"/>
    <cellStyle name="메모 4 3 5 3 4 3" xfId="20625"/>
    <cellStyle name="메모 4 3 5 3 4 4" xfId="26107"/>
    <cellStyle name="메모 4 3 5 3 5" xfId="8904"/>
    <cellStyle name="메모 4 3 5 3 5 2" xfId="14870"/>
    <cellStyle name="메모 4 3 5 3 5 3" xfId="20626"/>
    <cellStyle name="메모 4 3 5 3 5 4" xfId="26108"/>
    <cellStyle name="메모 4 3 5 3 6" xfId="8905"/>
    <cellStyle name="메모 4 3 5 3 6 2" xfId="14871"/>
    <cellStyle name="메모 4 3 5 3 6 3" xfId="20627"/>
    <cellStyle name="메모 4 3 5 3 6 4" xfId="26109"/>
    <cellStyle name="메모 4 3 5 3 7" xfId="8906"/>
    <cellStyle name="메모 4 3 5 3 7 2" xfId="14872"/>
    <cellStyle name="메모 4 3 5 3 7 3" xfId="20628"/>
    <cellStyle name="메모 4 3 5 3 7 4" xfId="26110"/>
    <cellStyle name="메모 4 3 5 3 8" xfId="8907"/>
    <cellStyle name="메모 4 3 5 3 8 2" xfId="14873"/>
    <cellStyle name="메모 4 3 5 3 8 3" xfId="20629"/>
    <cellStyle name="메모 4 3 5 3 8 4" xfId="26111"/>
    <cellStyle name="메모 4 3 5 3 9" xfId="8908"/>
    <cellStyle name="메모 4 3 5 3 9 2" xfId="14874"/>
    <cellStyle name="메모 4 3 5 3 9 3" xfId="20630"/>
    <cellStyle name="메모 4 3 5 3 9 4" xfId="26112"/>
    <cellStyle name="메모 4 3 5 4" xfId="8909"/>
    <cellStyle name="메모 4 3 5 4 2" xfId="14875"/>
    <cellStyle name="메모 4 3 5 4 3" xfId="20631"/>
    <cellStyle name="메모 4 3 5 4 4" xfId="26113"/>
    <cellStyle name="메모 4 3 5 5" xfId="8910"/>
    <cellStyle name="메모 4 3 5 5 2" xfId="14876"/>
    <cellStyle name="메모 4 3 5 5 3" xfId="20632"/>
    <cellStyle name="메모 4 3 5 5 4" xfId="26114"/>
    <cellStyle name="메모 4 3 5 6" xfId="8911"/>
    <cellStyle name="메모 4 3 5 6 2" xfId="14877"/>
    <cellStyle name="메모 4 3 5 6 3" xfId="20633"/>
    <cellStyle name="메모 4 3 5 6 4" xfId="26115"/>
    <cellStyle name="메모 4 3 5 7" xfId="8912"/>
    <cellStyle name="메모 4 3 5 7 2" xfId="14878"/>
    <cellStyle name="메모 4 3 5 7 3" xfId="20634"/>
    <cellStyle name="메모 4 3 5 7 4" xfId="26116"/>
    <cellStyle name="메모 4 3 5 8" xfId="8913"/>
    <cellStyle name="메모 4 3 5 8 2" xfId="14879"/>
    <cellStyle name="메모 4 3 5 8 3" xfId="20635"/>
    <cellStyle name="메모 4 3 5 8 4" xfId="26117"/>
    <cellStyle name="메모 4 3 5 9" xfId="11377"/>
    <cellStyle name="메모 4 3 6" xfId="8914"/>
    <cellStyle name="메모 4 3 6 2" xfId="14880"/>
    <cellStyle name="메모 4 3 6 3" xfId="20636"/>
    <cellStyle name="메모 4 3 6 4" xfId="26118"/>
    <cellStyle name="메모 4 3 7" xfId="8915"/>
    <cellStyle name="메모 4 3 7 2" xfId="14881"/>
    <cellStyle name="메모 4 3 7 3" xfId="20637"/>
    <cellStyle name="메모 4 3 7 4" xfId="26119"/>
    <cellStyle name="메모 4 3 8" xfId="11333"/>
    <cellStyle name="메모 4 3 9" xfId="11276"/>
    <cellStyle name="메모 4 4" xfId="5382"/>
    <cellStyle name="메모 4 4 10" xfId="8916"/>
    <cellStyle name="메모 4 4 10 2" xfId="14882"/>
    <cellStyle name="메모 4 4 10 3" xfId="20638"/>
    <cellStyle name="메모 4 4 10 4" xfId="26120"/>
    <cellStyle name="메모 4 4 11" xfId="11376"/>
    <cellStyle name="메모 4 4 12" xfId="17179"/>
    <cellStyle name="메모 4 4 13" xfId="11303"/>
    <cellStyle name="메모 4 4 2" xfId="5670"/>
    <cellStyle name="메모 4 4 2 10" xfId="11643"/>
    <cellStyle name="메모 4 4 2 11" xfId="17413"/>
    <cellStyle name="메모 4 4 2 12" xfId="22945"/>
    <cellStyle name="메모 4 4 2 2" xfId="8917"/>
    <cellStyle name="메모 4 4 2 2 2" xfId="14883"/>
    <cellStyle name="메모 4 4 2 2 3" xfId="20639"/>
    <cellStyle name="메모 4 4 2 2 4" xfId="26121"/>
    <cellStyle name="메모 4 4 2 3" xfId="8918"/>
    <cellStyle name="메모 4 4 2 3 2" xfId="14884"/>
    <cellStyle name="메모 4 4 2 3 3" xfId="20640"/>
    <cellStyle name="메모 4 4 2 3 4" xfId="26122"/>
    <cellStyle name="메모 4 4 2 4" xfId="8919"/>
    <cellStyle name="메모 4 4 2 4 2" xfId="14885"/>
    <cellStyle name="메모 4 4 2 4 3" xfId="20641"/>
    <cellStyle name="메모 4 4 2 4 4" xfId="26123"/>
    <cellStyle name="메모 4 4 2 5" xfId="8920"/>
    <cellStyle name="메모 4 4 2 5 2" xfId="14886"/>
    <cellStyle name="메모 4 4 2 5 3" xfId="20642"/>
    <cellStyle name="메모 4 4 2 5 4" xfId="26124"/>
    <cellStyle name="메모 4 4 2 6" xfId="8921"/>
    <cellStyle name="메모 4 4 2 6 2" xfId="14887"/>
    <cellStyle name="메모 4 4 2 6 3" xfId="20643"/>
    <cellStyle name="메모 4 4 2 6 4" xfId="26125"/>
    <cellStyle name="메모 4 4 2 7" xfId="8922"/>
    <cellStyle name="메모 4 4 2 7 2" xfId="14888"/>
    <cellStyle name="메모 4 4 2 7 3" xfId="20644"/>
    <cellStyle name="메모 4 4 2 7 4" xfId="26126"/>
    <cellStyle name="메모 4 4 2 8" xfId="8923"/>
    <cellStyle name="메모 4 4 2 8 2" xfId="14889"/>
    <cellStyle name="메모 4 4 2 8 3" xfId="20645"/>
    <cellStyle name="메모 4 4 2 8 4" xfId="26127"/>
    <cellStyle name="메모 4 4 2 9" xfId="8924"/>
    <cellStyle name="메모 4 4 2 9 2" xfId="14890"/>
    <cellStyle name="메모 4 4 2 9 3" xfId="20646"/>
    <cellStyle name="메모 4 4 2 9 4" xfId="26128"/>
    <cellStyle name="메모 4 4 3" xfId="5911"/>
    <cellStyle name="메모 4 4 3 10" xfId="8925"/>
    <cellStyle name="메모 4 4 3 10 2" xfId="14891"/>
    <cellStyle name="메모 4 4 3 10 3" xfId="20647"/>
    <cellStyle name="메모 4 4 3 10 4" xfId="26129"/>
    <cellStyle name="메모 4 4 3 11" xfId="11884"/>
    <cellStyle name="메모 4 4 3 12" xfId="17641"/>
    <cellStyle name="메모 4 4 3 13" xfId="23138"/>
    <cellStyle name="메모 4 4 3 2" xfId="8926"/>
    <cellStyle name="메모 4 4 3 2 2" xfId="14892"/>
    <cellStyle name="메모 4 4 3 2 3" xfId="20648"/>
    <cellStyle name="메모 4 4 3 2 4" xfId="26130"/>
    <cellStyle name="메모 4 4 3 3" xfId="8927"/>
    <cellStyle name="메모 4 4 3 3 2" xfId="14893"/>
    <cellStyle name="메모 4 4 3 3 3" xfId="20649"/>
    <cellStyle name="메모 4 4 3 3 4" xfId="26131"/>
    <cellStyle name="메모 4 4 3 4" xfId="8928"/>
    <cellStyle name="메모 4 4 3 4 2" xfId="14894"/>
    <cellStyle name="메모 4 4 3 4 3" xfId="20650"/>
    <cellStyle name="메모 4 4 3 4 4" xfId="26132"/>
    <cellStyle name="메모 4 4 3 5" xfId="8929"/>
    <cellStyle name="메모 4 4 3 5 2" xfId="14895"/>
    <cellStyle name="메모 4 4 3 5 3" xfId="20651"/>
    <cellStyle name="메모 4 4 3 5 4" xfId="26133"/>
    <cellStyle name="메모 4 4 3 6" xfId="8930"/>
    <cellStyle name="메모 4 4 3 6 2" xfId="14896"/>
    <cellStyle name="메모 4 4 3 6 3" xfId="20652"/>
    <cellStyle name="메모 4 4 3 6 4" xfId="26134"/>
    <cellStyle name="메모 4 4 3 7" xfId="8931"/>
    <cellStyle name="메모 4 4 3 7 2" xfId="14897"/>
    <cellStyle name="메모 4 4 3 7 3" xfId="20653"/>
    <cellStyle name="메모 4 4 3 7 4" xfId="26135"/>
    <cellStyle name="메모 4 4 3 8" xfId="8932"/>
    <cellStyle name="메모 4 4 3 8 2" xfId="14898"/>
    <cellStyle name="메모 4 4 3 8 3" xfId="20654"/>
    <cellStyle name="메모 4 4 3 8 4" xfId="26136"/>
    <cellStyle name="메모 4 4 3 9" xfId="8933"/>
    <cellStyle name="메모 4 4 3 9 2" xfId="14899"/>
    <cellStyle name="메모 4 4 3 9 3" xfId="20655"/>
    <cellStyle name="메모 4 4 3 9 4" xfId="26137"/>
    <cellStyle name="메모 4 4 4" xfId="8934"/>
    <cellStyle name="메모 4 4 4 2" xfId="14900"/>
    <cellStyle name="메모 4 4 4 3" xfId="20656"/>
    <cellStyle name="메모 4 4 4 4" xfId="26138"/>
    <cellStyle name="메모 4 4 5" xfId="8935"/>
    <cellStyle name="메모 4 4 5 2" xfId="14901"/>
    <cellStyle name="메모 4 4 5 3" xfId="20657"/>
    <cellStyle name="메모 4 4 5 4" xfId="26139"/>
    <cellStyle name="메모 4 4 6" xfId="8936"/>
    <cellStyle name="메모 4 4 6 2" xfId="14902"/>
    <cellStyle name="메모 4 4 6 3" xfId="20658"/>
    <cellStyle name="메모 4 4 6 4" xfId="26140"/>
    <cellStyle name="메모 4 4 7" xfId="8937"/>
    <cellStyle name="메모 4 4 7 2" xfId="14903"/>
    <cellStyle name="메모 4 4 7 3" xfId="20659"/>
    <cellStyle name="메모 4 4 7 4" xfId="26141"/>
    <cellStyle name="메모 4 4 8" xfId="8938"/>
    <cellStyle name="메모 4 4 8 2" xfId="14904"/>
    <cellStyle name="메모 4 4 8 3" xfId="20660"/>
    <cellStyle name="메모 4 4 8 4" xfId="26142"/>
    <cellStyle name="메모 4 4 9" xfId="8939"/>
    <cellStyle name="메모 4 4 9 2" xfId="14905"/>
    <cellStyle name="메모 4 4 9 3" xfId="20661"/>
    <cellStyle name="메모 4 4 9 4" xfId="26143"/>
    <cellStyle name="메모 4 5" xfId="5523"/>
    <cellStyle name="메모 4 5 2" xfId="5811"/>
    <cellStyle name="메모 4 5 2 10" xfId="11784"/>
    <cellStyle name="메모 4 5 2 11" xfId="17548"/>
    <cellStyle name="메모 4 5 2 12" xfId="23064"/>
    <cellStyle name="메모 4 5 2 2" xfId="8940"/>
    <cellStyle name="메모 4 5 2 2 2" xfId="14906"/>
    <cellStyle name="메모 4 5 2 2 3" xfId="20662"/>
    <cellStyle name="메모 4 5 2 2 4" xfId="26144"/>
    <cellStyle name="메모 4 5 2 3" xfId="8941"/>
    <cellStyle name="메모 4 5 2 3 2" xfId="14907"/>
    <cellStyle name="메모 4 5 2 3 3" xfId="20663"/>
    <cellStyle name="메모 4 5 2 3 4" xfId="26145"/>
    <cellStyle name="메모 4 5 2 4" xfId="8942"/>
    <cellStyle name="메모 4 5 2 4 2" xfId="14908"/>
    <cellStyle name="메모 4 5 2 4 3" xfId="20664"/>
    <cellStyle name="메모 4 5 2 4 4" xfId="26146"/>
    <cellStyle name="메모 4 5 2 5" xfId="8943"/>
    <cellStyle name="메모 4 5 2 5 2" xfId="14909"/>
    <cellStyle name="메모 4 5 2 5 3" xfId="20665"/>
    <cellStyle name="메모 4 5 2 5 4" xfId="26147"/>
    <cellStyle name="메모 4 5 2 6" xfId="8944"/>
    <cellStyle name="메모 4 5 2 6 2" xfId="14910"/>
    <cellStyle name="메모 4 5 2 6 3" xfId="20666"/>
    <cellStyle name="메모 4 5 2 6 4" xfId="26148"/>
    <cellStyle name="메모 4 5 2 7" xfId="8945"/>
    <cellStyle name="메모 4 5 2 7 2" xfId="14911"/>
    <cellStyle name="메모 4 5 2 7 3" xfId="20667"/>
    <cellStyle name="메모 4 5 2 7 4" xfId="26149"/>
    <cellStyle name="메모 4 5 2 8" xfId="8946"/>
    <cellStyle name="메모 4 5 2 8 2" xfId="14912"/>
    <cellStyle name="메모 4 5 2 8 3" xfId="20668"/>
    <cellStyle name="메모 4 5 2 8 4" xfId="26150"/>
    <cellStyle name="메모 4 5 2 9" xfId="8947"/>
    <cellStyle name="메모 4 5 2 9 2" xfId="14913"/>
    <cellStyle name="메모 4 5 2 9 3" xfId="20669"/>
    <cellStyle name="메모 4 5 2 9 4" xfId="26151"/>
    <cellStyle name="메모 4 5 3" xfId="6034"/>
    <cellStyle name="메모 4 5 3 10" xfId="8948"/>
    <cellStyle name="메모 4 5 3 10 2" xfId="14914"/>
    <cellStyle name="메모 4 5 3 10 3" xfId="20670"/>
    <cellStyle name="메모 4 5 3 10 4" xfId="26152"/>
    <cellStyle name="메모 4 5 3 11" xfId="12007"/>
    <cellStyle name="메모 4 5 3 12" xfId="17764"/>
    <cellStyle name="메모 4 5 3 13" xfId="23261"/>
    <cellStyle name="메모 4 5 3 2" xfId="8949"/>
    <cellStyle name="메모 4 5 3 2 2" xfId="14915"/>
    <cellStyle name="메모 4 5 3 2 3" xfId="20671"/>
    <cellStyle name="메모 4 5 3 2 4" xfId="26153"/>
    <cellStyle name="메모 4 5 3 3" xfId="8950"/>
    <cellStyle name="메모 4 5 3 3 2" xfId="14916"/>
    <cellStyle name="메모 4 5 3 3 3" xfId="20672"/>
    <cellStyle name="메모 4 5 3 3 4" xfId="26154"/>
    <cellStyle name="메모 4 5 3 4" xfId="8951"/>
    <cellStyle name="메모 4 5 3 4 2" xfId="14917"/>
    <cellStyle name="메모 4 5 3 4 3" xfId="20673"/>
    <cellStyle name="메모 4 5 3 4 4" xfId="26155"/>
    <cellStyle name="메모 4 5 3 5" xfId="8952"/>
    <cellStyle name="메모 4 5 3 5 2" xfId="14918"/>
    <cellStyle name="메모 4 5 3 5 3" xfId="20674"/>
    <cellStyle name="메모 4 5 3 5 4" xfId="26156"/>
    <cellStyle name="메모 4 5 3 6" xfId="8953"/>
    <cellStyle name="메모 4 5 3 6 2" xfId="14919"/>
    <cellStyle name="메모 4 5 3 6 3" xfId="20675"/>
    <cellStyle name="메모 4 5 3 6 4" xfId="26157"/>
    <cellStyle name="메모 4 5 3 7" xfId="8954"/>
    <cellStyle name="메모 4 5 3 7 2" xfId="14920"/>
    <cellStyle name="메모 4 5 3 7 3" xfId="20676"/>
    <cellStyle name="메모 4 5 3 7 4" xfId="26158"/>
    <cellStyle name="메모 4 5 3 8" xfId="8955"/>
    <cellStyle name="메모 4 5 3 8 2" xfId="14921"/>
    <cellStyle name="메모 4 5 3 8 3" xfId="20677"/>
    <cellStyle name="메모 4 5 3 8 4" xfId="26159"/>
    <cellStyle name="메모 4 5 3 9" xfId="8956"/>
    <cellStyle name="메모 4 5 3 9 2" xfId="14922"/>
    <cellStyle name="메모 4 5 3 9 3" xfId="20678"/>
    <cellStyle name="메모 4 5 3 9 4" xfId="26160"/>
    <cellStyle name="메모 4 5 4" xfId="8957"/>
    <cellStyle name="메모 4 5 4 2" xfId="14923"/>
    <cellStyle name="메모 4 5 4 3" xfId="20679"/>
    <cellStyle name="메모 4 5 4 4" xfId="26161"/>
    <cellStyle name="메모 4 5 5" xfId="8958"/>
    <cellStyle name="메모 4 5 5 2" xfId="14924"/>
    <cellStyle name="메모 4 5 5 3" xfId="20680"/>
    <cellStyle name="메모 4 5 5 4" xfId="26162"/>
    <cellStyle name="메모 4 5 6" xfId="8959"/>
    <cellStyle name="메모 4 5 6 2" xfId="14925"/>
    <cellStyle name="메모 4 5 6 3" xfId="20681"/>
    <cellStyle name="메모 4 5 6 4" xfId="26163"/>
    <cellStyle name="메모 4 5 7" xfId="11517"/>
    <cellStyle name="메모 4 5 8" xfId="17306"/>
    <cellStyle name="메모 4 6" xfId="5354"/>
    <cellStyle name="메모 4 6 2" xfId="5642"/>
    <cellStyle name="메모 4 6 2 10" xfId="11615"/>
    <cellStyle name="메모 4 6 2 11" xfId="17386"/>
    <cellStyle name="메모 4 6 2 12" xfId="22922"/>
    <cellStyle name="메모 4 6 2 2" xfId="8960"/>
    <cellStyle name="메모 4 6 2 2 2" xfId="14926"/>
    <cellStyle name="메모 4 6 2 2 3" xfId="20682"/>
    <cellStyle name="메모 4 6 2 2 4" xfId="26164"/>
    <cellStyle name="메모 4 6 2 3" xfId="8961"/>
    <cellStyle name="메모 4 6 2 3 2" xfId="14927"/>
    <cellStyle name="메모 4 6 2 3 3" xfId="20683"/>
    <cellStyle name="메모 4 6 2 3 4" xfId="26165"/>
    <cellStyle name="메모 4 6 2 4" xfId="8962"/>
    <cellStyle name="메모 4 6 2 4 2" xfId="14928"/>
    <cellStyle name="메모 4 6 2 4 3" xfId="20684"/>
    <cellStyle name="메모 4 6 2 4 4" xfId="26166"/>
    <cellStyle name="메모 4 6 2 5" xfId="8963"/>
    <cellStyle name="메모 4 6 2 5 2" xfId="14929"/>
    <cellStyle name="메모 4 6 2 5 3" xfId="20685"/>
    <cellStyle name="메모 4 6 2 5 4" xfId="26167"/>
    <cellStyle name="메모 4 6 2 6" xfId="8964"/>
    <cellStyle name="메모 4 6 2 6 2" xfId="14930"/>
    <cellStyle name="메모 4 6 2 6 3" xfId="20686"/>
    <cellStyle name="메모 4 6 2 6 4" xfId="26168"/>
    <cellStyle name="메모 4 6 2 7" xfId="8965"/>
    <cellStyle name="메모 4 6 2 7 2" xfId="14931"/>
    <cellStyle name="메모 4 6 2 7 3" xfId="20687"/>
    <cellStyle name="메모 4 6 2 7 4" xfId="26169"/>
    <cellStyle name="메모 4 6 2 8" xfId="8966"/>
    <cellStyle name="메모 4 6 2 8 2" xfId="14932"/>
    <cellStyle name="메모 4 6 2 8 3" xfId="20688"/>
    <cellStyle name="메모 4 6 2 8 4" xfId="26170"/>
    <cellStyle name="메모 4 6 2 9" xfId="8967"/>
    <cellStyle name="메모 4 6 2 9 2" xfId="14933"/>
    <cellStyle name="메모 4 6 2 9 3" xfId="20689"/>
    <cellStyle name="메모 4 6 2 9 4" xfId="26171"/>
    <cellStyle name="메모 4 6 3" xfId="5888"/>
    <cellStyle name="메모 4 6 3 10" xfId="8968"/>
    <cellStyle name="메모 4 6 3 10 2" xfId="14934"/>
    <cellStyle name="메모 4 6 3 10 3" xfId="20690"/>
    <cellStyle name="메모 4 6 3 10 4" xfId="26172"/>
    <cellStyle name="메모 4 6 3 11" xfId="11861"/>
    <cellStyle name="메모 4 6 3 12" xfId="17618"/>
    <cellStyle name="메모 4 6 3 13" xfId="23115"/>
    <cellStyle name="메모 4 6 3 2" xfId="8969"/>
    <cellStyle name="메모 4 6 3 2 2" xfId="14935"/>
    <cellStyle name="메모 4 6 3 2 3" xfId="20691"/>
    <cellStyle name="메모 4 6 3 2 4" xfId="26173"/>
    <cellStyle name="메모 4 6 3 3" xfId="8970"/>
    <cellStyle name="메모 4 6 3 3 2" xfId="14936"/>
    <cellStyle name="메모 4 6 3 3 3" xfId="20692"/>
    <cellStyle name="메모 4 6 3 3 4" xfId="26174"/>
    <cellStyle name="메모 4 6 3 4" xfId="8971"/>
    <cellStyle name="메모 4 6 3 4 2" xfId="14937"/>
    <cellStyle name="메모 4 6 3 4 3" xfId="20693"/>
    <cellStyle name="메모 4 6 3 4 4" xfId="26175"/>
    <cellStyle name="메모 4 6 3 5" xfId="8972"/>
    <cellStyle name="메모 4 6 3 5 2" xfId="14938"/>
    <cellStyle name="메모 4 6 3 5 3" xfId="20694"/>
    <cellStyle name="메모 4 6 3 5 4" xfId="26176"/>
    <cellStyle name="메모 4 6 3 6" xfId="8973"/>
    <cellStyle name="메모 4 6 3 6 2" xfId="14939"/>
    <cellStyle name="메모 4 6 3 6 3" xfId="20695"/>
    <cellStyle name="메모 4 6 3 6 4" xfId="26177"/>
    <cellStyle name="메모 4 6 3 7" xfId="8974"/>
    <cellStyle name="메모 4 6 3 7 2" xfId="14940"/>
    <cellStyle name="메모 4 6 3 7 3" xfId="20696"/>
    <cellStyle name="메모 4 6 3 7 4" xfId="26178"/>
    <cellStyle name="메모 4 6 3 8" xfId="8975"/>
    <cellStyle name="메모 4 6 3 8 2" xfId="14941"/>
    <cellStyle name="메모 4 6 3 8 3" xfId="20697"/>
    <cellStyle name="메모 4 6 3 8 4" xfId="26179"/>
    <cellStyle name="메모 4 6 3 9" xfId="8976"/>
    <cellStyle name="메모 4 6 3 9 2" xfId="14942"/>
    <cellStyle name="메모 4 6 3 9 3" xfId="20698"/>
    <cellStyle name="메모 4 6 3 9 4" xfId="26180"/>
    <cellStyle name="메모 4 6 4" xfId="8977"/>
    <cellStyle name="메모 4 6 4 2" xfId="14943"/>
    <cellStyle name="메모 4 6 4 3" xfId="20699"/>
    <cellStyle name="메모 4 6 4 4" xfId="26181"/>
    <cellStyle name="메모 4 6 5" xfId="8978"/>
    <cellStyle name="메모 4 6 5 2" xfId="14944"/>
    <cellStyle name="메모 4 6 5 3" xfId="20700"/>
    <cellStyle name="메모 4 6 5 4" xfId="26182"/>
    <cellStyle name="메모 4 6 6" xfId="8979"/>
    <cellStyle name="메모 4 6 6 2" xfId="14945"/>
    <cellStyle name="메모 4 6 6 3" xfId="20701"/>
    <cellStyle name="메모 4 6 6 4" xfId="26183"/>
    <cellStyle name="메모 4 6 7" xfId="8980"/>
    <cellStyle name="메모 4 6 7 2" xfId="14946"/>
    <cellStyle name="메모 4 6 7 3" xfId="20702"/>
    <cellStyle name="메모 4 6 7 4" xfId="26184"/>
    <cellStyle name="메모 4 6 8" xfId="11348"/>
    <cellStyle name="메모 4 6 9" xfId="11265"/>
    <cellStyle name="메모 4 7" xfId="5565"/>
    <cellStyle name="메모 4 7 10" xfId="17336"/>
    <cellStyle name="메모 4 7 11" xfId="22909"/>
    <cellStyle name="메모 4 7 2" xfId="5853"/>
    <cellStyle name="메모 4 7 2 10" xfId="8981"/>
    <cellStyle name="메모 4 7 2 10 2" xfId="14947"/>
    <cellStyle name="메모 4 7 2 10 3" xfId="20703"/>
    <cellStyle name="메모 4 7 2 10 4" xfId="26185"/>
    <cellStyle name="메모 4 7 2 11" xfId="11826"/>
    <cellStyle name="메모 4 7 2 12" xfId="17587"/>
    <cellStyle name="메모 4 7 2 13" xfId="23094"/>
    <cellStyle name="메모 4 7 2 2" xfId="8982"/>
    <cellStyle name="메모 4 7 2 2 2" xfId="14948"/>
    <cellStyle name="메모 4 7 2 2 3" xfId="20704"/>
    <cellStyle name="메모 4 7 2 2 4" xfId="26186"/>
    <cellStyle name="메모 4 7 2 3" xfId="8983"/>
    <cellStyle name="메모 4 7 2 3 2" xfId="14949"/>
    <cellStyle name="메모 4 7 2 3 3" xfId="20705"/>
    <cellStyle name="메모 4 7 2 3 4" xfId="26187"/>
    <cellStyle name="메모 4 7 2 4" xfId="8984"/>
    <cellStyle name="메모 4 7 2 4 2" xfId="14950"/>
    <cellStyle name="메모 4 7 2 4 3" xfId="20706"/>
    <cellStyle name="메모 4 7 2 4 4" xfId="26188"/>
    <cellStyle name="메모 4 7 2 5" xfId="8985"/>
    <cellStyle name="메모 4 7 2 5 2" xfId="14951"/>
    <cellStyle name="메모 4 7 2 5 3" xfId="20707"/>
    <cellStyle name="메모 4 7 2 5 4" xfId="26189"/>
    <cellStyle name="메모 4 7 2 6" xfId="8986"/>
    <cellStyle name="메모 4 7 2 6 2" xfId="14952"/>
    <cellStyle name="메모 4 7 2 6 3" xfId="20708"/>
    <cellStyle name="메모 4 7 2 6 4" xfId="26190"/>
    <cellStyle name="메모 4 7 2 7" xfId="8987"/>
    <cellStyle name="메모 4 7 2 7 2" xfId="14953"/>
    <cellStyle name="메모 4 7 2 7 3" xfId="20709"/>
    <cellStyle name="메모 4 7 2 7 4" xfId="26191"/>
    <cellStyle name="메모 4 7 2 8" xfId="8988"/>
    <cellStyle name="메모 4 7 2 8 2" xfId="14954"/>
    <cellStyle name="메모 4 7 2 8 3" xfId="20710"/>
    <cellStyle name="메모 4 7 2 8 4" xfId="26192"/>
    <cellStyle name="메모 4 7 2 9" xfId="8989"/>
    <cellStyle name="메모 4 7 2 9 2" xfId="14955"/>
    <cellStyle name="메모 4 7 2 9 3" xfId="20711"/>
    <cellStyle name="메모 4 7 2 9 4" xfId="26193"/>
    <cellStyle name="메모 4 7 3" xfId="6071"/>
    <cellStyle name="메모 4 7 3 10" xfId="8990"/>
    <cellStyle name="메모 4 7 3 10 2" xfId="14956"/>
    <cellStyle name="메모 4 7 3 10 3" xfId="20712"/>
    <cellStyle name="메모 4 7 3 10 4" xfId="26194"/>
    <cellStyle name="메모 4 7 3 11" xfId="12043"/>
    <cellStyle name="메모 4 7 3 12" xfId="17799"/>
    <cellStyle name="메모 4 7 3 13" xfId="23296"/>
    <cellStyle name="메모 4 7 3 2" xfId="8991"/>
    <cellStyle name="메모 4 7 3 2 2" xfId="14957"/>
    <cellStyle name="메모 4 7 3 2 3" xfId="20713"/>
    <cellStyle name="메모 4 7 3 2 4" xfId="26195"/>
    <cellStyle name="메모 4 7 3 3" xfId="8992"/>
    <cellStyle name="메모 4 7 3 3 2" xfId="14958"/>
    <cellStyle name="메모 4 7 3 3 3" xfId="20714"/>
    <cellStyle name="메모 4 7 3 3 4" xfId="26196"/>
    <cellStyle name="메모 4 7 3 4" xfId="8993"/>
    <cellStyle name="메모 4 7 3 4 2" xfId="14959"/>
    <cellStyle name="메모 4 7 3 4 3" xfId="20715"/>
    <cellStyle name="메모 4 7 3 4 4" xfId="26197"/>
    <cellStyle name="메모 4 7 3 5" xfId="8994"/>
    <cellStyle name="메모 4 7 3 5 2" xfId="14960"/>
    <cellStyle name="메모 4 7 3 5 3" xfId="20716"/>
    <cellStyle name="메모 4 7 3 5 4" xfId="26198"/>
    <cellStyle name="메모 4 7 3 6" xfId="8995"/>
    <cellStyle name="메모 4 7 3 6 2" xfId="14961"/>
    <cellStyle name="메모 4 7 3 6 3" xfId="20717"/>
    <cellStyle name="메모 4 7 3 6 4" xfId="26199"/>
    <cellStyle name="메모 4 7 3 7" xfId="8996"/>
    <cellStyle name="메모 4 7 3 7 2" xfId="14962"/>
    <cellStyle name="메모 4 7 3 7 3" xfId="20718"/>
    <cellStyle name="메모 4 7 3 7 4" xfId="26200"/>
    <cellStyle name="메모 4 7 3 8" xfId="8997"/>
    <cellStyle name="메모 4 7 3 8 2" xfId="14963"/>
    <cellStyle name="메모 4 7 3 8 3" xfId="20719"/>
    <cellStyle name="메모 4 7 3 8 4" xfId="26201"/>
    <cellStyle name="메모 4 7 3 9" xfId="8998"/>
    <cellStyle name="메모 4 7 3 9 2" xfId="14964"/>
    <cellStyle name="메모 4 7 3 9 3" xfId="20720"/>
    <cellStyle name="메모 4 7 3 9 4" xfId="26202"/>
    <cellStyle name="메모 4 7 4" xfId="8999"/>
    <cellStyle name="메모 4 7 4 2" xfId="14965"/>
    <cellStyle name="메모 4 7 4 3" xfId="20721"/>
    <cellStyle name="메모 4 7 4 4" xfId="26203"/>
    <cellStyle name="메모 4 7 5" xfId="9000"/>
    <cellStyle name="메모 4 7 5 2" xfId="14966"/>
    <cellStyle name="메모 4 7 5 3" xfId="20722"/>
    <cellStyle name="메모 4 7 5 4" xfId="26204"/>
    <cellStyle name="메모 4 7 6" xfId="9001"/>
    <cellStyle name="메모 4 7 6 2" xfId="14967"/>
    <cellStyle name="메모 4 7 6 3" xfId="20723"/>
    <cellStyle name="메모 4 7 6 4" xfId="26205"/>
    <cellStyle name="메모 4 7 7" xfId="9002"/>
    <cellStyle name="메모 4 7 7 2" xfId="14968"/>
    <cellStyle name="메모 4 7 7 3" xfId="20724"/>
    <cellStyle name="메모 4 7 7 4" xfId="26206"/>
    <cellStyle name="메모 4 7 8" xfId="9003"/>
    <cellStyle name="메모 4 7 8 2" xfId="14969"/>
    <cellStyle name="메모 4 7 8 3" xfId="20725"/>
    <cellStyle name="메모 4 7 8 4" xfId="26207"/>
    <cellStyle name="메모 4 7 9" xfId="11556"/>
    <cellStyle name="메모 4 8" xfId="9004"/>
    <cellStyle name="메모 4 8 2" xfId="14970"/>
    <cellStyle name="메모 4 8 3" xfId="20726"/>
    <cellStyle name="메모 4 8 4" xfId="26208"/>
    <cellStyle name="메모 4 9" xfId="11243"/>
    <cellStyle name="메모 5" xfId="4579"/>
    <cellStyle name="메모 5 2" xfId="5190"/>
    <cellStyle name="메모 5 2 2" xfId="5553"/>
    <cellStyle name="메모 5 2 2 2" xfId="5841"/>
    <cellStyle name="메모 5 2 2 2 10" xfId="11814"/>
    <cellStyle name="메모 5 2 2 2 11" xfId="17575"/>
    <cellStyle name="메모 5 2 2 2 12" xfId="23085"/>
    <cellStyle name="메모 5 2 2 2 2" xfId="9005"/>
    <cellStyle name="메모 5 2 2 2 2 2" xfId="14971"/>
    <cellStyle name="메모 5 2 2 2 2 3" xfId="20727"/>
    <cellStyle name="메모 5 2 2 2 2 4" xfId="26209"/>
    <cellStyle name="메모 5 2 2 2 3" xfId="9006"/>
    <cellStyle name="메모 5 2 2 2 3 2" xfId="14972"/>
    <cellStyle name="메모 5 2 2 2 3 3" xfId="20728"/>
    <cellStyle name="메모 5 2 2 2 3 4" xfId="26210"/>
    <cellStyle name="메모 5 2 2 2 4" xfId="9007"/>
    <cellStyle name="메모 5 2 2 2 4 2" xfId="14973"/>
    <cellStyle name="메모 5 2 2 2 4 3" xfId="20729"/>
    <cellStyle name="메모 5 2 2 2 4 4" xfId="26211"/>
    <cellStyle name="메모 5 2 2 2 5" xfId="9008"/>
    <cellStyle name="메모 5 2 2 2 5 2" xfId="14974"/>
    <cellStyle name="메모 5 2 2 2 5 3" xfId="20730"/>
    <cellStyle name="메모 5 2 2 2 5 4" xfId="26212"/>
    <cellStyle name="메모 5 2 2 2 6" xfId="9009"/>
    <cellStyle name="메모 5 2 2 2 6 2" xfId="14975"/>
    <cellStyle name="메모 5 2 2 2 6 3" xfId="20731"/>
    <cellStyle name="메모 5 2 2 2 6 4" xfId="26213"/>
    <cellStyle name="메모 5 2 2 2 7" xfId="9010"/>
    <cellStyle name="메모 5 2 2 2 7 2" xfId="14976"/>
    <cellStyle name="메모 5 2 2 2 7 3" xfId="20732"/>
    <cellStyle name="메모 5 2 2 2 7 4" xfId="26214"/>
    <cellStyle name="메모 5 2 2 2 8" xfId="9011"/>
    <cellStyle name="메모 5 2 2 2 8 2" xfId="14977"/>
    <cellStyle name="메모 5 2 2 2 8 3" xfId="20733"/>
    <cellStyle name="메모 5 2 2 2 8 4" xfId="26215"/>
    <cellStyle name="메모 5 2 2 2 9" xfId="9012"/>
    <cellStyle name="메모 5 2 2 2 9 2" xfId="14978"/>
    <cellStyle name="메모 5 2 2 2 9 3" xfId="20734"/>
    <cellStyle name="메모 5 2 2 2 9 4" xfId="26216"/>
    <cellStyle name="메모 5 2 2 3" xfId="6062"/>
    <cellStyle name="메모 5 2 2 3 10" xfId="9013"/>
    <cellStyle name="메모 5 2 2 3 10 2" xfId="14979"/>
    <cellStyle name="메모 5 2 2 3 10 3" xfId="20735"/>
    <cellStyle name="메모 5 2 2 3 10 4" xfId="26217"/>
    <cellStyle name="메모 5 2 2 3 11" xfId="12034"/>
    <cellStyle name="메모 5 2 2 3 12" xfId="17790"/>
    <cellStyle name="메모 5 2 2 3 13" xfId="23287"/>
    <cellStyle name="메모 5 2 2 3 2" xfId="9014"/>
    <cellStyle name="메모 5 2 2 3 2 2" xfId="14980"/>
    <cellStyle name="메모 5 2 2 3 2 3" xfId="20736"/>
    <cellStyle name="메모 5 2 2 3 2 4" xfId="26218"/>
    <cellStyle name="메모 5 2 2 3 3" xfId="9015"/>
    <cellStyle name="메모 5 2 2 3 3 2" xfId="14981"/>
    <cellStyle name="메모 5 2 2 3 3 3" xfId="20737"/>
    <cellStyle name="메모 5 2 2 3 3 4" xfId="26219"/>
    <cellStyle name="메모 5 2 2 3 4" xfId="9016"/>
    <cellStyle name="메모 5 2 2 3 4 2" xfId="14982"/>
    <cellStyle name="메모 5 2 2 3 4 3" xfId="20738"/>
    <cellStyle name="메모 5 2 2 3 4 4" xfId="26220"/>
    <cellStyle name="메모 5 2 2 3 5" xfId="9017"/>
    <cellStyle name="메모 5 2 2 3 5 2" xfId="14983"/>
    <cellStyle name="메모 5 2 2 3 5 3" xfId="20739"/>
    <cellStyle name="메모 5 2 2 3 5 4" xfId="26221"/>
    <cellStyle name="메모 5 2 2 3 6" xfId="9018"/>
    <cellStyle name="메모 5 2 2 3 6 2" xfId="14984"/>
    <cellStyle name="메모 5 2 2 3 6 3" xfId="20740"/>
    <cellStyle name="메모 5 2 2 3 6 4" xfId="26222"/>
    <cellStyle name="메모 5 2 2 3 7" xfId="9019"/>
    <cellStyle name="메모 5 2 2 3 7 2" xfId="14985"/>
    <cellStyle name="메모 5 2 2 3 7 3" xfId="20741"/>
    <cellStyle name="메모 5 2 2 3 7 4" xfId="26223"/>
    <cellStyle name="메모 5 2 2 3 8" xfId="9020"/>
    <cellStyle name="메모 5 2 2 3 8 2" xfId="14986"/>
    <cellStyle name="메모 5 2 2 3 8 3" xfId="20742"/>
    <cellStyle name="메모 5 2 2 3 8 4" xfId="26224"/>
    <cellStyle name="메모 5 2 2 3 9" xfId="9021"/>
    <cellStyle name="메모 5 2 2 3 9 2" xfId="14987"/>
    <cellStyle name="메모 5 2 2 3 9 3" xfId="20743"/>
    <cellStyle name="메모 5 2 2 3 9 4" xfId="26225"/>
    <cellStyle name="메모 5 2 2 4" xfId="9022"/>
    <cellStyle name="메모 5 2 2 4 2" xfId="14988"/>
    <cellStyle name="메모 5 2 2 4 3" xfId="20744"/>
    <cellStyle name="메모 5 2 2 4 4" xfId="26226"/>
    <cellStyle name="메모 5 2 2 5" xfId="9023"/>
    <cellStyle name="메모 5 2 2 5 2" xfId="14989"/>
    <cellStyle name="메모 5 2 2 5 3" xfId="20745"/>
    <cellStyle name="메모 5 2 2 5 4" xfId="26227"/>
    <cellStyle name="메모 5 2 2 6" xfId="9024"/>
    <cellStyle name="메모 5 2 2 6 2" xfId="14990"/>
    <cellStyle name="메모 5 2 2 6 3" xfId="20746"/>
    <cellStyle name="메모 5 2 2 6 4" xfId="26228"/>
    <cellStyle name="메모 5 2 2 7" xfId="11546"/>
    <cellStyle name="메모 5 2 2 8" xfId="17326"/>
    <cellStyle name="메모 5 2 3" xfId="5439"/>
    <cellStyle name="메모 5 2 3 2" xfId="5727"/>
    <cellStyle name="메모 5 2 3 2 10" xfId="11700"/>
    <cellStyle name="메모 5 2 3 2 11" xfId="17467"/>
    <cellStyle name="메모 5 2 3 2 12" xfId="22988"/>
    <cellStyle name="메모 5 2 3 2 2" xfId="9025"/>
    <cellStyle name="메모 5 2 3 2 2 2" xfId="14991"/>
    <cellStyle name="메모 5 2 3 2 2 3" xfId="20747"/>
    <cellStyle name="메모 5 2 3 2 2 4" xfId="26229"/>
    <cellStyle name="메모 5 2 3 2 3" xfId="9026"/>
    <cellStyle name="메모 5 2 3 2 3 2" xfId="14992"/>
    <cellStyle name="메모 5 2 3 2 3 3" xfId="20748"/>
    <cellStyle name="메모 5 2 3 2 3 4" xfId="26230"/>
    <cellStyle name="메모 5 2 3 2 4" xfId="9027"/>
    <cellStyle name="메모 5 2 3 2 4 2" xfId="14993"/>
    <cellStyle name="메모 5 2 3 2 4 3" xfId="20749"/>
    <cellStyle name="메모 5 2 3 2 4 4" xfId="26231"/>
    <cellStyle name="메모 5 2 3 2 5" xfId="9028"/>
    <cellStyle name="메모 5 2 3 2 5 2" xfId="14994"/>
    <cellStyle name="메모 5 2 3 2 5 3" xfId="20750"/>
    <cellStyle name="메모 5 2 3 2 5 4" xfId="26232"/>
    <cellStyle name="메모 5 2 3 2 6" xfId="9029"/>
    <cellStyle name="메모 5 2 3 2 6 2" xfId="14995"/>
    <cellStyle name="메모 5 2 3 2 6 3" xfId="20751"/>
    <cellStyle name="메모 5 2 3 2 6 4" xfId="26233"/>
    <cellStyle name="메모 5 2 3 2 7" xfId="9030"/>
    <cellStyle name="메모 5 2 3 2 7 2" xfId="14996"/>
    <cellStyle name="메모 5 2 3 2 7 3" xfId="20752"/>
    <cellStyle name="메모 5 2 3 2 7 4" xfId="26234"/>
    <cellStyle name="메모 5 2 3 2 8" xfId="9031"/>
    <cellStyle name="메모 5 2 3 2 8 2" xfId="14997"/>
    <cellStyle name="메모 5 2 3 2 8 3" xfId="20753"/>
    <cellStyle name="메모 5 2 3 2 8 4" xfId="26235"/>
    <cellStyle name="메모 5 2 3 2 9" xfId="9032"/>
    <cellStyle name="메모 5 2 3 2 9 2" xfId="14998"/>
    <cellStyle name="메모 5 2 3 2 9 3" xfId="20754"/>
    <cellStyle name="메모 5 2 3 2 9 4" xfId="26236"/>
    <cellStyle name="메모 5 2 3 3" xfId="5959"/>
    <cellStyle name="메모 5 2 3 3 10" xfId="9033"/>
    <cellStyle name="메모 5 2 3 3 10 2" xfId="14999"/>
    <cellStyle name="메모 5 2 3 3 10 3" xfId="20755"/>
    <cellStyle name="메모 5 2 3 3 10 4" xfId="26237"/>
    <cellStyle name="메모 5 2 3 3 11" xfId="11932"/>
    <cellStyle name="메모 5 2 3 3 12" xfId="17689"/>
    <cellStyle name="메모 5 2 3 3 13" xfId="23186"/>
    <cellStyle name="메모 5 2 3 3 2" xfId="9034"/>
    <cellStyle name="메모 5 2 3 3 2 2" xfId="15000"/>
    <cellStyle name="메모 5 2 3 3 2 3" xfId="20756"/>
    <cellStyle name="메모 5 2 3 3 2 4" xfId="26238"/>
    <cellStyle name="메모 5 2 3 3 3" xfId="9035"/>
    <cellStyle name="메모 5 2 3 3 3 2" xfId="15001"/>
    <cellStyle name="메모 5 2 3 3 3 3" xfId="20757"/>
    <cellStyle name="메모 5 2 3 3 3 4" xfId="26239"/>
    <cellStyle name="메모 5 2 3 3 4" xfId="9036"/>
    <cellStyle name="메모 5 2 3 3 4 2" xfId="15002"/>
    <cellStyle name="메모 5 2 3 3 4 3" xfId="20758"/>
    <cellStyle name="메모 5 2 3 3 4 4" xfId="26240"/>
    <cellStyle name="메모 5 2 3 3 5" xfId="9037"/>
    <cellStyle name="메모 5 2 3 3 5 2" xfId="15003"/>
    <cellStyle name="메모 5 2 3 3 5 3" xfId="20759"/>
    <cellStyle name="메모 5 2 3 3 5 4" xfId="26241"/>
    <cellStyle name="메모 5 2 3 3 6" xfId="9038"/>
    <cellStyle name="메모 5 2 3 3 6 2" xfId="15004"/>
    <cellStyle name="메모 5 2 3 3 6 3" xfId="20760"/>
    <cellStyle name="메모 5 2 3 3 6 4" xfId="26242"/>
    <cellStyle name="메모 5 2 3 3 7" xfId="9039"/>
    <cellStyle name="메모 5 2 3 3 7 2" xfId="15005"/>
    <cellStyle name="메모 5 2 3 3 7 3" xfId="20761"/>
    <cellStyle name="메모 5 2 3 3 7 4" xfId="26243"/>
    <cellStyle name="메모 5 2 3 3 8" xfId="9040"/>
    <cellStyle name="메모 5 2 3 3 8 2" xfId="15006"/>
    <cellStyle name="메모 5 2 3 3 8 3" xfId="20762"/>
    <cellStyle name="메모 5 2 3 3 8 4" xfId="26244"/>
    <cellStyle name="메모 5 2 3 3 9" xfId="9041"/>
    <cellStyle name="메모 5 2 3 3 9 2" xfId="15007"/>
    <cellStyle name="메모 5 2 3 3 9 3" xfId="20763"/>
    <cellStyle name="메모 5 2 3 3 9 4" xfId="26245"/>
    <cellStyle name="메모 5 2 3 4" xfId="9042"/>
    <cellStyle name="메모 5 2 3 4 2" xfId="15008"/>
    <cellStyle name="메모 5 2 3 4 3" xfId="20764"/>
    <cellStyle name="메모 5 2 3 4 4" xfId="26246"/>
    <cellStyle name="메모 5 2 3 5" xfId="9043"/>
    <cellStyle name="메모 5 2 3 5 2" xfId="15009"/>
    <cellStyle name="메모 5 2 3 5 3" xfId="20765"/>
    <cellStyle name="메모 5 2 3 5 4" xfId="26247"/>
    <cellStyle name="메모 5 2 3 6" xfId="9044"/>
    <cellStyle name="메모 5 2 3 6 2" xfId="15010"/>
    <cellStyle name="메모 5 2 3 6 3" xfId="20766"/>
    <cellStyle name="메모 5 2 3 6 4" xfId="26248"/>
    <cellStyle name="메모 5 2 3 7" xfId="11433"/>
    <cellStyle name="메모 5 2 3 8" xfId="17228"/>
    <cellStyle name="메모 5 2 4" xfId="5492"/>
    <cellStyle name="메모 5 2 4 2" xfId="5780"/>
    <cellStyle name="메모 5 2 4 2 10" xfId="11753"/>
    <cellStyle name="메모 5 2 4 2 11" xfId="17518"/>
    <cellStyle name="메모 5 2 4 2 12" xfId="23033"/>
    <cellStyle name="메모 5 2 4 2 2" xfId="9045"/>
    <cellStyle name="메모 5 2 4 2 2 2" xfId="15011"/>
    <cellStyle name="메모 5 2 4 2 2 3" xfId="20767"/>
    <cellStyle name="메모 5 2 4 2 2 4" xfId="26249"/>
    <cellStyle name="메모 5 2 4 2 3" xfId="9046"/>
    <cellStyle name="메모 5 2 4 2 3 2" xfId="15012"/>
    <cellStyle name="메모 5 2 4 2 3 3" xfId="20768"/>
    <cellStyle name="메모 5 2 4 2 3 4" xfId="26250"/>
    <cellStyle name="메모 5 2 4 2 4" xfId="9047"/>
    <cellStyle name="메모 5 2 4 2 4 2" xfId="15013"/>
    <cellStyle name="메모 5 2 4 2 4 3" xfId="20769"/>
    <cellStyle name="메모 5 2 4 2 4 4" xfId="26251"/>
    <cellStyle name="메모 5 2 4 2 5" xfId="9048"/>
    <cellStyle name="메모 5 2 4 2 5 2" xfId="15014"/>
    <cellStyle name="메모 5 2 4 2 5 3" xfId="20770"/>
    <cellStyle name="메모 5 2 4 2 5 4" xfId="26252"/>
    <cellStyle name="메모 5 2 4 2 6" xfId="9049"/>
    <cellStyle name="메모 5 2 4 2 6 2" xfId="15015"/>
    <cellStyle name="메모 5 2 4 2 6 3" xfId="20771"/>
    <cellStyle name="메모 5 2 4 2 6 4" xfId="26253"/>
    <cellStyle name="메모 5 2 4 2 7" xfId="9050"/>
    <cellStyle name="메모 5 2 4 2 7 2" xfId="15016"/>
    <cellStyle name="메모 5 2 4 2 7 3" xfId="20772"/>
    <cellStyle name="메모 5 2 4 2 7 4" xfId="26254"/>
    <cellStyle name="메모 5 2 4 2 8" xfId="9051"/>
    <cellStyle name="메모 5 2 4 2 8 2" xfId="15017"/>
    <cellStyle name="메모 5 2 4 2 8 3" xfId="20773"/>
    <cellStyle name="메모 5 2 4 2 8 4" xfId="26255"/>
    <cellStyle name="메모 5 2 4 2 9" xfId="9052"/>
    <cellStyle name="메모 5 2 4 2 9 2" xfId="15018"/>
    <cellStyle name="메모 5 2 4 2 9 3" xfId="20774"/>
    <cellStyle name="메모 5 2 4 2 9 4" xfId="26256"/>
    <cellStyle name="메모 5 2 4 3" xfId="6005"/>
    <cellStyle name="메모 5 2 4 3 10" xfId="9053"/>
    <cellStyle name="메모 5 2 4 3 10 2" xfId="15019"/>
    <cellStyle name="메모 5 2 4 3 10 3" xfId="20775"/>
    <cellStyle name="메모 5 2 4 3 10 4" xfId="26257"/>
    <cellStyle name="메모 5 2 4 3 11" xfId="11978"/>
    <cellStyle name="메모 5 2 4 3 12" xfId="17735"/>
    <cellStyle name="메모 5 2 4 3 13" xfId="23232"/>
    <cellStyle name="메모 5 2 4 3 2" xfId="9054"/>
    <cellStyle name="메모 5 2 4 3 2 2" xfId="15020"/>
    <cellStyle name="메모 5 2 4 3 2 3" xfId="20776"/>
    <cellStyle name="메모 5 2 4 3 2 4" xfId="26258"/>
    <cellStyle name="메모 5 2 4 3 3" xfId="9055"/>
    <cellStyle name="메모 5 2 4 3 3 2" xfId="15021"/>
    <cellStyle name="메모 5 2 4 3 3 3" xfId="20777"/>
    <cellStyle name="메모 5 2 4 3 3 4" xfId="26259"/>
    <cellStyle name="메모 5 2 4 3 4" xfId="9056"/>
    <cellStyle name="메모 5 2 4 3 4 2" xfId="15022"/>
    <cellStyle name="메모 5 2 4 3 4 3" xfId="20778"/>
    <cellStyle name="메모 5 2 4 3 4 4" xfId="26260"/>
    <cellStyle name="메모 5 2 4 3 5" xfId="9057"/>
    <cellStyle name="메모 5 2 4 3 5 2" xfId="15023"/>
    <cellStyle name="메모 5 2 4 3 5 3" xfId="20779"/>
    <cellStyle name="메모 5 2 4 3 5 4" xfId="26261"/>
    <cellStyle name="메모 5 2 4 3 6" xfId="9058"/>
    <cellStyle name="메모 5 2 4 3 6 2" xfId="15024"/>
    <cellStyle name="메모 5 2 4 3 6 3" xfId="20780"/>
    <cellStyle name="메모 5 2 4 3 6 4" xfId="26262"/>
    <cellStyle name="메모 5 2 4 3 7" xfId="9059"/>
    <cellStyle name="메모 5 2 4 3 7 2" xfId="15025"/>
    <cellStyle name="메모 5 2 4 3 7 3" xfId="20781"/>
    <cellStyle name="메모 5 2 4 3 7 4" xfId="26263"/>
    <cellStyle name="메모 5 2 4 3 8" xfId="9060"/>
    <cellStyle name="메모 5 2 4 3 8 2" xfId="15026"/>
    <cellStyle name="메모 5 2 4 3 8 3" xfId="20782"/>
    <cellStyle name="메모 5 2 4 3 8 4" xfId="26264"/>
    <cellStyle name="메모 5 2 4 3 9" xfId="9061"/>
    <cellStyle name="메모 5 2 4 3 9 2" xfId="15027"/>
    <cellStyle name="메모 5 2 4 3 9 3" xfId="20783"/>
    <cellStyle name="메모 5 2 4 3 9 4" xfId="26265"/>
    <cellStyle name="메모 5 2 4 4" xfId="9062"/>
    <cellStyle name="메모 5 2 4 4 2" xfId="15028"/>
    <cellStyle name="메모 5 2 4 4 3" xfId="20784"/>
    <cellStyle name="메모 5 2 4 4 4" xfId="26266"/>
    <cellStyle name="메모 5 2 4 5" xfId="9063"/>
    <cellStyle name="메모 5 2 4 5 2" xfId="15029"/>
    <cellStyle name="메모 5 2 4 5 3" xfId="20785"/>
    <cellStyle name="메모 5 2 4 5 4" xfId="26267"/>
    <cellStyle name="메모 5 2 4 6" xfId="9064"/>
    <cellStyle name="메모 5 2 4 6 2" xfId="15030"/>
    <cellStyle name="메모 5 2 4 6 3" xfId="20786"/>
    <cellStyle name="메모 5 2 4 6 4" xfId="26268"/>
    <cellStyle name="메모 5 2 4 7" xfId="9065"/>
    <cellStyle name="메모 5 2 4 7 2" xfId="15031"/>
    <cellStyle name="메모 5 2 4 7 3" xfId="20787"/>
    <cellStyle name="메모 5 2 4 7 4" xfId="26269"/>
    <cellStyle name="메모 5 2 4 8" xfId="11486"/>
    <cellStyle name="메모 5 2 4 9" xfId="17277"/>
    <cellStyle name="메모 5 2 5" xfId="5501"/>
    <cellStyle name="메모 5 2 5 10" xfId="17284"/>
    <cellStyle name="메모 5 2 5 11" xfId="22886"/>
    <cellStyle name="메모 5 2 5 2" xfId="5789"/>
    <cellStyle name="메모 5 2 5 2 10" xfId="9066"/>
    <cellStyle name="메모 5 2 5 2 10 2" xfId="15032"/>
    <cellStyle name="메모 5 2 5 2 10 3" xfId="20788"/>
    <cellStyle name="메모 5 2 5 2 10 4" xfId="26270"/>
    <cellStyle name="메모 5 2 5 2 11" xfId="11762"/>
    <cellStyle name="메모 5 2 5 2 12" xfId="17526"/>
    <cellStyle name="메모 5 2 5 2 13" xfId="23042"/>
    <cellStyle name="메모 5 2 5 2 2" xfId="9067"/>
    <cellStyle name="메모 5 2 5 2 2 2" xfId="15033"/>
    <cellStyle name="메모 5 2 5 2 2 3" xfId="20789"/>
    <cellStyle name="메모 5 2 5 2 2 4" xfId="26271"/>
    <cellStyle name="메모 5 2 5 2 3" xfId="9068"/>
    <cellStyle name="메모 5 2 5 2 3 2" xfId="15034"/>
    <cellStyle name="메모 5 2 5 2 3 3" xfId="20790"/>
    <cellStyle name="메모 5 2 5 2 3 4" xfId="26272"/>
    <cellStyle name="메모 5 2 5 2 4" xfId="9069"/>
    <cellStyle name="메모 5 2 5 2 4 2" xfId="15035"/>
    <cellStyle name="메모 5 2 5 2 4 3" xfId="20791"/>
    <cellStyle name="메모 5 2 5 2 4 4" xfId="26273"/>
    <cellStyle name="메모 5 2 5 2 5" xfId="9070"/>
    <cellStyle name="메모 5 2 5 2 5 2" xfId="15036"/>
    <cellStyle name="메모 5 2 5 2 5 3" xfId="20792"/>
    <cellStyle name="메모 5 2 5 2 5 4" xfId="26274"/>
    <cellStyle name="메모 5 2 5 2 6" xfId="9071"/>
    <cellStyle name="메모 5 2 5 2 6 2" xfId="15037"/>
    <cellStyle name="메모 5 2 5 2 6 3" xfId="20793"/>
    <cellStyle name="메모 5 2 5 2 6 4" xfId="26275"/>
    <cellStyle name="메모 5 2 5 2 7" xfId="9072"/>
    <cellStyle name="메모 5 2 5 2 7 2" xfId="15038"/>
    <cellStyle name="메모 5 2 5 2 7 3" xfId="20794"/>
    <cellStyle name="메모 5 2 5 2 7 4" xfId="26276"/>
    <cellStyle name="메모 5 2 5 2 8" xfId="9073"/>
    <cellStyle name="메모 5 2 5 2 8 2" xfId="15039"/>
    <cellStyle name="메모 5 2 5 2 8 3" xfId="20795"/>
    <cellStyle name="메모 5 2 5 2 8 4" xfId="26277"/>
    <cellStyle name="메모 5 2 5 2 9" xfId="9074"/>
    <cellStyle name="메모 5 2 5 2 9 2" xfId="15040"/>
    <cellStyle name="메모 5 2 5 2 9 3" xfId="20796"/>
    <cellStyle name="메모 5 2 5 2 9 4" xfId="26278"/>
    <cellStyle name="메모 5 2 5 3" xfId="6012"/>
    <cellStyle name="메모 5 2 5 3 10" xfId="9075"/>
    <cellStyle name="메모 5 2 5 3 10 2" xfId="15041"/>
    <cellStyle name="메모 5 2 5 3 10 3" xfId="20797"/>
    <cellStyle name="메모 5 2 5 3 10 4" xfId="26279"/>
    <cellStyle name="메모 5 2 5 3 11" xfId="11985"/>
    <cellStyle name="메모 5 2 5 3 12" xfId="17742"/>
    <cellStyle name="메모 5 2 5 3 13" xfId="23239"/>
    <cellStyle name="메모 5 2 5 3 2" xfId="9076"/>
    <cellStyle name="메모 5 2 5 3 2 2" xfId="15042"/>
    <cellStyle name="메모 5 2 5 3 2 3" xfId="20798"/>
    <cellStyle name="메모 5 2 5 3 2 4" xfId="26280"/>
    <cellStyle name="메모 5 2 5 3 3" xfId="9077"/>
    <cellStyle name="메모 5 2 5 3 3 2" xfId="15043"/>
    <cellStyle name="메모 5 2 5 3 3 3" xfId="20799"/>
    <cellStyle name="메모 5 2 5 3 3 4" xfId="26281"/>
    <cellStyle name="메모 5 2 5 3 4" xfId="9078"/>
    <cellStyle name="메모 5 2 5 3 4 2" xfId="15044"/>
    <cellStyle name="메모 5 2 5 3 4 3" xfId="20800"/>
    <cellStyle name="메모 5 2 5 3 4 4" xfId="26282"/>
    <cellStyle name="메모 5 2 5 3 5" xfId="9079"/>
    <cellStyle name="메모 5 2 5 3 5 2" xfId="15045"/>
    <cellStyle name="메모 5 2 5 3 5 3" xfId="20801"/>
    <cellStyle name="메모 5 2 5 3 5 4" xfId="26283"/>
    <cellStyle name="메모 5 2 5 3 6" xfId="9080"/>
    <cellStyle name="메모 5 2 5 3 6 2" xfId="15046"/>
    <cellStyle name="메모 5 2 5 3 6 3" xfId="20802"/>
    <cellStyle name="메모 5 2 5 3 6 4" xfId="26284"/>
    <cellStyle name="메모 5 2 5 3 7" xfId="9081"/>
    <cellStyle name="메모 5 2 5 3 7 2" xfId="15047"/>
    <cellStyle name="메모 5 2 5 3 7 3" xfId="20803"/>
    <cellStyle name="메모 5 2 5 3 7 4" xfId="26285"/>
    <cellStyle name="메모 5 2 5 3 8" xfId="9082"/>
    <cellStyle name="메모 5 2 5 3 8 2" xfId="15048"/>
    <cellStyle name="메모 5 2 5 3 8 3" xfId="20804"/>
    <cellStyle name="메모 5 2 5 3 8 4" xfId="26286"/>
    <cellStyle name="메모 5 2 5 3 9" xfId="9083"/>
    <cellStyle name="메모 5 2 5 3 9 2" xfId="15049"/>
    <cellStyle name="메모 5 2 5 3 9 3" xfId="20805"/>
    <cellStyle name="메모 5 2 5 3 9 4" xfId="26287"/>
    <cellStyle name="메모 5 2 5 4" xfId="9084"/>
    <cellStyle name="메모 5 2 5 4 2" xfId="15050"/>
    <cellStyle name="메모 5 2 5 4 3" xfId="20806"/>
    <cellStyle name="메모 5 2 5 4 4" xfId="26288"/>
    <cellStyle name="메모 5 2 5 5" xfId="9085"/>
    <cellStyle name="메모 5 2 5 5 2" xfId="15051"/>
    <cellStyle name="메모 5 2 5 5 3" xfId="20807"/>
    <cellStyle name="메모 5 2 5 5 4" xfId="26289"/>
    <cellStyle name="메모 5 2 5 6" xfId="9086"/>
    <cellStyle name="메모 5 2 5 6 2" xfId="15052"/>
    <cellStyle name="메모 5 2 5 6 3" xfId="20808"/>
    <cellStyle name="메모 5 2 5 6 4" xfId="26290"/>
    <cellStyle name="메모 5 2 5 7" xfId="9087"/>
    <cellStyle name="메모 5 2 5 7 2" xfId="15053"/>
    <cellStyle name="메모 5 2 5 7 3" xfId="20809"/>
    <cellStyle name="메모 5 2 5 7 4" xfId="26291"/>
    <cellStyle name="메모 5 2 5 8" xfId="9088"/>
    <cellStyle name="메모 5 2 5 8 2" xfId="15054"/>
    <cellStyle name="메모 5 2 5 8 3" xfId="20810"/>
    <cellStyle name="메모 5 2 5 8 4" xfId="26292"/>
    <cellStyle name="메모 5 2 5 9" xfId="11495"/>
    <cellStyle name="메모 5 2 6" xfId="9089"/>
    <cellStyle name="메모 5 2 6 2" xfId="15055"/>
    <cellStyle name="메모 5 2 6 3" xfId="20811"/>
    <cellStyle name="메모 5 2 6 4" xfId="26293"/>
    <cellStyle name="메모 5 2 7" xfId="9090"/>
    <cellStyle name="메모 5 2 7 2" xfId="15056"/>
    <cellStyle name="메모 5 2 7 3" xfId="20812"/>
    <cellStyle name="메모 5 2 7 4" xfId="26294"/>
    <cellStyle name="메모 5 2 8" xfId="11337"/>
    <cellStyle name="메모 5 2 9" xfId="11272"/>
    <cellStyle name="메모 5 3" xfId="5522"/>
    <cellStyle name="메모 5 3 10" xfId="9091"/>
    <cellStyle name="메모 5 3 10 2" xfId="15057"/>
    <cellStyle name="메모 5 3 10 3" xfId="20813"/>
    <cellStyle name="메모 5 3 10 4" xfId="26295"/>
    <cellStyle name="메모 5 3 11" xfId="11516"/>
    <cellStyle name="메모 5 3 12" xfId="17305"/>
    <cellStyle name="메모 5 3 13" xfId="22899"/>
    <cellStyle name="메모 5 3 2" xfId="5810"/>
    <cellStyle name="메모 5 3 2 10" xfId="11783"/>
    <cellStyle name="메모 5 3 2 11" xfId="17547"/>
    <cellStyle name="메모 5 3 2 12" xfId="23063"/>
    <cellStyle name="메모 5 3 2 2" xfId="9092"/>
    <cellStyle name="메모 5 3 2 2 2" xfId="15058"/>
    <cellStyle name="메모 5 3 2 2 3" xfId="20814"/>
    <cellStyle name="메모 5 3 2 2 4" xfId="26296"/>
    <cellStyle name="메모 5 3 2 3" xfId="9093"/>
    <cellStyle name="메모 5 3 2 3 2" xfId="15059"/>
    <cellStyle name="메모 5 3 2 3 3" xfId="20815"/>
    <cellStyle name="메모 5 3 2 3 4" xfId="26297"/>
    <cellStyle name="메모 5 3 2 4" xfId="9094"/>
    <cellStyle name="메모 5 3 2 4 2" xfId="15060"/>
    <cellStyle name="메모 5 3 2 4 3" xfId="20816"/>
    <cellStyle name="메모 5 3 2 4 4" xfId="26298"/>
    <cellStyle name="메모 5 3 2 5" xfId="9095"/>
    <cellStyle name="메모 5 3 2 5 2" xfId="15061"/>
    <cellStyle name="메모 5 3 2 5 3" xfId="20817"/>
    <cellStyle name="메모 5 3 2 5 4" xfId="26299"/>
    <cellStyle name="메모 5 3 2 6" xfId="9096"/>
    <cellStyle name="메모 5 3 2 6 2" xfId="15062"/>
    <cellStyle name="메모 5 3 2 6 3" xfId="20818"/>
    <cellStyle name="메모 5 3 2 6 4" xfId="26300"/>
    <cellStyle name="메모 5 3 2 7" xfId="9097"/>
    <cellStyle name="메모 5 3 2 7 2" xfId="15063"/>
    <cellStyle name="메모 5 3 2 7 3" xfId="20819"/>
    <cellStyle name="메모 5 3 2 7 4" xfId="26301"/>
    <cellStyle name="메모 5 3 2 8" xfId="9098"/>
    <cellStyle name="메모 5 3 2 8 2" xfId="15064"/>
    <cellStyle name="메모 5 3 2 8 3" xfId="20820"/>
    <cellStyle name="메모 5 3 2 8 4" xfId="26302"/>
    <cellStyle name="메모 5 3 2 9" xfId="9099"/>
    <cellStyle name="메모 5 3 2 9 2" xfId="15065"/>
    <cellStyle name="메모 5 3 2 9 3" xfId="20821"/>
    <cellStyle name="메모 5 3 2 9 4" xfId="26303"/>
    <cellStyle name="메모 5 3 3" xfId="6033"/>
    <cellStyle name="메모 5 3 3 10" xfId="9100"/>
    <cellStyle name="메모 5 3 3 10 2" xfId="15066"/>
    <cellStyle name="메모 5 3 3 10 3" xfId="20822"/>
    <cellStyle name="메모 5 3 3 10 4" xfId="26304"/>
    <cellStyle name="메모 5 3 3 11" xfId="12006"/>
    <cellStyle name="메모 5 3 3 12" xfId="17763"/>
    <cellStyle name="메모 5 3 3 13" xfId="23260"/>
    <cellStyle name="메모 5 3 3 2" xfId="9101"/>
    <cellStyle name="메모 5 3 3 2 2" xfId="15067"/>
    <cellStyle name="메모 5 3 3 2 3" xfId="20823"/>
    <cellStyle name="메모 5 3 3 2 4" xfId="26305"/>
    <cellStyle name="메모 5 3 3 3" xfId="9102"/>
    <cellStyle name="메모 5 3 3 3 2" xfId="15068"/>
    <cellStyle name="메모 5 3 3 3 3" xfId="20824"/>
    <cellStyle name="메모 5 3 3 3 4" xfId="26306"/>
    <cellStyle name="메모 5 3 3 4" xfId="9103"/>
    <cellStyle name="메모 5 3 3 4 2" xfId="15069"/>
    <cellStyle name="메모 5 3 3 4 3" xfId="20825"/>
    <cellStyle name="메모 5 3 3 4 4" xfId="26307"/>
    <cellStyle name="메모 5 3 3 5" xfId="9104"/>
    <cellStyle name="메모 5 3 3 5 2" xfId="15070"/>
    <cellStyle name="메모 5 3 3 5 3" xfId="20826"/>
    <cellStyle name="메모 5 3 3 5 4" xfId="26308"/>
    <cellStyle name="메모 5 3 3 6" xfId="9105"/>
    <cellStyle name="메모 5 3 3 6 2" xfId="15071"/>
    <cellStyle name="메모 5 3 3 6 3" xfId="20827"/>
    <cellStyle name="메모 5 3 3 6 4" xfId="26309"/>
    <cellStyle name="메모 5 3 3 7" xfId="9106"/>
    <cellStyle name="메모 5 3 3 7 2" xfId="15072"/>
    <cellStyle name="메모 5 3 3 7 3" xfId="20828"/>
    <cellStyle name="메모 5 3 3 7 4" xfId="26310"/>
    <cellStyle name="메모 5 3 3 8" xfId="9107"/>
    <cellStyle name="메모 5 3 3 8 2" xfId="15073"/>
    <cellStyle name="메모 5 3 3 8 3" xfId="20829"/>
    <cellStyle name="메모 5 3 3 8 4" xfId="26311"/>
    <cellStyle name="메모 5 3 3 9" xfId="9108"/>
    <cellStyle name="메모 5 3 3 9 2" xfId="15074"/>
    <cellStyle name="메모 5 3 3 9 3" xfId="20830"/>
    <cellStyle name="메모 5 3 3 9 4" xfId="26312"/>
    <cellStyle name="메모 5 3 4" xfId="9109"/>
    <cellStyle name="메모 5 3 4 2" xfId="15075"/>
    <cellStyle name="메모 5 3 4 3" xfId="20831"/>
    <cellStyle name="메모 5 3 4 4" xfId="26313"/>
    <cellStyle name="메모 5 3 5" xfId="9110"/>
    <cellStyle name="메모 5 3 5 2" xfId="15076"/>
    <cellStyle name="메모 5 3 5 3" xfId="20832"/>
    <cellStyle name="메모 5 3 5 4" xfId="26314"/>
    <cellStyle name="메모 5 3 6" xfId="9111"/>
    <cellStyle name="메모 5 3 6 2" xfId="15077"/>
    <cellStyle name="메모 5 3 6 3" xfId="20833"/>
    <cellStyle name="메모 5 3 6 4" xfId="26315"/>
    <cellStyle name="메모 5 3 7" xfId="9112"/>
    <cellStyle name="메모 5 3 7 2" xfId="15078"/>
    <cellStyle name="메모 5 3 7 3" xfId="20834"/>
    <cellStyle name="메모 5 3 7 4" xfId="26316"/>
    <cellStyle name="메모 5 3 8" xfId="9113"/>
    <cellStyle name="메모 5 3 8 2" xfId="15079"/>
    <cellStyle name="메모 5 3 8 3" xfId="20835"/>
    <cellStyle name="메모 5 3 8 4" xfId="26317"/>
    <cellStyle name="메모 5 3 9" xfId="9114"/>
    <cellStyle name="메모 5 3 9 2" xfId="15080"/>
    <cellStyle name="메모 5 3 9 3" xfId="20836"/>
    <cellStyle name="메모 5 3 9 4" xfId="26318"/>
    <cellStyle name="메모 5 4" xfId="5457"/>
    <cellStyle name="메모 5 4 2" xfId="5745"/>
    <cellStyle name="메모 5 4 2 10" xfId="11718"/>
    <cellStyle name="메모 5 4 2 11" xfId="17485"/>
    <cellStyle name="메모 5 4 2 12" xfId="23003"/>
    <cellStyle name="메모 5 4 2 2" xfId="9115"/>
    <cellStyle name="메모 5 4 2 2 2" xfId="15081"/>
    <cellStyle name="메모 5 4 2 2 3" xfId="20837"/>
    <cellStyle name="메모 5 4 2 2 4" xfId="26319"/>
    <cellStyle name="메모 5 4 2 3" xfId="9116"/>
    <cellStyle name="메모 5 4 2 3 2" xfId="15082"/>
    <cellStyle name="메모 5 4 2 3 3" xfId="20838"/>
    <cellStyle name="메모 5 4 2 3 4" xfId="26320"/>
    <cellStyle name="메모 5 4 2 4" xfId="9117"/>
    <cellStyle name="메모 5 4 2 4 2" xfId="15083"/>
    <cellStyle name="메모 5 4 2 4 3" xfId="20839"/>
    <cellStyle name="메모 5 4 2 4 4" xfId="26321"/>
    <cellStyle name="메모 5 4 2 5" xfId="9118"/>
    <cellStyle name="메모 5 4 2 5 2" xfId="15084"/>
    <cellStyle name="메모 5 4 2 5 3" xfId="20840"/>
    <cellStyle name="메모 5 4 2 5 4" xfId="26322"/>
    <cellStyle name="메모 5 4 2 6" xfId="9119"/>
    <cellStyle name="메모 5 4 2 6 2" xfId="15085"/>
    <cellStyle name="메모 5 4 2 6 3" xfId="20841"/>
    <cellStyle name="메모 5 4 2 6 4" xfId="26323"/>
    <cellStyle name="메모 5 4 2 7" xfId="9120"/>
    <cellStyle name="메모 5 4 2 7 2" xfId="15086"/>
    <cellStyle name="메모 5 4 2 7 3" xfId="20842"/>
    <cellStyle name="메모 5 4 2 7 4" xfId="26324"/>
    <cellStyle name="메모 5 4 2 8" xfId="9121"/>
    <cellStyle name="메모 5 4 2 8 2" xfId="15087"/>
    <cellStyle name="메모 5 4 2 8 3" xfId="20843"/>
    <cellStyle name="메모 5 4 2 8 4" xfId="26325"/>
    <cellStyle name="메모 5 4 2 9" xfId="9122"/>
    <cellStyle name="메모 5 4 2 9 2" xfId="15088"/>
    <cellStyle name="메모 5 4 2 9 3" xfId="20844"/>
    <cellStyle name="메모 5 4 2 9 4" xfId="26326"/>
    <cellStyle name="메모 5 4 3" xfId="5972"/>
    <cellStyle name="메모 5 4 3 10" xfId="9123"/>
    <cellStyle name="메모 5 4 3 10 2" xfId="15089"/>
    <cellStyle name="메모 5 4 3 10 3" xfId="20845"/>
    <cellStyle name="메모 5 4 3 10 4" xfId="26327"/>
    <cellStyle name="메모 5 4 3 11" xfId="11945"/>
    <cellStyle name="메모 5 4 3 12" xfId="17702"/>
    <cellStyle name="메모 5 4 3 13" xfId="23199"/>
    <cellStyle name="메모 5 4 3 2" xfId="9124"/>
    <cellStyle name="메모 5 4 3 2 2" xfId="15090"/>
    <cellStyle name="메모 5 4 3 2 3" xfId="20846"/>
    <cellStyle name="메모 5 4 3 2 4" xfId="26328"/>
    <cellStyle name="메모 5 4 3 3" xfId="9125"/>
    <cellStyle name="메모 5 4 3 3 2" xfId="15091"/>
    <cellStyle name="메모 5 4 3 3 3" xfId="20847"/>
    <cellStyle name="메모 5 4 3 3 4" xfId="26329"/>
    <cellStyle name="메모 5 4 3 4" xfId="9126"/>
    <cellStyle name="메모 5 4 3 4 2" xfId="15092"/>
    <cellStyle name="메모 5 4 3 4 3" xfId="20848"/>
    <cellStyle name="메모 5 4 3 4 4" xfId="26330"/>
    <cellStyle name="메모 5 4 3 5" xfId="9127"/>
    <cellStyle name="메모 5 4 3 5 2" xfId="15093"/>
    <cellStyle name="메모 5 4 3 5 3" xfId="20849"/>
    <cellStyle name="메모 5 4 3 5 4" xfId="26331"/>
    <cellStyle name="메모 5 4 3 6" xfId="9128"/>
    <cellStyle name="메모 5 4 3 6 2" xfId="15094"/>
    <cellStyle name="메모 5 4 3 6 3" xfId="20850"/>
    <cellStyle name="메모 5 4 3 6 4" xfId="26332"/>
    <cellStyle name="메모 5 4 3 7" xfId="9129"/>
    <cellStyle name="메모 5 4 3 7 2" xfId="15095"/>
    <cellStyle name="메모 5 4 3 7 3" xfId="20851"/>
    <cellStyle name="메모 5 4 3 7 4" xfId="26333"/>
    <cellStyle name="메모 5 4 3 8" xfId="9130"/>
    <cellStyle name="메모 5 4 3 8 2" xfId="15096"/>
    <cellStyle name="메모 5 4 3 8 3" xfId="20852"/>
    <cellStyle name="메모 5 4 3 8 4" xfId="26334"/>
    <cellStyle name="메모 5 4 3 9" xfId="9131"/>
    <cellStyle name="메모 5 4 3 9 2" xfId="15097"/>
    <cellStyle name="메모 5 4 3 9 3" xfId="20853"/>
    <cellStyle name="메모 5 4 3 9 4" xfId="26335"/>
    <cellStyle name="메모 5 4 4" xfId="9132"/>
    <cellStyle name="메모 5 4 4 2" xfId="15098"/>
    <cellStyle name="메모 5 4 4 3" xfId="20854"/>
    <cellStyle name="메모 5 4 4 4" xfId="26336"/>
    <cellStyle name="메모 5 4 5" xfId="9133"/>
    <cellStyle name="메모 5 4 5 2" xfId="15099"/>
    <cellStyle name="메모 5 4 5 3" xfId="20855"/>
    <cellStyle name="메모 5 4 5 4" xfId="26337"/>
    <cellStyle name="메모 5 4 6" xfId="9134"/>
    <cellStyle name="메모 5 4 6 2" xfId="15100"/>
    <cellStyle name="메모 5 4 6 3" xfId="20856"/>
    <cellStyle name="메모 5 4 6 4" xfId="26338"/>
    <cellStyle name="메모 5 4 7" xfId="11451"/>
    <cellStyle name="메모 5 4 8" xfId="17244"/>
    <cellStyle name="메모 5 5" xfId="5360"/>
    <cellStyle name="메모 5 5 2" xfId="5648"/>
    <cellStyle name="메모 5 5 2 10" xfId="11621"/>
    <cellStyle name="메모 5 5 2 11" xfId="17392"/>
    <cellStyle name="메모 5 5 2 12" xfId="22926"/>
    <cellStyle name="메모 5 5 2 2" xfId="9135"/>
    <cellStyle name="메모 5 5 2 2 2" xfId="15101"/>
    <cellStyle name="메모 5 5 2 2 3" xfId="20857"/>
    <cellStyle name="메모 5 5 2 2 4" xfId="26339"/>
    <cellStyle name="메모 5 5 2 3" xfId="9136"/>
    <cellStyle name="메모 5 5 2 3 2" xfId="15102"/>
    <cellStyle name="메모 5 5 2 3 3" xfId="20858"/>
    <cellStyle name="메모 5 5 2 3 4" xfId="26340"/>
    <cellStyle name="메모 5 5 2 4" xfId="9137"/>
    <cellStyle name="메모 5 5 2 4 2" xfId="15103"/>
    <cellStyle name="메모 5 5 2 4 3" xfId="20859"/>
    <cellStyle name="메모 5 5 2 4 4" xfId="26341"/>
    <cellStyle name="메모 5 5 2 5" xfId="9138"/>
    <cellStyle name="메모 5 5 2 5 2" xfId="15104"/>
    <cellStyle name="메모 5 5 2 5 3" xfId="20860"/>
    <cellStyle name="메모 5 5 2 5 4" xfId="26342"/>
    <cellStyle name="메모 5 5 2 6" xfId="9139"/>
    <cellStyle name="메모 5 5 2 6 2" xfId="15105"/>
    <cellStyle name="메모 5 5 2 6 3" xfId="20861"/>
    <cellStyle name="메모 5 5 2 6 4" xfId="26343"/>
    <cellStyle name="메모 5 5 2 7" xfId="9140"/>
    <cellStyle name="메모 5 5 2 7 2" xfId="15106"/>
    <cellStyle name="메모 5 5 2 7 3" xfId="20862"/>
    <cellStyle name="메모 5 5 2 7 4" xfId="26344"/>
    <cellStyle name="메모 5 5 2 8" xfId="9141"/>
    <cellStyle name="메모 5 5 2 8 2" xfId="15107"/>
    <cellStyle name="메모 5 5 2 8 3" xfId="20863"/>
    <cellStyle name="메모 5 5 2 8 4" xfId="26345"/>
    <cellStyle name="메모 5 5 2 9" xfId="9142"/>
    <cellStyle name="메모 5 5 2 9 2" xfId="15108"/>
    <cellStyle name="메모 5 5 2 9 3" xfId="20864"/>
    <cellStyle name="메모 5 5 2 9 4" xfId="26346"/>
    <cellStyle name="메모 5 5 3" xfId="5892"/>
    <cellStyle name="메모 5 5 3 10" xfId="9143"/>
    <cellStyle name="메모 5 5 3 10 2" xfId="15109"/>
    <cellStyle name="메모 5 5 3 10 3" xfId="20865"/>
    <cellStyle name="메모 5 5 3 10 4" xfId="26347"/>
    <cellStyle name="메모 5 5 3 11" xfId="11865"/>
    <cellStyle name="메모 5 5 3 12" xfId="17622"/>
    <cellStyle name="메모 5 5 3 13" xfId="23119"/>
    <cellStyle name="메모 5 5 3 2" xfId="9144"/>
    <cellStyle name="메모 5 5 3 2 2" xfId="15110"/>
    <cellStyle name="메모 5 5 3 2 3" xfId="20866"/>
    <cellStyle name="메모 5 5 3 2 4" xfId="26348"/>
    <cellStyle name="메모 5 5 3 3" xfId="9145"/>
    <cellStyle name="메모 5 5 3 3 2" xfId="15111"/>
    <cellStyle name="메모 5 5 3 3 3" xfId="20867"/>
    <cellStyle name="메모 5 5 3 3 4" xfId="26349"/>
    <cellStyle name="메모 5 5 3 4" xfId="9146"/>
    <cellStyle name="메모 5 5 3 4 2" xfId="15112"/>
    <cellStyle name="메모 5 5 3 4 3" xfId="20868"/>
    <cellStyle name="메모 5 5 3 4 4" xfId="26350"/>
    <cellStyle name="메모 5 5 3 5" xfId="9147"/>
    <cellStyle name="메모 5 5 3 5 2" xfId="15113"/>
    <cellStyle name="메모 5 5 3 5 3" xfId="20869"/>
    <cellStyle name="메모 5 5 3 5 4" xfId="26351"/>
    <cellStyle name="메모 5 5 3 6" xfId="9148"/>
    <cellStyle name="메모 5 5 3 6 2" xfId="15114"/>
    <cellStyle name="메모 5 5 3 6 3" xfId="20870"/>
    <cellStyle name="메모 5 5 3 6 4" xfId="26352"/>
    <cellStyle name="메모 5 5 3 7" xfId="9149"/>
    <cellStyle name="메모 5 5 3 7 2" xfId="15115"/>
    <cellStyle name="메모 5 5 3 7 3" xfId="20871"/>
    <cellStyle name="메모 5 5 3 7 4" xfId="26353"/>
    <cellStyle name="메모 5 5 3 8" xfId="9150"/>
    <cellStyle name="메모 5 5 3 8 2" xfId="15116"/>
    <cellStyle name="메모 5 5 3 8 3" xfId="20872"/>
    <cellStyle name="메모 5 5 3 8 4" xfId="26354"/>
    <cellStyle name="메모 5 5 3 9" xfId="9151"/>
    <cellStyle name="메모 5 5 3 9 2" xfId="15117"/>
    <cellStyle name="메모 5 5 3 9 3" xfId="20873"/>
    <cellStyle name="메모 5 5 3 9 4" xfId="26355"/>
    <cellStyle name="메모 5 5 4" xfId="9152"/>
    <cellStyle name="메모 5 5 4 2" xfId="15118"/>
    <cellStyle name="메모 5 5 4 3" xfId="20874"/>
    <cellStyle name="메모 5 5 4 4" xfId="26356"/>
    <cellStyle name="메모 5 5 5" xfId="9153"/>
    <cellStyle name="메모 5 5 5 2" xfId="15119"/>
    <cellStyle name="메모 5 5 5 3" xfId="20875"/>
    <cellStyle name="메모 5 5 5 4" xfId="26357"/>
    <cellStyle name="메모 5 5 6" xfId="9154"/>
    <cellStyle name="메모 5 5 6 2" xfId="15120"/>
    <cellStyle name="메모 5 5 6 3" xfId="20876"/>
    <cellStyle name="메모 5 5 6 4" xfId="26358"/>
    <cellStyle name="메모 5 5 7" xfId="9155"/>
    <cellStyle name="메모 5 5 7 2" xfId="15121"/>
    <cellStyle name="메모 5 5 7 3" xfId="20877"/>
    <cellStyle name="메모 5 5 7 4" xfId="26359"/>
    <cellStyle name="메모 5 5 8" xfId="11354"/>
    <cellStyle name="메모 5 5 9" xfId="11260"/>
    <cellStyle name="메모 5 6" xfId="5468"/>
    <cellStyle name="메모 5 6 10" xfId="17255"/>
    <cellStyle name="메모 5 6 11" xfId="22876"/>
    <cellStyle name="메모 5 6 2" xfId="5756"/>
    <cellStyle name="메모 5 6 2 10" xfId="9156"/>
    <cellStyle name="메모 5 6 2 10 2" xfId="15122"/>
    <cellStyle name="메모 5 6 2 10 3" xfId="20878"/>
    <cellStyle name="메모 5 6 2 10 4" xfId="26360"/>
    <cellStyle name="메모 5 6 2 11" xfId="11729"/>
    <cellStyle name="메모 5 6 2 12" xfId="17496"/>
    <cellStyle name="메모 5 6 2 13" xfId="23012"/>
    <cellStyle name="메모 5 6 2 2" xfId="9157"/>
    <cellStyle name="메모 5 6 2 2 2" xfId="15123"/>
    <cellStyle name="메모 5 6 2 2 3" xfId="20879"/>
    <cellStyle name="메모 5 6 2 2 4" xfId="26361"/>
    <cellStyle name="메모 5 6 2 3" xfId="9158"/>
    <cellStyle name="메모 5 6 2 3 2" xfId="15124"/>
    <cellStyle name="메모 5 6 2 3 3" xfId="20880"/>
    <cellStyle name="메모 5 6 2 3 4" xfId="26362"/>
    <cellStyle name="메모 5 6 2 4" xfId="9159"/>
    <cellStyle name="메모 5 6 2 4 2" xfId="15125"/>
    <cellStyle name="메모 5 6 2 4 3" xfId="20881"/>
    <cellStyle name="메모 5 6 2 4 4" xfId="26363"/>
    <cellStyle name="메모 5 6 2 5" xfId="9160"/>
    <cellStyle name="메모 5 6 2 5 2" xfId="15126"/>
    <cellStyle name="메모 5 6 2 5 3" xfId="20882"/>
    <cellStyle name="메모 5 6 2 5 4" xfId="26364"/>
    <cellStyle name="메모 5 6 2 6" xfId="9161"/>
    <cellStyle name="메모 5 6 2 6 2" xfId="15127"/>
    <cellStyle name="메모 5 6 2 6 3" xfId="20883"/>
    <cellStyle name="메모 5 6 2 6 4" xfId="26365"/>
    <cellStyle name="메모 5 6 2 7" xfId="9162"/>
    <cellStyle name="메모 5 6 2 7 2" xfId="15128"/>
    <cellStyle name="메모 5 6 2 7 3" xfId="20884"/>
    <cellStyle name="메모 5 6 2 7 4" xfId="26366"/>
    <cellStyle name="메모 5 6 2 8" xfId="9163"/>
    <cellStyle name="메모 5 6 2 8 2" xfId="15129"/>
    <cellStyle name="메모 5 6 2 8 3" xfId="20885"/>
    <cellStyle name="메모 5 6 2 8 4" xfId="26367"/>
    <cellStyle name="메모 5 6 2 9" xfId="9164"/>
    <cellStyle name="메모 5 6 2 9 2" xfId="15130"/>
    <cellStyle name="메모 5 6 2 9 3" xfId="20886"/>
    <cellStyle name="메모 5 6 2 9 4" xfId="26368"/>
    <cellStyle name="메모 5 6 3" xfId="5983"/>
    <cellStyle name="메모 5 6 3 10" xfId="9165"/>
    <cellStyle name="메모 5 6 3 10 2" xfId="15131"/>
    <cellStyle name="메모 5 6 3 10 3" xfId="20887"/>
    <cellStyle name="메모 5 6 3 10 4" xfId="26369"/>
    <cellStyle name="메모 5 6 3 11" xfId="11956"/>
    <cellStyle name="메모 5 6 3 12" xfId="17713"/>
    <cellStyle name="메모 5 6 3 13" xfId="23210"/>
    <cellStyle name="메모 5 6 3 2" xfId="9166"/>
    <cellStyle name="메모 5 6 3 2 2" xfId="15132"/>
    <cellStyle name="메모 5 6 3 2 3" xfId="20888"/>
    <cellStyle name="메모 5 6 3 2 4" xfId="26370"/>
    <cellStyle name="메모 5 6 3 3" xfId="9167"/>
    <cellStyle name="메모 5 6 3 3 2" xfId="15133"/>
    <cellStyle name="메모 5 6 3 3 3" xfId="20889"/>
    <cellStyle name="메모 5 6 3 3 4" xfId="26371"/>
    <cellStyle name="메모 5 6 3 4" xfId="9168"/>
    <cellStyle name="메모 5 6 3 4 2" xfId="15134"/>
    <cellStyle name="메모 5 6 3 4 3" xfId="20890"/>
    <cellStyle name="메모 5 6 3 4 4" xfId="26372"/>
    <cellStyle name="메모 5 6 3 5" xfId="9169"/>
    <cellStyle name="메모 5 6 3 5 2" xfId="15135"/>
    <cellStyle name="메모 5 6 3 5 3" xfId="20891"/>
    <cellStyle name="메모 5 6 3 5 4" xfId="26373"/>
    <cellStyle name="메모 5 6 3 6" xfId="9170"/>
    <cellStyle name="메모 5 6 3 6 2" xfId="15136"/>
    <cellStyle name="메모 5 6 3 6 3" xfId="20892"/>
    <cellStyle name="메모 5 6 3 6 4" xfId="26374"/>
    <cellStyle name="메모 5 6 3 7" xfId="9171"/>
    <cellStyle name="메모 5 6 3 7 2" xfId="15137"/>
    <cellStyle name="메모 5 6 3 7 3" xfId="20893"/>
    <cellStyle name="메모 5 6 3 7 4" xfId="26375"/>
    <cellStyle name="메모 5 6 3 8" xfId="9172"/>
    <cellStyle name="메모 5 6 3 8 2" xfId="15138"/>
    <cellStyle name="메모 5 6 3 8 3" xfId="20894"/>
    <cellStyle name="메모 5 6 3 8 4" xfId="26376"/>
    <cellStyle name="메모 5 6 3 9" xfId="9173"/>
    <cellStyle name="메모 5 6 3 9 2" xfId="15139"/>
    <cellStyle name="메모 5 6 3 9 3" xfId="20895"/>
    <cellStyle name="메모 5 6 3 9 4" xfId="26377"/>
    <cellStyle name="메모 5 6 4" xfId="9174"/>
    <cellStyle name="메모 5 6 4 2" xfId="15140"/>
    <cellStyle name="메모 5 6 4 3" xfId="20896"/>
    <cellStyle name="메모 5 6 4 4" xfId="26378"/>
    <cellStyle name="메모 5 6 5" xfId="9175"/>
    <cellStyle name="메모 5 6 5 2" xfId="15141"/>
    <cellStyle name="메모 5 6 5 3" xfId="20897"/>
    <cellStyle name="메모 5 6 5 4" xfId="26379"/>
    <cellStyle name="메모 5 6 6" xfId="9176"/>
    <cellStyle name="메모 5 6 6 2" xfId="15142"/>
    <cellStyle name="메모 5 6 6 3" xfId="20898"/>
    <cellStyle name="메모 5 6 6 4" xfId="26380"/>
    <cellStyle name="메모 5 6 7" xfId="9177"/>
    <cellStyle name="메모 5 6 7 2" xfId="15143"/>
    <cellStyle name="메모 5 6 7 3" xfId="20899"/>
    <cellStyle name="메모 5 6 7 4" xfId="26381"/>
    <cellStyle name="메모 5 6 8" xfId="9178"/>
    <cellStyle name="메모 5 6 8 2" xfId="15144"/>
    <cellStyle name="메모 5 6 8 3" xfId="20900"/>
    <cellStyle name="메모 5 6 8 4" xfId="26382"/>
    <cellStyle name="메모 5 6 9" xfId="11462"/>
    <cellStyle name="메모 5 7" xfId="9179"/>
    <cellStyle name="메모 5 7 2" xfId="15145"/>
    <cellStyle name="메모 5 7 3" xfId="20901"/>
    <cellStyle name="메모 5 7 4" xfId="26383"/>
    <cellStyle name="메모 5 8" xfId="11287"/>
    <cellStyle name="메모 6" xfId="5142"/>
    <cellStyle name="메모 6 2" xfId="5559"/>
    <cellStyle name="메모 6 2 10" xfId="9180"/>
    <cellStyle name="메모 6 2 10 2" xfId="15146"/>
    <cellStyle name="메모 6 2 10 3" xfId="20902"/>
    <cellStyle name="메모 6 2 10 4" xfId="26384"/>
    <cellStyle name="메모 6 2 11" xfId="11551"/>
    <cellStyle name="메모 6 2 12" xfId="17331"/>
    <cellStyle name="메모 6 2 13" xfId="22907"/>
    <cellStyle name="메모 6 2 2" xfId="5847"/>
    <cellStyle name="메모 6 2 2 10" xfId="11820"/>
    <cellStyle name="메모 6 2 2 11" xfId="17581"/>
    <cellStyle name="메모 6 2 2 12" xfId="23090"/>
    <cellStyle name="메모 6 2 2 2" xfId="9181"/>
    <cellStyle name="메모 6 2 2 2 2" xfId="15147"/>
    <cellStyle name="메모 6 2 2 2 3" xfId="20903"/>
    <cellStyle name="메모 6 2 2 2 4" xfId="26385"/>
    <cellStyle name="메모 6 2 2 3" xfId="9182"/>
    <cellStyle name="메모 6 2 2 3 2" xfId="15148"/>
    <cellStyle name="메모 6 2 2 3 3" xfId="20904"/>
    <cellStyle name="메모 6 2 2 3 4" xfId="26386"/>
    <cellStyle name="메모 6 2 2 4" xfId="9183"/>
    <cellStyle name="메모 6 2 2 4 2" xfId="15149"/>
    <cellStyle name="메모 6 2 2 4 3" xfId="20905"/>
    <cellStyle name="메모 6 2 2 4 4" xfId="26387"/>
    <cellStyle name="메모 6 2 2 5" xfId="9184"/>
    <cellStyle name="메모 6 2 2 5 2" xfId="15150"/>
    <cellStyle name="메모 6 2 2 5 3" xfId="20906"/>
    <cellStyle name="메모 6 2 2 5 4" xfId="26388"/>
    <cellStyle name="메모 6 2 2 6" xfId="9185"/>
    <cellStyle name="메모 6 2 2 6 2" xfId="15151"/>
    <cellStyle name="메모 6 2 2 6 3" xfId="20907"/>
    <cellStyle name="메모 6 2 2 6 4" xfId="26389"/>
    <cellStyle name="메모 6 2 2 7" xfId="9186"/>
    <cellStyle name="메모 6 2 2 7 2" xfId="15152"/>
    <cellStyle name="메모 6 2 2 7 3" xfId="20908"/>
    <cellStyle name="메모 6 2 2 7 4" xfId="26390"/>
    <cellStyle name="메모 6 2 2 8" xfId="9187"/>
    <cellStyle name="메모 6 2 2 8 2" xfId="15153"/>
    <cellStyle name="메모 6 2 2 8 3" xfId="20909"/>
    <cellStyle name="메모 6 2 2 8 4" xfId="26391"/>
    <cellStyle name="메모 6 2 2 9" xfId="9188"/>
    <cellStyle name="메모 6 2 2 9 2" xfId="15154"/>
    <cellStyle name="메모 6 2 2 9 3" xfId="20910"/>
    <cellStyle name="메모 6 2 2 9 4" xfId="26392"/>
    <cellStyle name="메모 6 2 3" xfId="6067"/>
    <cellStyle name="메모 6 2 3 10" xfId="9189"/>
    <cellStyle name="메모 6 2 3 10 2" xfId="15155"/>
    <cellStyle name="메모 6 2 3 10 3" xfId="20911"/>
    <cellStyle name="메모 6 2 3 10 4" xfId="26393"/>
    <cellStyle name="메모 6 2 3 11" xfId="12039"/>
    <cellStyle name="메모 6 2 3 12" xfId="17795"/>
    <cellStyle name="메모 6 2 3 13" xfId="23292"/>
    <cellStyle name="메모 6 2 3 2" xfId="9190"/>
    <cellStyle name="메모 6 2 3 2 2" xfId="15156"/>
    <cellStyle name="메모 6 2 3 2 3" xfId="20912"/>
    <cellStyle name="메모 6 2 3 2 4" xfId="26394"/>
    <cellStyle name="메모 6 2 3 3" xfId="9191"/>
    <cellStyle name="메모 6 2 3 3 2" xfId="15157"/>
    <cellStyle name="메모 6 2 3 3 3" xfId="20913"/>
    <cellStyle name="메모 6 2 3 3 4" xfId="26395"/>
    <cellStyle name="메모 6 2 3 4" xfId="9192"/>
    <cellStyle name="메모 6 2 3 4 2" xfId="15158"/>
    <cellStyle name="메모 6 2 3 4 3" xfId="20914"/>
    <cellStyle name="메모 6 2 3 4 4" xfId="26396"/>
    <cellStyle name="메모 6 2 3 5" xfId="9193"/>
    <cellStyle name="메모 6 2 3 5 2" xfId="15159"/>
    <cellStyle name="메모 6 2 3 5 3" xfId="20915"/>
    <cellStyle name="메모 6 2 3 5 4" xfId="26397"/>
    <cellStyle name="메모 6 2 3 6" xfId="9194"/>
    <cellStyle name="메모 6 2 3 6 2" xfId="15160"/>
    <cellStyle name="메모 6 2 3 6 3" xfId="20916"/>
    <cellStyle name="메모 6 2 3 6 4" xfId="26398"/>
    <cellStyle name="메모 6 2 3 7" xfId="9195"/>
    <cellStyle name="메모 6 2 3 7 2" xfId="15161"/>
    <cellStyle name="메모 6 2 3 7 3" xfId="20917"/>
    <cellStyle name="메모 6 2 3 7 4" xfId="26399"/>
    <cellStyle name="메모 6 2 3 8" xfId="9196"/>
    <cellStyle name="메모 6 2 3 8 2" xfId="15162"/>
    <cellStyle name="메모 6 2 3 8 3" xfId="20918"/>
    <cellStyle name="메모 6 2 3 8 4" xfId="26400"/>
    <cellStyle name="메모 6 2 3 9" xfId="9197"/>
    <cellStyle name="메모 6 2 3 9 2" xfId="15163"/>
    <cellStyle name="메모 6 2 3 9 3" xfId="20919"/>
    <cellStyle name="메모 6 2 3 9 4" xfId="26401"/>
    <cellStyle name="메모 6 2 4" xfId="9198"/>
    <cellStyle name="메모 6 2 4 2" xfId="15164"/>
    <cellStyle name="메모 6 2 4 3" xfId="20920"/>
    <cellStyle name="메모 6 2 4 4" xfId="26402"/>
    <cellStyle name="메모 6 2 5" xfId="9199"/>
    <cellStyle name="메모 6 2 5 2" xfId="15165"/>
    <cellStyle name="메모 6 2 5 3" xfId="20921"/>
    <cellStyle name="메모 6 2 5 4" xfId="26403"/>
    <cellStyle name="메모 6 2 6" xfId="9200"/>
    <cellStyle name="메모 6 2 6 2" xfId="15166"/>
    <cellStyle name="메모 6 2 6 3" xfId="20922"/>
    <cellStyle name="메모 6 2 6 4" xfId="26404"/>
    <cellStyle name="메모 6 2 7" xfId="9201"/>
    <cellStyle name="메모 6 2 7 2" xfId="15167"/>
    <cellStyle name="메모 6 2 7 3" xfId="20923"/>
    <cellStyle name="메모 6 2 7 4" xfId="26405"/>
    <cellStyle name="메모 6 2 8" xfId="9202"/>
    <cellStyle name="메모 6 2 8 2" xfId="15168"/>
    <cellStyle name="메모 6 2 8 3" xfId="20924"/>
    <cellStyle name="메모 6 2 8 4" xfId="26406"/>
    <cellStyle name="메모 6 2 9" xfId="9203"/>
    <cellStyle name="메모 6 2 9 2" xfId="15169"/>
    <cellStyle name="메모 6 2 9 3" xfId="20925"/>
    <cellStyle name="메모 6 2 9 4" xfId="26407"/>
    <cellStyle name="메모 6 3" xfId="5418"/>
    <cellStyle name="메모 6 3 2" xfId="5706"/>
    <cellStyle name="메모 6 3 2 10" xfId="11679"/>
    <cellStyle name="메모 6 3 2 11" xfId="17448"/>
    <cellStyle name="메모 6 3 2 12" xfId="22969"/>
    <cellStyle name="메모 6 3 2 2" xfId="9204"/>
    <cellStyle name="메모 6 3 2 2 2" xfId="15170"/>
    <cellStyle name="메모 6 3 2 2 3" xfId="20926"/>
    <cellStyle name="메모 6 3 2 2 4" xfId="26408"/>
    <cellStyle name="메모 6 3 2 3" xfId="9205"/>
    <cellStyle name="메모 6 3 2 3 2" xfId="15171"/>
    <cellStyle name="메모 6 3 2 3 3" xfId="20927"/>
    <cellStyle name="메모 6 3 2 3 4" xfId="26409"/>
    <cellStyle name="메모 6 3 2 4" xfId="9206"/>
    <cellStyle name="메모 6 3 2 4 2" xfId="15172"/>
    <cellStyle name="메모 6 3 2 4 3" xfId="20928"/>
    <cellStyle name="메모 6 3 2 4 4" xfId="26410"/>
    <cellStyle name="메모 6 3 2 5" xfId="9207"/>
    <cellStyle name="메모 6 3 2 5 2" xfId="15173"/>
    <cellStyle name="메모 6 3 2 5 3" xfId="20929"/>
    <cellStyle name="메모 6 3 2 5 4" xfId="26411"/>
    <cellStyle name="메모 6 3 2 6" xfId="9208"/>
    <cellStyle name="메모 6 3 2 6 2" xfId="15174"/>
    <cellStyle name="메모 6 3 2 6 3" xfId="20930"/>
    <cellStyle name="메모 6 3 2 6 4" xfId="26412"/>
    <cellStyle name="메모 6 3 2 7" xfId="9209"/>
    <cellStyle name="메모 6 3 2 7 2" xfId="15175"/>
    <cellStyle name="메모 6 3 2 7 3" xfId="20931"/>
    <cellStyle name="메모 6 3 2 7 4" xfId="26413"/>
    <cellStyle name="메모 6 3 2 8" xfId="9210"/>
    <cellStyle name="메모 6 3 2 8 2" xfId="15176"/>
    <cellStyle name="메모 6 3 2 8 3" xfId="20932"/>
    <cellStyle name="메모 6 3 2 8 4" xfId="26414"/>
    <cellStyle name="메모 6 3 2 9" xfId="9211"/>
    <cellStyle name="메모 6 3 2 9 2" xfId="15177"/>
    <cellStyle name="메모 6 3 2 9 3" xfId="20933"/>
    <cellStyle name="메모 6 3 2 9 4" xfId="26415"/>
    <cellStyle name="메모 6 3 3" xfId="5944"/>
    <cellStyle name="메모 6 3 3 10" xfId="9212"/>
    <cellStyle name="메모 6 3 3 10 2" xfId="15178"/>
    <cellStyle name="메모 6 3 3 10 3" xfId="20934"/>
    <cellStyle name="메모 6 3 3 10 4" xfId="26416"/>
    <cellStyle name="메모 6 3 3 11" xfId="11917"/>
    <cellStyle name="메모 6 3 3 12" xfId="17674"/>
    <cellStyle name="메모 6 3 3 13" xfId="23171"/>
    <cellStyle name="메모 6 3 3 2" xfId="9213"/>
    <cellStyle name="메모 6 3 3 2 2" xfId="15179"/>
    <cellStyle name="메모 6 3 3 2 3" xfId="20935"/>
    <cellStyle name="메모 6 3 3 2 4" xfId="26417"/>
    <cellStyle name="메모 6 3 3 3" xfId="9214"/>
    <cellStyle name="메모 6 3 3 3 2" xfId="15180"/>
    <cellStyle name="메모 6 3 3 3 3" xfId="20936"/>
    <cellStyle name="메모 6 3 3 3 4" xfId="26418"/>
    <cellStyle name="메모 6 3 3 4" xfId="9215"/>
    <cellStyle name="메모 6 3 3 4 2" xfId="15181"/>
    <cellStyle name="메모 6 3 3 4 3" xfId="20937"/>
    <cellStyle name="메모 6 3 3 4 4" xfId="26419"/>
    <cellStyle name="메모 6 3 3 5" xfId="9216"/>
    <cellStyle name="메모 6 3 3 5 2" xfId="15182"/>
    <cellStyle name="메모 6 3 3 5 3" xfId="20938"/>
    <cellStyle name="메모 6 3 3 5 4" xfId="26420"/>
    <cellStyle name="메모 6 3 3 6" xfId="9217"/>
    <cellStyle name="메모 6 3 3 6 2" xfId="15183"/>
    <cellStyle name="메모 6 3 3 6 3" xfId="20939"/>
    <cellStyle name="메모 6 3 3 6 4" xfId="26421"/>
    <cellStyle name="메모 6 3 3 7" xfId="9218"/>
    <cellStyle name="메모 6 3 3 7 2" xfId="15184"/>
    <cellStyle name="메모 6 3 3 7 3" xfId="20940"/>
    <cellStyle name="메모 6 3 3 7 4" xfId="26422"/>
    <cellStyle name="메모 6 3 3 8" xfId="9219"/>
    <cellStyle name="메모 6 3 3 8 2" xfId="15185"/>
    <cellStyle name="메모 6 3 3 8 3" xfId="20941"/>
    <cellStyle name="메모 6 3 3 8 4" xfId="26423"/>
    <cellStyle name="메모 6 3 3 9" xfId="9220"/>
    <cellStyle name="메모 6 3 3 9 2" xfId="15186"/>
    <cellStyle name="메모 6 3 3 9 3" xfId="20942"/>
    <cellStyle name="메모 6 3 3 9 4" xfId="26424"/>
    <cellStyle name="메모 6 3 4" xfId="9221"/>
    <cellStyle name="메모 6 3 4 2" xfId="15187"/>
    <cellStyle name="메모 6 3 4 3" xfId="20943"/>
    <cellStyle name="메모 6 3 4 4" xfId="26425"/>
    <cellStyle name="메모 6 3 5" xfId="9222"/>
    <cellStyle name="메모 6 3 5 2" xfId="15188"/>
    <cellStyle name="메모 6 3 5 3" xfId="20944"/>
    <cellStyle name="메모 6 3 5 4" xfId="26426"/>
    <cellStyle name="메모 6 3 6" xfId="9223"/>
    <cellStyle name="메모 6 3 6 2" xfId="15189"/>
    <cellStyle name="메모 6 3 6 3" xfId="20945"/>
    <cellStyle name="메모 6 3 6 4" xfId="26427"/>
    <cellStyle name="메모 6 3 7" xfId="11412"/>
    <cellStyle name="메모 6 3 8" xfId="17210"/>
    <cellStyle name="메모 6 4" xfId="5419"/>
    <cellStyle name="메모 6 4 2" xfId="5707"/>
    <cellStyle name="메모 6 4 2 10" xfId="11680"/>
    <cellStyle name="메모 6 4 2 11" xfId="17449"/>
    <cellStyle name="메모 6 4 2 12" xfId="22970"/>
    <cellStyle name="메모 6 4 2 2" xfId="9224"/>
    <cellStyle name="메모 6 4 2 2 2" xfId="15190"/>
    <cellStyle name="메모 6 4 2 2 3" xfId="20946"/>
    <cellStyle name="메모 6 4 2 2 4" xfId="26428"/>
    <cellStyle name="메모 6 4 2 3" xfId="9225"/>
    <cellStyle name="메모 6 4 2 3 2" xfId="15191"/>
    <cellStyle name="메모 6 4 2 3 3" xfId="20947"/>
    <cellStyle name="메모 6 4 2 3 4" xfId="26429"/>
    <cellStyle name="메모 6 4 2 4" xfId="9226"/>
    <cellStyle name="메모 6 4 2 4 2" xfId="15192"/>
    <cellStyle name="메모 6 4 2 4 3" xfId="20948"/>
    <cellStyle name="메모 6 4 2 4 4" xfId="26430"/>
    <cellStyle name="메모 6 4 2 5" xfId="9227"/>
    <cellStyle name="메모 6 4 2 5 2" xfId="15193"/>
    <cellStyle name="메모 6 4 2 5 3" xfId="20949"/>
    <cellStyle name="메모 6 4 2 5 4" xfId="26431"/>
    <cellStyle name="메모 6 4 2 6" xfId="9228"/>
    <cellStyle name="메모 6 4 2 6 2" xfId="15194"/>
    <cellStyle name="메모 6 4 2 6 3" xfId="20950"/>
    <cellStyle name="메모 6 4 2 6 4" xfId="26432"/>
    <cellStyle name="메모 6 4 2 7" xfId="9229"/>
    <cellStyle name="메모 6 4 2 7 2" xfId="15195"/>
    <cellStyle name="메모 6 4 2 7 3" xfId="20951"/>
    <cellStyle name="메모 6 4 2 7 4" xfId="26433"/>
    <cellStyle name="메모 6 4 2 8" xfId="9230"/>
    <cellStyle name="메모 6 4 2 8 2" xfId="15196"/>
    <cellStyle name="메모 6 4 2 8 3" xfId="20952"/>
    <cellStyle name="메모 6 4 2 8 4" xfId="26434"/>
    <cellStyle name="메모 6 4 2 9" xfId="9231"/>
    <cellStyle name="메모 6 4 2 9 2" xfId="15197"/>
    <cellStyle name="메모 6 4 2 9 3" xfId="20953"/>
    <cellStyle name="메모 6 4 2 9 4" xfId="26435"/>
    <cellStyle name="메모 6 4 3" xfId="5945"/>
    <cellStyle name="메모 6 4 3 10" xfId="9232"/>
    <cellStyle name="메모 6 4 3 10 2" xfId="15198"/>
    <cellStyle name="메모 6 4 3 10 3" xfId="20954"/>
    <cellStyle name="메모 6 4 3 10 4" xfId="26436"/>
    <cellStyle name="메모 6 4 3 11" xfId="11918"/>
    <cellStyle name="메모 6 4 3 12" xfId="17675"/>
    <cellStyle name="메모 6 4 3 13" xfId="23172"/>
    <cellStyle name="메모 6 4 3 2" xfId="9233"/>
    <cellStyle name="메모 6 4 3 2 2" xfId="15199"/>
    <cellStyle name="메모 6 4 3 2 3" xfId="20955"/>
    <cellStyle name="메모 6 4 3 2 4" xfId="26437"/>
    <cellStyle name="메모 6 4 3 3" xfId="9234"/>
    <cellStyle name="메모 6 4 3 3 2" xfId="15200"/>
    <cellStyle name="메모 6 4 3 3 3" xfId="20956"/>
    <cellStyle name="메모 6 4 3 3 4" xfId="26438"/>
    <cellStyle name="메모 6 4 3 4" xfId="9235"/>
    <cellStyle name="메모 6 4 3 4 2" xfId="15201"/>
    <cellStyle name="메모 6 4 3 4 3" xfId="20957"/>
    <cellStyle name="메모 6 4 3 4 4" xfId="26439"/>
    <cellStyle name="메모 6 4 3 5" xfId="9236"/>
    <cellStyle name="메모 6 4 3 5 2" xfId="15202"/>
    <cellStyle name="메모 6 4 3 5 3" xfId="20958"/>
    <cellStyle name="메모 6 4 3 5 4" xfId="26440"/>
    <cellStyle name="메모 6 4 3 6" xfId="9237"/>
    <cellStyle name="메모 6 4 3 6 2" xfId="15203"/>
    <cellStyle name="메모 6 4 3 6 3" xfId="20959"/>
    <cellStyle name="메모 6 4 3 6 4" xfId="26441"/>
    <cellStyle name="메모 6 4 3 7" xfId="9238"/>
    <cellStyle name="메모 6 4 3 7 2" xfId="15204"/>
    <cellStyle name="메모 6 4 3 7 3" xfId="20960"/>
    <cellStyle name="메모 6 4 3 7 4" xfId="26442"/>
    <cellStyle name="메모 6 4 3 8" xfId="9239"/>
    <cellStyle name="메모 6 4 3 8 2" xfId="15205"/>
    <cellStyle name="메모 6 4 3 8 3" xfId="20961"/>
    <cellStyle name="메모 6 4 3 8 4" xfId="26443"/>
    <cellStyle name="메모 6 4 3 9" xfId="9240"/>
    <cellStyle name="메모 6 4 3 9 2" xfId="15206"/>
    <cellStyle name="메모 6 4 3 9 3" xfId="20962"/>
    <cellStyle name="메모 6 4 3 9 4" xfId="26444"/>
    <cellStyle name="메모 6 4 4" xfId="9241"/>
    <cellStyle name="메모 6 4 4 2" xfId="15207"/>
    <cellStyle name="메모 6 4 4 3" xfId="20963"/>
    <cellStyle name="메모 6 4 4 4" xfId="26445"/>
    <cellStyle name="메모 6 4 5" xfId="9242"/>
    <cellStyle name="메모 6 4 5 2" xfId="15208"/>
    <cellStyle name="메모 6 4 5 3" xfId="20964"/>
    <cellStyle name="메모 6 4 5 4" xfId="26446"/>
    <cellStyle name="메모 6 4 6" xfId="9243"/>
    <cellStyle name="메모 6 4 6 2" xfId="15209"/>
    <cellStyle name="메모 6 4 6 3" xfId="20965"/>
    <cellStyle name="메모 6 4 6 4" xfId="26447"/>
    <cellStyle name="메모 6 4 7" xfId="11413"/>
    <cellStyle name="메모 6 4 8" xfId="17211"/>
    <cellStyle name="메모 6 5" xfId="5363"/>
    <cellStyle name="메모 6 5 2" xfId="5651"/>
    <cellStyle name="메모 6 5 2 10" xfId="11624"/>
    <cellStyle name="메모 6 5 2 11" xfId="17395"/>
    <cellStyle name="메모 6 5 2 12" xfId="22928"/>
    <cellStyle name="메모 6 5 2 2" xfId="9244"/>
    <cellStyle name="메모 6 5 2 2 2" xfId="15210"/>
    <cellStyle name="메모 6 5 2 2 3" xfId="20966"/>
    <cellStyle name="메모 6 5 2 2 4" xfId="26448"/>
    <cellStyle name="메모 6 5 2 3" xfId="9245"/>
    <cellStyle name="메모 6 5 2 3 2" xfId="15211"/>
    <cellStyle name="메모 6 5 2 3 3" xfId="20967"/>
    <cellStyle name="메모 6 5 2 3 4" xfId="26449"/>
    <cellStyle name="메모 6 5 2 4" xfId="9246"/>
    <cellStyle name="메모 6 5 2 4 2" xfId="15212"/>
    <cellStyle name="메모 6 5 2 4 3" xfId="20968"/>
    <cellStyle name="메모 6 5 2 4 4" xfId="26450"/>
    <cellStyle name="메모 6 5 2 5" xfId="9247"/>
    <cellStyle name="메모 6 5 2 5 2" xfId="15213"/>
    <cellStyle name="메모 6 5 2 5 3" xfId="20969"/>
    <cellStyle name="메모 6 5 2 5 4" xfId="26451"/>
    <cellStyle name="메모 6 5 2 6" xfId="9248"/>
    <cellStyle name="메모 6 5 2 6 2" xfId="15214"/>
    <cellStyle name="메모 6 5 2 6 3" xfId="20970"/>
    <cellStyle name="메모 6 5 2 6 4" xfId="26452"/>
    <cellStyle name="메모 6 5 2 7" xfId="9249"/>
    <cellStyle name="메모 6 5 2 7 2" xfId="15215"/>
    <cellStyle name="메모 6 5 2 7 3" xfId="20971"/>
    <cellStyle name="메모 6 5 2 7 4" xfId="26453"/>
    <cellStyle name="메모 6 5 2 8" xfId="9250"/>
    <cellStyle name="메모 6 5 2 8 2" xfId="15216"/>
    <cellStyle name="메모 6 5 2 8 3" xfId="20972"/>
    <cellStyle name="메모 6 5 2 8 4" xfId="26454"/>
    <cellStyle name="메모 6 5 2 9" xfId="9251"/>
    <cellStyle name="메모 6 5 2 9 2" xfId="15217"/>
    <cellStyle name="메모 6 5 2 9 3" xfId="20973"/>
    <cellStyle name="메모 6 5 2 9 4" xfId="26455"/>
    <cellStyle name="메모 6 5 3" xfId="5895"/>
    <cellStyle name="메모 6 5 3 10" xfId="9252"/>
    <cellStyle name="메모 6 5 3 10 2" xfId="15218"/>
    <cellStyle name="메모 6 5 3 10 3" xfId="20974"/>
    <cellStyle name="메모 6 5 3 10 4" xfId="26456"/>
    <cellStyle name="메모 6 5 3 11" xfId="11868"/>
    <cellStyle name="메모 6 5 3 12" xfId="17625"/>
    <cellStyle name="메모 6 5 3 13" xfId="23122"/>
    <cellStyle name="메모 6 5 3 2" xfId="9253"/>
    <cellStyle name="메모 6 5 3 2 2" xfId="15219"/>
    <cellStyle name="메모 6 5 3 2 3" xfId="20975"/>
    <cellStyle name="메모 6 5 3 2 4" xfId="26457"/>
    <cellStyle name="메모 6 5 3 3" xfId="9254"/>
    <cellStyle name="메모 6 5 3 3 2" xfId="15220"/>
    <cellStyle name="메모 6 5 3 3 3" xfId="20976"/>
    <cellStyle name="메모 6 5 3 3 4" xfId="26458"/>
    <cellStyle name="메모 6 5 3 4" xfId="9255"/>
    <cellStyle name="메모 6 5 3 4 2" xfId="15221"/>
    <cellStyle name="메모 6 5 3 4 3" xfId="20977"/>
    <cellStyle name="메모 6 5 3 4 4" xfId="26459"/>
    <cellStyle name="메모 6 5 3 5" xfId="9256"/>
    <cellStyle name="메모 6 5 3 5 2" xfId="15222"/>
    <cellStyle name="메모 6 5 3 5 3" xfId="20978"/>
    <cellStyle name="메모 6 5 3 5 4" xfId="26460"/>
    <cellStyle name="메모 6 5 3 6" xfId="9257"/>
    <cellStyle name="메모 6 5 3 6 2" xfId="15223"/>
    <cellStyle name="메모 6 5 3 6 3" xfId="20979"/>
    <cellStyle name="메모 6 5 3 6 4" xfId="26461"/>
    <cellStyle name="메모 6 5 3 7" xfId="9258"/>
    <cellStyle name="메모 6 5 3 7 2" xfId="15224"/>
    <cellStyle name="메모 6 5 3 7 3" xfId="20980"/>
    <cellStyle name="메모 6 5 3 7 4" xfId="26462"/>
    <cellStyle name="메모 6 5 3 8" xfId="9259"/>
    <cellStyle name="메모 6 5 3 8 2" xfId="15225"/>
    <cellStyle name="메모 6 5 3 8 3" xfId="20981"/>
    <cellStyle name="메모 6 5 3 8 4" xfId="26463"/>
    <cellStyle name="메모 6 5 3 9" xfId="9260"/>
    <cellStyle name="메모 6 5 3 9 2" xfId="15226"/>
    <cellStyle name="메모 6 5 3 9 3" xfId="20982"/>
    <cellStyle name="메모 6 5 3 9 4" xfId="26464"/>
    <cellStyle name="메모 6 5 4" xfId="9261"/>
    <cellStyle name="메모 6 5 4 2" xfId="15227"/>
    <cellStyle name="메모 6 5 4 3" xfId="20983"/>
    <cellStyle name="메모 6 5 4 4" xfId="26465"/>
    <cellStyle name="메모 6 5 5" xfId="9262"/>
    <cellStyle name="메모 6 5 5 2" xfId="15228"/>
    <cellStyle name="메모 6 5 5 3" xfId="20984"/>
    <cellStyle name="메모 6 5 5 4" xfId="26466"/>
    <cellStyle name="메모 6 5 6" xfId="9263"/>
    <cellStyle name="메모 6 5 6 2" xfId="15229"/>
    <cellStyle name="메모 6 5 6 3" xfId="20985"/>
    <cellStyle name="메모 6 5 6 4" xfId="26467"/>
    <cellStyle name="메모 6 5 7" xfId="9264"/>
    <cellStyle name="메모 6 5 7 2" xfId="15230"/>
    <cellStyle name="메모 6 5 7 3" xfId="20986"/>
    <cellStyle name="메모 6 5 7 4" xfId="26468"/>
    <cellStyle name="메모 6 5 8" xfId="11357"/>
    <cellStyle name="메모 6 5 9" xfId="11258"/>
    <cellStyle name="메모 6 6" xfId="5403"/>
    <cellStyle name="메모 6 6 10" xfId="17196"/>
    <cellStyle name="메모 6 6 11" xfId="11315"/>
    <cellStyle name="메모 6 6 2" xfId="5691"/>
    <cellStyle name="메모 6 6 2 10" xfId="9265"/>
    <cellStyle name="메모 6 6 2 10 2" xfId="15231"/>
    <cellStyle name="메모 6 6 2 10 3" xfId="20987"/>
    <cellStyle name="메모 6 6 2 10 4" xfId="26469"/>
    <cellStyle name="메모 6 6 2 11" xfId="11664"/>
    <cellStyle name="메모 6 6 2 12" xfId="17434"/>
    <cellStyle name="메모 6 6 2 13" xfId="22954"/>
    <cellStyle name="메모 6 6 2 2" xfId="9266"/>
    <cellStyle name="메모 6 6 2 2 2" xfId="15232"/>
    <cellStyle name="메모 6 6 2 2 3" xfId="20988"/>
    <cellStyle name="메모 6 6 2 2 4" xfId="26470"/>
    <cellStyle name="메모 6 6 2 3" xfId="9267"/>
    <cellStyle name="메모 6 6 2 3 2" xfId="15233"/>
    <cellStyle name="메모 6 6 2 3 3" xfId="20989"/>
    <cellStyle name="메모 6 6 2 3 4" xfId="26471"/>
    <cellStyle name="메모 6 6 2 4" xfId="9268"/>
    <cellStyle name="메모 6 6 2 4 2" xfId="15234"/>
    <cellStyle name="메모 6 6 2 4 3" xfId="20990"/>
    <cellStyle name="메모 6 6 2 4 4" xfId="26472"/>
    <cellStyle name="메모 6 6 2 5" xfId="9269"/>
    <cellStyle name="메모 6 6 2 5 2" xfId="15235"/>
    <cellStyle name="메모 6 6 2 5 3" xfId="20991"/>
    <cellStyle name="메모 6 6 2 5 4" xfId="26473"/>
    <cellStyle name="메모 6 6 2 6" xfId="9270"/>
    <cellStyle name="메모 6 6 2 6 2" xfId="15236"/>
    <cellStyle name="메모 6 6 2 6 3" xfId="20992"/>
    <cellStyle name="메모 6 6 2 6 4" xfId="26474"/>
    <cellStyle name="메모 6 6 2 7" xfId="9271"/>
    <cellStyle name="메모 6 6 2 7 2" xfId="15237"/>
    <cellStyle name="메모 6 6 2 7 3" xfId="20993"/>
    <cellStyle name="메모 6 6 2 7 4" xfId="26475"/>
    <cellStyle name="메모 6 6 2 8" xfId="9272"/>
    <cellStyle name="메모 6 6 2 8 2" xfId="15238"/>
    <cellStyle name="메모 6 6 2 8 3" xfId="20994"/>
    <cellStyle name="메모 6 6 2 8 4" xfId="26476"/>
    <cellStyle name="메모 6 6 2 9" xfId="9273"/>
    <cellStyle name="메모 6 6 2 9 2" xfId="15239"/>
    <cellStyle name="메모 6 6 2 9 3" xfId="20995"/>
    <cellStyle name="메모 6 6 2 9 4" xfId="26477"/>
    <cellStyle name="메모 6 6 3" xfId="5930"/>
    <cellStyle name="메모 6 6 3 10" xfId="9274"/>
    <cellStyle name="메모 6 6 3 10 2" xfId="15240"/>
    <cellStyle name="메모 6 6 3 10 3" xfId="20996"/>
    <cellStyle name="메모 6 6 3 10 4" xfId="26478"/>
    <cellStyle name="메모 6 6 3 11" xfId="11903"/>
    <cellStyle name="메모 6 6 3 12" xfId="17660"/>
    <cellStyle name="메모 6 6 3 13" xfId="23157"/>
    <cellStyle name="메모 6 6 3 2" xfId="9275"/>
    <cellStyle name="메모 6 6 3 2 2" xfId="15241"/>
    <cellStyle name="메모 6 6 3 2 3" xfId="20997"/>
    <cellStyle name="메모 6 6 3 2 4" xfId="26479"/>
    <cellStyle name="메모 6 6 3 3" xfId="9276"/>
    <cellStyle name="메모 6 6 3 3 2" xfId="15242"/>
    <cellStyle name="메모 6 6 3 3 3" xfId="20998"/>
    <cellStyle name="메모 6 6 3 3 4" xfId="26480"/>
    <cellStyle name="메모 6 6 3 4" xfId="9277"/>
    <cellStyle name="메모 6 6 3 4 2" xfId="15243"/>
    <cellStyle name="메모 6 6 3 4 3" xfId="20999"/>
    <cellStyle name="메모 6 6 3 4 4" xfId="26481"/>
    <cellStyle name="메모 6 6 3 5" xfId="9278"/>
    <cellStyle name="메모 6 6 3 5 2" xfId="15244"/>
    <cellStyle name="메모 6 6 3 5 3" xfId="21000"/>
    <cellStyle name="메모 6 6 3 5 4" xfId="26482"/>
    <cellStyle name="메모 6 6 3 6" xfId="9279"/>
    <cellStyle name="메모 6 6 3 6 2" xfId="15245"/>
    <cellStyle name="메모 6 6 3 6 3" xfId="21001"/>
    <cellStyle name="메모 6 6 3 6 4" xfId="26483"/>
    <cellStyle name="메모 6 6 3 7" xfId="9280"/>
    <cellStyle name="메모 6 6 3 7 2" xfId="15246"/>
    <cellStyle name="메모 6 6 3 7 3" xfId="21002"/>
    <cellStyle name="메모 6 6 3 7 4" xfId="26484"/>
    <cellStyle name="메모 6 6 3 8" xfId="9281"/>
    <cellStyle name="메모 6 6 3 8 2" xfId="15247"/>
    <cellStyle name="메모 6 6 3 8 3" xfId="21003"/>
    <cellStyle name="메모 6 6 3 8 4" xfId="26485"/>
    <cellStyle name="메모 6 6 3 9" xfId="9282"/>
    <cellStyle name="메모 6 6 3 9 2" xfId="15248"/>
    <cellStyle name="메모 6 6 3 9 3" xfId="21004"/>
    <cellStyle name="메모 6 6 3 9 4" xfId="26486"/>
    <cellStyle name="메모 6 6 4" xfId="9283"/>
    <cellStyle name="메모 6 6 4 2" xfId="15249"/>
    <cellStyle name="메모 6 6 4 3" xfId="21005"/>
    <cellStyle name="메모 6 6 4 4" xfId="26487"/>
    <cellStyle name="메모 6 6 5" xfId="9284"/>
    <cellStyle name="메모 6 6 5 2" xfId="15250"/>
    <cellStyle name="메모 6 6 5 3" xfId="21006"/>
    <cellStyle name="메모 6 6 5 4" xfId="26488"/>
    <cellStyle name="메모 6 6 6" xfId="9285"/>
    <cellStyle name="메모 6 6 6 2" xfId="15251"/>
    <cellStyle name="메모 6 6 6 3" xfId="21007"/>
    <cellStyle name="메모 6 6 6 4" xfId="26489"/>
    <cellStyle name="메모 6 6 7" xfId="9286"/>
    <cellStyle name="메모 6 6 7 2" xfId="15252"/>
    <cellStyle name="메모 6 6 7 3" xfId="21008"/>
    <cellStyle name="메모 6 6 7 4" xfId="26490"/>
    <cellStyle name="메모 6 6 8" xfId="9287"/>
    <cellStyle name="메모 6 6 8 2" xfId="15253"/>
    <cellStyle name="메모 6 6 8 3" xfId="21009"/>
    <cellStyle name="메모 6 6 8 4" xfId="26491"/>
    <cellStyle name="메모 6 6 9" xfId="11397"/>
    <cellStyle name="메모 6 7" xfId="9288"/>
    <cellStyle name="메모 6 7 2" xfId="15254"/>
    <cellStyle name="메모 6 7 3" xfId="21010"/>
    <cellStyle name="메모 6 7 4" xfId="26492"/>
    <cellStyle name="메모 6 8" xfId="11282"/>
    <cellStyle name="메모 7" xfId="5341"/>
    <cellStyle name="메모 7 2" xfId="5584"/>
    <cellStyle name="메모 7 2 2" xfId="5872"/>
    <cellStyle name="메모 7 2 2 10" xfId="11845"/>
    <cellStyle name="메모 7 2 2 11" xfId="17606"/>
    <cellStyle name="메모 7 2 2 12" xfId="23099"/>
    <cellStyle name="메모 7 2 2 2" xfId="9289"/>
    <cellStyle name="메모 7 2 2 2 2" xfId="15255"/>
    <cellStyle name="메모 7 2 2 2 3" xfId="21011"/>
    <cellStyle name="메모 7 2 2 2 4" xfId="26493"/>
    <cellStyle name="메모 7 2 2 3" xfId="9290"/>
    <cellStyle name="메모 7 2 2 3 2" xfId="15256"/>
    <cellStyle name="메모 7 2 2 3 3" xfId="21012"/>
    <cellStyle name="메모 7 2 2 3 4" xfId="26494"/>
    <cellStyle name="메모 7 2 2 4" xfId="9291"/>
    <cellStyle name="메모 7 2 2 4 2" xfId="15257"/>
    <cellStyle name="메모 7 2 2 4 3" xfId="21013"/>
    <cellStyle name="메모 7 2 2 4 4" xfId="26495"/>
    <cellStyle name="메모 7 2 2 5" xfId="9292"/>
    <cellStyle name="메모 7 2 2 5 2" xfId="15258"/>
    <cellStyle name="메모 7 2 2 5 3" xfId="21014"/>
    <cellStyle name="메모 7 2 2 5 4" xfId="26496"/>
    <cellStyle name="메모 7 2 2 6" xfId="9293"/>
    <cellStyle name="메모 7 2 2 6 2" xfId="15259"/>
    <cellStyle name="메모 7 2 2 6 3" xfId="21015"/>
    <cellStyle name="메모 7 2 2 6 4" xfId="26497"/>
    <cellStyle name="메모 7 2 2 7" xfId="9294"/>
    <cellStyle name="메모 7 2 2 7 2" xfId="15260"/>
    <cellStyle name="메모 7 2 2 7 3" xfId="21016"/>
    <cellStyle name="메모 7 2 2 7 4" xfId="26498"/>
    <cellStyle name="메모 7 2 2 8" xfId="9295"/>
    <cellStyle name="메모 7 2 2 8 2" xfId="15261"/>
    <cellStyle name="메모 7 2 2 8 3" xfId="21017"/>
    <cellStyle name="메모 7 2 2 8 4" xfId="26499"/>
    <cellStyle name="메모 7 2 2 9" xfId="9296"/>
    <cellStyle name="메모 7 2 2 9 2" xfId="15262"/>
    <cellStyle name="메모 7 2 2 9 3" xfId="21018"/>
    <cellStyle name="메모 7 2 2 9 4" xfId="26500"/>
    <cellStyle name="메모 7 2 3" xfId="6077"/>
    <cellStyle name="메모 7 2 3 10" xfId="9297"/>
    <cellStyle name="메모 7 2 3 10 2" xfId="15263"/>
    <cellStyle name="메모 7 2 3 10 3" xfId="21019"/>
    <cellStyle name="메모 7 2 3 10 4" xfId="26501"/>
    <cellStyle name="메모 7 2 3 11" xfId="12049"/>
    <cellStyle name="메모 7 2 3 12" xfId="17805"/>
    <cellStyle name="메모 7 2 3 13" xfId="23302"/>
    <cellStyle name="메모 7 2 3 2" xfId="9298"/>
    <cellStyle name="메모 7 2 3 2 2" xfId="15264"/>
    <cellStyle name="메모 7 2 3 2 3" xfId="21020"/>
    <cellStyle name="메모 7 2 3 2 4" xfId="26502"/>
    <cellStyle name="메모 7 2 3 3" xfId="9299"/>
    <cellStyle name="메모 7 2 3 3 2" xfId="15265"/>
    <cellStyle name="메모 7 2 3 3 3" xfId="21021"/>
    <cellStyle name="메모 7 2 3 3 4" xfId="26503"/>
    <cellStyle name="메모 7 2 3 4" xfId="9300"/>
    <cellStyle name="메모 7 2 3 4 2" xfId="15266"/>
    <cellStyle name="메모 7 2 3 4 3" xfId="21022"/>
    <cellStyle name="메모 7 2 3 4 4" xfId="26504"/>
    <cellStyle name="메모 7 2 3 5" xfId="9301"/>
    <cellStyle name="메모 7 2 3 5 2" xfId="15267"/>
    <cellStyle name="메모 7 2 3 5 3" xfId="21023"/>
    <cellStyle name="메모 7 2 3 5 4" xfId="26505"/>
    <cellStyle name="메모 7 2 3 6" xfId="9302"/>
    <cellStyle name="메모 7 2 3 6 2" xfId="15268"/>
    <cellStyle name="메모 7 2 3 6 3" xfId="21024"/>
    <cellStyle name="메모 7 2 3 6 4" xfId="26506"/>
    <cellStyle name="메모 7 2 3 7" xfId="9303"/>
    <cellStyle name="메모 7 2 3 7 2" xfId="15269"/>
    <cellStyle name="메모 7 2 3 7 3" xfId="21025"/>
    <cellStyle name="메모 7 2 3 7 4" xfId="26507"/>
    <cellStyle name="메모 7 2 3 8" xfId="9304"/>
    <cellStyle name="메모 7 2 3 8 2" xfId="15270"/>
    <cellStyle name="메모 7 2 3 8 3" xfId="21026"/>
    <cellStyle name="메모 7 2 3 8 4" xfId="26508"/>
    <cellStyle name="메모 7 2 3 9" xfId="9305"/>
    <cellStyle name="메모 7 2 3 9 2" xfId="15271"/>
    <cellStyle name="메모 7 2 3 9 3" xfId="21027"/>
    <cellStyle name="메모 7 2 3 9 4" xfId="26509"/>
    <cellStyle name="메모 7 2 4" xfId="9306"/>
    <cellStyle name="메모 7 2 4 2" xfId="15272"/>
    <cellStyle name="메모 7 2 4 3" xfId="21028"/>
    <cellStyle name="메모 7 2 4 4" xfId="26510"/>
    <cellStyle name="메모 7 2 5" xfId="9307"/>
    <cellStyle name="메모 7 2 5 2" xfId="15273"/>
    <cellStyle name="메모 7 2 5 3" xfId="21029"/>
    <cellStyle name="메모 7 2 5 4" xfId="26511"/>
    <cellStyle name="메모 7 2 6" xfId="9308"/>
    <cellStyle name="메모 7 2 6 2" xfId="15274"/>
    <cellStyle name="메모 7 2 6 3" xfId="21030"/>
    <cellStyle name="메모 7 2 6 4" xfId="26512"/>
    <cellStyle name="메모 7 2 7" xfId="11569"/>
    <cellStyle name="메모 7 2 8" xfId="17345"/>
    <cellStyle name="메모 7 3" xfId="5586"/>
    <cellStyle name="메모 7 3 2" xfId="5874"/>
    <cellStyle name="메모 7 3 2 10" xfId="11847"/>
    <cellStyle name="메모 7 3 2 11" xfId="17608"/>
    <cellStyle name="메모 7 3 2 12" xfId="23101"/>
    <cellStyle name="메모 7 3 2 2" xfId="9309"/>
    <cellStyle name="메모 7 3 2 2 2" xfId="15275"/>
    <cellStyle name="메모 7 3 2 2 3" xfId="21031"/>
    <cellStyle name="메모 7 3 2 2 4" xfId="26513"/>
    <cellStyle name="메모 7 3 2 3" xfId="9310"/>
    <cellStyle name="메모 7 3 2 3 2" xfId="15276"/>
    <cellStyle name="메모 7 3 2 3 3" xfId="21032"/>
    <cellStyle name="메모 7 3 2 3 4" xfId="26514"/>
    <cellStyle name="메모 7 3 2 4" xfId="9311"/>
    <cellStyle name="메모 7 3 2 4 2" xfId="15277"/>
    <cellStyle name="메모 7 3 2 4 3" xfId="21033"/>
    <cellStyle name="메모 7 3 2 4 4" xfId="26515"/>
    <cellStyle name="메모 7 3 2 5" xfId="9312"/>
    <cellStyle name="메모 7 3 2 5 2" xfId="15278"/>
    <cellStyle name="메모 7 3 2 5 3" xfId="21034"/>
    <cellStyle name="메모 7 3 2 5 4" xfId="26516"/>
    <cellStyle name="메모 7 3 2 6" xfId="9313"/>
    <cellStyle name="메모 7 3 2 6 2" xfId="15279"/>
    <cellStyle name="메모 7 3 2 6 3" xfId="21035"/>
    <cellStyle name="메모 7 3 2 6 4" xfId="26517"/>
    <cellStyle name="메모 7 3 2 7" xfId="9314"/>
    <cellStyle name="메모 7 3 2 7 2" xfId="15280"/>
    <cellStyle name="메모 7 3 2 7 3" xfId="21036"/>
    <cellStyle name="메모 7 3 2 7 4" xfId="26518"/>
    <cellStyle name="메모 7 3 2 8" xfId="9315"/>
    <cellStyle name="메모 7 3 2 8 2" xfId="15281"/>
    <cellStyle name="메모 7 3 2 8 3" xfId="21037"/>
    <cellStyle name="메모 7 3 2 8 4" xfId="26519"/>
    <cellStyle name="메모 7 3 2 9" xfId="9316"/>
    <cellStyle name="메모 7 3 2 9 2" xfId="15282"/>
    <cellStyle name="메모 7 3 2 9 3" xfId="21038"/>
    <cellStyle name="메모 7 3 2 9 4" xfId="26520"/>
    <cellStyle name="메모 7 3 3" xfId="6079"/>
    <cellStyle name="메모 7 3 3 10" xfId="9317"/>
    <cellStyle name="메모 7 3 3 10 2" xfId="15283"/>
    <cellStyle name="메모 7 3 3 10 3" xfId="21039"/>
    <cellStyle name="메모 7 3 3 10 4" xfId="26521"/>
    <cellStyle name="메모 7 3 3 11" xfId="12051"/>
    <cellStyle name="메모 7 3 3 12" xfId="17807"/>
    <cellStyle name="메모 7 3 3 13" xfId="23304"/>
    <cellStyle name="메모 7 3 3 2" xfId="9318"/>
    <cellStyle name="메모 7 3 3 2 2" xfId="15284"/>
    <cellStyle name="메모 7 3 3 2 3" xfId="21040"/>
    <cellStyle name="메모 7 3 3 2 4" xfId="26522"/>
    <cellStyle name="메모 7 3 3 3" xfId="9319"/>
    <cellStyle name="메모 7 3 3 3 2" xfId="15285"/>
    <cellStyle name="메모 7 3 3 3 3" xfId="21041"/>
    <cellStyle name="메모 7 3 3 3 4" xfId="26523"/>
    <cellStyle name="메모 7 3 3 4" xfId="9320"/>
    <cellStyle name="메모 7 3 3 4 2" xfId="15286"/>
    <cellStyle name="메모 7 3 3 4 3" xfId="21042"/>
    <cellStyle name="메모 7 3 3 4 4" xfId="26524"/>
    <cellStyle name="메모 7 3 3 5" xfId="9321"/>
    <cellStyle name="메모 7 3 3 5 2" xfId="15287"/>
    <cellStyle name="메모 7 3 3 5 3" xfId="21043"/>
    <cellStyle name="메모 7 3 3 5 4" xfId="26525"/>
    <cellStyle name="메모 7 3 3 6" xfId="9322"/>
    <cellStyle name="메모 7 3 3 6 2" xfId="15288"/>
    <cellStyle name="메모 7 3 3 6 3" xfId="21044"/>
    <cellStyle name="메모 7 3 3 6 4" xfId="26526"/>
    <cellStyle name="메모 7 3 3 7" xfId="9323"/>
    <cellStyle name="메모 7 3 3 7 2" xfId="15289"/>
    <cellStyle name="메모 7 3 3 7 3" xfId="21045"/>
    <cellStyle name="메모 7 3 3 7 4" xfId="26527"/>
    <cellStyle name="메모 7 3 3 8" xfId="9324"/>
    <cellStyle name="메모 7 3 3 8 2" xfId="15290"/>
    <cellStyle name="메모 7 3 3 8 3" xfId="21046"/>
    <cellStyle name="메모 7 3 3 8 4" xfId="26528"/>
    <cellStyle name="메모 7 3 3 9" xfId="9325"/>
    <cellStyle name="메모 7 3 3 9 2" xfId="15291"/>
    <cellStyle name="메모 7 3 3 9 3" xfId="21047"/>
    <cellStyle name="메모 7 3 3 9 4" xfId="26529"/>
    <cellStyle name="메모 7 3 4" xfId="9326"/>
    <cellStyle name="메모 7 3 4 2" xfId="15292"/>
    <cellStyle name="메모 7 3 4 3" xfId="21048"/>
    <cellStyle name="메모 7 3 4 4" xfId="26530"/>
    <cellStyle name="메모 7 3 5" xfId="9327"/>
    <cellStyle name="메모 7 3 5 2" xfId="15293"/>
    <cellStyle name="메모 7 3 5 3" xfId="21049"/>
    <cellStyle name="메모 7 3 5 4" xfId="26531"/>
    <cellStyle name="메모 7 3 6" xfId="9328"/>
    <cellStyle name="메모 7 3 6 2" xfId="15294"/>
    <cellStyle name="메모 7 3 6 3" xfId="21050"/>
    <cellStyle name="메모 7 3 6 4" xfId="26532"/>
    <cellStyle name="메모 7 3 7" xfId="11571"/>
    <cellStyle name="메모 7 3 8" xfId="17347"/>
    <cellStyle name="메모 7 4" xfId="5590"/>
    <cellStyle name="메모 7 4 2" xfId="5878"/>
    <cellStyle name="메모 7 4 2 10" xfId="11851"/>
    <cellStyle name="메모 7 4 2 11" xfId="17610"/>
    <cellStyle name="메모 7 4 2 12" xfId="23105"/>
    <cellStyle name="메모 7 4 2 2" xfId="9329"/>
    <cellStyle name="메모 7 4 2 2 2" xfId="15295"/>
    <cellStyle name="메모 7 4 2 2 3" xfId="21051"/>
    <cellStyle name="메모 7 4 2 2 4" xfId="26533"/>
    <cellStyle name="메모 7 4 2 3" xfId="9330"/>
    <cellStyle name="메모 7 4 2 3 2" xfId="15296"/>
    <cellStyle name="메모 7 4 2 3 3" xfId="21052"/>
    <cellStyle name="메모 7 4 2 3 4" xfId="26534"/>
    <cellStyle name="메모 7 4 2 4" xfId="9331"/>
    <cellStyle name="메모 7 4 2 4 2" xfId="15297"/>
    <cellStyle name="메모 7 4 2 4 3" xfId="21053"/>
    <cellStyle name="메모 7 4 2 4 4" xfId="26535"/>
    <cellStyle name="메모 7 4 2 5" xfId="9332"/>
    <cellStyle name="메모 7 4 2 5 2" xfId="15298"/>
    <cellStyle name="메모 7 4 2 5 3" xfId="21054"/>
    <cellStyle name="메모 7 4 2 5 4" xfId="26536"/>
    <cellStyle name="메모 7 4 2 6" xfId="9333"/>
    <cellStyle name="메모 7 4 2 6 2" xfId="15299"/>
    <cellStyle name="메모 7 4 2 6 3" xfId="21055"/>
    <cellStyle name="메모 7 4 2 6 4" xfId="26537"/>
    <cellStyle name="메모 7 4 2 7" xfId="9334"/>
    <cellStyle name="메모 7 4 2 7 2" xfId="15300"/>
    <cellStyle name="메모 7 4 2 7 3" xfId="21056"/>
    <cellStyle name="메모 7 4 2 7 4" xfId="26538"/>
    <cellStyle name="메모 7 4 2 8" xfId="9335"/>
    <cellStyle name="메모 7 4 2 8 2" xfId="15301"/>
    <cellStyle name="메모 7 4 2 8 3" xfId="21057"/>
    <cellStyle name="메모 7 4 2 8 4" xfId="26539"/>
    <cellStyle name="메모 7 4 2 9" xfId="9336"/>
    <cellStyle name="메모 7 4 2 9 2" xfId="15302"/>
    <cellStyle name="메모 7 4 2 9 3" xfId="21058"/>
    <cellStyle name="메모 7 4 2 9 4" xfId="26540"/>
    <cellStyle name="메모 7 4 3" xfId="6083"/>
    <cellStyle name="메모 7 4 3 10" xfId="9337"/>
    <cellStyle name="메모 7 4 3 10 2" xfId="15303"/>
    <cellStyle name="메모 7 4 3 10 3" xfId="21059"/>
    <cellStyle name="메모 7 4 3 10 4" xfId="26541"/>
    <cellStyle name="메모 7 4 3 11" xfId="12055"/>
    <cellStyle name="메모 7 4 3 12" xfId="17811"/>
    <cellStyle name="메모 7 4 3 13" xfId="23308"/>
    <cellStyle name="메모 7 4 3 2" xfId="9338"/>
    <cellStyle name="메모 7 4 3 2 2" xfId="15304"/>
    <cellStyle name="메모 7 4 3 2 3" xfId="21060"/>
    <cellStyle name="메모 7 4 3 2 4" xfId="26542"/>
    <cellStyle name="메모 7 4 3 3" xfId="9339"/>
    <cellStyle name="메모 7 4 3 3 2" xfId="15305"/>
    <cellStyle name="메모 7 4 3 3 3" xfId="21061"/>
    <cellStyle name="메모 7 4 3 3 4" xfId="26543"/>
    <cellStyle name="메모 7 4 3 4" xfId="9340"/>
    <cellStyle name="메모 7 4 3 4 2" xfId="15306"/>
    <cellStyle name="메모 7 4 3 4 3" xfId="21062"/>
    <cellStyle name="메모 7 4 3 4 4" xfId="26544"/>
    <cellStyle name="메모 7 4 3 5" xfId="9341"/>
    <cellStyle name="메모 7 4 3 5 2" xfId="15307"/>
    <cellStyle name="메모 7 4 3 5 3" xfId="21063"/>
    <cellStyle name="메모 7 4 3 5 4" xfId="26545"/>
    <cellStyle name="메모 7 4 3 6" xfId="9342"/>
    <cellStyle name="메모 7 4 3 6 2" xfId="15308"/>
    <cellStyle name="메모 7 4 3 6 3" xfId="21064"/>
    <cellStyle name="메모 7 4 3 6 4" xfId="26546"/>
    <cellStyle name="메모 7 4 3 7" xfId="9343"/>
    <cellStyle name="메모 7 4 3 7 2" xfId="15309"/>
    <cellStyle name="메모 7 4 3 7 3" xfId="21065"/>
    <cellStyle name="메모 7 4 3 7 4" xfId="26547"/>
    <cellStyle name="메모 7 4 3 8" xfId="9344"/>
    <cellStyle name="메모 7 4 3 8 2" xfId="15310"/>
    <cellStyle name="메모 7 4 3 8 3" xfId="21066"/>
    <cellStyle name="메모 7 4 3 8 4" xfId="26548"/>
    <cellStyle name="메모 7 4 3 9" xfId="9345"/>
    <cellStyle name="메모 7 4 3 9 2" xfId="15311"/>
    <cellStyle name="메모 7 4 3 9 3" xfId="21067"/>
    <cellStyle name="메모 7 4 3 9 4" xfId="26549"/>
    <cellStyle name="메모 7 4 4" xfId="9346"/>
    <cellStyle name="메모 7 4 4 2" xfId="15312"/>
    <cellStyle name="메모 7 4 4 3" xfId="21068"/>
    <cellStyle name="메모 7 4 4 4" xfId="26550"/>
    <cellStyle name="메모 7 4 5" xfId="9347"/>
    <cellStyle name="메모 7 4 5 2" xfId="15313"/>
    <cellStyle name="메모 7 4 5 3" xfId="21069"/>
    <cellStyle name="메모 7 4 5 4" xfId="26551"/>
    <cellStyle name="메모 7 4 6" xfId="9348"/>
    <cellStyle name="메모 7 4 6 2" xfId="15314"/>
    <cellStyle name="메모 7 4 6 3" xfId="21070"/>
    <cellStyle name="메모 7 4 6 4" xfId="26552"/>
    <cellStyle name="메모 7 4 7" xfId="9349"/>
    <cellStyle name="메모 7 4 7 2" xfId="15315"/>
    <cellStyle name="메모 7 4 7 3" xfId="21071"/>
    <cellStyle name="메모 7 4 7 4" xfId="26553"/>
    <cellStyle name="메모 7 4 8" xfId="11575"/>
    <cellStyle name="메모 7 4 9" xfId="17349"/>
    <cellStyle name="메모 7 5" xfId="5594"/>
    <cellStyle name="메모 7 5 10" xfId="17351"/>
    <cellStyle name="메모 7 5 11" xfId="22911"/>
    <cellStyle name="메모 7 5 2" xfId="5882"/>
    <cellStyle name="메모 7 5 2 10" xfId="9350"/>
    <cellStyle name="메모 7 5 2 10 2" xfId="15316"/>
    <cellStyle name="메모 7 5 2 10 3" xfId="21072"/>
    <cellStyle name="메모 7 5 2 10 4" xfId="26554"/>
    <cellStyle name="메모 7 5 2 11" xfId="11855"/>
    <cellStyle name="메모 7 5 2 12" xfId="17612"/>
    <cellStyle name="메모 7 5 2 13" xfId="23109"/>
    <cellStyle name="메모 7 5 2 2" xfId="9351"/>
    <cellStyle name="메모 7 5 2 2 2" xfId="15317"/>
    <cellStyle name="메모 7 5 2 2 3" xfId="21073"/>
    <cellStyle name="메모 7 5 2 2 4" xfId="26555"/>
    <cellStyle name="메모 7 5 2 3" xfId="9352"/>
    <cellStyle name="메모 7 5 2 3 2" xfId="15318"/>
    <cellStyle name="메모 7 5 2 3 3" xfId="21074"/>
    <cellStyle name="메모 7 5 2 3 4" xfId="26556"/>
    <cellStyle name="메모 7 5 2 4" xfId="9353"/>
    <cellStyle name="메모 7 5 2 4 2" xfId="15319"/>
    <cellStyle name="메모 7 5 2 4 3" xfId="21075"/>
    <cellStyle name="메모 7 5 2 4 4" xfId="26557"/>
    <cellStyle name="메모 7 5 2 5" xfId="9354"/>
    <cellStyle name="메모 7 5 2 5 2" xfId="15320"/>
    <cellStyle name="메모 7 5 2 5 3" xfId="21076"/>
    <cellStyle name="메모 7 5 2 5 4" xfId="26558"/>
    <cellStyle name="메모 7 5 2 6" xfId="9355"/>
    <cellStyle name="메모 7 5 2 6 2" xfId="15321"/>
    <cellStyle name="메모 7 5 2 6 3" xfId="21077"/>
    <cellStyle name="메모 7 5 2 6 4" xfId="26559"/>
    <cellStyle name="메모 7 5 2 7" xfId="9356"/>
    <cellStyle name="메모 7 5 2 7 2" xfId="15322"/>
    <cellStyle name="메모 7 5 2 7 3" xfId="21078"/>
    <cellStyle name="메모 7 5 2 7 4" xfId="26560"/>
    <cellStyle name="메모 7 5 2 8" xfId="9357"/>
    <cellStyle name="메모 7 5 2 8 2" xfId="15323"/>
    <cellStyle name="메모 7 5 2 8 3" xfId="21079"/>
    <cellStyle name="메모 7 5 2 8 4" xfId="26561"/>
    <cellStyle name="메모 7 5 2 9" xfId="9358"/>
    <cellStyle name="메모 7 5 2 9 2" xfId="15324"/>
    <cellStyle name="메모 7 5 2 9 3" xfId="21080"/>
    <cellStyle name="메모 7 5 2 9 4" xfId="26562"/>
    <cellStyle name="메모 7 5 3" xfId="6087"/>
    <cellStyle name="메모 7 5 3 10" xfId="9359"/>
    <cellStyle name="메모 7 5 3 10 2" xfId="15325"/>
    <cellStyle name="메모 7 5 3 10 3" xfId="21081"/>
    <cellStyle name="메모 7 5 3 10 4" xfId="26563"/>
    <cellStyle name="메모 7 5 3 11" xfId="12059"/>
    <cellStyle name="메모 7 5 3 12" xfId="17815"/>
    <cellStyle name="메모 7 5 3 13" xfId="23312"/>
    <cellStyle name="메모 7 5 3 2" xfId="9360"/>
    <cellStyle name="메모 7 5 3 2 2" xfId="15326"/>
    <cellStyle name="메모 7 5 3 2 3" xfId="21082"/>
    <cellStyle name="메모 7 5 3 2 4" xfId="26564"/>
    <cellStyle name="메모 7 5 3 3" xfId="9361"/>
    <cellStyle name="메모 7 5 3 3 2" xfId="15327"/>
    <cellStyle name="메모 7 5 3 3 3" xfId="21083"/>
    <cellStyle name="메모 7 5 3 3 4" xfId="26565"/>
    <cellStyle name="메모 7 5 3 4" xfId="9362"/>
    <cellStyle name="메모 7 5 3 4 2" xfId="15328"/>
    <cellStyle name="메모 7 5 3 4 3" xfId="21084"/>
    <cellStyle name="메모 7 5 3 4 4" xfId="26566"/>
    <cellStyle name="메모 7 5 3 5" xfId="9363"/>
    <cellStyle name="메모 7 5 3 5 2" xfId="15329"/>
    <cellStyle name="메모 7 5 3 5 3" xfId="21085"/>
    <cellStyle name="메모 7 5 3 5 4" xfId="26567"/>
    <cellStyle name="메모 7 5 3 6" xfId="9364"/>
    <cellStyle name="메모 7 5 3 6 2" xfId="15330"/>
    <cellStyle name="메모 7 5 3 6 3" xfId="21086"/>
    <cellStyle name="메모 7 5 3 6 4" xfId="26568"/>
    <cellStyle name="메모 7 5 3 7" xfId="9365"/>
    <cellStyle name="메모 7 5 3 7 2" xfId="15331"/>
    <cellStyle name="메모 7 5 3 7 3" xfId="21087"/>
    <cellStyle name="메모 7 5 3 7 4" xfId="26569"/>
    <cellStyle name="메모 7 5 3 8" xfId="9366"/>
    <cellStyle name="메모 7 5 3 8 2" xfId="15332"/>
    <cellStyle name="메모 7 5 3 8 3" xfId="21088"/>
    <cellStyle name="메모 7 5 3 8 4" xfId="26570"/>
    <cellStyle name="메모 7 5 3 9" xfId="9367"/>
    <cellStyle name="메모 7 5 3 9 2" xfId="15333"/>
    <cellStyle name="메모 7 5 3 9 3" xfId="21089"/>
    <cellStyle name="메모 7 5 3 9 4" xfId="26571"/>
    <cellStyle name="메모 7 5 4" xfId="9368"/>
    <cellStyle name="메모 7 5 4 2" xfId="15334"/>
    <cellStyle name="메모 7 5 4 3" xfId="21090"/>
    <cellStyle name="메모 7 5 4 4" xfId="26572"/>
    <cellStyle name="메모 7 5 5" xfId="9369"/>
    <cellStyle name="메모 7 5 5 2" xfId="15335"/>
    <cellStyle name="메모 7 5 5 3" xfId="21091"/>
    <cellStyle name="메모 7 5 5 4" xfId="26573"/>
    <cellStyle name="메모 7 5 6" xfId="9370"/>
    <cellStyle name="메모 7 5 6 2" xfId="15336"/>
    <cellStyle name="메모 7 5 6 3" xfId="21092"/>
    <cellStyle name="메모 7 5 6 4" xfId="26574"/>
    <cellStyle name="메모 7 5 7" xfId="9371"/>
    <cellStyle name="메모 7 5 7 2" xfId="15337"/>
    <cellStyle name="메모 7 5 7 3" xfId="21093"/>
    <cellStyle name="메모 7 5 7 4" xfId="26575"/>
    <cellStyle name="메모 7 5 8" xfId="9372"/>
    <cellStyle name="메모 7 5 8 2" xfId="15338"/>
    <cellStyle name="메모 7 5 8 3" xfId="21094"/>
    <cellStyle name="메모 7 5 8 4" xfId="26576"/>
    <cellStyle name="메모 7 5 9" xfId="11579"/>
    <cellStyle name="메모 7 6" xfId="9373"/>
    <cellStyle name="메모 7 6 2" xfId="15339"/>
    <cellStyle name="메모 7 6 3" xfId="21095"/>
    <cellStyle name="메모 7 6 4" xfId="26577"/>
    <cellStyle name="메모 7 7" xfId="9374"/>
    <cellStyle name="메모 7 7 2" xfId="15340"/>
    <cellStyle name="메모 7 7 3" xfId="21096"/>
    <cellStyle name="메모 7 7 4" xfId="26578"/>
    <cellStyle name="메모 7 8" xfId="11345"/>
    <cellStyle name="메모 7 9" xfId="11268"/>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2" xfId="9375"/>
    <cellStyle name="선택영역의 가운데로 2 2 2 2" xfId="15341"/>
    <cellStyle name="선택영역의 가운데로 2 2 2 3" xfId="21097"/>
    <cellStyle name="선택영역의 가운데로 2 2 2 4" xfId="26579"/>
    <cellStyle name="선택영역의 가운데로 2 2 3" xfId="9376"/>
    <cellStyle name="선택영역의 가운데로 2 2 3 2" xfId="15342"/>
    <cellStyle name="선택영역의 가운데로 2 2 3 3" xfId="21098"/>
    <cellStyle name="선택영역의 가운데로 2 2 3 4" xfId="26580"/>
    <cellStyle name="선택영역의 가운데로 2 2 4" xfId="9377"/>
    <cellStyle name="선택영역의 가운데로 2 2 4 2" xfId="15343"/>
    <cellStyle name="선택영역의 가운데로 2 2 4 3" xfId="21099"/>
    <cellStyle name="선택영역의 가운데로 2 2 4 4" xfId="26581"/>
    <cellStyle name="선택영역의 가운데로 2 2 5" xfId="9378"/>
    <cellStyle name="선택영역의 가운데로 2 2 5 2" xfId="15344"/>
    <cellStyle name="선택영역의 가운데로 2 2 5 3" xfId="21100"/>
    <cellStyle name="선택영역의 가운데로 2 2 5 4" xfId="26582"/>
    <cellStyle name="선택영역의 가운데로 2 2 6" xfId="9379"/>
    <cellStyle name="선택영역의 가운데로 2 2 6 2" xfId="15345"/>
    <cellStyle name="선택영역의 가운데로 2 2 6 3" xfId="21101"/>
    <cellStyle name="선택영역의 가운데로 2 2 6 4" xfId="26583"/>
    <cellStyle name="선택영역의 가운데로 2 2 7" xfId="9380"/>
    <cellStyle name="선택영역의 가운데로 2 2 7 2" xfId="15346"/>
    <cellStyle name="선택영역의 가운데로 2 2 7 3" xfId="21102"/>
    <cellStyle name="선택영역의 가운데로 2 2 7 4" xfId="26584"/>
    <cellStyle name="선택영역의 가운데로 2 2 8" xfId="9381"/>
    <cellStyle name="선택영역의 가운데로 2 2 8 2" xfId="15347"/>
    <cellStyle name="선택영역의 가운데로 2 2 8 3" xfId="21103"/>
    <cellStyle name="선택영역의 가운데로 2 2 8 4" xfId="26585"/>
    <cellStyle name="선택영역의 가운데로 2 2 9" xfId="11790"/>
    <cellStyle name="선택영역의 가운데로 2 3" xfId="6040"/>
    <cellStyle name="선택영역의 가운데로 2 4" xfId="9382"/>
    <cellStyle name="선택영역의 가운데로 2 4 2" xfId="15348"/>
    <cellStyle name="선택영역의 가운데로 2 4 3" xfId="21104"/>
    <cellStyle name="선택영역의 가운데로 2 4 4" xfId="26586"/>
    <cellStyle name="선택영역의 가운데로 2 5" xfId="9383"/>
    <cellStyle name="선택영역의 가운데로 2 5 2" xfId="15349"/>
    <cellStyle name="선택영역의 가운데로 2 5 3" xfId="21105"/>
    <cellStyle name="선택영역의 가운데로 2 5 4" xfId="26587"/>
    <cellStyle name="선택영역의 가운데로 3" xfId="5435"/>
    <cellStyle name="선택영역의 가운데로 3 10" xfId="11429"/>
    <cellStyle name="선택영역의 가운데로 3 11" xfId="17224"/>
    <cellStyle name="선택영역의 가운데로 3 12" xfId="11323"/>
    <cellStyle name="선택영역의 가운데로 3 2" xfId="5723"/>
    <cellStyle name="선택영역의 가운데로 3 2 10" xfId="11696"/>
    <cellStyle name="선택영역의 가운데로 3 2 11" xfId="17463"/>
    <cellStyle name="선택영역의 가운데로 3 2 12" xfId="22984"/>
    <cellStyle name="선택영역의 가운데로 3 2 2" xfId="9384"/>
    <cellStyle name="선택영역의 가운데로 3 2 2 2" xfId="15350"/>
    <cellStyle name="선택영역의 가운데로 3 2 2 3" xfId="21106"/>
    <cellStyle name="선택영역의 가운데로 3 2 2 4" xfId="26588"/>
    <cellStyle name="선택영역의 가운데로 3 2 3" xfId="9385"/>
    <cellStyle name="선택영역의 가운데로 3 2 3 2" xfId="15351"/>
    <cellStyle name="선택영역의 가운데로 3 2 3 3" xfId="21107"/>
    <cellStyle name="선택영역의 가운데로 3 2 3 4" xfId="26589"/>
    <cellStyle name="선택영역의 가운데로 3 2 4" xfId="9386"/>
    <cellStyle name="선택영역의 가운데로 3 2 4 2" xfId="15352"/>
    <cellStyle name="선택영역의 가운데로 3 2 4 3" xfId="21108"/>
    <cellStyle name="선택영역의 가운데로 3 2 4 4" xfId="26590"/>
    <cellStyle name="선택영역의 가운데로 3 2 5" xfId="9387"/>
    <cellStyle name="선택영역의 가운데로 3 2 5 2" xfId="15353"/>
    <cellStyle name="선택영역의 가운데로 3 2 5 3" xfId="21109"/>
    <cellStyle name="선택영역의 가운데로 3 2 5 4" xfId="26591"/>
    <cellStyle name="선택영역의 가운데로 3 2 6" xfId="9388"/>
    <cellStyle name="선택영역의 가운데로 3 2 6 2" xfId="15354"/>
    <cellStyle name="선택영역의 가운데로 3 2 6 3" xfId="21110"/>
    <cellStyle name="선택영역의 가운데로 3 2 6 4" xfId="26592"/>
    <cellStyle name="선택영역의 가운데로 3 2 7" xfId="9389"/>
    <cellStyle name="선택영역의 가운데로 3 2 7 2" xfId="15355"/>
    <cellStyle name="선택영역의 가운데로 3 2 7 3" xfId="21111"/>
    <cellStyle name="선택영역의 가운데로 3 2 7 4" xfId="26593"/>
    <cellStyle name="선택영역의 가운데로 3 2 8" xfId="9390"/>
    <cellStyle name="선택영역의 가운데로 3 2 8 2" xfId="15356"/>
    <cellStyle name="선택영역의 가운데로 3 2 8 3" xfId="21112"/>
    <cellStyle name="선택영역의 가운데로 3 2 8 4" xfId="26594"/>
    <cellStyle name="선택영역의 가운데로 3 2 9" xfId="9391"/>
    <cellStyle name="선택영역의 가운데로 3 2 9 2" xfId="15357"/>
    <cellStyle name="선택영역의 가운데로 3 2 9 3" xfId="21113"/>
    <cellStyle name="선택영역의 가운데로 3 2 9 4" xfId="26595"/>
    <cellStyle name="선택영역의 가운데로 3 3" xfId="5955"/>
    <cellStyle name="선택영역의 가운데로 3 3 10" xfId="9392"/>
    <cellStyle name="선택영역의 가운데로 3 3 10 2" xfId="15358"/>
    <cellStyle name="선택영역의 가운데로 3 3 10 3" xfId="21114"/>
    <cellStyle name="선택영역의 가운데로 3 3 10 4" xfId="26596"/>
    <cellStyle name="선택영역의 가운데로 3 3 11" xfId="11928"/>
    <cellStyle name="선택영역의 가운데로 3 3 12" xfId="17685"/>
    <cellStyle name="선택영역의 가운데로 3 3 13" xfId="23182"/>
    <cellStyle name="선택영역의 가운데로 3 3 2" xfId="9393"/>
    <cellStyle name="선택영역의 가운데로 3 3 2 2" xfId="15359"/>
    <cellStyle name="선택영역의 가운데로 3 3 2 3" xfId="21115"/>
    <cellStyle name="선택영역의 가운데로 3 3 2 4" xfId="26597"/>
    <cellStyle name="선택영역의 가운데로 3 3 3" xfId="9394"/>
    <cellStyle name="선택영역의 가운데로 3 3 3 2" xfId="15360"/>
    <cellStyle name="선택영역의 가운데로 3 3 3 3" xfId="21116"/>
    <cellStyle name="선택영역의 가운데로 3 3 3 4" xfId="26598"/>
    <cellStyle name="선택영역의 가운데로 3 3 4" xfId="9395"/>
    <cellStyle name="선택영역의 가운데로 3 3 4 2" xfId="15361"/>
    <cellStyle name="선택영역의 가운데로 3 3 4 3" xfId="21117"/>
    <cellStyle name="선택영역의 가운데로 3 3 4 4" xfId="26599"/>
    <cellStyle name="선택영역의 가운데로 3 3 5" xfId="9396"/>
    <cellStyle name="선택영역의 가운데로 3 3 5 2" xfId="15362"/>
    <cellStyle name="선택영역의 가운데로 3 3 5 3" xfId="21118"/>
    <cellStyle name="선택영역의 가운데로 3 3 5 4" xfId="26600"/>
    <cellStyle name="선택영역의 가운데로 3 3 6" xfId="9397"/>
    <cellStyle name="선택영역의 가운데로 3 3 6 2" xfId="15363"/>
    <cellStyle name="선택영역의 가운데로 3 3 6 3" xfId="21119"/>
    <cellStyle name="선택영역의 가운데로 3 3 6 4" xfId="26601"/>
    <cellStyle name="선택영역의 가운데로 3 3 7" xfId="9398"/>
    <cellStyle name="선택영역의 가운데로 3 3 7 2" xfId="15364"/>
    <cellStyle name="선택영역의 가운데로 3 3 7 3" xfId="21120"/>
    <cellStyle name="선택영역의 가운데로 3 3 7 4" xfId="26602"/>
    <cellStyle name="선택영역의 가운데로 3 3 8" xfId="9399"/>
    <cellStyle name="선택영역의 가운데로 3 3 8 2" xfId="15365"/>
    <cellStyle name="선택영역의 가운데로 3 3 8 3" xfId="21121"/>
    <cellStyle name="선택영역의 가운데로 3 3 8 4" xfId="26603"/>
    <cellStyle name="선택영역의 가운데로 3 3 9" xfId="9400"/>
    <cellStyle name="선택영역의 가운데로 3 3 9 2" xfId="15366"/>
    <cellStyle name="선택영역의 가운데로 3 3 9 3" xfId="21122"/>
    <cellStyle name="선택영역의 가운데로 3 3 9 4" xfId="26604"/>
    <cellStyle name="선택영역의 가운데로 3 4" xfId="9401"/>
    <cellStyle name="선택영역의 가운데로 3 4 2" xfId="15367"/>
    <cellStyle name="선택영역의 가운데로 3 4 3" xfId="21123"/>
    <cellStyle name="선택영역의 가운데로 3 4 4" xfId="26605"/>
    <cellStyle name="선택영역의 가운데로 3 5" xfId="9402"/>
    <cellStyle name="선택영역의 가운데로 3 5 2" xfId="15368"/>
    <cellStyle name="선택영역의 가운데로 3 5 3" xfId="21124"/>
    <cellStyle name="선택영역의 가운데로 3 5 4" xfId="26606"/>
    <cellStyle name="선택영역의 가운데로 3 6" xfId="9403"/>
    <cellStyle name="선택영역의 가운데로 3 6 2" xfId="15369"/>
    <cellStyle name="선택영역의 가운데로 3 6 3" xfId="21125"/>
    <cellStyle name="선택영역의 가운데로 3 6 4" xfId="26607"/>
    <cellStyle name="선택영역의 가운데로 3 7" xfId="9404"/>
    <cellStyle name="선택영역의 가운데로 3 7 2" xfId="15370"/>
    <cellStyle name="선택영역의 가운데로 3 7 3" xfId="21126"/>
    <cellStyle name="선택영역의 가운데로 3 7 4" xfId="26608"/>
    <cellStyle name="선택영역의 가운데로 3 8" xfId="9405"/>
    <cellStyle name="선택영역의 가운데로 3 8 2" xfId="15371"/>
    <cellStyle name="선택영역의 가운데로 3 8 3" xfId="21127"/>
    <cellStyle name="선택영역의 가운데로 3 8 4" xfId="26609"/>
    <cellStyle name="선택영역의 가운데로 3 9" xfId="9406"/>
    <cellStyle name="선택영역의 가운데로 3 9 2" xfId="15372"/>
    <cellStyle name="선택영역의 가운데로 3 9 3" xfId="21128"/>
    <cellStyle name="선택영역의 가운데로 3 9 4" xfId="26610"/>
    <cellStyle name="선택영역의 가운데로 4" xfId="5467"/>
    <cellStyle name="선택영역의 가운데로 4 10" xfId="17254"/>
    <cellStyle name="선택영역의 가운데로 4 11" xfId="22875"/>
    <cellStyle name="선택영역의 가운데로 4 2" xfId="5755"/>
    <cellStyle name="선택영역의 가운데로 4 2 2" xfId="9407"/>
    <cellStyle name="선택영역의 가운데로 4 2 2 2" xfId="15373"/>
    <cellStyle name="선택영역의 가운데로 4 2 2 3" xfId="21129"/>
    <cellStyle name="선택영역의 가운데로 4 2 2 4" xfId="26611"/>
    <cellStyle name="선택영역의 가운데로 4 2 3" xfId="11728"/>
    <cellStyle name="선택영역의 가운데로 4 2 4" xfId="17495"/>
    <cellStyle name="선택영역의 가운데로 4 3" xfId="5982"/>
    <cellStyle name="선택영역의 가운데로 4 3 10" xfId="9408"/>
    <cellStyle name="선택영역의 가운데로 4 3 10 2" xfId="15374"/>
    <cellStyle name="선택영역의 가운데로 4 3 10 3" xfId="21130"/>
    <cellStyle name="선택영역의 가운데로 4 3 10 4" xfId="26612"/>
    <cellStyle name="선택영역의 가운데로 4 3 11" xfId="11955"/>
    <cellStyle name="선택영역의 가운데로 4 3 12" xfId="17712"/>
    <cellStyle name="선택영역의 가운데로 4 3 13" xfId="23209"/>
    <cellStyle name="선택영역의 가운데로 4 3 2" xfId="9409"/>
    <cellStyle name="선택영역의 가운데로 4 3 2 2" xfId="15375"/>
    <cellStyle name="선택영역의 가운데로 4 3 2 3" xfId="21131"/>
    <cellStyle name="선택영역의 가운데로 4 3 2 4" xfId="26613"/>
    <cellStyle name="선택영역의 가운데로 4 3 3" xfId="9410"/>
    <cellStyle name="선택영역의 가운데로 4 3 3 2" xfId="15376"/>
    <cellStyle name="선택영역의 가운데로 4 3 3 3" xfId="21132"/>
    <cellStyle name="선택영역의 가운데로 4 3 3 4" xfId="26614"/>
    <cellStyle name="선택영역의 가운데로 4 3 4" xfId="9411"/>
    <cellStyle name="선택영역의 가운데로 4 3 4 2" xfId="15377"/>
    <cellStyle name="선택영역의 가운데로 4 3 4 3" xfId="21133"/>
    <cellStyle name="선택영역의 가운데로 4 3 4 4" xfId="26615"/>
    <cellStyle name="선택영역의 가운데로 4 3 5" xfId="9412"/>
    <cellStyle name="선택영역의 가운데로 4 3 5 2" xfId="15378"/>
    <cellStyle name="선택영역의 가운데로 4 3 5 3" xfId="21134"/>
    <cellStyle name="선택영역의 가운데로 4 3 5 4" xfId="26616"/>
    <cellStyle name="선택영역의 가운데로 4 3 6" xfId="9413"/>
    <cellStyle name="선택영역의 가운데로 4 3 6 2" xfId="15379"/>
    <cellStyle name="선택영역의 가운데로 4 3 6 3" xfId="21135"/>
    <cellStyle name="선택영역의 가운데로 4 3 6 4" xfId="26617"/>
    <cellStyle name="선택영역의 가운데로 4 3 7" xfId="9414"/>
    <cellStyle name="선택영역의 가운데로 4 3 7 2" xfId="15380"/>
    <cellStyle name="선택영역의 가운데로 4 3 7 3" xfId="21136"/>
    <cellStyle name="선택영역의 가운데로 4 3 7 4" xfId="26618"/>
    <cellStyle name="선택영역의 가운데로 4 3 8" xfId="9415"/>
    <cellStyle name="선택영역의 가운데로 4 3 8 2" xfId="15381"/>
    <cellStyle name="선택영역의 가운데로 4 3 8 3" xfId="21137"/>
    <cellStyle name="선택영역의 가운데로 4 3 8 4" xfId="26619"/>
    <cellStyle name="선택영역의 가운데로 4 3 9" xfId="9416"/>
    <cellStyle name="선택영역의 가운데로 4 3 9 2" xfId="15382"/>
    <cellStyle name="선택영역의 가운데로 4 3 9 3" xfId="21138"/>
    <cellStyle name="선택영역의 가운데로 4 3 9 4" xfId="26620"/>
    <cellStyle name="선택영역의 가운데로 4 4" xfId="9417"/>
    <cellStyle name="선택영역의 가운데로 4 4 2" xfId="15383"/>
    <cellStyle name="선택영역의 가운데로 4 4 3" xfId="21139"/>
    <cellStyle name="선택영역의 가운데로 4 4 4" xfId="26621"/>
    <cellStyle name="선택영역의 가운데로 4 5" xfId="9418"/>
    <cellStyle name="선택영역의 가운데로 4 5 2" xfId="15384"/>
    <cellStyle name="선택영역의 가운데로 4 5 3" xfId="21140"/>
    <cellStyle name="선택영역의 가운데로 4 5 4" xfId="26622"/>
    <cellStyle name="선택영역의 가운데로 4 6" xfId="9419"/>
    <cellStyle name="선택영역의 가운데로 4 6 2" xfId="15385"/>
    <cellStyle name="선택영역의 가운데로 4 6 3" xfId="21141"/>
    <cellStyle name="선택영역의 가운데로 4 6 4" xfId="26623"/>
    <cellStyle name="선택영역의 가운데로 4 7" xfId="9420"/>
    <cellStyle name="선택영역의 가운데로 4 7 2" xfId="15386"/>
    <cellStyle name="선택영역의 가운데로 4 7 3" xfId="21142"/>
    <cellStyle name="선택영역의 가운데로 4 7 4" xfId="26624"/>
    <cellStyle name="선택영역의 가운데로 4 8" xfId="9421"/>
    <cellStyle name="선택영역의 가운데로 4 8 2" xfId="15387"/>
    <cellStyle name="선택영역의 가운데로 4 8 3" xfId="21143"/>
    <cellStyle name="선택영역의 가운데로 4 8 4" xfId="26625"/>
    <cellStyle name="선택영역의 가운데로 4 9" xfId="11461"/>
    <cellStyle name="선택영역의 가운데로 5" xfId="5617"/>
    <cellStyle name="선택영역의 가운데로 6" xfId="9422"/>
    <cellStyle name="선택영역의 가운데로 6 2" xfId="15388"/>
    <cellStyle name="선택영역의 가운데로 6 3" xfId="21144"/>
    <cellStyle name="선택영역의 가운데로 6 4" xfId="26626"/>
    <cellStyle name="선택영역의 가운데로 7" xfId="11294"/>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2" xfId="5384"/>
    <cellStyle name="요약 2 2 10" xfId="11378"/>
    <cellStyle name="요약 2 2 11" xfId="17181"/>
    <cellStyle name="요약 2 2 12" xfId="11305"/>
    <cellStyle name="요약 2 2 2" xfId="5672"/>
    <cellStyle name="요약 2 2 2 10" xfId="17415"/>
    <cellStyle name="요약 2 2 2 2" xfId="9423"/>
    <cellStyle name="요약 2 2 2 2 2" xfId="15389"/>
    <cellStyle name="요약 2 2 2 2 3" xfId="21145"/>
    <cellStyle name="요약 2 2 2 2 4" xfId="26627"/>
    <cellStyle name="요약 2 2 2 3" xfId="9424"/>
    <cellStyle name="요약 2 2 2 3 2" xfId="15390"/>
    <cellStyle name="요약 2 2 2 3 3" xfId="21146"/>
    <cellStyle name="요약 2 2 2 3 4" xfId="26628"/>
    <cellStyle name="요약 2 2 2 4" xfId="9425"/>
    <cellStyle name="요약 2 2 2 4 2" xfId="15391"/>
    <cellStyle name="요약 2 2 2 4 3" xfId="21147"/>
    <cellStyle name="요약 2 2 2 4 4" xfId="26629"/>
    <cellStyle name="요약 2 2 2 5" xfId="9426"/>
    <cellStyle name="요약 2 2 2 5 2" xfId="15392"/>
    <cellStyle name="요약 2 2 2 5 3" xfId="21148"/>
    <cellStyle name="요약 2 2 2 5 4" xfId="26630"/>
    <cellStyle name="요약 2 2 2 6" xfId="9427"/>
    <cellStyle name="요약 2 2 2 6 2" xfId="15393"/>
    <cellStyle name="요약 2 2 2 6 3" xfId="21149"/>
    <cellStyle name="요약 2 2 2 6 4" xfId="26631"/>
    <cellStyle name="요약 2 2 2 7" xfId="9428"/>
    <cellStyle name="요약 2 2 2 7 2" xfId="15394"/>
    <cellStyle name="요약 2 2 2 7 3" xfId="21150"/>
    <cellStyle name="요약 2 2 2 7 4" xfId="26632"/>
    <cellStyle name="요약 2 2 2 8" xfId="9429"/>
    <cellStyle name="요약 2 2 2 8 2" xfId="15395"/>
    <cellStyle name="요약 2 2 2 8 3" xfId="21151"/>
    <cellStyle name="요약 2 2 2 8 4" xfId="26633"/>
    <cellStyle name="요약 2 2 2 9" xfId="11645"/>
    <cellStyle name="요약 2 2 3" xfId="5913"/>
    <cellStyle name="요약 2 2 3 10" xfId="9430"/>
    <cellStyle name="요약 2 2 3 10 2" xfId="15396"/>
    <cellStyle name="요약 2 2 3 10 3" xfId="21152"/>
    <cellStyle name="요약 2 2 3 10 4" xfId="26634"/>
    <cellStyle name="요약 2 2 3 11" xfId="11886"/>
    <cellStyle name="요약 2 2 3 12" xfId="17643"/>
    <cellStyle name="요약 2 2 3 13" xfId="23140"/>
    <cellStyle name="요약 2 2 3 2" xfId="9431"/>
    <cellStyle name="요약 2 2 3 2 2" xfId="15397"/>
    <cellStyle name="요약 2 2 3 2 3" xfId="21153"/>
    <cellStyle name="요약 2 2 3 2 4" xfId="26635"/>
    <cellStyle name="요약 2 2 3 3" xfId="9432"/>
    <cellStyle name="요약 2 2 3 3 2" xfId="15398"/>
    <cellStyle name="요약 2 2 3 3 3" xfId="21154"/>
    <cellStyle name="요약 2 2 3 3 4" xfId="26636"/>
    <cellStyle name="요약 2 2 3 4" xfId="9433"/>
    <cellStyle name="요약 2 2 3 4 2" xfId="15399"/>
    <cellStyle name="요약 2 2 3 4 3" xfId="21155"/>
    <cellStyle name="요약 2 2 3 4 4" xfId="26637"/>
    <cellStyle name="요약 2 2 3 5" xfId="9434"/>
    <cellStyle name="요약 2 2 3 5 2" xfId="15400"/>
    <cellStyle name="요약 2 2 3 5 3" xfId="21156"/>
    <cellStyle name="요약 2 2 3 5 4" xfId="26638"/>
    <cellStyle name="요약 2 2 3 6" xfId="9435"/>
    <cellStyle name="요약 2 2 3 6 2" xfId="15401"/>
    <cellStyle name="요약 2 2 3 6 3" xfId="21157"/>
    <cellStyle name="요약 2 2 3 6 4" xfId="26639"/>
    <cellStyle name="요약 2 2 3 7" xfId="9436"/>
    <cellStyle name="요약 2 2 3 7 2" xfId="15402"/>
    <cellStyle name="요약 2 2 3 7 3" xfId="21158"/>
    <cellStyle name="요약 2 2 3 7 4" xfId="26640"/>
    <cellStyle name="요약 2 2 3 8" xfId="9437"/>
    <cellStyle name="요약 2 2 3 8 2" xfId="15403"/>
    <cellStyle name="요약 2 2 3 8 3" xfId="21159"/>
    <cellStyle name="요약 2 2 3 8 4" xfId="26641"/>
    <cellStyle name="요약 2 2 3 9" xfId="9438"/>
    <cellStyle name="요약 2 2 3 9 2" xfId="15404"/>
    <cellStyle name="요약 2 2 3 9 3" xfId="21160"/>
    <cellStyle name="요약 2 2 3 9 4" xfId="26642"/>
    <cellStyle name="요약 2 2 4" xfId="9439"/>
    <cellStyle name="요약 2 2 4 2" xfId="15405"/>
    <cellStyle name="요약 2 2 4 3" xfId="21161"/>
    <cellStyle name="요약 2 2 4 4" xfId="26643"/>
    <cellStyle name="요약 2 2 5" xfId="9440"/>
    <cellStyle name="요약 2 2 5 2" xfId="15406"/>
    <cellStyle name="요약 2 2 5 3" xfId="21162"/>
    <cellStyle name="요약 2 2 5 4" xfId="26644"/>
    <cellStyle name="요약 2 2 6" xfId="9441"/>
    <cellStyle name="요약 2 2 6 2" xfId="15407"/>
    <cellStyle name="요약 2 2 6 3" xfId="21163"/>
    <cellStyle name="요약 2 2 6 4" xfId="26645"/>
    <cellStyle name="요약 2 2 7" xfId="9442"/>
    <cellStyle name="요약 2 2 7 2" xfId="15408"/>
    <cellStyle name="요약 2 2 7 3" xfId="21164"/>
    <cellStyle name="요약 2 2 7 4" xfId="26646"/>
    <cellStyle name="요약 2 2 8" xfId="9443"/>
    <cellStyle name="요약 2 2 8 2" xfId="15409"/>
    <cellStyle name="요약 2 2 8 3" xfId="21165"/>
    <cellStyle name="요약 2 2 8 4" xfId="26647"/>
    <cellStyle name="요약 2 2 9" xfId="9444"/>
    <cellStyle name="요약 2 2 9 2" xfId="15410"/>
    <cellStyle name="요약 2 2 9 3" xfId="21166"/>
    <cellStyle name="요약 2 2 9 4" xfId="26648"/>
    <cellStyle name="요약 2 3" xfId="5560"/>
    <cellStyle name="요약 2 3 2" xfId="5848"/>
    <cellStyle name="요약 2 3 2 10" xfId="11821"/>
    <cellStyle name="요약 2 3 2 11" xfId="17582"/>
    <cellStyle name="요약 2 3 2 12" xfId="23091"/>
    <cellStyle name="요약 2 3 2 2" xfId="9445"/>
    <cellStyle name="요약 2 3 2 2 2" xfId="15411"/>
    <cellStyle name="요약 2 3 2 2 3" xfId="21167"/>
    <cellStyle name="요약 2 3 2 2 4" xfId="26649"/>
    <cellStyle name="요약 2 3 2 3" xfId="9446"/>
    <cellStyle name="요약 2 3 2 3 2" xfId="15412"/>
    <cellStyle name="요약 2 3 2 3 3" xfId="21168"/>
    <cellStyle name="요약 2 3 2 3 4" xfId="26650"/>
    <cellStyle name="요약 2 3 2 4" xfId="9447"/>
    <cellStyle name="요약 2 3 2 4 2" xfId="15413"/>
    <cellStyle name="요약 2 3 2 4 3" xfId="21169"/>
    <cellStyle name="요약 2 3 2 4 4" xfId="26651"/>
    <cellStyle name="요약 2 3 2 5" xfId="9448"/>
    <cellStyle name="요약 2 3 2 5 2" xfId="15414"/>
    <cellStyle name="요약 2 3 2 5 3" xfId="21170"/>
    <cellStyle name="요약 2 3 2 5 4" xfId="26652"/>
    <cellStyle name="요약 2 3 2 6" xfId="9449"/>
    <cellStyle name="요약 2 3 2 6 2" xfId="15415"/>
    <cellStyle name="요약 2 3 2 6 3" xfId="21171"/>
    <cellStyle name="요약 2 3 2 6 4" xfId="26653"/>
    <cellStyle name="요약 2 3 2 7" xfId="9450"/>
    <cellStyle name="요약 2 3 2 7 2" xfId="15416"/>
    <cellStyle name="요약 2 3 2 7 3" xfId="21172"/>
    <cellStyle name="요약 2 3 2 7 4" xfId="26654"/>
    <cellStyle name="요약 2 3 2 8" xfId="9451"/>
    <cellStyle name="요약 2 3 2 8 2" xfId="15417"/>
    <cellStyle name="요약 2 3 2 8 3" xfId="21173"/>
    <cellStyle name="요약 2 3 2 8 4" xfId="26655"/>
    <cellStyle name="요약 2 3 2 9" xfId="9452"/>
    <cellStyle name="요약 2 3 2 9 2" xfId="15418"/>
    <cellStyle name="요약 2 3 2 9 3" xfId="21174"/>
    <cellStyle name="요약 2 3 2 9 4" xfId="26656"/>
    <cellStyle name="요약 2 3 3" xfId="9453"/>
    <cellStyle name="요약 2 3 3 2" xfId="15419"/>
    <cellStyle name="요약 2 3 3 3" xfId="21175"/>
    <cellStyle name="요약 2 3 3 4" xfId="26657"/>
    <cellStyle name="요약 2 3 4" xfId="9454"/>
    <cellStyle name="요약 2 3 4 2" xfId="15420"/>
    <cellStyle name="요약 2 3 4 3" xfId="21176"/>
    <cellStyle name="요약 2 3 4 4" xfId="26658"/>
    <cellStyle name="요약 2 3 5" xfId="9455"/>
    <cellStyle name="요약 2 3 5 2" xfId="15421"/>
    <cellStyle name="요약 2 3 5 3" xfId="21177"/>
    <cellStyle name="요약 2 3 5 4" xfId="26659"/>
    <cellStyle name="요약 2 3 6" xfId="9456"/>
    <cellStyle name="요약 2 3 6 2" xfId="15422"/>
    <cellStyle name="요약 2 3 6 3" xfId="21178"/>
    <cellStyle name="요약 2 3 6 4" xfId="26660"/>
    <cellStyle name="요약 2 3 7" xfId="11552"/>
    <cellStyle name="요약 2 3 8" xfId="17332"/>
    <cellStyle name="요약 2 4" xfId="5448"/>
    <cellStyle name="요약 2 4 2" xfId="5736"/>
    <cellStyle name="요약 2 4 2 10" xfId="11709"/>
    <cellStyle name="요약 2 4 2 11" xfId="17476"/>
    <cellStyle name="요약 2 4 2 12" xfId="22996"/>
    <cellStyle name="요약 2 4 2 2" xfId="9457"/>
    <cellStyle name="요약 2 4 2 2 2" xfId="15423"/>
    <cellStyle name="요약 2 4 2 2 3" xfId="21179"/>
    <cellStyle name="요약 2 4 2 2 4" xfId="26661"/>
    <cellStyle name="요약 2 4 2 3" xfId="9458"/>
    <cellStyle name="요약 2 4 2 3 2" xfId="15424"/>
    <cellStyle name="요약 2 4 2 3 3" xfId="21180"/>
    <cellStyle name="요약 2 4 2 3 4" xfId="26662"/>
    <cellStyle name="요약 2 4 2 4" xfId="9459"/>
    <cellStyle name="요약 2 4 2 4 2" xfId="15425"/>
    <cellStyle name="요약 2 4 2 4 3" xfId="21181"/>
    <cellStyle name="요약 2 4 2 4 4" xfId="26663"/>
    <cellStyle name="요약 2 4 2 5" xfId="9460"/>
    <cellStyle name="요약 2 4 2 5 2" xfId="15426"/>
    <cellStyle name="요약 2 4 2 5 3" xfId="21182"/>
    <cellStyle name="요약 2 4 2 5 4" xfId="26664"/>
    <cellStyle name="요약 2 4 2 6" xfId="9461"/>
    <cellStyle name="요약 2 4 2 6 2" xfId="15427"/>
    <cellStyle name="요약 2 4 2 6 3" xfId="21183"/>
    <cellStyle name="요약 2 4 2 6 4" xfId="26665"/>
    <cellStyle name="요약 2 4 2 7" xfId="9462"/>
    <cellStyle name="요약 2 4 2 7 2" xfId="15428"/>
    <cellStyle name="요약 2 4 2 7 3" xfId="21184"/>
    <cellStyle name="요약 2 4 2 7 4" xfId="26666"/>
    <cellStyle name="요약 2 4 2 8" xfId="9463"/>
    <cellStyle name="요약 2 4 2 8 2" xfId="15429"/>
    <cellStyle name="요약 2 4 2 8 3" xfId="21185"/>
    <cellStyle name="요약 2 4 2 8 4" xfId="26667"/>
    <cellStyle name="요약 2 4 2 9" xfId="9464"/>
    <cellStyle name="요약 2 4 2 9 2" xfId="15430"/>
    <cellStyle name="요약 2 4 2 9 3" xfId="21186"/>
    <cellStyle name="요약 2 4 2 9 4" xfId="26668"/>
    <cellStyle name="요약 2 4 3" xfId="9465"/>
    <cellStyle name="요약 2 4 3 2" xfId="15431"/>
    <cellStyle name="요약 2 4 3 3" xfId="21187"/>
    <cellStyle name="요약 2 4 3 4" xfId="26669"/>
    <cellStyle name="요약 2 4 4" xfId="9466"/>
    <cellStyle name="요약 2 4 4 2" xfId="15432"/>
    <cellStyle name="요약 2 4 4 3" xfId="21188"/>
    <cellStyle name="요약 2 4 4 4" xfId="26670"/>
    <cellStyle name="요약 2 4 5" xfId="9467"/>
    <cellStyle name="요약 2 4 5 2" xfId="15433"/>
    <cellStyle name="요약 2 4 5 3" xfId="21189"/>
    <cellStyle name="요약 2 4 5 4" xfId="26671"/>
    <cellStyle name="요약 2 4 6" xfId="9468"/>
    <cellStyle name="요약 2 4 6 2" xfId="15434"/>
    <cellStyle name="요약 2 4 6 3" xfId="21190"/>
    <cellStyle name="요약 2 4 6 4" xfId="26672"/>
    <cellStyle name="요약 2 4 7" xfId="11442"/>
    <cellStyle name="요약 2 4 8" xfId="17236"/>
    <cellStyle name="요약 2 5" xfId="5530"/>
    <cellStyle name="요약 2 5 10" xfId="17311"/>
    <cellStyle name="요약 2 5 11" xfId="22900"/>
    <cellStyle name="요약 2 5 2" xfId="5818"/>
    <cellStyle name="요약 2 5 2 10" xfId="9469"/>
    <cellStyle name="요약 2 5 2 10 2" xfId="15435"/>
    <cellStyle name="요약 2 5 2 10 3" xfId="21191"/>
    <cellStyle name="요약 2 5 2 10 4" xfId="26673"/>
    <cellStyle name="요약 2 5 2 11" xfId="11791"/>
    <cellStyle name="요약 2 5 2 12" xfId="17554"/>
    <cellStyle name="요약 2 5 2 13" xfId="23070"/>
    <cellStyle name="요약 2 5 2 2" xfId="9470"/>
    <cellStyle name="요약 2 5 2 2 2" xfId="15436"/>
    <cellStyle name="요약 2 5 2 2 3" xfId="21192"/>
    <cellStyle name="요약 2 5 2 2 4" xfId="26674"/>
    <cellStyle name="요약 2 5 2 3" xfId="9471"/>
    <cellStyle name="요약 2 5 2 3 2" xfId="15437"/>
    <cellStyle name="요약 2 5 2 3 3" xfId="21193"/>
    <cellStyle name="요약 2 5 2 3 4" xfId="26675"/>
    <cellStyle name="요약 2 5 2 4" xfId="9472"/>
    <cellStyle name="요약 2 5 2 4 2" xfId="15438"/>
    <cellStyle name="요약 2 5 2 4 3" xfId="21194"/>
    <cellStyle name="요약 2 5 2 4 4" xfId="26676"/>
    <cellStyle name="요약 2 5 2 5" xfId="9473"/>
    <cellStyle name="요약 2 5 2 5 2" xfId="15439"/>
    <cellStyle name="요약 2 5 2 5 3" xfId="21195"/>
    <cellStyle name="요약 2 5 2 5 4" xfId="26677"/>
    <cellStyle name="요약 2 5 2 6" xfId="9474"/>
    <cellStyle name="요약 2 5 2 6 2" xfId="15440"/>
    <cellStyle name="요약 2 5 2 6 3" xfId="21196"/>
    <cellStyle name="요약 2 5 2 6 4" xfId="26678"/>
    <cellStyle name="요약 2 5 2 7" xfId="9475"/>
    <cellStyle name="요약 2 5 2 7 2" xfId="15441"/>
    <cellStyle name="요약 2 5 2 7 3" xfId="21197"/>
    <cellStyle name="요약 2 5 2 7 4" xfId="26679"/>
    <cellStyle name="요약 2 5 2 8" xfId="9476"/>
    <cellStyle name="요약 2 5 2 8 2" xfId="15442"/>
    <cellStyle name="요약 2 5 2 8 3" xfId="21198"/>
    <cellStyle name="요약 2 5 2 8 4" xfId="26680"/>
    <cellStyle name="요약 2 5 2 9" xfId="9477"/>
    <cellStyle name="요약 2 5 2 9 2" xfId="15443"/>
    <cellStyle name="요약 2 5 2 9 3" xfId="21199"/>
    <cellStyle name="요약 2 5 2 9 4" xfId="26681"/>
    <cellStyle name="요약 2 5 3" xfId="6041"/>
    <cellStyle name="요약 2 5 3 10" xfId="9478"/>
    <cellStyle name="요약 2 5 3 10 2" xfId="15444"/>
    <cellStyle name="요약 2 5 3 10 3" xfId="21200"/>
    <cellStyle name="요약 2 5 3 10 4" xfId="26682"/>
    <cellStyle name="요약 2 5 3 11" xfId="12013"/>
    <cellStyle name="요약 2 5 3 12" xfId="17770"/>
    <cellStyle name="요약 2 5 3 13" xfId="23267"/>
    <cellStyle name="요약 2 5 3 2" xfId="9479"/>
    <cellStyle name="요약 2 5 3 2 2" xfId="15445"/>
    <cellStyle name="요약 2 5 3 2 3" xfId="21201"/>
    <cellStyle name="요약 2 5 3 2 4" xfId="26683"/>
    <cellStyle name="요약 2 5 3 3" xfId="9480"/>
    <cellStyle name="요약 2 5 3 3 2" xfId="15446"/>
    <cellStyle name="요약 2 5 3 3 3" xfId="21202"/>
    <cellStyle name="요약 2 5 3 3 4" xfId="26684"/>
    <cellStyle name="요약 2 5 3 4" xfId="9481"/>
    <cellStyle name="요약 2 5 3 4 2" xfId="15447"/>
    <cellStyle name="요약 2 5 3 4 3" xfId="21203"/>
    <cellStyle name="요약 2 5 3 4 4" xfId="26685"/>
    <cellStyle name="요약 2 5 3 5" xfId="9482"/>
    <cellStyle name="요약 2 5 3 5 2" xfId="15448"/>
    <cellStyle name="요약 2 5 3 5 3" xfId="21204"/>
    <cellStyle name="요약 2 5 3 5 4" xfId="26686"/>
    <cellStyle name="요약 2 5 3 6" xfId="9483"/>
    <cellStyle name="요약 2 5 3 6 2" xfId="15449"/>
    <cellStyle name="요약 2 5 3 6 3" xfId="21205"/>
    <cellStyle name="요약 2 5 3 6 4" xfId="26687"/>
    <cellStyle name="요약 2 5 3 7" xfId="9484"/>
    <cellStyle name="요약 2 5 3 7 2" xfId="15450"/>
    <cellStyle name="요약 2 5 3 7 3" xfId="21206"/>
    <cellStyle name="요약 2 5 3 7 4" xfId="26688"/>
    <cellStyle name="요약 2 5 3 8" xfId="9485"/>
    <cellStyle name="요약 2 5 3 8 2" xfId="15451"/>
    <cellStyle name="요약 2 5 3 8 3" xfId="21207"/>
    <cellStyle name="요약 2 5 3 8 4" xfId="26689"/>
    <cellStyle name="요약 2 5 3 9" xfId="9486"/>
    <cellStyle name="요약 2 5 3 9 2" xfId="15452"/>
    <cellStyle name="요약 2 5 3 9 3" xfId="21208"/>
    <cellStyle name="요약 2 5 3 9 4" xfId="26690"/>
    <cellStyle name="요약 2 5 4" xfId="9487"/>
    <cellStyle name="요약 2 5 4 2" xfId="15453"/>
    <cellStyle name="요약 2 5 4 3" xfId="21209"/>
    <cellStyle name="요약 2 5 4 4" xfId="26691"/>
    <cellStyle name="요약 2 5 5" xfId="9488"/>
    <cellStyle name="요약 2 5 5 2" xfId="15454"/>
    <cellStyle name="요약 2 5 5 3" xfId="21210"/>
    <cellStyle name="요약 2 5 5 4" xfId="26692"/>
    <cellStyle name="요약 2 5 6" xfId="9489"/>
    <cellStyle name="요약 2 5 6 2" xfId="15455"/>
    <cellStyle name="요약 2 5 6 3" xfId="21211"/>
    <cellStyle name="요약 2 5 6 4" xfId="26693"/>
    <cellStyle name="요약 2 5 7" xfId="9490"/>
    <cellStyle name="요약 2 5 7 2" xfId="15456"/>
    <cellStyle name="요약 2 5 7 3" xfId="21212"/>
    <cellStyle name="요약 2 5 7 4" xfId="26694"/>
    <cellStyle name="요약 2 5 8" xfId="9491"/>
    <cellStyle name="요약 2 5 8 2" xfId="15457"/>
    <cellStyle name="요약 2 5 8 3" xfId="21213"/>
    <cellStyle name="요약 2 5 8 4" xfId="26695"/>
    <cellStyle name="요약 2 5 9" xfId="11523"/>
    <cellStyle name="요약 2 6" xfId="9492"/>
    <cellStyle name="요약 2 6 2" xfId="15458"/>
    <cellStyle name="요약 2 6 3" xfId="21214"/>
    <cellStyle name="요약 2 6 4" xfId="26696"/>
    <cellStyle name="요약 2 7" xfId="9493"/>
    <cellStyle name="요약 2 7 2" xfId="15459"/>
    <cellStyle name="요약 2 7 3" xfId="21215"/>
    <cellStyle name="요약 2 7 4" xfId="26697"/>
    <cellStyle name="요약 2 8" xfId="11247"/>
    <cellStyle name="요약 2 9" xfId="11233"/>
    <cellStyle name="요약 3" xfId="625"/>
    <cellStyle name="요약 3 2" xfId="5385"/>
    <cellStyle name="요약 3 2 10" xfId="11379"/>
    <cellStyle name="요약 3 2 11" xfId="17182"/>
    <cellStyle name="요약 3 2 12" xfId="11306"/>
    <cellStyle name="요약 3 2 2" xfId="5673"/>
    <cellStyle name="요약 3 2 2 10" xfId="17416"/>
    <cellStyle name="요약 3 2 2 2" xfId="9494"/>
    <cellStyle name="요약 3 2 2 2 2" xfId="15460"/>
    <cellStyle name="요약 3 2 2 2 3" xfId="21216"/>
    <cellStyle name="요약 3 2 2 2 4" xfId="26698"/>
    <cellStyle name="요약 3 2 2 3" xfId="9495"/>
    <cellStyle name="요약 3 2 2 3 2" xfId="15461"/>
    <cellStyle name="요약 3 2 2 3 3" xfId="21217"/>
    <cellStyle name="요약 3 2 2 3 4" xfId="26699"/>
    <cellStyle name="요약 3 2 2 4" xfId="9496"/>
    <cellStyle name="요약 3 2 2 4 2" xfId="15462"/>
    <cellStyle name="요약 3 2 2 4 3" xfId="21218"/>
    <cellStyle name="요약 3 2 2 4 4" xfId="26700"/>
    <cellStyle name="요약 3 2 2 5" xfId="9497"/>
    <cellStyle name="요약 3 2 2 5 2" xfId="15463"/>
    <cellStyle name="요약 3 2 2 5 3" xfId="21219"/>
    <cellStyle name="요약 3 2 2 5 4" xfId="26701"/>
    <cellStyle name="요약 3 2 2 6" xfId="9498"/>
    <cellStyle name="요약 3 2 2 6 2" xfId="15464"/>
    <cellStyle name="요약 3 2 2 6 3" xfId="21220"/>
    <cellStyle name="요약 3 2 2 6 4" xfId="26702"/>
    <cellStyle name="요약 3 2 2 7" xfId="9499"/>
    <cellStyle name="요약 3 2 2 7 2" xfId="15465"/>
    <cellStyle name="요약 3 2 2 7 3" xfId="21221"/>
    <cellStyle name="요약 3 2 2 7 4" xfId="26703"/>
    <cellStyle name="요약 3 2 2 8" xfId="9500"/>
    <cellStyle name="요약 3 2 2 8 2" xfId="15466"/>
    <cellStyle name="요약 3 2 2 8 3" xfId="21222"/>
    <cellStyle name="요약 3 2 2 8 4" xfId="26704"/>
    <cellStyle name="요약 3 2 2 9" xfId="11646"/>
    <cellStyle name="요약 3 2 3" xfId="5914"/>
    <cellStyle name="요약 3 2 3 10" xfId="9501"/>
    <cellStyle name="요약 3 2 3 10 2" xfId="15467"/>
    <cellStyle name="요약 3 2 3 10 3" xfId="21223"/>
    <cellStyle name="요약 3 2 3 10 4" xfId="26705"/>
    <cellStyle name="요약 3 2 3 11" xfId="11887"/>
    <cellStyle name="요약 3 2 3 12" xfId="17644"/>
    <cellStyle name="요약 3 2 3 13" xfId="23141"/>
    <cellStyle name="요약 3 2 3 2" xfId="9502"/>
    <cellStyle name="요약 3 2 3 2 2" xfId="15468"/>
    <cellStyle name="요약 3 2 3 2 3" xfId="21224"/>
    <cellStyle name="요약 3 2 3 2 4" xfId="26706"/>
    <cellStyle name="요약 3 2 3 3" xfId="9503"/>
    <cellStyle name="요약 3 2 3 3 2" xfId="15469"/>
    <cellStyle name="요약 3 2 3 3 3" xfId="21225"/>
    <cellStyle name="요약 3 2 3 3 4" xfId="26707"/>
    <cellStyle name="요약 3 2 3 4" xfId="9504"/>
    <cellStyle name="요약 3 2 3 4 2" xfId="15470"/>
    <cellStyle name="요약 3 2 3 4 3" xfId="21226"/>
    <cellStyle name="요약 3 2 3 4 4" xfId="26708"/>
    <cellStyle name="요약 3 2 3 5" xfId="9505"/>
    <cellStyle name="요약 3 2 3 5 2" xfId="15471"/>
    <cellStyle name="요약 3 2 3 5 3" xfId="21227"/>
    <cellStyle name="요약 3 2 3 5 4" xfId="26709"/>
    <cellStyle name="요약 3 2 3 6" xfId="9506"/>
    <cellStyle name="요약 3 2 3 6 2" xfId="15472"/>
    <cellStyle name="요약 3 2 3 6 3" xfId="21228"/>
    <cellStyle name="요약 3 2 3 6 4" xfId="26710"/>
    <cellStyle name="요약 3 2 3 7" xfId="9507"/>
    <cellStyle name="요약 3 2 3 7 2" xfId="15473"/>
    <cellStyle name="요약 3 2 3 7 3" xfId="21229"/>
    <cellStyle name="요약 3 2 3 7 4" xfId="26711"/>
    <cellStyle name="요약 3 2 3 8" xfId="9508"/>
    <cellStyle name="요약 3 2 3 8 2" xfId="15474"/>
    <cellStyle name="요약 3 2 3 8 3" xfId="21230"/>
    <cellStyle name="요약 3 2 3 8 4" xfId="26712"/>
    <cellStyle name="요약 3 2 3 9" xfId="9509"/>
    <cellStyle name="요약 3 2 3 9 2" xfId="15475"/>
    <cellStyle name="요약 3 2 3 9 3" xfId="21231"/>
    <cellStyle name="요약 3 2 3 9 4" xfId="26713"/>
    <cellStyle name="요약 3 2 4" xfId="9510"/>
    <cellStyle name="요약 3 2 4 2" xfId="15476"/>
    <cellStyle name="요약 3 2 4 3" xfId="21232"/>
    <cellStyle name="요약 3 2 4 4" xfId="26714"/>
    <cellStyle name="요약 3 2 5" xfId="9511"/>
    <cellStyle name="요약 3 2 5 2" xfId="15477"/>
    <cellStyle name="요약 3 2 5 3" xfId="21233"/>
    <cellStyle name="요약 3 2 5 4" xfId="26715"/>
    <cellStyle name="요약 3 2 6" xfId="9512"/>
    <cellStyle name="요약 3 2 6 2" xfId="15478"/>
    <cellStyle name="요약 3 2 6 3" xfId="21234"/>
    <cellStyle name="요약 3 2 6 4" xfId="26716"/>
    <cellStyle name="요약 3 2 7" xfId="9513"/>
    <cellStyle name="요약 3 2 7 2" xfId="15479"/>
    <cellStyle name="요약 3 2 7 3" xfId="21235"/>
    <cellStyle name="요약 3 2 7 4" xfId="26717"/>
    <cellStyle name="요약 3 2 8" xfId="9514"/>
    <cellStyle name="요약 3 2 8 2" xfId="15480"/>
    <cellStyle name="요약 3 2 8 3" xfId="21236"/>
    <cellStyle name="요약 3 2 8 4" xfId="26718"/>
    <cellStyle name="요약 3 2 9" xfId="9515"/>
    <cellStyle name="요약 3 2 9 2" xfId="15481"/>
    <cellStyle name="요약 3 2 9 3" xfId="21237"/>
    <cellStyle name="요약 3 2 9 4" xfId="26719"/>
    <cellStyle name="요약 3 3" xfId="5423"/>
    <cellStyle name="요약 3 3 2" xfId="5711"/>
    <cellStyle name="요약 3 3 2 10" xfId="11684"/>
    <cellStyle name="요약 3 3 2 11" xfId="17453"/>
    <cellStyle name="요약 3 3 2 12" xfId="22974"/>
    <cellStyle name="요약 3 3 2 2" xfId="9516"/>
    <cellStyle name="요약 3 3 2 2 2" xfId="15482"/>
    <cellStyle name="요약 3 3 2 2 3" xfId="21238"/>
    <cellStyle name="요약 3 3 2 2 4" xfId="26720"/>
    <cellStyle name="요약 3 3 2 3" xfId="9517"/>
    <cellStyle name="요약 3 3 2 3 2" xfId="15483"/>
    <cellStyle name="요약 3 3 2 3 3" xfId="21239"/>
    <cellStyle name="요약 3 3 2 3 4" xfId="26721"/>
    <cellStyle name="요약 3 3 2 4" xfId="9518"/>
    <cellStyle name="요약 3 3 2 4 2" xfId="15484"/>
    <cellStyle name="요약 3 3 2 4 3" xfId="21240"/>
    <cellStyle name="요약 3 3 2 4 4" xfId="26722"/>
    <cellStyle name="요약 3 3 2 5" xfId="9519"/>
    <cellStyle name="요약 3 3 2 5 2" xfId="15485"/>
    <cellStyle name="요약 3 3 2 5 3" xfId="21241"/>
    <cellStyle name="요약 3 3 2 5 4" xfId="26723"/>
    <cellStyle name="요약 3 3 2 6" xfId="9520"/>
    <cellStyle name="요약 3 3 2 6 2" xfId="15486"/>
    <cellStyle name="요약 3 3 2 6 3" xfId="21242"/>
    <cellStyle name="요약 3 3 2 6 4" xfId="26724"/>
    <cellStyle name="요약 3 3 2 7" xfId="9521"/>
    <cellStyle name="요약 3 3 2 7 2" xfId="15487"/>
    <cellStyle name="요약 3 3 2 7 3" xfId="21243"/>
    <cellStyle name="요약 3 3 2 7 4" xfId="26725"/>
    <cellStyle name="요약 3 3 2 8" xfId="9522"/>
    <cellStyle name="요약 3 3 2 8 2" xfId="15488"/>
    <cellStyle name="요약 3 3 2 8 3" xfId="21244"/>
    <cellStyle name="요약 3 3 2 8 4" xfId="26726"/>
    <cellStyle name="요약 3 3 2 9" xfId="9523"/>
    <cellStyle name="요약 3 3 2 9 2" xfId="15489"/>
    <cellStyle name="요약 3 3 2 9 3" xfId="21245"/>
    <cellStyle name="요약 3 3 2 9 4" xfId="26727"/>
    <cellStyle name="요약 3 3 3" xfId="9524"/>
    <cellStyle name="요약 3 3 3 2" xfId="15490"/>
    <cellStyle name="요약 3 3 3 3" xfId="21246"/>
    <cellStyle name="요약 3 3 3 4" xfId="26728"/>
    <cellStyle name="요약 3 3 4" xfId="9525"/>
    <cellStyle name="요약 3 3 4 2" xfId="15491"/>
    <cellStyle name="요약 3 3 4 3" xfId="21247"/>
    <cellStyle name="요약 3 3 4 4" xfId="26729"/>
    <cellStyle name="요약 3 3 5" xfId="9526"/>
    <cellStyle name="요약 3 3 5 2" xfId="15492"/>
    <cellStyle name="요약 3 3 5 3" xfId="21248"/>
    <cellStyle name="요약 3 3 5 4" xfId="26730"/>
    <cellStyle name="요약 3 3 6" xfId="9527"/>
    <cellStyle name="요약 3 3 6 2" xfId="15493"/>
    <cellStyle name="요약 3 3 6 3" xfId="21249"/>
    <cellStyle name="요약 3 3 6 4" xfId="26731"/>
    <cellStyle name="요약 3 3 7" xfId="11417"/>
    <cellStyle name="요약 3 3 8" xfId="17215"/>
    <cellStyle name="요약 3 4" xfId="5449"/>
    <cellStyle name="요약 3 4 2" xfId="5737"/>
    <cellStyle name="요약 3 4 2 10" xfId="11710"/>
    <cellStyle name="요약 3 4 2 11" xfId="17477"/>
    <cellStyle name="요약 3 4 2 12" xfId="22997"/>
    <cellStyle name="요약 3 4 2 2" xfId="9528"/>
    <cellStyle name="요약 3 4 2 2 2" xfId="15494"/>
    <cellStyle name="요약 3 4 2 2 3" xfId="21250"/>
    <cellStyle name="요약 3 4 2 2 4" xfId="26732"/>
    <cellStyle name="요약 3 4 2 3" xfId="9529"/>
    <cellStyle name="요약 3 4 2 3 2" xfId="15495"/>
    <cellStyle name="요약 3 4 2 3 3" xfId="21251"/>
    <cellStyle name="요약 3 4 2 3 4" xfId="26733"/>
    <cellStyle name="요약 3 4 2 4" xfId="9530"/>
    <cellStyle name="요약 3 4 2 4 2" xfId="15496"/>
    <cellStyle name="요약 3 4 2 4 3" xfId="21252"/>
    <cellStyle name="요약 3 4 2 4 4" xfId="26734"/>
    <cellStyle name="요약 3 4 2 5" xfId="9531"/>
    <cellStyle name="요약 3 4 2 5 2" xfId="15497"/>
    <cellStyle name="요약 3 4 2 5 3" xfId="21253"/>
    <cellStyle name="요약 3 4 2 5 4" xfId="26735"/>
    <cellStyle name="요약 3 4 2 6" xfId="9532"/>
    <cellStyle name="요약 3 4 2 6 2" xfId="15498"/>
    <cellStyle name="요약 3 4 2 6 3" xfId="21254"/>
    <cellStyle name="요약 3 4 2 6 4" xfId="26736"/>
    <cellStyle name="요약 3 4 2 7" xfId="9533"/>
    <cellStyle name="요약 3 4 2 7 2" xfId="15499"/>
    <cellStyle name="요약 3 4 2 7 3" xfId="21255"/>
    <cellStyle name="요약 3 4 2 7 4" xfId="26737"/>
    <cellStyle name="요약 3 4 2 8" xfId="9534"/>
    <cellStyle name="요약 3 4 2 8 2" xfId="15500"/>
    <cellStyle name="요약 3 4 2 8 3" xfId="21256"/>
    <cellStyle name="요약 3 4 2 8 4" xfId="26738"/>
    <cellStyle name="요약 3 4 2 9" xfId="9535"/>
    <cellStyle name="요약 3 4 2 9 2" xfId="15501"/>
    <cellStyle name="요약 3 4 2 9 3" xfId="21257"/>
    <cellStyle name="요약 3 4 2 9 4" xfId="26739"/>
    <cellStyle name="요약 3 4 3" xfId="9536"/>
    <cellStyle name="요약 3 4 3 2" xfId="15502"/>
    <cellStyle name="요약 3 4 3 3" xfId="21258"/>
    <cellStyle name="요약 3 4 3 4" xfId="26740"/>
    <cellStyle name="요약 3 4 4" xfId="9537"/>
    <cellStyle name="요약 3 4 4 2" xfId="15503"/>
    <cellStyle name="요약 3 4 4 3" xfId="21259"/>
    <cellStyle name="요약 3 4 4 4" xfId="26741"/>
    <cellStyle name="요약 3 4 5" xfId="9538"/>
    <cellStyle name="요약 3 4 5 2" xfId="15504"/>
    <cellStyle name="요약 3 4 5 3" xfId="21260"/>
    <cellStyle name="요약 3 4 5 4" xfId="26742"/>
    <cellStyle name="요약 3 4 6" xfId="9539"/>
    <cellStyle name="요약 3 4 6 2" xfId="15505"/>
    <cellStyle name="요약 3 4 6 3" xfId="21261"/>
    <cellStyle name="요약 3 4 6 4" xfId="26743"/>
    <cellStyle name="요약 3 4 7" xfId="11443"/>
    <cellStyle name="요약 3 4 8" xfId="17237"/>
    <cellStyle name="요약 3 5" xfId="5509"/>
    <cellStyle name="요약 3 5 10" xfId="17292"/>
    <cellStyle name="요약 3 5 11" xfId="22892"/>
    <cellStyle name="요약 3 5 2" xfId="5797"/>
    <cellStyle name="요약 3 5 2 10" xfId="9540"/>
    <cellStyle name="요약 3 5 2 10 2" xfId="15506"/>
    <cellStyle name="요약 3 5 2 10 3" xfId="21262"/>
    <cellStyle name="요약 3 5 2 10 4" xfId="26744"/>
    <cellStyle name="요약 3 5 2 11" xfId="11770"/>
    <cellStyle name="요약 3 5 2 12" xfId="17534"/>
    <cellStyle name="요약 3 5 2 13" xfId="23050"/>
    <cellStyle name="요약 3 5 2 2" xfId="9541"/>
    <cellStyle name="요약 3 5 2 2 2" xfId="15507"/>
    <cellStyle name="요약 3 5 2 2 3" xfId="21263"/>
    <cellStyle name="요약 3 5 2 2 4" xfId="26745"/>
    <cellStyle name="요약 3 5 2 3" xfId="9542"/>
    <cellStyle name="요약 3 5 2 3 2" xfId="15508"/>
    <cellStyle name="요약 3 5 2 3 3" xfId="21264"/>
    <cellStyle name="요약 3 5 2 3 4" xfId="26746"/>
    <cellStyle name="요약 3 5 2 4" xfId="9543"/>
    <cellStyle name="요약 3 5 2 4 2" xfId="15509"/>
    <cellStyle name="요약 3 5 2 4 3" xfId="21265"/>
    <cellStyle name="요약 3 5 2 4 4" xfId="26747"/>
    <cellStyle name="요약 3 5 2 5" xfId="9544"/>
    <cellStyle name="요약 3 5 2 5 2" xfId="15510"/>
    <cellStyle name="요약 3 5 2 5 3" xfId="21266"/>
    <cellStyle name="요약 3 5 2 5 4" xfId="26748"/>
    <cellStyle name="요약 3 5 2 6" xfId="9545"/>
    <cellStyle name="요약 3 5 2 6 2" xfId="15511"/>
    <cellStyle name="요약 3 5 2 6 3" xfId="21267"/>
    <cellStyle name="요약 3 5 2 6 4" xfId="26749"/>
    <cellStyle name="요약 3 5 2 7" xfId="9546"/>
    <cellStyle name="요약 3 5 2 7 2" xfId="15512"/>
    <cellStyle name="요약 3 5 2 7 3" xfId="21268"/>
    <cellStyle name="요약 3 5 2 7 4" xfId="26750"/>
    <cellStyle name="요약 3 5 2 8" xfId="9547"/>
    <cellStyle name="요약 3 5 2 8 2" xfId="15513"/>
    <cellStyle name="요약 3 5 2 8 3" xfId="21269"/>
    <cellStyle name="요약 3 5 2 8 4" xfId="26751"/>
    <cellStyle name="요약 3 5 2 9" xfId="9548"/>
    <cellStyle name="요약 3 5 2 9 2" xfId="15514"/>
    <cellStyle name="요약 3 5 2 9 3" xfId="21270"/>
    <cellStyle name="요약 3 5 2 9 4" xfId="26752"/>
    <cellStyle name="요약 3 5 3" xfId="6020"/>
    <cellStyle name="요약 3 5 3 10" xfId="9549"/>
    <cellStyle name="요약 3 5 3 10 2" xfId="15515"/>
    <cellStyle name="요약 3 5 3 10 3" xfId="21271"/>
    <cellStyle name="요약 3 5 3 10 4" xfId="26753"/>
    <cellStyle name="요약 3 5 3 11" xfId="11993"/>
    <cellStyle name="요약 3 5 3 12" xfId="17750"/>
    <cellStyle name="요약 3 5 3 13" xfId="23247"/>
    <cellStyle name="요약 3 5 3 2" xfId="9550"/>
    <cellStyle name="요약 3 5 3 2 2" xfId="15516"/>
    <cellStyle name="요약 3 5 3 2 3" xfId="21272"/>
    <cellStyle name="요약 3 5 3 2 4" xfId="26754"/>
    <cellStyle name="요약 3 5 3 3" xfId="9551"/>
    <cellStyle name="요약 3 5 3 3 2" xfId="15517"/>
    <cellStyle name="요약 3 5 3 3 3" xfId="21273"/>
    <cellStyle name="요약 3 5 3 3 4" xfId="26755"/>
    <cellStyle name="요약 3 5 3 4" xfId="9552"/>
    <cellStyle name="요약 3 5 3 4 2" xfId="15518"/>
    <cellStyle name="요약 3 5 3 4 3" xfId="21274"/>
    <cellStyle name="요약 3 5 3 4 4" xfId="26756"/>
    <cellStyle name="요약 3 5 3 5" xfId="9553"/>
    <cellStyle name="요약 3 5 3 5 2" xfId="15519"/>
    <cellStyle name="요약 3 5 3 5 3" xfId="21275"/>
    <cellStyle name="요약 3 5 3 5 4" xfId="26757"/>
    <cellStyle name="요약 3 5 3 6" xfId="9554"/>
    <cellStyle name="요약 3 5 3 6 2" xfId="15520"/>
    <cellStyle name="요약 3 5 3 6 3" xfId="21276"/>
    <cellStyle name="요약 3 5 3 6 4" xfId="26758"/>
    <cellStyle name="요약 3 5 3 7" xfId="9555"/>
    <cellStyle name="요약 3 5 3 7 2" xfId="15521"/>
    <cellStyle name="요약 3 5 3 7 3" xfId="21277"/>
    <cellStyle name="요약 3 5 3 7 4" xfId="26759"/>
    <cellStyle name="요약 3 5 3 8" xfId="9556"/>
    <cellStyle name="요약 3 5 3 8 2" xfId="15522"/>
    <cellStyle name="요약 3 5 3 8 3" xfId="21278"/>
    <cellStyle name="요약 3 5 3 8 4" xfId="26760"/>
    <cellStyle name="요약 3 5 3 9" xfId="9557"/>
    <cellStyle name="요약 3 5 3 9 2" xfId="15523"/>
    <cellStyle name="요약 3 5 3 9 3" xfId="21279"/>
    <cellStyle name="요약 3 5 3 9 4" xfId="26761"/>
    <cellStyle name="요약 3 5 4" xfId="9558"/>
    <cellStyle name="요약 3 5 4 2" xfId="15524"/>
    <cellStyle name="요약 3 5 4 3" xfId="21280"/>
    <cellStyle name="요약 3 5 4 4" xfId="26762"/>
    <cellStyle name="요약 3 5 5" xfId="9559"/>
    <cellStyle name="요약 3 5 5 2" xfId="15525"/>
    <cellStyle name="요약 3 5 5 3" xfId="21281"/>
    <cellStyle name="요약 3 5 5 4" xfId="26763"/>
    <cellStyle name="요약 3 5 6" xfId="9560"/>
    <cellStyle name="요약 3 5 6 2" xfId="15526"/>
    <cellStyle name="요약 3 5 6 3" xfId="21282"/>
    <cellStyle name="요약 3 5 6 4" xfId="26764"/>
    <cellStyle name="요약 3 5 7" xfId="9561"/>
    <cellStyle name="요약 3 5 7 2" xfId="15527"/>
    <cellStyle name="요약 3 5 7 3" xfId="21283"/>
    <cellStyle name="요약 3 5 7 4" xfId="26765"/>
    <cellStyle name="요약 3 5 8" xfId="9562"/>
    <cellStyle name="요약 3 5 8 2" xfId="15528"/>
    <cellStyle name="요약 3 5 8 3" xfId="21284"/>
    <cellStyle name="요약 3 5 8 4" xfId="26766"/>
    <cellStyle name="요약 3 5 9" xfId="11503"/>
    <cellStyle name="요약 3 6" xfId="9563"/>
    <cellStyle name="요약 3 6 2" xfId="15529"/>
    <cellStyle name="요약 3 6 3" xfId="21285"/>
    <cellStyle name="요약 3 6 4" xfId="26767"/>
    <cellStyle name="요약 3 7" xfId="9564"/>
    <cellStyle name="요약 3 7 2" xfId="15530"/>
    <cellStyle name="요약 3 7 3" xfId="21286"/>
    <cellStyle name="요약 3 7 4" xfId="26768"/>
    <cellStyle name="요약 3 8" xfId="11248"/>
    <cellStyle name="요약 3 9" xfId="11232"/>
    <cellStyle name="요약 4" xfId="626"/>
    <cellStyle name="요약 4 2" xfId="5386"/>
    <cellStyle name="요약 4 2 10" xfId="11380"/>
    <cellStyle name="요약 4 2 11" xfId="17183"/>
    <cellStyle name="요약 4 2 12" xfId="11307"/>
    <cellStyle name="요약 4 2 2" xfId="5674"/>
    <cellStyle name="요약 4 2 2 10" xfId="17417"/>
    <cellStyle name="요약 4 2 2 2" xfId="9565"/>
    <cellStyle name="요약 4 2 2 2 2" xfId="15531"/>
    <cellStyle name="요약 4 2 2 2 3" xfId="21287"/>
    <cellStyle name="요약 4 2 2 2 4" xfId="26769"/>
    <cellStyle name="요약 4 2 2 3" xfId="9566"/>
    <cellStyle name="요약 4 2 2 3 2" xfId="15532"/>
    <cellStyle name="요약 4 2 2 3 3" xfId="21288"/>
    <cellStyle name="요약 4 2 2 3 4" xfId="26770"/>
    <cellStyle name="요약 4 2 2 4" xfId="9567"/>
    <cellStyle name="요약 4 2 2 4 2" xfId="15533"/>
    <cellStyle name="요약 4 2 2 4 3" xfId="21289"/>
    <cellStyle name="요약 4 2 2 4 4" xfId="26771"/>
    <cellStyle name="요약 4 2 2 5" xfId="9568"/>
    <cellStyle name="요약 4 2 2 5 2" xfId="15534"/>
    <cellStyle name="요약 4 2 2 5 3" xfId="21290"/>
    <cellStyle name="요약 4 2 2 5 4" xfId="26772"/>
    <cellStyle name="요약 4 2 2 6" xfId="9569"/>
    <cellStyle name="요약 4 2 2 6 2" xfId="15535"/>
    <cellStyle name="요약 4 2 2 6 3" xfId="21291"/>
    <cellStyle name="요약 4 2 2 6 4" xfId="26773"/>
    <cellStyle name="요약 4 2 2 7" xfId="9570"/>
    <cellStyle name="요약 4 2 2 7 2" xfId="15536"/>
    <cellStyle name="요약 4 2 2 7 3" xfId="21292"/>
    <cellStyle name="요약 4 2 2 7 4" xfId="26774"/>
    <cellStyle name="요약 4 2 2 8" xfId="9571"/>
    <cellStyle name="요약 4 2 2 8 2" xfId="15537"/>
    <cellStyle name="요약 4 2 2 8 3" xfId="21293"/>
    <cellStyle name="요약 4 2 2 8 4" xfId="26775"/>
    <cellStyle name="요약 4 2 2 9" xfId="11647"/>
    <cellStyle name="요약 4 2 3" xfId="5915"/>
    <cellStyle name="요약 4 2 3 10" xfId="9572"/>
    <cellStyle name="요약 4 2 3 10 2" xfId="15538"/>
    <cellStyle name="요약 4 2 3 10 3" xfId="21294"/>
    <cellStyle name="요약 4 2 3 10 4" xfId="26776"/>
    <cellStyle name="요약 4 2 3 11" xfId="11888"/>
    <cellStyle name="요약 4 2 3 12" xfId="17645"/>
    <cellStyle name="요약 4 2 3 13" xfId="23142"/>
    <cellStyle name="요약 4 2 3 2" xfId="9573"/>
    <cellStyle name="요약 4 2 3 2 2" xfId="15539"/>
    <cellStyle name="요약 4 2 3 2 3" xfId="21295"/>
    <cellStyle name="요약 4 2 3 2 4" xfId="26777"/>
    <cellStyle name="요약 4 2 3 3" xfId="9574"/>
    <cellStyle name="요약 4 2 3 3 2" xfId="15540"/>
    <cellStyle name="요약 4 2 3 3 3" xfId="21296"/>
    <cellStyle name="요약 4 2 3 3 4" xfId="26778"/>
    <cellStyle name="요약 4 2 3 4" xfId="9575"/>
    <cellStyle name="요약 4 2 3 4 2" xfId="15541"/>
    <cellStyle name="요약 4 2 3 4 3" xfId="21297"/>
    <cellStyle name="요약 4 2 3 4 4" xfId="26779"/>
    <cellStyle name="요약 4 2 3 5" xfId="9576"/>
    <cellStyle name="요약 4 2 3 5 2" xfId="15542"/>
    <cellStyle name="요약 4 2 3 5 3" xfId="21298"/>
    <cellStyle name="요약 4 2 3 5 4" xfId="26780"/>
    <cellStyle name="요약 4 2 3 6" xfId="9577"/>
    <cellStyle name="요약 4 2 3 6 2" xfId="15543"/>
    <cellStyle name="요약 4 2 3 6 3" xfId="21299"/>
    <cellStyle name="요약 4 2 3 6 4" xfId="26781"/>
    <cellStyle name="요약 4 2 3 7" xfId="9578"/>
    <cellStyle name="요약 4 2 3 7 2" xfId="15544"/>
    <cellStyle name="요약 4 2 3 7 3" xfId="21300"/>
    <cellStyle name="요약 4 2 3 7 4" xfId="26782"/>
    <cellStyle name="요약 4 2 3 8" xfId="9579"/>
    <cellStyle name="요약 4 2 3 8 2" xfId="15545"/>
    <cellStyle name="요약 4 2 3 8 3" xfId="21301"/>
    <cellStyle name="요약 4 2 3 8 4" xfId="26783"/>
    <cellStyle name="요약 4 2 3 9" xfId="9580"/>
    <cellStyle name="요약 4 2 3 9 2" xfId="15546"/>
    <cellStyle name="요약 4 2 3 9 3" xfId="21302"/>
    <cellStyle name="요약 4 2 3 9 4" xfId="26784"/>
    <cellStyle name="요약 4 2 4" xfId="9581"/>
    <cellStyle name="요약 4 2 4 2" xfId="15547"/>
    <cellStyle name="요약 4 2 4 3" xfId="21303"/>
    <cellStyle name="요약 4 2 4 4" xfId="26785"/>
    <cellStyle name="요약 4 2 5" xfId="9582"/>
    <cellStyle name="요약 4 2 5 2" xfId="15548"/>
    <cellStyle name="요약 4 2 5 3" xfId="21304"/>
    <cellStyle name="요약 4 2 5 4" xfId="26786"/>
    <cellStyle name="요약 4 2 6" xfId="9583"/>
    <cellStyle name="요약 4 2 6 2" xfId="15549"/>
    <cellStyle name="요약 4 2 6 3" xfId="21305"/>
    <cellStyle name="요약 4 2 6 4" xfId="26787"/>
    <cellStyle name="요약 4 2 7" xfId="9584"/>
    <cellStyle name="요약 4 2 7 2" xfId="15550"/>
    <cellStyle name="요약 4 2 7 3" xfId="21306"/>
    <cellStyle name="요약 4 2 7 4" xfId="26788"/>
    <cellStyle name="요약 4 2 8" xfId="9585"/>
    <cellStyle name="요약 4 2 8 2" xfId="15551"/>
    <cellStyle name="요약 4 2 8 3" xfId="21307"/>
    <cellStyle name="요약 4 2 8 4" xfId="26789"/>
    <cellStyle name="요약 4 2 9" xfId="9586"/>
    <cellStyle name="요약 4 2 9 2" xfId="15552"/>
    <cellStyle name="요약 4 2 9 3" xfId="21308"/>
    <cellStyle name="요약 4 2 9 4" xfId="26790"/>
    <cellStyle name="요약 4 3" xfId="5535"/>
    <cellStyle name="요약 4 3 2" xfId="5823"/>
    <cellStyle name="요약 4 3 2 10" xfId="11796"/>
    <cellStyle name="요약 4 3 2 11" xfId="17559"/>
    <cellStyle name="요약 4 3 2 12" xfId="23075"/>
    <cellStyle name="요약 4 3 2 2" xfId="9587"/>
    <cellStyle name="요약 4 3 2 2 2" xfId="15553"/>
    <cellStyle name="요약 4 3 2 2 3" xfId="21309"/>
    <cellStyle name="요약 4 3 2 2 4" xfId="26791"/>
    <cellStyle name="요약 4 3 2 3" xfId="9588"/>
    <cellStyle name="요약 4 3 2 3 2" xfId="15554"/>
    <cellStyle name="요약 4 3 2 3 3" xfId="21310"/>
    <cellStyle name="요약 4 3 2 3 4" xfId="26792"/>
    <cellStyle name="요약 4 3 2 4" xfId="9589"/>
    <cellStyle name="요약 4 3 2 4 2" xfId="15555"/>
    <cellStyle name="요약 4 3 2 4 3" xfId="21311"/>
    <cellStyle name="요약 4 3 2 4 4" xfId="26793"/>
    <cellStyle name="요약 4 3 2 5" xfId="9590"/>
    <cellStyle name="요약 4 3 2 5 2" xfId="15556"/>
    <cellStyle name="요약 4 3 2 5 3" xfId="21312"/>
    <cellStyle name="요약 4 3 2 5 4" xfId="26794"/>
    <cellStyle name="요약 4 3 2 6" xfId="9591"/>
    <cellStyle name="요약 4 3 2 6 2" xfId="15557"/>
    <cellStyle name="요약 4 3 2 6 3" xfId="21313"/>
    <cellStyle name="요약 4 3 2 6 4" xfId="26795"/>
    <cellStyle name="요약 4 3 2 7" xfId="9592"/>
    <cellStyle name="요약 4 3 2 7 2" xfId="15558"/>
    <cellStyle name="요약 4 3 2 7 3" xfId="21314"/>
    <cellStyle name="요약 4 3 2 7 4" xfId="26796"/>
    <cellStyle name="요약 4 3 2 8" xfId="9593"/>
    <cellStyle name="요약 4 3 2 8 2" xfId="15559"/>
    <cellStyle name="요약 4 3 2 8 3" xfId="21315"/>
    <cellStyle name="요약 4 3 2 8 4" xfId="26797"/>
    <cellStyle name="요약 4 3 2 9" xfId="9594"/>
    <cellStyle name="요약 4 3 2 9 2" xfId="15560"/>
    <cellStyle name="요약 4 3 2 9 3" xfId="21316"/>
    <cellStyle name="요약 4 3 2 9 4" xfId="26798"/>
    <cellStyle name="요약 4 3 3" xfId="9595"/>
    <cellStyle name="요약 4 3 3 2" xfId="15561"/>
    <cellStyle name="요약 4 3 3 3" xfId="21317"/>
    <cellStyle name="요약 4 3 3 4" xfId="26799"/>
    <cellStyle name="요약 4 3 4" xfId="9596"/>
    <cellStyle name="요약 4 3 4 2" xfId="15562"/>
    <cellStyle name="요약 4 3 4 3" xfId="21318"/>
    <cellStyle name="요약 4 3 4 4" xfId="26800"/>
    <cellStyle name="요약 4 3 5" xfId="9597"/>
    <cellStyle name="요약 4 3 5 2" xfId="15563"/>
    <cellStyle name="요약 4 3 5 3" xfId="21319"/>
    <cellStyle name="요약 4 3 5 4" xfId="26801"/>
    <cellStyle name="요약 4 3 6" xfId="9598"/>
    <cellStyle name="요약 4 3 6 2" xfId="15564"/>
    <cellStyle name="요약 4 3 6 3" xfId="21320"/>
    <cellStyle name="요약 4 3 6 4" xfId="26802"/>
    <cellStyle name="요약 4 3 7" xfId="11528"/>
    <cellStyle name="요약 4 3 8" xfId="17316"/>
    <cellStyle name="요약 4 4" xfId="5450"/>
    <cellStyle name="요약 4 4 2" xfId="5738"/>
    <cellStyle name="요약 4 4 2 10" xfId="11711"/>
    <cellStyle name="요약 4 4 2 11" xfId="17478"/>
    <cellStyle name="요약 4 4 2 12" xfId="22998"/>
    <cellStyle name="요약 4 4 2 2" xfId="9599"/>
    <cellStyle name="요약 4 4 2 2 2" xfId="15565"/>
    <cellStyle name="요약 4 4 2 2 3" xfId="21321"/>
    <cellStyle name="요약 4 4 2 2 4" xfId="26803"/>
    <cellStyle name="요약 4 4 2 3" xfId="9600"/>
    <cellStyle name="요약 4 4 2 3 2" xfId="15566"/>
    <cellStyle name="요약 4 4 2 3 3" xfId="21322"/>
    <cellStyle name="요약 4 4 2 3 4" xfId="26804"/>
    <cellStyle name="요약 4 4 2 4" xfId="9601"/>
    <cellStyle name="요약 4 4 2 4 2" xfId="15567"/>
    <cellStyle name="요약 4 4 2 4 3" xfId="21323"/>
    <cellStyle name="요약 4 4 2 4 4" xfId="26805"/>
    <cellStyle name="요약 4 4 2 5" xfId="9602"/>
    <cellStyle name="요약 4 4 2 5 2" xfId="15568"/>
    <cellStyle name="요약 4 4 2 5 3" xfId="21324"/>
    <cellStyle name="요약 4 4 2 5 4" xfId="26806"/>
    <cellStyle name="요약 4 4 2 6" xfId="9603"/>
    <cellStyle name="요약 4 4 2 6 2" xfId="15569"/>
    <cellStyle name="요약 4 4 2 6 3" xfId="21325"/>
    <cellStyle name="요약 4 4 2 6 4" xfId="26807"/>
    <cellStyle name="요약 4 4 2 7" xfId="9604"/>
    <cellStyle name="요약 4 4 2 7 2" xfId="15570"/>
    <cellStyle name="요약 4 4 2 7 3" xfId="21326"/>
    <cellStyle name="요약 4 4 2 7 4" xfId="26808"/>
    <cellStyle name="요약 4 4 2 8" xfId="9605"/>
    <cellStyle name="요약 4 4 2 8 2" xfId="15571"/>
    <cellStyle name="요약 4 4 2 8 3" xfId="21327"/>
    <cellStyle name="요약 4 4 2 8 4" xfId="26809"/>
    <cellStyle name="요약 4 4 2 9" xfId="9606"/>
    <cellStyle name="요약 4 4 2 9 2" xfId="15572"/>
    <cellStyle name="요약 4 4 2 9 3" xfId="21328"/>
    <cellStyle name="요약 4 4 2 9 4" xfId="26810"/>
    <cellStyle name="요약 4 4 3" xfId="9607"/>
    <cellStyle name="요약 4 4 3 2" xfId="15573"/>
    <cellStyle name="요약 4 4 3 3" xfId="21329"/>
    <cellStyle name="요약 4 4 3 4" xfId="26811"/>
    <cellStyle name="요약 4 4 4" xfId="9608"/>
    <cellStyle name="요약 4 4 4 2" xfId="15574"/>
    <cellStyle name="요약 4 4 4 3" xfId="21330"/>
    <cellStyle name="요약 4 4 4 4" xfId="26812"/>
    <cellStyle name="요약 4 4 5" xfId="9609"/>
    <cellStyle name="요약 4 4 5 2" xfId="15575"/>
    <cellStyle name="요약 4 4 5 3" xfId="21331"/>
    <cellStyle name="요약 4 4 5 4" xfId="26813"/>
    <cellStyle name="요약 4 4 6" xfId="9610"/>
    <cellStyle name="요약 4 4 6 2" xfId="15576"/>
    <cellStyle name="요약 4 4 6 3" xfId="21332"/>
    <cellStyle name="요약 4 4 6 4" xfId="26814"/>
    <cellStyle name="요약 4 4 7" xfId="11444"/>
    <cellStyle name="요약 4 4 8" xfId="17238"/>
    <cellStyle name="요약 4 5" xfId="5397"/>
    <cellStyle name="요약 4 5 10" xfId="17192"/>
    <cellStyle name="요약 4 5 11" xfId="11314"/>
    <cellStyle name="요약 4 5 2" xfId="5685"/>
    <cellStyle name="요약 4 5 2 10" xfId="9611"/>
    <cellStyle name="요약 4 5 2 10 2" xfId="15577"/>
    <cellStyle name="요약 4 5 2 10 3" xfId="21333"/>
    <cellStyle name="요약 4 5 2 10 4" xfId="26815"/>
    <cellStyle name="요약 4 5 2 11" xfId="11658"/>
    <cellStyle name="요약 4 5 2 12" xfId="17428"/>
    <cellStyle name="요약 4 5 2 13" xfId="22951"/>
    <cellStyle name="요약 4 5 2 2" xfId="9612"/>
    <cellStyle name="요약 4 5 2 2 2" xfId="15578"/>
    <cellStyle name="요약 4 5 2 2 3" xfId="21334"/>
    <cellStyle name="요약 4 5 2 2 4" xfId="26816"/>
    <cellStyle name="요약 4 5 2 3" xfId="9613"/>
    <cellStyle name="요약 4 5 2 3 2" xfId="15579"/>
    <cellStyle name="요약 4 5 2 3 3" xfId="21335"/>
    <cellStyle name="요약 4 5 2 3 4" xfId="26817"/>
    <cellStyle name="요약 4 5 2 4" xfId="9614"/>
    <cellStyle name="요약 4 5 2 4 2" xfId="15580"/>
    <cellStyle name="요약 4 5 2 4 3" xfId="21336"/>
    <cellStyle name="요약 4 5 2 4 4" xfId="26818"/>
    <cellStyle name="요약 4 5 2 5" xfId="9615"/>
    <cellStyle name="요약 4 5 2 5 2" xfId="15581"/>
    <cellStyle name="요약 4 5 2 5 3" xfId="21337"/>
    <cellStyle name="요약 4 5 2 5 4" xfId="26819"/>
    <cellStyle name="요약 4 5 2 6" xfId="9616"/>
    <cellStyle name="요약 4 5 2 6 2" xfId="15582"/>
    <cellStyle name="요약 4 5 2 6 3" xfId="21338"/>
    <cellStyle name="요약 4 5 2 6 4" xfId="26820"/>
    <cellStyle name="요약 4 5 2 7" xfId="9617"/>
    <cellStyle name="요약 4 5 2 7 2" xfId="15583"/>
    <cellStyle name="요약 4 5 2 7 3" xfId="21339"/>
    <cellStyle name="요약 4 5 2 7 4" xfId="26821"/>
    <cellStyle name="요약 4 5 2 8" xfId="9618"/>
    <cellStyle name="요약 4 5 2 8 2" xfId="15584"/>
    <cellStyle name="요약 4 5 2 8 3" xfId="21340"/>
    <cellStyle name="요약 4 5 2 8 4" xfId="26822"/>
    <cellStyle name="요약 4 5 2 9" xfId="9619"/>
    <cellStyle name="요약 4 5 2 9 2" xfId="15585"/>
    <cellStyle name="요약 4 5 2 9 3" xfId="21341"/>
    <cellStyle name="요약 4 5 2 9 4" xfId="26823"/>
    <cellStyle name="요약 4 5 3" xfId="5925"/>
    <cellStyle name="요약 4 5 3 10" xfId="9620"/>
    <cellStyle name="요약 4 5 3 10 2" xfId="15586"/>
    <cellStyle name="요약 4 5 3 10 3" xfId="21342"/>
    <cellStyle name="요약 4 5 3 10 4" xfId="26824"/>
    <cellStyle name="요약 4 5 3 11" xfId="11898"/>
    <cellStyle name="요약 4 5 3 12" xfId="17655"/>
    <cellStyle name="요약 4 5 3 13" xfId="23152"/>
    <cellStyle name="요약 4 5 3 2" xfId="9621"/>
    <cellStyle name="요약 4 5 3 2 2" xfId="15587"/>
    <cellStyle name="요약 4 5 3 2 3" xfId="21343"/>
    <cellStyle name="요약 4 5 3 2 4" xfId="26825"/>
    <cellStyle name="요약 4 5 3 3" xfId="9622"/>
    <cellStyle name="요약 4 5 3 3 2" xfId="15588"/>
    <cellStyle name="요약 4 5 3 3 3" xfId="21344"/>
    <cellStyle name="요약 4 5 3 3 4" xfId="26826"/>
    <cellStyle name="요약 4 5 3 4" xfId="9623"/>
    <cellStyle name="요약 4 5 3 4 2" xfId="15589"/>
    <cellStyle name="요약 4 5 3 4 3" xfId="21345"/>
    <cellStyle name="요약 4 5 3 4 4" xfId="26827"/>
    <cellStyle name="요약 4 5 3 5" xfId="9624"/>
    <cellStyle name="요약 4 5 3 5 2" xfId="15590"/>
    <cellStyle name="요약 4 5 3 5 3" xfId="21346"/>
    <cellStyle name="요약 4 5 3 5 4" xfId="26828"/>
    <cellStyle name="요약 4 5 3 6" xfId="9625"/>
    <cellStyle name="요약 4 5 3 6 2" xfId="15591"/>
    <cellStyle name="요약 4 5 3 6 3" xfId="21347"/>
    <cellStyle name="요약 4 5 3 6 4" xfId="26829"/>
    <cellStyle name="요약 4 5 3 7" xfId="9626"/>
    <cellStyle name="요약 4 5 3 7 2" xfId="15592"/>
    <cellStyle name="요약 4 5 3 7 3" xfId="21348"/>
    <cellStyle name="요약 4 5 3 7 4" xfId="26830"/>
    <cellStyle name="요약 4 5 3 8" xfId="9627"/>
    <cellStyle name="요약 4 5 3 8 2" xfId="15593"/>
    <cellStyle name="요약 4 5 3 8 3" xfId="21349"/>
    <cellStyle name="요약 4 5 3 8 4" xfId="26831"/>
    <cellStyle name="요약 4 5 3 9" xfId="9628"/>
    <cellStyle name="요약 4 5 3 9 2" xfId="15594"/>
    <cellStyle name="요약 4 5 3 9 3" xfId="21350"/>
    <cellStyle name="요약 4 5 3 9 4" xfId="26832"/>
    <cellStyle name="요약 4 5 4" xfId="9629"/>
    <cellStyle name="요약 4 5 4 2" xfId="15595"/>
    <cellStyle name="요약 4 5 4 3" xfId="21351"/>
    <cellStyle name="요약 4 5 4 4" xfId="26833"/>
    <cellStyle name="요약 4 5 5" xfId="9630"/>
    <cellStyle name="요약 4 5 5 2" xfId="15596"/>
    <cellStyle name="요약 4 5 5 3" xfId="21352"/>
    <cellStyle name="요약 4 5 5 4" xfId="26834"/>
    <cellStyle name="요약 4 5 6" xfId="9631"/>
    <cellStyle name="요약 4 5 6 2" xfId="15597"/>
    <cellStyle name="요약 4 5 6 3" xfId="21353"/>
    <cellStyle name="요약 4 5 6 4" xfId="26835"/>
    <cellStyle name="요약 4 5 7" xfId="9632"/>
    <cellStyle name="요약 4 5 7 2" xfId="15598"/>
    <cellStyle name="요약 4 5 7 3" xfId="21354"/>
    <cellStyle name="요약 4 5 7 4" xfId="26836"/>
    <cellStyle name="요약 4 5 8" xfId="9633"/>
    <cellStyle name="요약 4 5 8 2" xfId="15599"/>
    <cellStyle name="요약 4 5 8 3" xfId="21355"/>
    <cellStyle name="요약 4 5 8 4" xfId="26837"/>
    <cellStyle name="요약 4 5 9" xfId="11391"/>
    <cellStyle name="요약 4 6" xfId="9634"/>
    <cellStyle name="요약 4 6 2" xfId="15600"/>
    <cellStyle name="요약 4 6 3" xfId="21356"/>
    <cellStyle name="요약 4 6 4" xfId="26838"/>
    <cellStyle name="요약 4 7" xfId="9635"/>
    <cellStyle name="요약 4 7 2" xfId="15601"/>
    <cellStyle name="요약 4 7 3" xfId="21357"/>
    <cellStyle name="요약 4 7 4" xfId="26839"/>
    <cellStyle name="요약 4 8" xfId="11249"/>
    <cellStyle name="요약 4 9" xfId="11231"/>
    <cellStyle name="요약 5" xfId="5151"/>
    <cellStyle name="요약 5 2" xfId="5513"/>
    <cellStyle name="요약 5 2 2" xfId="5801"/>
    <cellStyle name="요약 5 2 2 10" xfId="11774"/>
    <cellStyle name="요약 5 2 2 11" xfId="17538"/>
    <cellStyle name="요약 5 2 2 12" xfId="23054"/>
    <cellStyle name="요약 5 2 2 2" xfId="9636"/>
    <cellStyle name="요약 5 2 2 2 2" xfId="15602"/>
    <cellStyle name="요약 5 2 2 2 3" xfId="21358"/>
    <cellStyle name="요약 5 2 2 2 4" xfId="26840"/>
    <cellStyle name="요약 5 2 2 3" xfId="9637"/>
    <cellStyle name="요약 5 2 2 3 2" xfId="15603"/>
    <cellStyle name="요약 5 2 2 3 3" xfId="21359"/>
    <cellStyle name="요약 5 2 2 3 4" xfId="26841"/>
    <cellStyle name="요약 5 2 2 4" xfId="9638"/>
    <cellStyle name="요약 5 2 2 4 2" xfId="15604"/>
    <cellStyle name="요약 5 2 2 4 3" xfId="21360"/>
    <cellStyle name="요약 5 2 2 4 4" xfId="26842"/>
    <cellStyle name="요약 5 2 2 5" xfId="9639"/>
    <cellStyle name="요약 5 2 2 5 2" xfId="15605"/>
    <cellStyle name="요약 5 2 2 5 3" xfId="21361"/>
    <cellStyle name="요약 5 2 2 5 4" xfId="26843"/>
    <cellStyle name="요약 5 2 2 6" xfId="9640"/>
    <cellStyle name="요약 5 2 2 6 2" xfId="15606"/>
    <cellStyle name="요약 5 2 2 6 3" xfId="21362"/>
    <cellStyle name="요약 5 2 2 6 4" xfId="26844"/>
    <cellStyle name="요약 5 2 2 7" xfId="9641"/>
    <cellStyle name="요약 5 2 2 7 2" xfId="15607"/>
    <cellStyle name="요약 5 2 2 7 3" xfId="21363"/>
    <cellStyle name="요약 5 2 2 7 4" xfId="26845"/>
    <cellStyle name="요약 5 2 2 8" xfId="9642"/>
    <cellStyle name="요약 5 2 2 8 2" xfId="15608"/>
    <cellStyle name="요약 5 2 2 8 3" xfId="21364"/>
    <cellStyle name="요약 5 2 2 8 4" xfId="26846"/>
    <cellStyle name="요약 5 2 2 9" xfId="9643"/>
    <cellStyle name="요약 5 2 2 9 2" xfId="15609"/>
    <cellStyle name="요약 5 2 2 9 3" xfId="21365"/>
    <cellStyle name="요약 5 2 2 9 4" xfId="26847"/>
    <cellStyle name="요약 5 2 3" xfId="6024"/>
    <cellStyle name="요약 5 2 3 10" xfId="9644"/>
    <cellStyle name="요약 5 2 3 10 2" xfId="15610"/>
    <cellStyle name="요약 5 2 3 10 3" xfId="21366"/>
    <cellStyle name="요약 5 2 3 10 4" xfId="26848"/>
    <cellStyle name="요약 5 2 3 11" xfId="11997"/>
    <cellStyle name="요약 5 2 3 12" xfId="17754"/>
    <cellStyle name="요약 5 2 3 13" xfId="23251"/>
    <cellStyle name="요약 5 2 3 2" xfId="9645"/>
    <cellStyle name="요약 5 2 3 2 2" xfId="15611"/>
    <cellStyle name="요약 5 2 3 2 3" xfId="21367"/>
    <cellStyle name="요약 5 2 3 2 4" xfId="26849"/>
    <cellStyle name="요약 5 2 3 3" xfId="9646"/>
    <cellStyle name="요약 5 2 3 3 2" xfId="15612"/>
    <cellStyle name="요약 5 2 3 3 3" xfId="21368"/>
    <cellStyle name="요약 5 2 3 3 4" xfId="26850"/>
    <cellStyle name="요약 5 2 3 4" xfId="9647"/>
    <cellStyle name="요약 5 2 3 4 2" xfId="15613"/>
    <cellStyle name="요약 5 2 3 4 3" xfId="21369"/>
    <cellStyle name="요약 5 2 3 4 4" xfId="26851"/>
    <cellStyle name="요약 5 2 3 5" xfId="9648"/>
    <cellStyle name="요약 5 2 3 5 2" xfId="15614"/>
    <cellStyle name="요약 5 2 3 5 3" xfId="21370"/>
    <cellStyle name="요약 5 2 3 5 4" xfId="26852"/>
    <cellStyle name="요약 5 2 3 6" xfId="9649"/>
    <cellStyle name="요약 5 2 3 6 2" xfId="15615"/>
    <cellStyle name="요약 5 2 3 6 3" xfId="21371"/>
    <cellStyle name="요약 5 2 3 6 4" xfId="26853"/>
    <cellStyle name="요약 5 2 3 7" xfId="9650"/>
    <cellStyle name="요약 5 2 3 7 2" xfId="15616"/>
    <cellStyle name="요약 5 2 3 7 3" xfId="21372"/>
    <cellStyle name="요약 5 2 3 7 4" xfId="26854"/>
    <cellStyle name="요약 5 2 3 8" xfId="9651"/>
    <cellStyle name="요약 5 2 3 8 2" xfId="15617"/>
    <cellStyle name="요약 5 2 3 8 3" xfId="21373"/>
    <cellStyle name="요약 5 2 3 8 4" xfId="26855"/>
    <cellStyle name="요약 5 2 3 9" xfId="9652"/>
    <cellStyle name="요약 5 2 3 9 2" xfId="15618"/>
    <cellStyle name="요약 5 2 3 9 3" xfId="21374"/>
    <cellStyle name="요약 5 2 3 9 4" xfId="26856"/>
    <cellStyle name="요약 5 2 4" xfId="9653"/>
    <cellStyle name="요약 5 2 4 2" xfId="15619"/>
    <cellStyle name="요약 5 2 4 3" xfId="21375"/>
    <cellStyle name="요약 5 2 4 4" xfId="26857"/>
    <cellStyle name="요약 5 2 5" xfId="9654"/>
    <cellStyle name="요약 5 2 5 2" xfId="15620"/>
    <cellStyle name="요약 5 2 5 3" xfId="21376"/>
    <cellStyle name="요약 5 2 5 4" xfId="26858"/>
    <cellStyle name="요약 5 2 6" xfId="9655"/>
    <cellStyle name="요약 5 2 6 2" xfId="15621"/>
    <cellStyle name="요약 5 2 6 3" xfId="21377"/>
    <cellStyle name="요약 5 2 6 4" xfId="26859"/>
    <cellStyle name="요약 5 2 7" xfId="11507"/>
    <cellStyle name="요약 5 2 8" xfId="17296"/>
    <cellStyle name="요약 5 3" xfId="5422"/>
    <cellStyle name="요약 5 3 2" xfId="5710"/>
    <cellStyle name="요약 5 3 2 10" xfId="11683"/>
    <cellStyle name="요약 5 3 2 11" xfId="17452"/>
    <cellStyle name="요약 5 3 2 12" xfId="22973"/>
    <cellStyle name="요약 5 3 2 2" xfId="9656"/>
    <cellStyle name="요약 5 3 2 2 2" xfId="15622"/>
    <cellStyle name="요약 5 3 2 2 3" xfId="21378"/>
    <cellStyle name="요약 5 3 2 2 4" xfId="26860"/>
    <cellStyle name="요약 5 3 2 3" xfId="9657"/>
    <cellStyle name="요약 5 3 2 3 2" xfId="15623"/>
    <cellStyle name="요약 5 3 2 3 3" xfId="21379"/>
    <cellStyle name="요약 5 3 2 3 4" xfId="26861"/>
    <cellStyle name="요약 5 3 2 4" xfId="9658"/>
    <cellStyle name="요약 5 3 2 4 2" xfId="15624"/>
    <cellStyle name="요약 5 3 2 4 3" xfId="21380"/>
    <cellStyle name="요약 5 3 2 4 4" xfId="26862"/>
    <cellStyle name="요약 5 3 2 5" xfId="9659"/>
    <cellStyle name="요약 5 3 2 5 2" xfId="15625"/>
    <cellStyle name="요약 5 3 2 5 3" xfId="21381"/>
    <cellStyle name="요약 5 3 2 5 4" xfId="26863"/>
    <cellStyle name="요약 5 3 2 6" xfId="9660"/>
    <cellStyle name="요약 5 3 2 6 2" xfId="15626"/>
    <cellStyle name="요약 5 3 2 6 3" xfId="21382"/>
    <cellStyle name="요약 5 3 2 6 4" xfId="26864"/>
    <cellStyle name="요약 5 3 2 7" xfId="9661"/>
    <cellStyle name="요약 5 3 2 7 2" xfId="15627"/>
    <cellStyle name="요약 5 3 2 7 3" xfId="21383"/>
    <cellStyle name="요약 5 3 2 7 4" xfId="26865"/>
    <cellStyle name="요약 5 3 2 8" xfId="9662"/>
    <cellStyle name="요약 5 3 2 8 2" xfId="15628"/>
    <cellStyle name="요약 5 3 2 8 3" xfId="21384"/>
    <cellStyle name="요약 5 3 2 8 4" xfId="26866"/>
    <cellStyle name="요약 5 3 2 9" xfId="9663"/>
    <cellStyle name="요약 5 3 2 9 2" xfId="15629"/>
    <cellStyle name="요약 5 3 2 9 3" xfId="21385"/>
    <cellStyle name="요약 5 3 2 9 4" xfId="26867"/>
    <cellStyle name="요약 5 3 3" xfId="5948"/>
    <cellStyle name="요약 5 3 3 10" xfId="9664"/>
    <cellStyle name="요약 5 3 3 10 2" xfId="15630"/>
    <cellStyle name="요약 5 3 3 10 3" xfId="21386"/>
    <cellStyle name="요약 5 3 3 10 4" xfId="26868"/>
    <cellStyle name="요약 5 3 3 11" xfId="11921"/>
    <cellStyle name="요약 5 3 3 12" xfId="17678"/>
    <cellStyle name="요약 5 3 3 13" xfId="23175"/>
    <cellStyle name="요약 5 3 3 2" xfId="9665"/>
    <cellStyle name="요약 5 3 3 2 2" xfId="15631"/>
    <cellStyle name="요약 5 3 3 2 3" xfId="21387"/>
    <cellStyle name="요약 5 3 3 2 4" xfId="26869"/>
    <cellStyle name="요약 5 3 3 3" xfId="9666"/>
    <cellStyle name="요약 5 3 3 3 2" xfId="15632"/>
    <cellStyle name="요약 5 3 3 3 3" xfId="21388"/>
    <cellStyle name="요약 5 3 3 3 4" xfId="26870"/>
    <cellStyle name="요약 5 3 3 4" xfId="9667"/>
    <cellStyle name="요약 5 3 3 4 2" xfId="15633"/>
    <cellStyle name="요약 5 3 3 4 3" xfId="21389"/>
    <cellStyle name="요약 5 3 3 4 4" xfId="26871"/>
    <cellStyle name="요약 5 3 3 5" xfId="9668"/>
    <cellStyle name="요약 5 3 3 5 2" xfId="15634"/>
    <cellStyle name="요약 5 3 3 5 3" xfId="21390"/>
    <cellStyle name="요약 5 3 3 5 4" xfId="26872"/>
    <cellStyle name="요약 5 3 3 6" xfId="9669"/>
    <cellStyle name="요약 5 3 3 6 2" xfId="15635"/>
    <cellStyle name="요약 5 3 3 6 3" xfId="21391"/>
    <cellStyle name="요약 5 3 3 6 4" xfId="26873"/>
    <cellStyle name="요약 5 3 3 7" xfId="9670"/>
    <cellStyle name="요약 5 3 3 7 2" xfId="15636"/>
    <cellStyle name="요약 5 3 3 7 3" xfId="21392"/>
    <cellStyle name="요약 5 3 3 7 4" xfId="26874"/>
    <cellStyle name="요약 5 3 3 8" xfId="9671"/>
    <cellStyle name="요약 5 3 3 8 2" xfId="15637"/>
    <cellStyle name="요약 5 3 3 8 3" xfId="21393"/>
    <cellStyle name="요약 5 3 3 8 4" xfId="26875"/>
    <cellStyle name="요약 5 3 3 9" xfId="9672"/>
    <cellStyle name="요약 5 3 3 9 2" xfId="15638"/>
    <cellStyle name="요약 5 3 3 9 3" xfId="21394"/>
    <cellStyle name="요약 5 3 3 9 4" xfId="26876"/>
    <cellStyle name="요약 5 3 4" xfId="9673"/>
    <cellStyle name="요약 5 3 4 2" xfId="15639"/>
    <cellStyle name="요약 5 3 4 3" xfId="21395"/>
    <cellStyle name="요약 5 3 4 4" xfId="26877"/>
    <cellStyle name="요약 5 3 5" xfId="9674"/>
    <cellStyle name="요약 5 3 5 2" xfId="15640"/>
    <cellStyle name="요약 5 3 5 3" xfId="21396"/>
    <cellStyle name="요약 5 3 5 4" xfId="26878"/>
    <cellStyle name="요약 5 3 6" xfId="9675"/>
    <cellStyle name="요약 5 3 6 2" xfId="15641"/>
    <cellStyle name="요약 5 3 6 3" xfId="21397"/>
    <cellStyle name="요약 5 3 6 4" xfId="26879"/>
    <cellStyle name="요약 5 3 7" xfId="11416"/>
    <cellStyle name="요약 5 3 8" xfId="17214"/>
    <cellStyle name="요약 5 4" xfId="5353"/>
    <cellStyle name="요약 5 4 2" xfId="5641"/>
    <cellStyle name="요약 5 4 2 10" xfId="11614"/>
    <cellStyle name="요약 5 4 2 11" xfId="17385"/>
    <cellStyle name="요약 5 4 2 12" xfId="22921"/>
    <cellStyle name="요약 5 4 2 2" xfId="9676"/>
    <cellStyle name="요약 5 4 2 2 2" xfId="15642"/>
    <cellStyle name="요약 5 4 2 2 3" xfId="21398"/>
    <cellStyle name="요약 5 4 2 2 4" xfId="26880"/>
    <cellStyle name="요약 5 4 2 3" xfId="9677"/>
    <cellStyle name="요약 5 4 2 3 2" xfId="15643"/>
    <cellStyle name="요약 5 4 2 3 3" xfId="21399"/>
    <cellStyle name="요약 5 4 2 3 4" xfId="26881"/>
    <cellStyle name="요약 5 4 2 4" xfId="9678"/>
    <cellStyle name="요약 5 4 2 4 2" xfId="15644"/>
    <cellStyle name="요약 5 4 2 4 3" xfId="21400"/>
    <cellStyle name="요약 5 4 2 4 4" xfId="26882"/>
    <cellStyle name="요약 5 4 2 5" xfId="9679"/>
    <cellStyle name="요약 5 4 2 5 2" xfId="15645"/>
    <cellStyle name="요약 5 4 2 5 3" xfId="21401"/>
    <cellStyle name="요약 5 4 2 5 4" xfId="26883"/>
    <cellStyle name="요약 5 4 2 6" xfId="9680"/>
    <cellStyle name="요약 5 4 2 6 2" xfId="15646"/>
    <cellStyle name="요약 5 4 2 6 3" xfId="21402"/>
    <cellStyle name="요약 5 4 2 6 4" xfId="26884"/>
    <cellStyle name="요약 5 4 2 7" xfId="9681"/>
    <cellStyle name="요약 5 4 2 7 2" xfId="15647"/>
    <cellStyle name="요약 5 4 2 7 3" xfId="21403"/>
    <cellStyle name="요약 5 4 2 7 4" xfId="26885"/>
    <cellStyle name="요약 5 4 2 8" xfId="9682"/>
    <cellStyle name="요약 5 4 2 8 2" xfId="15648"/>
    <cellStyle name="요약 5 4 2 8 3" xfId="21404"/>
    <cellStyle name="요약 5 4 2 8 4" xfId="26886"/>
    <cellStyle name="요약 5 4 2 9" xfId="9683"/>
    <cellStyle name="요약 5 4 2 9 2" xfId="15649"/>
    <cellStyle name="요약 5 4 2 9 3" xfId="21405"/>
    <cellStyle name="요약 5 4 2 9 4" xfId="26887"/>
    <cellStyle name="요약 5 4 3" xfId="5887"/>
    <cellStyle name="요약 5 4 3 10" xfId="9684"/>
    <cellStyle name="요약 5 4 3 10 2" xfId="15650"/>
    <cellStyle name="요약 5 4 3 10 3" xfId="21406"/>
    <cellStyle name="요약 5 4 3 10 4" xfId="26888"/>
    <cellStyle name="요약 5 4 3 11" xfId="11860"/>
    <cellStyle name="요약 5 4 3 12" xfId="17617"/>
    <cellStyle name="요약 5 4 3 13" xfId="23114"/>
    <cellStyle name="요약 5 4 3 2" xfId="9685"/>
    <cellStyle name="요약 5 4 3 2 2" xfId="15651"/>
    <cellStyle name="요약 5 4 3 2 3" xfId="21407"/>
    <cellStyle name="요약 5 4 3 2 4" xfId="26889"/>
    <cellStyle name="요약 5 4 3 3" xfId="9686"/>
    <cellStyle name="요약 5 4 3 3 2" xfId="15652"/>
    <cellStyle name="요약 5 4 3 3 3" xfId="21408"/>
    <cellStyle name="요약 5 4 3 3 4" xfId="26890"/>
    <cellStyle name="요약 5 4 3 4" xfId="9687"/>
    <cellStyle name="요약 5 4 3 4 2" xfId="15653"/>
    <cellStyle name="요약 5 4 3 4 3" xfId="21409"/>
    <cellStyle name="요약 5 4 3 4 4" xfId="26891"/>
    <cellStyle name="요약 5 4 3 5" xfId="9688"/>
    <cellStyle name="요약 5 4 3 5 2" xfId="15654"/>
    <cellStyle name="요약 5 4 3 5 3" xfId="21410"/>
    <cellStyle name="요약 5 4 3 5 4" xfId="26892"/>
    <cellStyle name="요약 5 4 3 6" xfId="9689"/>
    <cellStyle name="요약 5 4 3 6 2" xfId="15655"/>
    <cellStyle name="요약 5 4 3 6 3" xfId="21411"/>
    <cellStyle name="요약 5 4 3 6 4" xfId="26893"/>
    <cellStyle name="요약 5 4 3 7" xfId="9690"/>
    <cellStyle name="요약 5 4 3 7 2" xfId="15656"/>
    <cellStyle name="요약 5 4 3 7 3" xfId="21412"/>
    <cellStyle name="요약 5 4 3 7 4" xfId="26894"/>
    <cellStyle name="요약 5 4 3 8" xfId="9691"/>
    <cellStyle name="요약 5 4 3 8 2" xfId="15657"/>
    <cellStyle name="요약 5 4 3 8 3" xfId="21413"/>
    <cellStyle name="요약 5 4 3 8 4" xfId="26895"/>
    <cellStyle name="요약 5 4 3 9" xfId="9692"/>
    <cellStyle name="요약 5 4 3 9 2" xfId="15658"/>
    <cellStyle name="요약 5 4 3 9 3" xfId="21414"/>
    <cellStyle name="요약 5 4 3 9 4" xfId="26896"/>
    <cellStyle name="요약 5 4 4" xfId="9693"/>
    <cellStyle name="요약 5 4 4 2" xfId="15659"/>
    <cellStyle name="요약 5 4 4 3" xfId="21415"/>
    <cellStyle name="요약 5 4 4 4" xfId="26897"/>
    <cellStyle name="요약 5 4 5" xfId="9694"/>
    <cellStyle name="요약 5 4 5 2" xfId="15660"/>
    <cellStyle name="요약 5 4 5 3" xfId="21416"/>
    <cellStyle name="요약 5 4 5 4" xfId="26898"/>
    <cellStyle name="요약 5 4 6" xfId="9695"/>
    <cellStyle name="요약 5 4 6 2" xfId="15661"/>
    <cellStyle name="요약 5 4 6 3" xfId="21417"/>
    <cellStyle name="요약 5 4 6 4" xfId="26899"/>
    <cellStyle name="요약 5 4 7" xfId="9696"/>
    <cellStyle name="요약 5 4 7 2" xfId="15662"/>
    <cellStyle name="요약 5 4 7 3" xfId="21418"/>
    <cellStyle name="요약 5 4 7 4" xfId="26900"/>
    <cellStyle name="요약 5 4 8" xfId="11347"/>
    <cellStyle name="요약 5 4 9" xfId="11266"/>
    <cellStyle name="요약 5 5" xfId="5462"/>
    <cellStyle name="요약 5 5 10" xfId="17249"/>
    <cellStyle name="요약 5 5 11" xfId="22873"/>
    <cellStyle name="요약 5 5 2" xfId="5750"/>
    <cellStyle name="요약 5 5 2 10" xfId="9697"/>
    <cellStyle name="요약 5 5 2 10 2" xfId="15663"/>
    <cellStyle name="요약 5 5 2 10 3" xfId="21419"/>
    <cellStyle name="요약 5 5 2 10 4" xfId="26901"/>
    <cellStyle name="요약 5 5 2 11" xfId="11723"/>
    <cellStyle name="요약 5 5 2 12" xfId="17490"/>
    <cellStyle name="요약 5 5 2 13" xfId="23008"/>
    <cellStyle name="요약 5 5 2 2" xfId="9698"/>
    <cellStyle name="요약 5 5 2 2 2" xfId="15664"/>
    <cellStyle name="요약 5 5 2 2 3" xfId="21420"/>
    <cellStyle name="요약 5 5 2 2 4" xfId="26902"/>
    <cellStyle name="요약 5 5 2 3" xfId="9699"/>
    <cellStyle name="요약 5 5 2 3 2" xfId="15665"/>
    <cellStyle name="요약 5 5 2 3 3" xfId="21421"/>
    <cellStyle name="요약 5 5 2 3 4" xfId="26903"/>
    <cellStyle name="요약 5 5 2 4" xfId="9700"/>
    <cellStyle name="요약 5 5 2 4 2" xfId="15666"/>
    <cellStyle name="요약 5 5 2 4 3" xfId="21422"/>
    <cellStyle name="요약 5 5 2 4 4" xfId="26904"/>
    <cellStyle name="요약 5 5 2 5" xfId="9701"/>
    <cellStyle name="요약 5 5 2 5 2" xfId="15667"/>
    <cellStyle name="요약 5 5 2 5 3" xfId="21423"/>
    <cellStyle name="요약 5 5 2 5 4" xfId="26905"/>
    <cellStyle name="요약 5 5 2 6" xfId="9702"/>
    <cellStyle name="요약 5 5 2 6 2" xfId="15668"/>
    <cellStyle name="요약 5 5 2 6 3" xfId="21424"/>
    <cellStyle name="요약 5 5 2 6 4" xfId="26906"/>
    <cellStyle name="요약 5 5 2 7" xfId="9703"/>
    <cellStyle name="요약 5 5 2 7 2" xfId="15669"/>
    <cellStyle name="요약 5 5 2 7 3" xfId="21425"/>
    <cellStyle name="요약 5 5 2 7 4" xfId="26907"/>
    <cellStyle name="요약 5 5 2 8" xfId="9704"/>
    <cellStyle name="요약 5 5 2 8 2" xfId="15670"/>
    <cellStyle name="요약 5 5 2 8 3" xfId="21426"/>
    <cellStyle name="요약 5 5 2 8 4" xfId="26908"/>
    <cellStyle name="요약 5 5 2 9" xfId="9705"/>
    <cellStyle name="요약 5 5 2 9 2" xfId="15671"/>
    <cellStyle name="요약 5 5 2 9 3" xfId="21427"/>
    <cellStyle name="요약 5 5 2 9 4" xfId="26909"/>
    <cellStyle name="요약 5 5 3" xfId="5977"/>
    <cellStyle name="요약 5 5 3 10" xfId="9706"/>
    <cellStyle name="요약 5 5 3 10 2" xfId="15672"/>
    <cellStyle name="요약 5 5 3 10 3" xfId="21428"/>
    <cellStyle name="요약 5 5 3 10 4" xfId="26910"/>
    <cellStyle name="요약 5 5 3 11" xfId="11950"/>
    <cellStyle name="요약 5 5 3 12" xfId="17707"/>
    <cellStyle name="요약 5 5 3 13" xfId="23204"/>
    <cellStyle name="요약 5 5 3 2" xfId="9707"/>
    <cellStyle name="요약 5 5 3 2 2" xfId="15673"/>
    <cellStyle name="요약 5 5 3 2 3" xfId="21429"/>
    <cellStyle name="요약 5 5 3 2 4" xfId="26911"/>
    <cellStyle name="요약 5 5 3 3" xfId="9708"/>
    <cellStyle name="요약 5 5 3 3 2" xfId="15674"/>
    <cellStyle name="요약 5 5 3 3 3" xfId="21430"/>
    <cellStyle name="요약 5 5 3 3 4" xfId="26912"/>
    <cellStyle name="요약 5 5 3 4" xfId="9709"/>
    <cellStyle name="요약 5 5 3 4 2" xfId="15675"/>
    <cellStyle name="요약 5 5 3 4 3" xfId="21431"/>
    <cellStyle name="요약 5 5 3 4 4" xfId="26913"/>
    <cellStyle name="요약 5 5 3 5" xfId="9710"/>
    <cellStyle name="요약 5 5 3 5 2" xfId="15676"/>
    <cellStyle name="요약 5 5 3 5 3" xfId="21432"/>
    <cellStyle name="요약 5 5 3 5 4" xfId="26914"/>
    <cellStyle name="요약 5 5 3 6" xfId="9711"/>
    <cellStyle name="요약 5 5 3 6 2" xfId="15677"/>
    <cellStyle name="요약 5 5 3 6 3" xfId="21433"/>
    <cellStyle name="요약 5 5 3 6 4" xfId="26915"/>
    <cellStyle name="요약 5 5 3 7" xfId="9712"/>
    <cellStyle name="요약 5 5 3 7 2" xfId="15678"/>
    <cellStyle name="요약 5 5 3 7 3" xfId="21434"/>
    <cellStyle name="요약 5 5 3 7 4" xfId="26916"/>
    <cellStyle name="요약 5 5 3 8" xfId="9713"/>
    <cellStyle name="요약 5 5 3 8 2" xfId="15679"/>
    <cellStyle name="요약 5 5 3 8 3" xfId="21435"/>
    <cellStyle name="요약 5 5 3 8 4" xfId="26917"/>
    <cellStyle name="요약 5 5 3 9" xfId="9714"/>
    <cellStyle name="요약 5 5 3 9 2" xfId="15680"/>
    <cellStyle name="요약 5 5 3 9 3" xfId="21436"/>
    <cellStyle name="요약 5 5 3 9 4" xfId="26918"/>
    <cellStyle name="요약 5 5 4" xfId="9715"/>
    <cellStyle name="요약 5 5 4 2" xfId="15681"/>
    <cellStyle name="요약 5 5 4 3" xfId="21437"/>
    <cellStyle name="요약 5 5 4 4" xfId="26919"/>
    <cellStyle name="요약 5 5 5" xfId="9716"/>
    <cellStyle name="요약 5 5 5 2" xfId="15682"/>
    <cellStyle name="요약 5 5 5 3" xfId="21438"/>
    <cellStyle name="요약 5 5 5 4" xfId="26920"/>
    <cellStyle name="요약 5 5 6" xfId="9717"/>
    <cellStyle name="요약 5 5 6 2" xfId="15683"/>
    <cellStyle name="요약 5 5 6 3" xfId="21439"/>
    <cellStyle name="요약 5 5 6 4" xfId="26921"/>
    <cellStyle name="요약 5 5 7" xfId="9718"/>
    <cellStyle name="요약 5 5 7 2" xfId="15684"/>
    <cellStyle name="요약 5 5 7 3" xfId="21440"/>
    <cellStyle name="요약 5 5 7 4" xfId="26922"/>
    <cellStyle name="요약 5 5 8" xfId="9719"/>
    <cellStyle name="요약 5 5 8 2" xfId="15685"/>
    <cellStyle name="요약 5 5 8 3" xfId="21441"/>
    <cellStyle name="요약 5 5 8 4" xfId="26923"/>
    <cellStyle name="요약 5 5 9" xfId="11456"/>
    <cellStyle name="요약 5 6" xfId="9720"/>
    <cellStyle name="요약 5 6 2" xfId="15686"/>
    <cellStyle name="요약 5 6 3" xfId="21442"/>
    <cellStyle name="요약 5 6 4" xfId="26924"/>
    <cellStyle name="요약 5 7" xfId="9721"/>
    <cellStyle name="요약 5 7 2" xfId="15687"/>
    <cellStyle name="요약 5 7 3" xfId="21443"/>
    <cellStyle name="요약 5 7 4" xfId="26925"/>
    <cellStyle name="요약 5 8" xfId="11328"/>
    <cellStyle name="요약 5 9" xfId="11281"/>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2" xfId="5515"/>
    <cellStyle name="입력 2 2 2 2" xfId="5803"/>
    <cellStyle name="입력 2 2 2 2 10" xfId="11776"/>
    <cellStyle name="입력 2 2 2 2 11" xfId="17540"/>
    <cellStyle name="입력 2 2 2 2 12" xfId="23056"/>
    <cellStyle name="입력 2 2 2 2 2" xfId="9722"/>
    <cellStyle name="입력 2 2 2 2 2 2" xfId="15688"/>
    <cellStyle name="입력 2 2 2 2 2 3" xfId="21444"/>
    <cellStyle name="입력 2 2 2 2 2 4" xfId="26926"/>
    <cellStyle name="입력 2 2 2 2 3" xfId="9723"/>
    <cellStyle name="입력 2 2 2 2 3 2" xfId="15689"/>
    <cellStyle name="입력 2 2 2 2 3 3" xfId="21445"/>
    <cellStyle name="입력 2 2 2 2 3 4" xfId="26927"/>
    <cellStyle name="입력 2 2 2 2 4" xfId="9724"/>
    <cellStyle name="입력 2 2 2 2 4 2" xfId="15690"/>
    <cellStyle name="입력 2 2 2 2 4 3" xfId="21446"/>
    <cellStyle name="입력 2 2 2 2 4 4" xfId="26928"/>
    <cellStyle name="입력 2 2 2 2 5" xfId="9725"/>
    <cellStyle name="입력 2 2 2 2 5 2" xfId="15691"/>
    <cellStyle name="입력 2 2 2 2 5 3" xfId="21447"/>
    <cellStyle name="입력 2 2 2 2 5 4" xfId="26929"/>
    <cellStyle name="입력 2 2 2 2 6" xfId="9726"/>
    <cellStyle name="입력 2 2 2 2 6 2" xfId="15692"/>
    <cellStyle name="입력 2 2 2 2 6 3" xfId="21448"/>
    <cellStyle name="입력 2 2 2 2 6 4" xfId="26930"/>
    <cellStyle name="입력 2 2 2 2 7" xfId="9727"/>
    <cellStyle name="입력 2 2 2 2 7 2" xfId="15693"/>
    <cellStyle name="입력 2 2 2 2 7 3" xfId="21449"/>
    <cellStyle name="입력 2 2 2 2 7 4" xfId="26931"/>
    <cellStyle name="입력 2 2 2 2 8" xfId="9728"/>
    <cellStyle name="입력 2 2 2 2 8 2" xfId="15694"/>
    <cellStyle name="입력 2 2 2 2 8 3" xfId="21450"/>
    <cellStyle name="입력 2 2 2 2 8 4" xfId="26932"/>
    <cellStyle name="입력 2 2 2 2 9" xfId="9729"/>
    <cellStyle name="입력 2 2 2 2 9 2" xfId="15695"/>
    <cellStyle name="입력 2 2 2 2 9 3" xfId="21451"/>
    <cellStyle name="입력 2 2 2 2 9 4" xfId="26933"/>
    <cellStyle name="입력 2 2 2 3" xfId="6026"/>
    <cellStyle name="입력 2 2 2 3 10" xfId="9730"/>
    <cellStyle name="입력 2 2 2 3 10 2" xfId="15696"/>
    <cellStyle name="입력 2 2 2 3 10 3" xfId="21452"/>
    <cellStyle name="입력 2 2 2 3 10 4" xfId="26934"/>
    <cellStyle name="입력 2 2 2 3 11" xfId="11999"/>
    <cellStyle name="입력 2 2 2 3 12" xfId="17756"/>
    <cellStyle name="입력 2 2 2 3 13" xfId="23253"/>
    <cellStyle name="입력 2 2 2 3 2" xfId="9731"/>
    <cellStyle name="입력 2 2 2 3 2 2" xfId="15697"/>
    <cellStyle name="입력 2 2 2 3 2 3" xfId="21453"/>
    <cellStyle name="입력 2 2 2 3 2 4" xfId="26935"/>
    <cellStyle name="입력 2 2 2 3 3" xfId="9732"/>
    <cellStyle name="입력 2 2 2 3 3 2" xfId="15698"/>
    <cellStyle name="입력 2 2 2 3 3 3" xfId="21454"/>
    <cellStyle name="입력 2 2 2 3 3 4" xfId="26936"/>
    <cellStyle name="입력 2 2 2 3 4" xfId="9733"/>
    <cellStyle name="입력 2 2 2 3 4 2" xfId="15699"/>
    <cellStyle name="입력 2 2 2 3 4 3" xfId="21455"/>
    <cellStyle name="입력 2 2 2 3 4 4" xfId="26937"/>
    <cellStyle name="입력 2 2 2 3 5" xfId="9734"/>
    <cellStyle name="입력 2 2 2 3 5 2" xfId="15700"/>
    <cellStyle name="입력 2 2 2 3 5 3" xfId="21456"/>
    <cellStyle name="입력 2 2 2 3 5 4" xfId="26938"/>
    <cellStyle name="입력 2 2 2 3 6" xfId="9735"/>
    <cellStyle name="입력 2 2 2 3 6 2" xfId="15701"/>
    <cellStyle name="입력 2 2 2 3 6 3" xfId="21457"/>
    <cellStyle name="입력 2 2 2 3 6 4" xfId="26939"/>
    <cellStyle name="입력 2 2 2 3 7" xfId="9736"/>
    <cellStyle name="입력 2 2 2 3 7 2" xfId="15702"/>
    <cellStyle name="입력 2 2 2 3 7 3" xfId="21458"/>
    <cellStyle name="입력 2 2 2 3 7 4" xfId="26940"/>
    <cellStyle name="입력 2 2 2 3 8" xfId="9737"/>
    <cellStyle name="입력 2 2 2 3 8 2" xfId="15703"/>
    <cellStyle name="입력 2 2 2 3 8 3" xfId="21459"/>
    <cellStyle name="입력 2 2 2 3 8 4" xfId="26941"/>
    <cellStyle name="입력 2 2 2 3 9" xfId="9738"/>
    <cellStyle name="입력 2 2 2 3 9 2" xfId="15704"/>
    <cellStyle name="입력 2 2 2 3 9 3" xfId="21460"/>
    <cellStyle name="입력 2 2 2 3 9 4" xfId="26942"/>
    <cellStyle name="입력 2 2 2 4" xfId="9739"/>
    <cellStyle name="입력 2 2 2 4 2" xfId="15705"/>
    <cellStyle name="입력 2 2 2 4 3" xfId="21461"/>
    <cellStyle name="입력 2 2 2 4 4" xfId="26943"/>
    <cellStyle name="입력 2 2 2 5" xfId="9740"/>
    <cellStyle name="입력 2 2 2 5 2" xfId="15706"/>
    <cellStyle name="입력 2 2 2 5 3" xfId="21462"/>
    <cellStyle name="입력 2 2 2 5 4" xfId="26944"/>
    <cellStyle name="입력 2 2 2 6" xfId="9741"/>
    <cellStyle name="입력 2 2 2 6 2" xfId="15707"/>
    <cellStyle name="입력 2 2 2 6 3" xfId="21463"/>
    <cellStyle name="입력 2 2 2 6 4" xfId="26945"/>
    <cellStyle name="입력 2 2 2 7" xfId="11509"/>
    <cellStyle name="입력 2 2 2 8" xfId="17298"/>
    <cellStyle name="입력 2 2 3" xfId="5442"/>
    <cellStyle name="입력 2 2 3 2" xfId="5730"/>
    <cellStyle name="입력 2 2 3 2 10" xfId="11703"/>
    <cellStyle name="입력 2 2 3 2 11" xfId="17470"/>
    <cellStyle name="입력 2 2 3 2 12" xfId="22991"/>
    <cellStyle name="입력 2 2 3 2 2" xfId="9742"/>
    <cellStyle name="입력 2 2 3 2 2 2" xfId="15708"/>
    <cellStyle name="입력 2 2 3 2 2 3" xfId="21464"/>
    <cellStyle name="입력 2 2 3 2 2 4" xfId="26946"/>
    <cellStyle name="입력 2 2 3 2 3" xfId="9743"/>
    <cellStyle name="입력 2 2 3 2 3 2" xfId="15709"/>
    <cellStyle name="입력 2 2 3 2 3 3" xfId="21465"/>
    <cellStyle name="입력 2 2 3 2 3 4" xfId="26947"/>
    <cellStyle name="입력 2 2 3 2 4" xfId="9744"/>
    <cellStyle name="입력 2 2 3 2 4 2" xfId="15710"/>
    <cellStyle name="입력 2 2 3 2 4 3" xfId="21466"/>
    <cellStyle name="입력 2 2 3 2 4 4" xfId="26948"/>
    <cellStyle name="입력 2 2 3 2 5" xfId="9745"/>
    <cellStyle name="입력 2 2 3 2 5 2" xfId="15711"/>
    <cellStyle name="입력 2 2 3 2 5 3" xfId="21467"/>
    <cellStyle name="입력 2 2 3 2 5 4" xfId="26949"/>
    <cellStyle name="입력 2 2 3 2 6" xfId="9746"/>
    <cellStyle name="입력 2 2 3 2 6 2" xfId="15712"/>
    <cellStyle name="입력 2 2 3 2 6 3" xfId="21468"/>
    <cellStyle name="입력 2 2 3 2 6 4" xfId="26950"/>
    <cellStyle name="입력 2 2 3 2 7" xfId="9747"/>
    <cellStyle name="입력 2 2 3 2 7 2" xfId="15713"/>
    <cellStyle name="입력 2 2 3 2 7 3" xfId="21469"/>
    <cellStyle name="입력 2 2 3 2 7 4" xfId="26951"/>
    <cellStyle name="입력 2 2 3 2 8" xfId="9748"/>
    <cellStyle name="입력 2 2 3 2 8 2" xfId="15714"/>
    <cellStyle name="입력 2 2 3 2 8 3" xfId="21470"/>
    <cellStyle name="입력 2 2 3 2 8 4" xfId="26952"/>
    <cellStyle name="입력 2 2 3 2 9" xfId="9749"/>
    <cellStyle name="입력 2 2 3 2 9 2" xfId="15715"/>
    <cellStyle name="입력 2 2 3 2 9 3" xfId="21471"/>
    <cellStyle name="입력 2 2 3 2 9 4" xfId="26953"/>
    <cellStyle name="입력 2 2 3 3" xfId="5961"/>
    <cellStyle name="입력 2 2 3 3 10" xfId="9750"/>
    <cellStyle name="입력 2 2 3 3 10 2" xfId="15716"/>
    <cellStyle name="입력 2 2 3 3 10 3" xfId="21472"/>
    <cellStyle name="입력 2 2 3 3 10 4" xfId="26954"/>
    <cellStyle name="입력 2 2 3 3 11" xfId="11934"/>
    <cellStyle name="입력 2 2 3 3 12" xfId="17691"/>
    <cellStyle name="입력 2 2 3 3 13" xfId="23188"/>
    <cellStyle name="입력 2 2 3 3 2" xfId="9751"/>
    <cellStyle name="입력 2 2 3 3 2 2" xfId="15717"/>
    <cellStyle name="입력 2 2 3 3 2 3" xfId="21473"/>
    <cellStyle name="입력 2 2 3 3 2 4" xfId="26955"/>
    <cellStyle name="입력 2 2 3 3 3" xfId="9752"/>
    <cellStyle name="입력 2 2 3 3 3 2" xfId="15718"/>
    <cellStyle name="입력 2 2 3 3 3 3" xfId="21474"/>
    <cellStyle name="입력 2 2 3 3 3 4" xfId="26956"/>
    <cellStyle name="입력 2 2 3 3 4" xfId="9753"/>
    <cellStyle name="입력 2 2 3 3 4 2" xfId="15719"/>
    <cellStyle name="입력 2 2 3 3 4 3" xfId="21475"/>
    <cellStyle name="입력 2 2 3 3 4 4" xfId="26957"/>
    <cellStyle name="입력 2 2 3 3 5" xfId="9754"/>
    <cellStyle name="입력 2 2 3 3 5 2" xfId="15720"/>
    <cellStyle name="입력 2 2 3 3 5 3" xfId="21476"/>
    <cellStyle name="입력 2 2 3 3 5 4" xfId="26958"/>
    <cellStyle name="입력 2 2 3 3 6" xfId="9755"/>
    <cellStyle name="입력 2 2 3 3 6 2" xfId="15721"/>
    <cellStyle name="입력 2 2 3 3 6 3" xfId="21477"/>
    <cellStyle name="입력 2 2 3 3 6 4" xfId="26959"/>
    <cellStyle name="입력 2 2 3 3 7" xfId="9756"/>
    <cellStyle name="입력 2 2 3 3 7 2" xfId="15722"/>
    <cellStyle name="입력 2 2 3 3 7 3" xfId="21478"/>
    <cellStyle name="입력 2 2 3 3 7 4" xfId="26960"/>
    <cellStyle name="입력 2 2 3 3 8" xfId="9757"/>
    <cellStyle name="입력 2 2 3 3 8 2" xfId="15723"/>
    <cellStyle name="입력 2 2 3 3 8 3" xfId="21479"/>
    <cellStyle name="입력 2 2 3 3 8 4" xfId="26961"/>
    <cellStyle name="입력 2 2 3 3 9" xfId="9758"/>
    <cellStyle name="입력 2 2 3 3 9 2" xfId="15724"/>
    <cellStyle name="입력 2 2 3 3 9 3" xfId="21480"/>
    <cellStyle name="입력 2 2 3 3 9 4" xfId="26962"/>
    <cellStyle name="입력 2 2 3 4" xfId="9759"/>
    <cellStyle name="입력 2 2 3 4 2" xfId="15725"/>
    <cellStyle name="입력 2 2 3 4 3" xfId="21481"/>
    <cellStyle name="입력 2 2 3 4 4" xfId="26963"/>
    <cellStyle name="입력 2 2 3 5" xfId="9760"/>
    <cellStyle name="입력 2 2 3 5 2" xfId="15726"/>
    <cellStyle name="입력 2 2 3 5 3" xfId="21482"/>
    <cellStyle name="입력 2 2 3 5 4" xfId="26964"/>
    <cellStyle name="입력 2 2 3 6" xfId="9761"/>
    <cellStyle name="입력 2 2 3 6 2" xfId="15727"/>
    <cellStyle name="입력 2 2 3 6 3" xfId="21483"/>
    <cellStyle name="입력 2 2 3 6 4" xfId="26965"/>
    <cellStyle name="입력 2 2 3 7" xfId="11436"/>
    <cellStyle name="입력 2 2 3 8" xfId="17231"/>
    <cellStyle name="입력 2 2 4" xfId="5414"/>
    <cellStyle name="입력 2 2 4 2" xfId="5702"/>
    <cellStyle name="입력 2 2 4 2 10" xfId="11675"/>
    <cellStyle name="입력 2 2 4 2 11" xfId="17444"/>
    <cellStyle name="입력 2 2 4 2 12" xfId="22965"/>
    <cellStyle name="입력 2 2 4 2 2" xfId="9762"/>
    <cellStyle name="입력 2 2 4 2 2 2" xfId="15728"/>
    <cellStyle name="입력 2 2 4 2 2 3" xfId="21484"/>
    <cellStyle name="입력 2 2 4 2 2 4" xfId="26966"/>
    <cellStyle name="입력 2 2 4 2 3" xfId="9763"/>
    <cellStyle name="입력 2 2 4 2 3 2" xfId="15729"/>
    <cellStyle name="입력 2 2 4 2 3 3" xfId="21485"/>
    <cellStyle name="입력 2 2 4 2 3 4" xfId="26967"/>
    <cellStyle name="입력 2 2 4 2 4" xfId="9764"/>
    <cellStyle name="입력 2 2 4 2 4 2" xfId="15730"/>
    <cellStyle name="입력 2 2 4 2 4 3" xfId="21486"/>
    <cellStyle name="입력 2 2 4 2 4 4" xfId="26968"/>
    <cellStyle name="입력 2 2 4 2 5" xfId="9765"/>
    <cellStyle name="입력 2 2 4 2 5 2" xfId="15731"/>
    <cellStyle name="입력 2 2 4 2 5 3" xfId="21487"/>
    <cellStyle name="입력 2 2 4 2 5 4" xfId="26969"/>
    <cellStyle name="입력 2 2 4 2 6" xfId="9766"/>
    <cellStyle name="입력 2 2 4 2 6 2" xfId="15732"/>
    <cellStyle name="입력 2 2 4 2 6 3" xfId="21488"/>
    <cellStyle name="입력 2 2 4 2 6 4" xfId="26970"/>
    <cellStyle name="입력 2 2 4 2 7" xfId="9767"/>
    <cellStyle name="입력 2 2 4 2 7 2" xfId="15733"/>
    <cellStyle name="입력 2 2 4 2 7 3" xfId="21489"/>
    <cellStyle name="입력 2 2 4 2 7 4" xfId="26971"/>
    <cellStyle name="입력 2 2 4 2 8" xfId="9768"/>
    <cellStyle name="입력 2 2 4 2 8 2" xfId="15734"/>
    <cellStyle name="입력 2 2 4 2 8 3" xfId="21490"/>
    <cellStyle name="입력 2 2 4 2 8 4" xfId="26972"/>
    <cellStyle name="입력 2 2 4 2 9" xfId="9769"/>
    <cellStyle name="입력 2 2 4 2 9 2" xfId="15735"/>
    <cellStyle name="입력 2 2 4 2 9 3" xfId="21491"/>
    <cellStyle name="입력 2 2 4 2 9 4" xfId="26973"/>
    <cellStyle name="입력 2 2 4 3" xfId="5941"/>
    <cellStyle name="입력 2 2 4 3 10" xfId="9770"/>
    <cellStyle name="입력 2 2 4 3 10 2" xfId="15736"/>
    <cellStyle name="입력 2 2 4 3 10 3" xfId="21492"/>
    <cellStyle name="입력 2 2 4 3 10 4" xfId="26974"/>
    <cellStyle name="입력 2 2 4 3 11" xfId="11914"/>
    <cellStyle name="입력 2 2 4 3 12" xfId="17671"/>
    <cellStyle name="입력 2 2 4 3 13" xfId="23168"/>
    <cellStyle name="입력 2 2 4 3 2" xfId="9771"/>
    <cellStyle name="입력 2 2 4 3 2 2" xfId="15737"/>
    <cellStyle name="입력 2 2 4 3 2 3" xfId="21493"/>
    <cellStyle name="입력 2 2 4 3 2 4" xfId="26975"/>
    <cellStyle name="입력 2 2 4 3 3" xfId="9772"/>
    <cellStyle name="입력 2 2 4 3 3 2" xfId="15738"/>
    <cellStyle name="입력 2 2 4 3 3 3" xfId="21494"/>
    <cellStyle name="입력 2 2 4 3 3 4" xfId="26976"/>
    <cellStyle name="입력 2 2 4 3 4" xfId="9773"/>
    <cellStyle name="입력 2 2 4 3 4 2" xfId="15739"/>
    <cellStyle name="입력 2 2 4 3 4 3" xfId="21495"/>
    <cellStyle name="입력 2 2 4 3 4 4" xfId="26977"/>
    <cellStyle name="입력 2 2 4 3 5" xfId="9774"/>
    <cellStyle name="입력 2 2 4 3 5 2" xfId="15740"/>
    <cellStyle name="입력 2 2 4 3 5 3" xfId="21496"/>
    <cellStyle name="입력 2 2 4 3 5 4" xfId="26978"/>
    <cellStyle name="입력 2 2 4 3 6" xfId="9775"/>
    <cellStyle name="입력 2 2 4 3 6 2" xfId="15741"/>
    <cellStyle name="입력 2 2 4 3 6 3" xfId="21497"/>
    <cellStyle name="입력 2 2 4 3 6 4" xfId="26979"/>
    <cellStyle name="입력 2 2 4 3 7" xfId="9776"/>
    <cellStyle name="입력 2 2 4 3 7 2" xfId="15742"/>
    <cellStyle name="입력 2 2 4 3 7 3" xfId="21498"/>
    <cellStyle name="입력 2 2 4 3 7 4" xfId="26980"/>
    <cellStyle name="입력 2 2 4 3 8" xfId="9777"/>
    <cellStyle name="입력 2 2 4 3 8 2" xfId="15743"/>
    <cellStyle name="입력 2 2 4 3 8 3" xfId="21499"/>
    <cellStyle name="입력 2 2 4 3 8 4" xfId="26981"/>
    <cellStyle name="입력 2 2 4 3 9" xfId="9778"/>
    <cellStyle name="입력 2 2 4 3 9 2" xfId="15744"/>
    <cellStyle name="입력 2 2 4 3 9 3" xfId="21500"/>
    <cellStyle name="입력 2 2 4 3 9 4" xfId="26982"/>
    <cellStyle name="입력 2 2 4 4" xfId="9779"/>
    <cellStyle name="입력 2 2 4 4 2" xfId="15745"/>
    <cellStyle name="입력 2 2 4 4 3" xfId="21501"/>
    <cellStyle name="입력 2 2 4 4 4" xfId="26983"/>
    <cellStyle name="입력 2 2 4 5" xfId="9780"/>
    <cellStyle name="입력 2 2 4 5 2" xfId="15746"/>
    <cellStyle name="입력 2 2 4 5 3" xfId="21502"/>
    <cellStyle name="입력 2 2 4 5 4" xfId="26984"/>
    <cellStyle name="입력 2 2 4 6" xfId="9781"/>
    <cellStyle name="입력 2 2 4 6 2" xfId="15747"/>
    <cellStyle name="입력 2 2 4 6 3" xfId="21503"/>
    <cellStyle name="입력 2 2 4 6 4" xfId="26985"/>
    <cellStyle name="입력 2 2 4 7" xfId="9782"/>
    <cellStyle name="입력 2 2 4 7 2" xfId="15748"/>
    <cellStyle name="입력 2 2 4 7 3" xfId="21504"/>
    <cellStyle name="입력 2 2 4 7 4" xfId="26986"/>
    <cellStyle name="입력 2 2 4 8" xfId="11408"/>
    <cellStyle name="입력 2 2 4 9" xfId="17206"/>
    <cellStyle name="입력 2 2 5" xfId="5461"/>
    <cellStyle name="입력 2 2 5 10" xfId="17248"/>
    <cellStyle name="입력 2 2 5 11" xfId="22872"/>
    <cellStyle name="입력 2 2 5 2" xfId="5749"/>
    <cellStyle name="입력 2 2 5 2 10" xfId="9783"/>
    <cellStyle name="입력 2 2 5 2 10 2" xfId="15749"/>
    <cellStyle name="입력 2 2 5 2 10 3" xfId="21505"/>
    <cellStyle name="입력 2 2 5 2 10 4" xfId="26987"/>
    <cellStyle name="입력 2 2 5 2 11" xfId="11722"/>
    <cellStyle name="입력 2 2 5 2 12" xfId="17489"/>
    <cellStyle name="입력 2 2 5 2 13" xfId="23007"/>
    <cellStyle name="입력 2 2 5 2 2" xfId="9784"/>
    <cellStyle name="입력 2 2 5 2 2 2" xfId="15750"/>
    <cellStyle name="입력 2 2 5 2 2 3" xfId="21506"/>
    <cellStyle name="입력 2 2 5 2 2 4" xfId="26988"/>
    <cellStyle name="입력 2 2 5 2 3" xfId="9785"/>
    <cellStyle name="입력 2 2 5 2 3 2" xfId="15751"/>
    <cellStyle name="입력 2 2 5 2 3 3" xfId="21507"/>
    <cellStyle name="입력 2 2 5 2 3 4" xfId="26989"/>
    <cellStyle name="입력 2 2 5 2 4" xfId="9786"/>
    <cellStyle name="입력 2 2 5 2 4 2" xfId="15752"/>
    <cellStyle name="입력 2 2 5 2 4 3" xfId="21508"/>
    <cellStyle name="입력 2 2 5 2 4 4" xfId="26990"/>
    <cellStyle name="입력 2 2 5 2 5" xfId="9787"/>
    <cellStyle name="입력 2 2 5 2 5 2" xfId="15753"/>
    <cellStyle name="입력 2 2 5 2 5 3" xfId="21509"/>
    <cellStyle name="입력 2 2 5 2 5 4" xfId="26991"/>
    <cellStyle name="입력 2 2 5 2 6" xfId="9788"/>
    <cellStyle name="입력 2 2 5 2 6 2" xfId="15754"/>
    <cellStyle name="입력 2 2 5 2 6 3" xfId="21510"/>
    <cellStyle name="입력 2 2 5 2 6 4" xfId="26992"/>
    <cellStyle name="입력 2 2 5 2 7" xfId="9789"/>
    <cellStyle name="입력 2 2 5 2 7 2" xfId="15755"/>
    <cellStyle name="입력 2 2 5 2 7 3" xfId="21511"/>
    <cellStyle name="입력 2 2 5 2 7 4" xfId="26993"/>
    <cellStyle name="입력 2 2 5 2 8" xfId="9790"/>
    <cellStyle name="입력 2 2 5 2 8 2" xfId="15756"/>
    <cellStyle name="입력 2 2 5 2 8 3" xfId="21512"/>
    <cellStyle name="입력 2 2 5 2 8 4" xfId="26994"/>
    <cellStyle name="입력 2 2 5 2 9" xfId="9791"/>
    <cellStyle name="입력 2 2 5 2 9 2" xfId="15757"/>
    <cellStyle name="입력 2 2 5 2 9 3" xfId="21513"/>
    <cellStyle name="입력 2 2 5 2 9 4" xfId="26995"/>
    <cellStyle name="입력 2 2 5 3" xfId="5976"/>
    <cellStyle name="입력 2 2 5 3 10" xfId="9792"/>
    <cellStyle name="입력 2 2 5 3 10 2" xfId="15758"/>
    <cellStyle name="입력 2 2 5 3 10 3" xfId="21514"/>
    <cellStyle name="입력 2 2 5 3 10 4" xfId="26996"/>
    <cellStyle name="입력 2 2 5 3 11" xfId="11949"/>
    <cellStyle name="입력 2 2 5 3 12" xfId="17706"/>
    <cellStyle name="입력 2 2 5 3 13" xfId="23203"/>
    <cellStyle name="입력 2 2 5 3 2" xfId="9793"/>
    <cellStyle name="입력 2 2 5 3 2 2" xfId="15759"/>
    <cellStyle name="입력 2 2 5 3 2 3" xfId="21515"/>
    <cellStyle name="입력 2 2 5 3 2 4" xfId="26997"/>
    <cellStyle name="입력 2 2 5 3 3" xfId="9794"/>
    <cellStyle name="입력 2 2 5 3 3 2" xfId="15760"/>
    <cellStyle name="입력 2 2 5 3 3 3" xfId="21516"/>
    <cellStyle name="입력 2 2 5 3 3 4" xfId="26998"/>
    <cellStyle name="입력 2 2 5 3 4" xfId="9795"/>
    <cellStyle name="입력 2 2 5 3 4 2" xfId="15761"/>
    <cellStyle name="입력 2 2 5 3 4 3" xfId="21517"/>
    <cellStyle name="입력 2 2 5 3 4 4" xfId="26999"/>
    <cellStyle name="입력 2 2 5 3 5" xfId="9796"/>
    <cellStyle name="입력 2 2 5 3 5 2" xfId="15762"/>
    <cellStyle name="입력 2 2 5 3 5 3" xfId="21518"/>
    <cellStyle name="입력 2 2 5 3 5 4" xfId="27000"/>
    <cellStyle name="입력 2 2 5 3 6" xfId="9797"/>
    <cellStyle name="입력 2 2 5 3 6 2" xfId="15763"/>
    <cellStyle name="입력 2 2 5 3 6 3" xfId="21519"/>
    <cellStyle name="입력 2 2 5 3 6 4" xfId="27001"/>
    <cellStyle name="입력 2 2 5 3 7" xfId="9798"/>
    <cellStyle name="입력 2 2 5 3 7 2" xfId="15764"/>
    <cellStyle name="입력 2 2 5 3 7 3" xfId="21520"/>
    <cellStyle name="입력 2 2 5 3 7 4" xfId="27002"/>
    <cellStyle name="입력 2 2 5 3 8" xfId="9799"/>
    <cellStyle name="입력 2 2 5 3 8 2" xfId="15765"/>
    <cellStyle name="입력 2 2 5 3 8 3" xfId="21521"/>
    <cellStyle name="입력 2 2 5 3 8 4" xfId="27003"/>
    <cellStyle name="입력 2 2 5 3 9" xfId="9800"/>
    <cellStyle name="입력 2 2 5 3 9 2" xfId="15766"/>
    <cellStyle name="입력 2 2 5 3 9 3" xfId="21522"/>
    <cellStyle name="입력 2 2 5 3 9 4" xfId="27004"/>
    <cellStyle name="입력 2 2 5 4" xfId="9801"/>
    <cellStyle name="입력 2 2 5 4 2" xfId="15767"/>
    <cellStyle name="입력 2 2 5 4 3" xfId="21523"/>
    <cellStyle name="입력 2 2 5 4 4" xfId="27005"/>
    <cellStyle name="입력 2 2 5 5" xfId="9802"/>
    <cellStyle name="입력 2 2 5 5 2" xfId="15768"/>
    <cellStyle name="입력 2 2 5 5 3" xfId="21524"/>
    <cellStyle name="입력 2 2 5 5 4" xfId="27006"/>
    <cellStyle name="입력 2 2 5 6" xfId="9803"/>
    <cellStyle name="입력 2 2 5 6 2" xfId="15769"/>
    <cellStyle name="입력 2 2 5 6 3" xfId="21525"/>
    <cellStyle name="입력 2 2 5 6 4" xfId="27007"/>
    <cellStyle name="입력 2 2 5 7" xfId="9804"/>
    <cellStyle name="입력 2 2 5 7 2" xfId="15770"/>
    <cellStyle name="입력 2 2 5 7 3" xfId="21526"/>
    <cellStyle name="입력 2 2 5 7 4" xfId="27008"/>
    <cellStyle name="입력 2 2 5 8" xfId="9805"/>
    <cellStyle name="입력 2 2 5 8 2" xfId="15771"/>
    <cellStyle name="입력 2 2 5 8 3" xfId="21527"/>
    <cellStyle name="입력 2 2 5 8 4" xfId="27009"/>
    <cellStyle name="입력 2 2 5 9" xfId="11455"/>
    <cellStyle name="입력 2 2 6" xfId="9806"/>
    <cellStyle name="입력 2 2 6 2" xfId="15772"/>
    <cellStyle name="입력 2 2 6 3" xfId="21528"/>
    <cellStyle name="입력 2 2 6 4" xfId="27010"/>
    <cellStyle name="입력 2 2 7" xfId="9807"/>
    <cellStyle name="입력 2 2 7 2" xfId="15773"/>
    <cellStyle name="입력 2 2 7 3" xfId="21529"/>
    <cellStyle name="입력 2 2 7 4" xfId="27011"/>
    <cellStyle name="입력 2 2 8" xfId="11330"/>
    <cellStyle name="입력 2 2 9" xfId="11279"/>
    <cellStyle name="입력 2 3" xfId="5387"/>
    <cellStyle name="입력 2 3 10" xfId="9808"/>
    <cellStyle name="입력 2 3 10 2" xfId="15774"/>
    <cellStyle name="입력 2 3 10 3" xfId="21530"/>
    <cellStyle name="입력 2 3 10 4" xfId="27012"/>
    <cellStyle name="입력 2 3 11" xfId="11381"/>
    <cellStyle name="입력 2 3 12" xfId="17184"/>
    <cellStyle name="입력 2 3 13" xfId="11308"/>
    <cellStyle name="입력 2 3 2" xfId="5675"/>
    <cellStyle name="입력 2 3 2 10" xfId="11648"/>
    <cellStyle name="입력 2 3 2 11" xfId="17418"/>
    <cellStyle name="입력 2 3 2 12" xfId="22947"/>
    <cellStyle name="입력 2 3 2 2" xfId="9809"/>
    <cellStyle name="입력 2 3 2 2 2" xfId="15775"/>
    <cellStyle name="입력 2 3 2 2 3" xfId="21531"/>
    <cellStyle name="입력 2 3 2 2 4" xfId="27013"/>
    <cellStyle name="입력 2 3 2 3" xfId="9810"/>
    <cellStyle name="입력 2 3 2 3 2" xfId="15776"/>
    <cellStyle name="입력 2 3 2 3 3" xfId="21532"/>
    <cellStyle name="입력 2 3 2 3 4" xfId="27014"/>
    <cellStyle name="입력 2 3 2 4" xfId="9811"/>
    <cellStyle name="입력 2 3 2 4 2" xfId="15777"/>
    <cellStyle name="입력 2 3 2 4 3" xfId="21533"/>
    <cellStyle name="입력 2 3 2 4 4" xfId="27015"/>
    <cellStyle name="입력 2 3 2 5" xfId="9812"/>
    <cellStyle name="입력 2 3 2 5 2" xfId="15778"/>
    <cellStyle name="입력 2 3 2 5 3" xfId="21534"/>
    <cellStyle name="입력 2 3 2 5 4" xfId="27016"/>
    <cellStyle name="입력 2 3 2 6" xfId="9813"/>
    <cellStyle name="입력 2 3 2 6 2" xfId="15779"/>
    <cellStyle name="입력 2 3 2 6 3" xfId="21535"/>
    <cellStyle name="입력 2 3 2 6 4" xfId="27017"/>
    <cellStyle name="입력 2 3 2 7" xfId="9814"/>
    <cellStyle name="입력 2 3 2 7 2" xfId="15780"/>
    <cellStyle name="입력 2 3 2 7 3" xfId="21536"/>
    <cellStyle name="입력 2 3 2 7 4" xfId="27018"/>
    <cellStyle name="입력 2 3 2 8" xfId="9815"/>
    <cellStyle name="입력 2 3 2 8 2" xfId="15781"/>
    <cellStyle name="입력 2 3 2 8 3" xfId="21537"/>
    <cellStyle name="입력 2 3 2 8 4" xfId="27019"/>
    <cellStyle name="입력 2 3 2 9" xfId="9816"/>
    <cellStyle name="입력 2 3 2 9 2" xfId="15782"/>
    <cellStyle name="입력 2 3 2 9 3" xfId="21538"/>
    <cellStyle name="입력 2 3 2 9 4" xfId="27020"/>
    <cellStyle name="입력 2 3 3" xfId="5916"/>
    <cellStyle name="입력 2 3 3 10" xfId="9817"/>
    <cellStyle name="입력 2 3 3 10 2" xfId="15783"/>
    <cellStyle name="입력 2 3 3 10 3" xfId="21539"/>
    <cellStyle name="입력 2 3 3 10 4" xfId="27021"/>
    <cellStyle name="입력 2 3 3 11" xfId="11889"/>
    <cellStyle name="입력 2 3 3 12" xfId="17646"/>
    <cellStyle name="입력 2 3 3 13" xfId="23143"/>
    <cellStyle name="입력 2 3 3 2" xfId="9818"/>
    <cellStyle name="입력 2 3 3 2 2" xfId="15784"/>
    <cellStyle name="입력 2 3 3 2 3" xfId="21540"/>
    <cellStyle name="입력 2 3 3 2 4" xfId="27022"/>
    <cellStyle name="입력 2 3 3 3" xfId="9819"/>
    <cellStyle name="입력 2 3 3 3 2" xfId="15785"/>
    <cellStyle name="입력 2 3 3 3 3" xfId="21541"/>
    <cellStyle name="입력 2 3 3 3 4" xfId="27023"/>
    <cellStyle name="입력 2 3 3 4" xfId="9820"/>
    <cellStyle name="입력 2 3 3 4 2" xfId="15786"/>
    <cellStyle name="입력 2 3 3 4 3" xfId="21542"/>
    <cellStyle name="입력 2 3 3 4 4" xfId="27024"/>
    <cellStyle name="입력 2 3 3 5" xfId="9821"/>
    <cellStyle name="입력 2 3 3 5 2" xfId="15787"/>
    <cellStyle name="입력 2 3 3 5 3" xfId="21543"/>
    <cellStyle name="입력 2 3 3 5 4" xfId="27025"/>
    <cellStyle name="입력 2 3 3 6" xfId="9822"/>
    <cellStyle name="입력 2 3 3 6 2" xfId="15788"/>
    <cellStyle name="입력 2 3 3 6 3" xfId="21544"/>
    <cellStyle name="입력 2 3 3 6 4" xfId="27026"/>
    <cellStyle name="입력 2 3 3 7" xfId="9823"/>
    <cellStyle name="입력 2 3 3 7 2" xfId="15789"/>
    <cellStyle name="입력 2 3 3 7 3" xfId="21545"/>
    <cellStyle name="입력 2 3 3 7 4" xfId="27027"/>
    <cellStyle name="입력 2 3 3 8" xfId="9824"/>
    <cellStyle name="입력 2 3 3 8 2" xfId="15790"/>
    <cellStyle name="입력 2 3 3 8 3" xfId="21546"/>
    <cellStyle name="입력 2 3 3 8 4" xfId="27028"/>
    <cellStyle name="입력 2 3 3 9" xfId="9825"/>
    <cellStyle name="입력 2 3 3 9 2" xfId="15791"/>
    <cellStyle name="입력 2 3 3 9 3" xfId="21547"/>
    <cellStyle name="입력 2 3 3 9 4" xfId="27029"/>
    <cellStyle name="입력 2 3 4" xfId="9826"/>
    <cellStyle name="입력 2 3 4 2" xfId="15792"/>
    <cellStyle name="입력 2 3 4 3" xfId="21548"/>
    <cellStyle name="입력 2 3 4 4" xfId="27030"/>
    <cellStyle name="입력 2 3 5" xfId="9827"/>
    <cellStyle name="입력 2 3 5 2" xfId="15793"/>
    <cellStyle name="입력 2 3 5 3" xfId="21549"/>
    <cellStyle name="입력 2 3 5 4" xfId="27031"/>
    <cellStyle name="입력 2 3 6" xfId="9828"/>
    <cellStyle name="입력 2 3 6 2" xfId="15794"/>
    <cellStyle name="입력 2 3 6 3" xfId="21550"/>
    <cellStyle name="입력 2 3 6 4" xfId="27032"/>
    <cellStyle name="입력 2 3 7" xfId="9829"/>
    <cellStyle name="입력 2 3 7 2" xfId="15795"/>
    <cellStyle name="입력 2 3 7 3" xfId="21551"/>
    <cellStyle name="입력 2 3 7 4" xfId="27033"/>
    <cellStyle name="입력 2 3 8" xfId="9830"/>
    <cellStyle name="입력 2 3 8 2" xfId="15796"/>
    <cellStyle name="입력 2 3 8 3" xfId="21552"/>
    <cellStyle name="입력 2 3 8 4" xfId="27034"/>
    <cellStyle name="입력 2 3 9" xfId="9831"/>
    <cellStyle name="입력 2 3 9 2" xfId="15797"/>
    <cellStyle name="입력 2 3 9 3" xfId="21553"/>
    <cellStyle name="입력 2 3 9 4" xfId="27035"/>
    <cellStyle name="입력 2 4" xfId="5534"/>
    <cellStyle name="입력 2 4 2" xfId="5822"/>
    <cellStyle name="입력 2 4 2 10" xfId="11795"/>
    <cellStyle name="입력 2 4 2 11" xfId="17558"/>
    <cellStyle name="입력 2 4 2 12" xfId="23074"/>
    <cellStyle name="입력 2 4 2 2" xfId="9832"/>
    <cellStyle name="입력 2 4 2 2 2" xfId="15798"/>
    <cellStyle name="입력 2 4 2 2 3" xfId="21554"/>
    <cellStyle name="입력 2 4 2 2 4" xfId="27036"/>
    <cellStyle name="입력 2 4 2 3" xfId="9833"/>
    <cellStyle name="입력 2 4 2 3 2" xfId="15799"/>
    <cellStyle name="입력 2 4 2 3 3" xfId="21555"/>
    <cellStyle name="입력 2 4 2 3 4" xfId="27037"/>
    <cellStyle name="입력 2 4 2 4" xfId="9834"/>
    <cellStyle name="입력 2 4 2 4 2" xfId="15800"/>
    <cellStyle name="입력 2 4 2 4 3" xfId="21556"/>
    <cellStyle name="입력 2 4 2 4 4" xfId="27038"/>
    <cellStyle name="입력 2 4 2 5" xfId="9835"/>
    <cellStyle name="입력 2 4 2 5 2" xfId="15801"/>
    <cellStyle name="입력 2 4 2 5 3" xfId="21557"/>
    <cellStyle name="입력 2 4 2 5 4" xfId="27039"/>
    <cellStyle name="입력 2 4 2 6" xfId="9836"/>
    <cellStyle name="입력 2 4 2 6 2" xfId="15802"/>
    <cellStyle name="입력 2 4 2 6 3" xfId="21558"/>
    <cellStyle name="입력 2 4 2 6 4" xfId="27040"/>
    <cellStyle name="입력 2 4 2 7" xfId="9837"/>
    <cellStyle name="입력 2 4 2 7 2" xfId="15803"/>
    <cellStyle name="입력 2 4 2 7 3" xfId="21559"/>
    <cellStyle name="입력 2 4 2 7 4" xfId="27041"/>
    <cellStyle name="입력 2 4 2 8" xfId="9838"/>
    <cellStyle name="입력 2 4 2 8 2" xfId="15804"/>
    <cellStyle name="입력 2 4 2 8 3" xfId="21560"/>
    <cellStyle name="입력 2 4 2 8 4" xfId="27042"/>
    <cellStyle name="입력 2 4 2 9" xfId="9839"/>
    <cellStyle name="입력 2 4 2 9 2" xfId="15805"/>
    <cellStyle name="입력 2 4 2 9 3" xfId="21561"/>
    <cellStyle name="입력 2 4 2 9 4" xfId="27043"/>
    <cellStyle name="입력 2 4 3" xfId="6045"/>
    <cellStyle name="입력 2 4 3 10" xfId="9840"/>
    <cellStyle name="입력 2 4 3 10 2" xfId="15806"/>
    <cellStyle name="입력 2 4 3 10 3" xfId="21562"/>
    <cellStyle name="입력 2 4 3 10 4" xfId="27044"/>
    <cellStyle name="입력 2 4 3 11" xfId="12017"/>
    <cellStyle name="입력 2 4 3 12" xfId="17774"/>
    <cellStyle name="입력 2 4 3 13" xfId="23271"/>
    <cellStyle name="입력 2 4 3 2" xfId="9841"/>
    <cellStyle name="입력 2 4 3 2 2" xfId="15807"/>
    <cellStyle name="입력 2 4 3 2 3" xfId="21563"/>
    <cellStyle name="입력 2 4 3 2 4" xfId="27045"/>
    <cellStyle name="입력 2 4 3 3" xfId="9842"/>
    <cellStyle name="입력 2 4 3 3 2" xfId="15808"/>
    <cellStyle name="입력 2 4 3 3 3" xfId="21564"/>
    <cellStyle name="입력 2 4 3 3 4" xfId="27046"/>
    <cellStyle name="입력 2 4 3 4" xfId="9843"/>
    <cellStyle name="입력 2 4 3 4 2" xfId="15809"/>
    <cellStyle name="입력 2 4 3 4 3" xfId="21565"/>
    <cellStyle name="입력 2 4 3 4 4" xfId="27047"/>
    <cellStyle name="입력 2 4 3 5" xfId="9844"/>
    <cellStyle name="입력 2 4 3 5 2" xfId="15810"/>
    <cellStyle name="입력 2 4 3 5 3" xfId="21566"/>
    <cellStyle name="입력 2 4 3 5 4" xfId="27048"/>
    <cellStyle name="입력 2 4 3 6" xfId="9845"/>
    <cellStyle name="입력 2 4 3 6 2" xfId="15811"/>
    <cellStyle name="입력 2 4 3 6 3" xfId="21567"/>
    <cellStyle name="입력 2 4 3 6 4" xfId="27049"/>
    <cellStyle name="입력 2 4 3 7" xfId="9846"/>
    <cellStyle name="입력 2 4 3 7 2" xfId="15812"/>
    <cellStyle name="입력 2 4 3 7 3" xfId="21568"/>
    <cellStyle name="입력 2 4 3 7 4" xfId="27050"/>
    <cellStyle name="입력 2 4 3 8" xfId="9847"/>
    <cellStyle name="입력 2 4 3 8 2" xfId="15813"/>
    <cellStyle name="입력 2 4 3 8 3" xfId="21569"/>
    <cellStyle name="입력 2 4 3 8 4" xfId="27051"/>
    <cellStyle name="입력 2 4 3 9" xfId="9848"/>
    <cellStyle name="입력 2 4 3 9 2" xfId="15814"/>
    <cellStyle name="입력 2 4 3 9 3" xfId="21570"/>
    <cellStyle name="입력 2 4 3 9 4" xfId="27052"/>
    <cellStyle name="입력 2 4 4" xfId="9849"/>
    <cellStyle name="입력 2 4 4 2" xfId="15815"/>
    <cellStyle name="입력 2 4 4 3" xfId="21571"/>
    <cellStyle name="입력 2 4 4 4" xfId="27053"/>
    <cellStyle name="입력 2 4 5" xfId="9850"/>
    <cellStyle name="입력 2 4 5 2" xfId="15816"/>
    <cellStyle name="입력 2 4 5 3" xfId="21572"/>
    <cellStyle name="입력 2 4 5 4" xfId="27054"/>
    <cellStyle name="입력 2 4 6" xfId="9851"/>
    <cellStyle name="입력 2 4 6 2" xfId="15817"/>
    <cellStyle name="입력 2 4 6 3" xfId="21573"/>
    <cellStyle name="입력 2 4 6 4" xfId="27055"/>
    <cellStyle name="입력 2 4 7" xfId="11527"/>
    <cellStyle name="입력 2 4 8" xfId="17315"/>
    <cellStyle name="입력 2 5" xfId="5451"/>
    <cellStyle name="입력 2 5 2" xfId="5739"/>
    <cellStyle name="입력 2 5 2 10" xfId="11712"/>
    <cellStyle name="입력 2 5 2 11" xfId="17479"/>
    <cellStyle name="입력 2 5 2 12" xfId="22999"/>
    <cellStyle name="입력 2 5 2 2" xfId="9852"/>
    <cellStyle name="입력 2 5 2 2 2" xfId="15818"/>
    <cellStyle name="입력 2 5 2 2 3" xfId="21574"/>
    <cellStyle name="입력 2 5 2 2 4" xfId="27056"/>
    <cellStyle name="입력 2 5 2 3" xfId="9853"/>
    <cellStyle name="입력 2 5 2 3 2" xfId="15819"/>
    <cellStyle name="입력 2 5 2 3 3" xfId="21575"/>
    <cellStyle name="입력 2 5 2 3 4" xfId="27057"/>
    <cellStyle name="입력 2 5 2 4" xfId="9854"/>
    <cellStyle name="입력 2 5 2 4 2" xfId="15820"/>
    <cellStyle name="입력 2 5 2 4 3" xfId="21576"/>
    <cellStyle name="입력 2 5 2 4 4" xfId="27058"/>
    <cellStyle name="입력 2 5 2 5" xfId="9855"/>
    <cellStyle name="입력 2 5 2 5 2" xfId="15821"/>
    <cellStyle name="입력 2 5 2 5 3" xfId="21577"/>
    <cellStyle name="입력 2 5 2 5 4" xfId="27059"/>
    <cellStyle name="입력 2 5 2 6" xfId="9856"/>
    <cellStyle name="입력 2 5 2 6 2" xfId="15822"/>
    <cellStyle name="입력 2 5 2 6 3" xfId="21578"/>
    <cellStyle name="입력 2 5 2 6 4" xfId="27060"/>
    <cellStyle name="입력 2 5 2 7" xfId="9857"/>
    <cellStyle name="입력 2 5 2 7 2" xfId="15823"/>
    <cellStyle name="입력 2 5 2 7 3" xfId="21579"/>
    <cellStyle name="입력 2 5 2 7 4" xfId="27061"/>
    <cellStyle name="입력 2 5 2 8" xfId="9858"/>
    <cellStyle name="입력 2 5 2 8 2" xfId="15824"/>
    <cellStyle name="입력 2 5 2 8 3" xfId="21580"/>
    <cellStyle name="입력 2 5 2 8 4" xfId="27062"/>
    <cellStyle name="입력 2 5 2 9" xfId="9859"/>
    <cellStyle name="입력 2 5 2 9 2" xfId="15825"/>
    <cellStyle name="입력 2 5 2 9 3" xfId="21581"/>
    <cellStyle name="입력 2 5 2 9 4" xfId="27063"/>
    <cellStyle name="입력 2 5 3" xfId="5967"/>
    <cellStyle name="입력 2 5 3 10" xfId="9860"/>
    <cellStyle name="입력 2 5 3 10 2" xfId="15826"/>
    <cellStyle name="입력 2 5 3 10 3" xfId="21582"/>
    <cellStyle name="입력 2 5 3 10 4" xfId="27064"/>
    <cellStyle name="입력 2 5 3 11" xfId="11940"/>
    <cellStyle name="입력 2 5 3 12" xfId="17697"/>
    <cellStyle name="입력 2 5 3 13" xfId="23194"/>
    <cellStyle name="입력 2 5 3 2" xfId="9861"/>
    <cellStyle name="입력 2 5 3 2 2" xfId="15827"/>
    <cellStyle name="입력 2 5 3 2 3" xfId="21583"/>
    <cellStyle name="입력 2 5 3 2 4" xfId="27065"/>
    <cellStyle name="입력 2 5 3 3" xfId="9862"/>
    <cellStyle name="입력 2 5 3 3 2" xfId="15828"/>
    <cellStyle name="입력 2 5 3 3 3" xfId="21584"/>
    <cellStyle name="입력 2 5 3 3 4" xfId="27066"/>
    <cellStyle name="입력 2 5 3 4" xfId="9863"/>
    <cellStyle name="입력 2 5 3 4 2" xfId="15829"/>
    <cellStyle name="입력 2 5 3 4 3" xfId="21585"/>
    <cellStyle name="입력 2 5 3 4 4" xfId="27067"/>
    <cellStyle name="입력 2 5 3 5" xfId="9864"/>
    <cellStyle name="입력 2 5 3 5 2" xfId="15830"/>
    <cellStyle name="입력 2 5 3 5 3" xfId="21586"/>
    <cellStyle name="입력 2 5 3 5 4" xfId="27068"/>
    <cellStyle name="입력 2 5 3 6" xfId="9865"/>
    <cellStyle name="입력 2 5 3 6 2" xfId="15831"/>
    <cellStyle name="입력 2 5 3 6 3" xfId="21587"/>
    <cellStyle name="입력 2 5 3 6 4" xfId="27069"/>
    <cellStyle name="입력 2 5 3 7" xfId="9866"/>
    <cellStyle name="입력 2 5 3 7 2" xfId="15832"/>
    <cellStyle name="입력 2 5 3 7 3" xfId="21588"/>
    <cellStyle name="입력 2 5 3 7 4" xfId="27070"/>
    <cellStyle name="입력 2 5 3 8" xfId="9867"/>
    <cellStyle name="입력 2 5 3 8 2" xfId="15833"/>
    <cellStyle name="입력 2 5 3 8 3" xfId="21589"/>
    <cellStyle name="입력 2 5 3 8 4" xfId="27071"/>
    <cellStyle name="입력 2 5 3 9" xfId="9868"/>
    <cellStyle name="입력 2 5 3 9 2" xfId="15834"/>
    <cellStyle name="입력 2 5 3 9 3" xfId="21590"/>
    <cellStyle name="입력 2 5 3 9 4" xfId="27072"/>
    <cellStyle name="입력 2 5 4" xfId="9869"/>
    <cellStyle name="입력 2 5 4 2" xfId="15835"/>
    <cellStyle name="입력 2 5 4 3" xfId="21591"/>
    <cellStyle name="입력 2 5 4 4" xfId="27073"/>
    <cellStyle name="입력 2 5 5" xfId="9870"/>
    <cellStyle name="입력 2 5 5 2" xfId="15836"/>
    <cellStyle name="입력 2 5 5 3" xfId="21592"/>
    <cellStyle name="입력 2 5 5 4" xfId="27074"/>
    <cellStyle name="입력 2 5 6" xfId="9871"/>
    <cellStyle name="입력 2 5 6 2" xfId="15837"/>
    <cellStyle name="입력 2 5 6 3" xfId="21593"/>
    <cellStyle name="입력 2 5 6 4" xfId="27075"/>
    <cellStyle name="입력 2 5 7" xfId="9872"/>
    <cellStyle name="입력 2 5 7 2" xfId="15838"/>
    <cellStyle name="입력 2 5 7 3" xfId="21594"/>
    <cellStyle name="입력 2 5 7 4" xfId="27076"/>
    <cellStyle name="입력 2 5 8" xfId="11445"/>
    <cellStyle name="입력 2 5 9" xfId="17239"/>
    <cellStyle name="입력 2 6" xfId="5508"/>
    <cellStyle name="입력 2 6 10" xfId="17291"/>
    <cellStyle name="입력 2 6 11" xfId="22891"/>
    <cellStyle name="입력 2 6 2" xfId="5796"/>
    <cellStyle name="입력 2 6 2 10" xfId="9873"/>
    <cellStyle name="입력 2 6 2 10 2" xfId="15839"/>
    <cellStyle name="입력 2 6 2 10 3" xfId="21595"/>
    <cellStyle name="입력 2 6 2 10 4" xfId="27077"/>
    <cellStyle name="입력 2 6 2 11" xfId="11769"/>
    <cellStyle name="입력 2 6 2 12" xfId="17533"/>
    <cellStyle name="입력 2 6 2 13" xfId="23049"/>
    <cellStyle name="입력 2 6 2 2" xfId="9874"/>
    <cellStyle name="입력 2 6 2 2 2" xfId="15840"/>
    <cellStyle name="입력 2 6 2 2 3" xfId="21596"/>
    <cellStyle name="입력 2 6 2 2 4" xfId="27078"/>
    <cellStyle name="입력 2 6 2 3" xfId="9875"/>
    <cellStyle name="입력 2 6 2 3 2" xfId="15841"/>
    <cellStyle name="입력 2 6 2 3 3" xfId="21597"/>
    <cellStyle name="입력 2 6 2 3 4" xfId="27079"/>
    <cellStyle name="입력 2 6 2 4" xfId="9876"/>
    <cellStyle name="입력 2 6 2 4 2" xfId="15842"/>
    <cellStyle name="입력 2 6 2 4 3" xfId="21598"/>
    <cellStyle name="입력 2 6 2 4 4" xfId="27080"/>
    <cellStyle name="입력 2 6 2 5" xfId="9877"/>
    <cellStyle name="입력 2 6 2 5 2" xfId="15843"/>
    <cellStyle name="입력 2 6 2 5 3" xfId="21599"/>
    <cellStyle name="입력 2 6 2 5 4" xfId="27081"/>
    <cellStyle name="입력 2 6 2 6" xfId="9878"/>
    <cellStyle name="입력 2 6 2 6 2" xfId="15844"/>
    <cellStyle name="입력 2 6 2 6 3" xfId="21600"/>
    <cellStyle name="입력 2 6 2 6 4" xfId="27082"/>
    <cellStyle name="입력 2 6 2 7" xfId="9879"/>
    <cellStyle name="입력 2 6 2 7 2" xfId="15845"/>
    <cellStyle name="입력 2 6 2 7 3" xfId="21601"/>
    <cellStyle name="입력 2 6 2 7 4" xfId="27083"/>
    <cellStyle name="입력 2 6 2 8" xfId="9880"/>
    <cellStyle name="입력 2 6 2 8 2" xfId="15846"/>
    <cellStyle name="입력 2 6 2 8 3" xfId="21602"/>
    <cellStyle name="입력 2 6 2 8 4" xfId="27084"/>
    <cellStyle name="입력 2 6 2 9" xfId="9881"/>
    <cellStyle name="입력 2 6 2 9 2" xfId="15847"/>
    <cellStyle name="입력 2 6 2 9 3" xfId="21603"/>
    <cellStyle name="입력 2 6 2 9 4" xfId="27085"/>
    <cellStyle name="입력 2 6 3" xfId="6019"/>
    <cellStyle name="입력 2 6 3 10" xfId="9882"/>
    <cellStyle name="입력 2 6 3 10 2" xfId="15848"/>
    <cellStyle name="입력 2 6 3 10 3" xfId="21604"/>
    <cellStyle name="입력 2 6 3 10 4" xfId="27086"/>
    <cellStyle name="입력 2 6 3 11" xfId="11992"/>
    <cellStyle name="입력 2 6 3 12" xfId="17749"/>
    <cellStyle name="입력 2 6 3 13" xfId="23246"/>
    <cellStyle name="입력 2 6 3 2" xfId="9883"/>
    <cellStyle name="입력 2 6 3 2 2" xfId="15849"/>
    <cellStyle name="입력 2 6 3 2 3" xfId="21605"/>
    <cellStyle name="입력 2 6 3 2 4" xfId="27087"/>
    <cellStyle name="입력 2 6 3 3" xfId="9884"/>
    <cellStyle name="입력 2 6 3 3 2" xfId="15850"/>
    <cellStyle name="입력 2 6 3 3 3" xfId="21606"/>
    <cellStyle name="입력 2 6 3 3 4" xfId="27088"/>
    <cellStyle name="입력 2 6 3 4" xfId="9885"/>
    <cellStyle name="입력 2 6 3 4 2" xfId="15851"/>
    <cellStyle name="입력 2 6 3 4 3" xfId="21607"/>
    <cellStyle name="입력 2 6 3 4 4" xfId="27089"/>
    <cellStyle name="입력 2 6 3 5" xfId="9886"/>
    <cellStyle name="입력 2 6 3 5 2" xfId="15852"/>
    <cellStyle name="입력 2 6 3 5 3" xfId="21608"/>
    <cellStyle name="입력 2 6 3 5 4" xfId="27090"/>
    <cellStyle name="입력 2 6 3 6" xfId="9887"/>
    <cellStyle name="입력 2 6 3 6 2" xfId="15853"/>
    <cellStyle name="입력 2 6 3 6 3" xfId="21609"/>
    <cellStyle name="입력 2 6 3 6 4" xfId="27091"/>
    <cellStyle name="입력 2 6 3 7" xfId="9888"/>
    <cellStyle name="입력 2 6 3 7 2" xfId="15854"/>
    <cellStyle name="입력 2 6 3 7 3" xfId="21610"/>
    <cellStyle name="입력 2 6 3 7 4" xfId="27092"/>
    <cellStyle name="입력 2 6 3 8" xfId="9889"/>
    <cellStyle name="입력 2 6 3 8 2" xfId="15855"/>
    <cellStyle name="입력 2 6 3 8 3" xfId="21611"/>
    <cellStyle name="입력 2 6 3 8 4" xfId="27093"/>
    <cellStyle name="입력 2 6 3 9" xfId="9890"/>
    <cellStyle name="입력 2 6 3 9 2" xfId="15856"/>
    <cellStyle name="입력 2 6 3 9 3" xfId="21612"/>
    <cellStyle name="입력 2 6 3 9 4" xfId="27094"/>
    <cellStyle name="입력 2 6 4" xfId="9891"/>
    <cellStyle name="입력 2 6 4 2" xfId="15857"/>
    <cellStyle name="입력 2 6 4 3" xfId="21613"/>
    <cellStyle name="입력 2 6 4 4" xfId="27095"/>
    <cellStyle name="입력 2 6 5" xfId="9892"/>
    <cellStyle name="입력 2 6 5 2" xfId="15858"/>
    <cellStyle name="입력 2 6 5 3" xfId="21614"/>
    <cellStyle name="입력 2 6 5 4" xfId="27096"/>
    <cellStyle name="입력 2 6 6" xfId="9893"/>
    <cellStyle name="입력 2 6 6 2" xfId="15859"/>
    <cellStyle name="입력 2 6 6 3" xfId="21615"/>
    <cellStyle name="입력 2 6 6 4" xfId="27097"/>
    <cellStyle name="입력 2 6 7" xfId="9894"/>
    <cellStyle name="입력 2 6 7 2" xfId="15860"/>
    <cellStyle name="입력 2 6 7 3" xfId="21616"/>
    <cellStyle name="입력 2 6 7 4" xfId="27098"/>
    <cellStyle name="입력 2 6 8" xfId="9895"/>
    <cellStyle name="입력 2 6 8 2" xfId="15861"/>
    <cellStyle name="입력 2 6 8 3" xfId="21617"/>
    <cellStyle name="입력 2 6 8 4" xfId="27099"/>
    <cellStyle name="입력 2 6 9" xfId="11502"/>
    <cellStyle name="입력 2 7" xfId="9896"/>
    <cellStyle name="입력 2 7 2" xfId="15862"/>
    <cellStyle name="입력 2 7 3" xfId="21618"/>
    <cellStyle name="입력 2 7 4" xfId="27100"/>
    <cellStyle name="입력 2 8" xfId="11229"/>
    <cellStyle name="입력 3" xfId="629"/>
    <cellStyle name="입력 3 2" xfId="5154"/>
    <cellStyle name="입력 3 2 2" xfId="5516"/>
    <cellStyle name="입력 3 2 2 2" xfId="5804"/>
    <cellStyle name="입력 3 2 2 2 10" xfId="11777"/>
    <cellStyle name="입력 3 2 2 2 11" xfId="17541"/>
    <cellStyle name="입력 3 2 2 2 12" xfId="23057"/>
    <cellStyle name="입력 3 2 2 2 2" xfId="9897"/>
    <cellStyle name="입력 3 2 2 2 2 2" xfId="15863"/>
    <cellStyle name="입력 3 2 2 2 2 3" xfId="21619"/>
    <cellStyle name="입력 3 2 2 2 2 4" xfId="27101"/>
    <cellStyle name="입력 3 2 2 2 3" xfId="9898"/>
    <cellStyle name="입력 3 2 2 2 3 2" xfId="15864"/>
    <cellStyle name="입력 3 2 2 2 3 3" xfId="21620"/>
    <cellStyle name="입력 3 2 2 2 3 4" xfId="27102"/>
    <cellStyle name="입력 3 2 2 2 4" xfId="9899"/>
    <cellStyle name="입력 3 2 2 2 4 2" xfId="15865"/>
    <cellStyle name="입력 3 2 2 2 4 3" xfId="21621"/>
    <cellStyle name="입력 3 2 2 2 4 4" xfId="27103"/>
    <cellStyle name="입력 3 2 2 2 5" xfId="9900"/>
    <cellStyle name="입력 3 2 2 2 5 2" xfId="15866"/>
    <cellStyle name="입력 3 2 2 2 5 3" xfId="21622"/>
    <cellStyle name="입력 3 2 2 2 5 4" xfId="27104"/>
    <cellStyle name="입력 3 2 2 2 6" xfId="9901"/>
    <cellStyle name="입력 3 2 2 2 6 2" xfId="15867"/>
    <cellStyle name="입력 3 2 2 2 6 3" xfId="21623"/>
    <cellStyle name="입력 3 2 2 2 6 4" xfId="27105"/>
    <cellStyle name="입력 3 2 2 2 7" xfId="9902"/>
    <cellStyle name="입력 3 2 2 2 7 2" xfId="15868"/>
    <cellStyle name="입력 3 2 2 2 7 3" xfId="21624"/>
    <cellStyle name="입력 3 2 2 2 7 4" xfId="27106"/>
    <cellStyle name="입력 3 2 2 2 8" xfId="9903"/>
    <cellStyle name="입력 3 2 2 2 8 2" xfId="15869"/>
    <cellStyle name="입력 3 2 2 2 8 3" xfId="21625"/>
    <cellStyle name="입력 3 2 2 2 8 4" xfId="27107"/>
    <cellStyle name="입력 3 2 2 2 9" xfId="9904"/>
    <cellStyle name="입력 3 2 2 2 9 2" xfId="15870"/>
    <cellStyle name="입력 3 2 2 2 9 3" xfId="21626"/>
    <cellStyle name="입력 3 2 2 2 9 4" xfId="27108"/>
    <cellStyle name="입력 3 2 2 3" xfId="6027"/>
    <cellStyle name="입력 3 2 2 3 10" xfId="9905"/>
    <cellStyle name="입력 3 2 2 3 10 2" xfId="15871"/>
    <cellStyle name="입력 3 2 2 3 10 3" xfId="21627"/>
    <cellStyle name="입력 3 2 2 3 10 4" xfId="27109"/>
    <cellStyle name="입력 3 2 2 3 11" xfId="12000"/>
    <cellStyle name="입력 3 2 2 3 12" xfId="17757"/>
    <cellStyle name="입력 3 2 2 3 13" xfId="23254"/>
    <cellStyle name="입력 3 2 2 3 2" xfId="9906"/>
    <cellStyle name="입력 3 2 2 3 2 2" xfId="15872"/>
    <cellStyle name="입력 3 2 2 3 2 3" xfId="21628"/>
    <cellStyle name="입력 3 2 2 3 2 4" xfId="27110"/>
    <cellStyle name="입력 3 2 2 3 3" xfId="9907"/>
    <cellStyle name="입력 3 2 2 3 3 2" xfId="15873"/>
    <cellStyle name="입력 3 2 2 3 3 3" xfId="21629"/>
    <cellStyle name="입력 3 2 2 3 3 4" xfId="27111"/>
    <cellStyle name="입력 3 2 2 3 4" xfId="9908"/>
    <cellStyle name="입력 3 2 2 3 4 2" xfId="15874"/>
    <cellStyle name="입력 3 2 2 3 4 3" xfId="21630"/>
    <cellStyle name="입력 3 2 2 3 4 4" xfId="27112"/>
    <cellStyle name="입력 3 2 2 3 5" xfId="9909"/>
    <cellStyle name="입력 3 2 2 3 5 2" xfId="15875"/>
    <cellStyle name="입력 3 2 2 3 5 3" xfId="21631"/>
    <cellStyle name="입력 3 2 2 3 5 4" xfId="27113"/>
    <cellStyle name="입력 3 2 2 3 6" xfId="9910"/>
    <cellStyle name="입력 3 2 2 3 6 2" xfId="15876"/>
    <cellStyle name="입력 3 2 2 3 6 3" xfId="21632"/>
    <cellStyle name="입력 3 2 2 3 6 4" xfId="27114"/>
    <cellStyle name="입력 3 2 2 3 7" xfId="9911"/>
    <cellStyle name="입력 3 2 2 3 7 2" xfId="15877"/>
    <cellStyle name="입력 3 2 2 3 7 3" xfId="21633"/>
    <cellStyle name="입력 3 2 2 3 7 4" xfId="27115"/>
    <cellStyle name="입력 3 2 2 3 8" xfId="9912"/>
    <cellStyle name="입력 3 2 2 3 8 2" xfId="15878"/>
    <cellStyle name="입력 3 2 2 3 8 3" xfId="21634"/>
    <cellStyle name="입력 3 2 2 3 8 4" xfId="27116"/>
    <cellStyle name="입력 3 2 2 3 9" xfId="9913"/>
    <cellStyle name="입력 3 2 2 3 9 2" xfId="15879"/>
    <cellStyle name="입력 3 2 2 3 9 3" xfId="21635"/>
    <cellStyle name="입력 3 2 2 3 9 4" xfId="27117"/>
    <cellStyle name="입력 3 2 2 4" xfId="9914"/>
    <cellStyle name="입력 3 2 2 4 2" xfId="15880"/>
    <cellStyle name="입력 3 2 2 4 3" xfId="21636"/>
    <cellStyle name="입력 3 2 2 4 4" xfId="27118"/>
    <cellStyle name="입력 3 2 2 5" xfId="9915"/>
    <cellStyle name="입력 3 2 2 5 2" xfId="15881"/>
    <cellStyle name="입력 3 2 2 5 3" xfId="21637"/>
    <cellStyle name="입력 3 2 2 5 4" xfId="27119"/>
    <cellStyle name="입력 3 2 2 6" xfId="9916"/>
    <cellStyle name="입력 3 2 2 6 2" xfId="15882"/>
    <cellStyle name="입력 3 2 2 6 3" xfId="21638"/>
    <cellStyle name="입력 3 2 2 6 4" xfId="27120"/>
    <cellStyle name="입력 3 2 2 7" xfId="11510"/>
    <cellStyle name="입력 3 2 2 8" xfId="17299"/>
    <cellStyle name="입력 3 2 3" xfId="5411"/>
    <cellStyle name="입력 3 2 3 2" xfId="5699"/>
    <cellStyle name="입력 3 2 3 2 10" xfId="11672"/>
    <cellStyle name="입력 3 2 3 2 11" xfId="17441"/>
    <cellStyle name="입력 3 2 3 2 12" xfId="22962"/>
    <cellStyle name="입력 3 2 3 2 2" xfId="9917"/>
    <cellStyle name="입력 3 2 3 2 2 2" xfId="15883"/>
    <cellStyle name="입력 3 2 3 2 2 3" xfId="21639"/>
    <cellStyle name="입력 3 2 3 2 2 4" xfId="27121"/>
    <cellStyle name="입력 3 2 3 2 3" xfId="9918"/>
    <cellStyle name="입력 3 2 3 2 3 2" xfId="15884"/>
    <cellStyle name="입력 3 2 3 2 3 3" xfId="21640"/>
    <cellStyle name="입력 3 2 3 2 3 4" xfId="27122"/>
    <cellStyle name="입력 3 2 3 2 4" xfId="9919"/>
    <cellStyle name="입력 3 2 3 2 4 2" xfId="15885"/>
    <cellStyle name="입력 3 2 3 2 4 3" xfId="21641"/>
    <cellStyle name="입력 3 2 3 2 4 4" xfId="27123"/>
    <cellStyle name="입력 3 2 3 2 5" xfId="9920"/>
    <cellStyle name="입력 3 2 3 2 5 2" xfId="15886"/>
    <cellStyle name="입력 3 2 3 2 5 3" xfId="21642"/>
    <cellStyle name="입력 3 2 3 2 5 4" xfId="27124"/>
    <cellStyle name="입력 3 2 3 2 6" xfId="9921"/>
    <cellStyle name="입력 3 2 3 2 6 2" xfId="15887"/>
    <cellStyle name="입력 3 2 3 2 6 3" xfId="21643"/>
    <cellStyle name="입력 3 2 3 2 6 4" xfId="27125"/>
    <cellStyle name="입력 3 2 3 2 7" xfId="9922"/>
    <cellStyle name="입력 3 2 3 2 7 2" xfId="15888"/>
    <cellStyle name="입력 3 2 3 2 7 3" xfId="21644"/>
    <cellStyle name="입력 3 2 3 2 7 4" xfId="27126"/>
    <cellStyle name="입력 3 2 3 2 8" xfId="9923"/>
    <cellStyle name="입력 3 2 3 2 8 2" xfId="15889"/>
    <cellStyle name="입력 3 2 3 2 8 3" xfId="21645"/>
    <cellStyle name="입력 3 2 3 2 8 4" xfId="27127"/>
    <cellStyle name="입력 3 2 3 2 9" xfId="9924"/>
    <cellStyle name="입력 3 2 3 2 9 2" xfId="15890"/>
    <cellStyle name="입력 3 2 3 2 9 3" xfId="21646"/>
    <cellStyle name="입력 3 2 3 2 9 4" xfId="27128"/>
    <cellStyle name="입력 3 2 3 3" xfId="5938"/>
    <cellStyle name="입력 3 2 3 3 10" xfId="9925"/>
    <cellStyle name="입력 3 2 3 3 10 2" xfId="15891"/>
    <cellStyle name="입력 3 2 3 3 10 3" xfId="21647"/>
    <cellStyle name="입력 3 2 3 3 10 4" xfId="27129"/>
    <cellStyle name="입력 3 2 3 3 11" xfId="11911"/>
    <cellStyle name="입력 3 2 3 3 12" xfId="17668"/>
    <cellStyle name="입력 3 2 3 3 13" xfId="23165"/>
    <cellStyle name="입력 3 2 3 3 2" xfId="9926"/>
    <cellStyle name="입력 3 2 3 3 2 2" xfId="15892"/>
    <cellStyle name="입력 3 2 3 3 2 3" xfId="21648"/>
    <cellStyle name="입력 3 2 3 3 2 4" xfId="27130"/>
    <cellStyle name="입력 3 2 3 3 3" xfId="9927"/>
    <cellStyle name="입력 3 2 3 3 3 2" xfId="15893"/>
    <cellStyle name="입력 3 2 3 3 3 3" xfId="21649"/>
    <cellStyle name="입력 3 2 3 3 3 4" xfId="27131"/>
    <cellStyle name="입력 3 2 3 3 4" xfId="9928"/>
    <cellStyle name="입력 3 2 3 3 4 2" xfId="15894"/>
    <cellStyle name="입력 3 2 3 3 4 3" xfId="21650"/>
    <cellStyle name="입력 3 2 3 3 4 4" xfId="27132"/>
    <cellStyle name="입력 3 2 3 3 5" xfId="9929"/>
    <cellStyle name="입력 3 2 3 3 5 2" xfId="15895"/>
    <cellStyle name="입력 3 2 3 3 5 3" xfId="21651"/>
    <cellStyle name="입력 3 2 3 3 5 4" xfId="27133"/>
    <cellStyle name="입력 3 2 3 3 6" xfId="9930"/>
    <cellStyle name="입력 3 2 3 3 6 2" xfId="15896"/>
    <cellStyle name="입력 3 2 3 3 6 3" xfId="21652"/>
    <cellStyle name="입력 3 2 3 3 6 4" xfId="27134"/>
    <cellStyle name="입력 3 2 3 3 7" xfId="9931"/>
    <cellStyle name="입력 3 2 3 3 7 2" xfId="15897"/>
    <cellStyle name="입력 3 2 3 3 7 3" xfId="21653"/>
    <cellStyle name="입력 3 2 3 3 7 4" xfId="27135"/>
    <cellStyle name="입력 3 2 3 3 8" xfId="9932"/>
    <cellStyle name="입력 3 2 3 3 8 2" xfId="15898"/>
    <cellStyle name="입력 3 2 3 3 8 3" xfId="21654"/>
    <cellStyle name="입력 3 2 3 3 8 4" xfId="27136"/>
    <cellStyle name="입력 3 2 3 3 9" xfId="9933"/>
    <cellStyle name="입력 3 2 3 3 9 2" xfId="15899"/>
    <cellStyle name="입력 3 2 3 3 9 3" xfId="21655"/>
    <cellStyle name="입력 3 2 3 3 9 4" xfId="27137"/>
    <cellStyle name="입력 3 2 3 4" xfId="9934"/>
    <cellStyle name="입력 3 2 3 4 2" xfId="15900"/>
    <cellStyle name="입력 3 2 3 4 3" xfId="21656"/>
    <cellStyle name="입력 3 2 3 4 4" xfId="27138"/>
    <cellStyle name="입력 3 2 3 5" xfId="9935"/>
    <cellStyle name="입력 3 2 3 5 2" xfId="15901"/>
    <cellStyle name="입력 3 2 3 5 3" xfId="21657"/>
    <cellStyle name="입력 3 2 3 5 4" xfId="27139"/>
    <cellStyle name="입력 3 2 3 6" xfId="9936"/>
    <cellStyle name="입력 3 2 3 6 2" xfId="15902"/>
    <cellStyle name="입력 3 2 3 6 3" xfId="21658"/>
    <cellStyle name="입력 3 2 3 6 4" xfId="27140"/>
    <cellStyle name="입력 3 2 3 7" xfId="11405"/>
    <cellStyle name="입력 3 2 3 8" xfId="17203"/>
    <cellStyle name="입력 3 2 4" xfId="5489"/>
    <cellStyle name="입력 3 2 4 2" xfId="5777"/>
    <cellStyle name="입력 3 2 4 2 10" xfId="11750"/>
    <cellStyle name="입력 3 2 4 2 11" xfId="17515"/>
    <cellStyle name="입력 3 2 4 2 12" xfId="23030"/>
    <cellStyle name="입력 3 2 4 2 2" xfId="9937"/>
    <cellStyle name="입력 3 2 4 2 2 2" xfId="15903"/>
    <cellStyle name="입력 3 2 4 2 2 3" xfId="21659"/>
    <cellStyle name="입력 3 2 4 2 2 4" xfId="27141"/>
    <cellStyle name="입력 3 2 4 2 3" xfId="9938"/>
    <cellStyle name="입력 3 2 4 2 3 2" xfId="15904"/>
    <cellStyle name="입력 3 2 4 2 3 3" xfId="21660"/>
    <cellStyle name="입력 3 2 4 2 3 4" xfId="27142"/>
    <cellStyle name="입력 3 2 4 2 4" xfId="9939"/>
    <cellStyle name="입력 3 2 4 2 4 2" xfId="15905"/>
    <cellStyle name="입력 3 2 4 2 4 3" xfId="21661"/>
    <cellStyle name="입력 3 2 4 2 4 4" xfId="27143"/>
    <cellStyle name="입력 3 2 4 2 5" xfId="9940"/>
    <cellStyle name="입력 3 2 4 2 5 2" xfId="15906"/>
    <cellStyle name="입력 3 2 4 2 5 3" xfId="21662"/>
    <cellStyle name="입력 3 2 4 2 5 4" xfId="27144"/>
    <cellStyle name="입력 3 2 4 2 6" xfId="9941"/>
    <cellStyle name="입력 3 2 4 2 6 2" xfId="15907"/>
    <cellStyle name="입력 3 2 4 2 6 3" xfId="21663"/>
    <cellStyle name="입력 3 2 4 2 6 4" xfId="27145"/>
    <cellStyle name="입력 3 2 4 2 7" xfId="9942"/>
    <cellStyle name="입력 3 2 4 2 7 2" xfId="15908"/>
    <cellStyle name="입력 3 2 4 2 7 3" xfId="21664"/>
    <cellStyle name="입력 3 2 4 2 7 4" xfId="27146"/>
    <cellStyle name="입력 3 2 4 2 8" xfId="9943"/>
    <cellStyle name="입력 3 2 4 2 8 2" xfId="15909"/>
    <cellStyle name="입력 3 2 4 2 8 3" xfId="21665"/>
    <cellStyle name="입력 3 2 4 2 8 4" xfId="27147"/>
    <cellStyle name="입력 3 2 4 2 9" xfId="9944"/>
    <cellStyle name="입력 3 2 4 2 9 2" xfId="15910"/>
    <cellStyle name="입력 3 2 4 2 9 3" xfId="21666"/>
    <cellStyle name="입력 3 2 4 2 9 4" xfId="27148"/>
    <cellStyle name="입력 3 2 4 3" xfId="6002"/>
    <cellStyle name="입력 3 2 4 3 10" xfId="9945"/>
    <cellStyle name="입력 3 2 4 3 10 2" xfId="15911"/>
    <cellStyle name="입력 3 2 4 3 10 3" xfId="21667"/>
    <cellStyle name="입력 3 2 4 3 10 4" xfId="27149"/>
    <cellStyle name="입력 3 2 4 3 11" xfId="11975"/>
    <cellStyle name="입력 3 2 4 3 12" xfId="17732"/>
    <cellStyle name="입력 3 2 4 3 13" xfId="23229"/>
    <cellStyle name="입력 3 2 4 3 2" xfId="9946"/>
    <cellStyle name="입력 3 2 4 3 2 2" xfId="15912"/>
    <cellStyle name="입력 3 2 4 3 2 3" xfId="21668"/>
    <cellStyle name="입력 3 2 4 3 2 4" xfId="27150"/>
    <cellStyle name="입력 3 2 4 3 3" xfId="9947"/>
    <cellStyle name="입력 3 2 4 3 3 2" xfId="15913"/>
    <cellStyle name="입력 3 2 4 3 3 3" xfId="21669"/>
    <cellStyle name="입력 3 2 4 3 3 4" xfId="27151"/>
    <cellStyle name="입력 3 2 4 3 4" xfId="9948"/>
    <cellStyle name="입력 3 2 4 3 4 2" xfId="15914"/>
    <cellStyle name="입력 3 2 4 3 4 3" xfId="21670"/>
    <cellStyle name="입력 3 2 4 3 4 4" xfId="27152"/>
    <cellStyle name="입력 3 2 4 3 5" xfId="9949"/>
    <cellStyle name="입력 3 2 4 3 5 2" xfId="15915"/>
    <cellStyle name="입력 3 2 4 3 5 3" xfId="21671"/>
    <cellStyle name="입력 3 2 4 3 5 4" xfId="27153"/>
    <cellStyle name="입력 3 2 4 3 6" xfId="9950"/>
    <cellStyle name="입력 3 2 4 3 6 2" xfId="15916"/>
    <cellStyle name="입력 3 2 4 3 6 3" xfId="21672"/>
    <cellStyle name="입력 3 2 4 3 6 4" xfId="27154"/>
    <cellStyle name="입력 3 2 4 3 7" xfId="9951"/>
    <cellStyle name="입력 3 2 4 3 7 2" xfId="15917"/>
    <cellStyle name="입력 3 2 4 3 7 3" xfId="21673"/>
    <cellStyle name="입력 3 2 4 3 7 4" xfId="27155"/>
    <cellStyle name="입력 3 2 4 3 8" xfId="9952"/>
    <cellStyle name="입력 3 2 4 3 8 2" xfId="15918"/>
    <cellStyle name="입력 3 2 4 3 8 3" xfId="21674"/>
    <cellStyle name="입력 3 2 4 3 8 4" xfId="27156"/>
    <cellStyle name="입력 3 2 4 3 9" xfId="9953"/>
    <cellStyle name="입력 3 2 4 3 9 2" xfId="15919"/>
    <cellStyle name="입력 3 2 4 3 9 3" xfId="21675"/>
    <cellStyle name="입력 3 2 4 3 9 4" xfId="27157"/>
    <cellStyle name="입력 3 2 4 4" xfId="9954"/>
    <cellStyle name="입력 3 2 4 4 2" xfId="15920"/>
    <cellStyle name="입력 3 2 4 4 3" xfId="21676"/>
    <cellStyle name="입력 3 2 4 4 4" xfId="27158"/>
    <cellStyle name="입력 3 2 4 5" xfId="9955"/>
    <cellStyle name="입력 3 2 4 5 2" xfId="15921"/>
    <cellStyle name="입력 3 2 4 5 3" xfId="21677"/>
    <cellStyle name="입력 3 2 4 5 4" xfId="27159"/>
    <cellStyle name="입력 3 2 4 6" xfId="9956"/>
    <cellStyle name="입력 3 2 4 6 2" xfId="15922"/>
    <cellStyle name="입력 3 2 4 6 3" xfId="21678"/>
    <cellStyle name="입력 3 2 4 6 4" xfId="27160"/>
    <cellStyle name="입력 3 2 4 7" xfId="9957"/>
    <cellStyle name="입력 3 2 4 7 2" xfId="15923"/>
    <cellStyle name="입력 3 2 4 7 3" xfId="21679"/>
    <cellStyle name="입력 3 2 4 7 4" xfId="27161"/>
    <cellStyle name="입력 3 2 4 8" xfId="11483"/>
    <cellStyle name="입력 3 2 4 9" xfId="17274"/>
    <cellStyle name="입력 3 2 5" xfId="5537"/>
    <cellStyle name="입력 3 2 5 10" xfId="17318"/>
    <cellStyle name="입력 3 2 5 11" xfId="22902"/>
    <cellStyle name="입력 3 2 5 2" xfId="5825"/>
    <cellStyle name="입력 3 2 5 2 10" xfId="9958"/>
    <cellStyle name="입력 3 2 5 2 10 2" xfId="15924"/>
    <cellStyle name="입력 3 2 5 2 10 3" xfId="21680"/>
    <cellStyle name="입력 3 2 5 2 10 4" xfId="27162"/>
    <cellStyle name="입력 3 2 5 2 11" xfId="11798"/>
    <cellStyle name="입력 3 2 5 2 12" xfId="17561"/>
    <cellStyle name="입력 3 2 5 2 13" xfId="23077"/>
    <cellStyle name="입력 3 2 5 2 2" xfId="9959"/>
    <cellStyle name="입력 3 2 5 2 2 2" xfId="15925"/>
    <cellStyle name="입력 3 2 5 2 2 3" xfId="21681"/>
    <cellStyle name="입력 3 2 5 2 2 4" xfId="27163"/>
    <cellStyle name="입력 3 2 5 2 3" xfId="9960"/>
    <cellStyle name="입력 3 2 5 2 3 2" xfId="15926"/>
    <cellStyle name="입력 3 2 5 2 3 3" xfId="21682"/>
    <cellStyle name="입력 3 2 5 2 3 4" xfId="27164"/>
    <cellStyle name="입력 3 2 5 2 4" xfId="9961"/>
    <cellStyle name="입력 3 2 5 2 4 2" xfId="15927"/>
    <cellStyle name="입력 3 2 5 2 4 3" xfId="21683"/>
    <cellStyle name="입력 3 2 5 2 4 4" xfId="27165"/>
    <cellStyle name="입력 3 2 5 2 5" xfId="9962"/>
    <cellStyle name="입력 3 2 5 2 5 2" xfId="15928"/>
    <cellStyle name="입력 3 2 5 2 5 3" xfId="21684"/>
    <cellStyle name="입력 3 2 5 2 5 4" xfId="27166"/>
    <cellStyle name="입력 3 2 5 2 6" xfId="9963"/>
    <cellStyle name="입력 3 2 5 2 6 2" xfId="15929"/>
    <cellStyle name="입력 3 2 5 2 6 3" xfId="21685"/>
    <cellStyle name="입력 3 2 5 2 6 4" xfId="27167"/>
    <cellStyle name="입력 3 2 5 2 7" xfId="9964"/>
    <cellStyle name="입력 3 2 5 2 7 2" xfId="15930"/>
    <cellStyle name="입력 3 2 5 2 7 3" xfId="21686"/>
    <cellStyle name="입력 3 2 5 2 7 4" xfId="27168"/>
    <cellStyle name="입력 3 2 5 2 8" xfId="9965"/>
    <cellStyle name="입력 3 2 5 2 8 2" xfId="15931"/>
    <cellStyle name="입력 3 2 5 2 8 3" xfId="21687"/>
    <cellStyle name="입력 3 2 5 2 8 4" xfId="27169"/>
    <cellStyle name="입력 3 2 5 2 9" xfId="9966"/>
    <cellStyle name="입력 3 2 5 2 9 2" xfId="15932"/>
    <cellStyle name="입력 3 2 5 2 9 3" xfId="21688"/>
    <cellStyle name="입력 3 2 5 2 9 4" xfId="27170"/>
    <cellStyle name="입력 3 2 5 3" xfId="6047"/>
    <cellStyle name="입력 3 2 5 3 10" xfId="9967"/>
    <cellStyle name="입력 3 2 5 3 10 2" xfId="15933"/>
    <cellStyle name="입력 3 2 5 3 10 3" xfId="21689"/>
    <cellStyle name="입력 3 2 5 3 10 4" xfId="27171"/>
    <cellStyle name="입력 3 2 5 3 11" xfId="12019"/>
    <cellStyle name="입력 3 2 5 3 12" xfId="17776"/>
    <cellStyle name="입력 3 2 5 3 13" xfId="23273"/>
    <cellStyle name="입력 3 2 5 3 2" xfId="9968"/>
    <cellStyle name="입력 3 2 5 3 2 2" xfId="15934"/>
    <cellStyle name="입력 3 2 5 3 2 3" xfId="21690"/>
    <cellStyle name="입력 3 2 5 3 2 4" xfId="27172"/>
    <cellStyle name="입력 3 2 5 3 3" xfId="9969"/>
    <cellStyle name="입력 3 2 5 3 3 2" xfId="15935"/>
    <cellStyle name="입력 3 2 5 3 3 3" xfId="21691"/>
    <cellStyle name="입력 3 2 5 3 3 4" xfId="27173"/>
    <cellStyle name="입력 3 2 5 3 4" xfId="9970"/>
    <cellStyle name="입력 3 2 5 3 4 2" xfId="15936"/>
    <cellStyle name="입력 3 2 5 3 4 3" xfId="21692"/>
    <cellStyle name="입력 3 2 5 3 4 4" xfId="27174"/>
    <cellStyle name="입력 3 2 5 3 5" xfId="9971"/>
    <cellStyle name="입력 3 2 5 3 5 2" xfId="15937"/>
    <cellStyle name="입력 3 2 5 3 5 3" xfId="21693"/>
    <cellStyle name="입력 3 2 5 3 5 4" xfId="27175"/>
    <cellStyle name="입력 3 2 5 3 6" xfId="9972"/>
    <cellStyle name="입력 3 2 5 3 6 2" xfId="15938"/>
    <cellStyle name="입력 3 2 5 3 6 3" xfId="21694"/>
    <cellStyle name="입력 3 2 5 3 6 4" xfId="27176"/>
    <cellStyle name="입력 3 2 5 3 7" xfId="9973"/>
    <cellStyle name="입력 3 2 5 3 7 2" xfId="15939"/>
    <cellStyle name="입력 3 2 5 3 7 3" xfId="21695"/>
    <cellStyle name="입력 3 2 5 3 7 4" xfId="27177"/>
    <cellStyle name="입력 3 2 5 3 8" xfId="9974"/>
    <cellStyle name="입력 3 2 5 3 8 2" xfId="15940"/>
    <cellStyle name="입력 3 2 5 3 8 3" xfId="21696"/>
    <cellStyle name="입력 3 2 5 3 8 4" xfId="27178"/>
    <cellStyle name="입력 3 2 5 3 9" xfId="9975"/>
    <cellStyle name="입력 3 2 5 3 9 2" xfId="15941"/>
    <cellStyle name="입력 3 2 5 3 9 3" xfId="21697"/>
    <cellStyle name="입력 3 2 5 3 9 4" xfId="27179"/>
    <cellStyle name="입력 3 2 5 4" xfId="9976"/>
    <cellStyle name="입력 3 2 5 4 2" xfId="15942"/>
    <cellStyle name="입력 3 2 5 4 3" xfId="21698"/>
    <cellStyle name="입력 3 2 5 4 4" xfId="27180"/>
    <cellStyle name="입력 3 2 5 5" xfId="9977"/>
    <cellStyle name="입력 3 2 5 5 2" xfId="15943"/>
    <cellStyle name="입력 3 2 5 5 3" xfId="21699"/>
    <cellStyle name="입력 3 2 5 5 4" xfId="27181"/>
    <cellStyle name="입력 3 2 5 6" xfId="9978"/>
    <cellStyle name="입력 3 2 5 6 2" xfId="15944"/>
    <cellStyle name="입력 3 2 5 6 3" xfId="21700"/>
    <cellStyle name="입력 3 2 5 6 4" xfId="27182"/>
    <cellStyle name="입력 3 2 5 7" xfId="9979"/>
    <cellStyle name="입력 3 2 5 7 2" xfId="15945"/>
    <cellStyle name="입력 3 2 5 7 3" xfId="21701"/>
    <cellStyle name="입력 3 2 5 7 4" xfId="27183"/>
    <cellStyle name="입력 3 2 5 8" xfId="9980"/>
    <cellStyle name="입력 3 2 5 8 2" xfId="15946"/>
    <cellStyle name="입력 3 2 5 8 3" xfId="21702"/>
    <cellStyle name="입력 3 2 5 8 4" xfId="27184"/>
    <cellStyle name="입력 3 2 5 9" xfId="11530"/>
    <cellStyle name="입력 3 2 6" xfId="9981"/>
    <cellStyle name="입력 3 2 6 2" xfId="15947"/>
    <cellStyle name="입력 3 2 6 3" xfId="21703"/>
    <cellStyle name="입력 3 2 6 4" xfId="27185"/>
    <cellStyle name="입력 3 2 7" xfId="9982"/>
    <cellStyle name="입력 3 2 7 2" xfId="15948"/>
    <cellStyle name="입력 3 2 7 3" xfId="21704"/>
    <cellStyle name="입력 3 2 7 4" xfId="27186"/>
    <cellStyle name="입력 3 2 8" xfId="11331"/>
    <cellStyle name="입력 3 2 9" xfId="11278"/>
    <cellStyle name="입력 3 3" xfId="5388"/>
    <cellStyle name="입력 3 3 10" xfId="9983"/>
    <cellStyle name="입력 3 3 10 2" xfId="15949"/>
    <cellStyle name="입력 3 3 10 3" xfId="21705"/>
    <cellStyle name="입력 3 3 10 4" xfId="27187"/>
    <cellStyle name="입력 3 3 11" xfId="11382"/>
    <cellStyle name="입력 3 3 12" xfId="17185"/>
    <cellStyle name="입력 3 3 13" xfId="11242"/>
    <cellStyle name="입력 3 3 2" xfId="5676"/>
    <cellStyle name="입력 3 3 2 10" xfId="11649"/>
    <cellStyle name="입력 3 3 2 11" xfId="17419"/>
    <cellStyle name="입력 3 3 2 12" xfId="22948"/>
    <cellStyle name="입력 3 3 2 2" xfId="9984"/>
    <cellStyle name="입력 3 3 2 2 2" xfId="15950"/>
    <cellStyle name="입력 3 3 2 2 3" xfId="21706"/>
    <cellStyle name="입력 3 3 2 2 4" xfId="27188"/>
    <cellStyle name="입력 3 3 2 3" xfId="9985"/>
    <cellStyle name="입력 3 3 2 3 2" xfId="15951"/>
    <cellStyle name="입력 3 3 2 3 3" xfId="21707"/>
    <cellStyle name="입력 3 3 2 3 4" xfId="27189"/>
    <cellStyle name="입력 3 3 2 4" xfId="9986"/>
    <cellStyle name="입력 3 3 2 4 2" xfId="15952"/>
    <cellStyle name="입력 3 3 2 4 3" xfId="21708"/>
    <cellStyle name="입력 3 3 2 4 4" xfId="27190"/>
    <cellStyle name="입력 3 3 2 5" xfId="9987"/>
    <cellStyle name="입력 3 3 2 5 2" xfId="15953"/>
    <cellStyle name="입력 3 3 2 5 3" xfId="21709"/>
    <cellStyle name="입력 3 3 2 5 4" xfId="27191"/>
    <cellStyle name="입력 3 3 2 6" xfId="9988"/>
    <cellStyle name="입력 3 3 2 6 2" xfId="15954"/>
    <cellStyle name="입력 3 3 2 6 3" xfId="21710"/>
    <cellStyle name="입력 3 3 2 6 4" xfId="27192"/>
    <cellStyle name="입력 3 3 2 7" xfId="9989"/>
    <cellStyle name="입력 3 3 2 7 2" xfId="15955"/>
    <cellStyle name="입력 3 3 2 7 3" xfId="21711"/>
    <cellStyle name="입력 3 3 2 7 4" xfId="27193"/>
    <cellStyle name="입력 3 3 2 8" xfId="9990"/>
    <cellStyle name="입력 3 3 2 8 2" xfId="15956"/>
    <cellStyle name="입력 3 3 2 8 3" xfId="21712"/>
    <cellStyle name="입력 3 3 2 8 4" xfId="27194"/>
    <cellStyle name="입력 3 3 2 9" xfId="9991"/>
    <cellStyle name="입력 3 3 2 9 2" xfId="15957"/>
    <cellStyle name="입력 3 3 2 9 3" xfId="21713"/>
    <cellStyle name="입력 3 3 2 9 4" xfId="27195"/>
    <cellStyle name="입력 3 3 3" xfId="5917"/>
    <cellStyle name="입력 3 3 3 10" xfId="9992"/>
    <cellStyle name="입력 3 3 3 10 2" xfId="15958"/>
    <cellStyle name="입력 3 3 3 10 3" xfId="21714"/>
    <cellStyle name="입력 3 3 3 10 4" xfId="27196"/>
    <cellStyle name="입력 3 3 3 11" xfId="11890"/>
    <cellStyle name="입력 3 3 3 12" xfId="17647"/>
    <cellStyle name="입력 3 3 3 13" xfId="23144"/>
    <cellStyle name="입력 3 3 3 2" xfId="9993"/>
    <cellStyle name="입력 3 3 3 2 2" xfId="15959"/>
    <cellStyle name="입력 3 3 3 2 3" xfId="21715"/>
    <cellStyle name="입력 3 3 3 2 4" xfId="27197"/>
    <cellStyle name="입력 3 3 3 3" xfId="9994"/>
    <cellStyle name="입력 3 3 3 3 2" xfId="15960"/>
    <cellStyle name="입력 3 3 3 3 3" xfId="21716"/>
    <cellStyle name="입력 3 3 3 3 4" xfId="27198"/>
    <cellStyle name="입력 3 3 3 4" xfId="9995"/>
    <cellStyle name="입력 3 3 3 4 2" xfId="15961"/>
    <cellStyle name="입력 3 3 3 4 3" xfId="21717"/>
    <cellStyle name="입력 3 3 3 4 4" xfId="27199"/>
    <cellStyle name="입력 3 3 3 5" xfId="9996"/>
    <cellStyle name="입력 3 3 3 5 2" xfId="15962"/>
    <cellStyle name="입력 3 3 3 5 3" xfId="21718"/>
    <cellStyle name="입력 3 3 3 5 4" xfId="27200"/>
    <cellStyle name="입력 3 3 3 6" xfId="9997"/>
    <cellStyle name="입력 3 3 3 6 2" xfId="15963"/>
    <cellStyle name="입력 3 3 3 6 3" xfId="21719"/>
    <cellStyle name="입력 3 3 3 6 4" xfId="27201"/>
    <cellStyle name="입력 3 3 3 7" xfId="9998"/>
    <cellStyle name="입력 3 3 3 7 2" xfId="15964"/>
    <cellStyle name="입력 3 3 3 7 3" xfId="21720"/>
    <cellStyle name="입력 3 3 3 7 4" xfId="27202"/>
    <cellStyle name="입력 3 3 3 8" xfId="9999"/>
    <cellStyle name="입력 3 3 3 8 2" xfId="15965"/>
    <cellStyle name="입력 3 3 3 8 3" xfId="21721"/>
    <cellStyle name="입력 3 3 3 8 4" xfId="27203"/>
    <cellStyle name="입력 3 3 3 9" xfId="10000"/>
    <cellStyle name="입력 3 3 3 9 2" xfId="15966"/>
    <cellStyle name="입력 3 3 3 9 3" xfId="21722"/>
    <cellStyle name="입력 3 3 3 9 4" xfId="27204"/>
    <cellStyle name="입력 3 3 4" xfId="10001"/>
    <cellStyle name="입력 3 3 4 2" xfId="15967"/>
    <cellStyle name="입력 3 3 4 3" xfId="21723"/>
    <cellStyle name="입력 3 3 4 4" xfId="27205"/>
    <cellStyle name="입력 3 3 5" xfId="10002"/>
    <cellStyle name="입력 3 3 5 2" xfId="15968"/>
    <cellStyle name="입력 3 3 5 3" xfId="21724"/>
    <cellStyle name="입력 3 3 5 4" xfId="27206"/>
    <cellStyle name="입력 3 3 6" xfId="10003"/>
    <cellStyle name="입력 3 3 6 2" xfId="15969"/>
    <cellStyle name="입력 3 3 6 3" xfId="21725"/>
    <cellStyle name="입력 3 3 6 4" xfId="27207"/>
    <cellStyle name="입력 3 3 7" xfId="10004"/>
    <cellStyle name="입력 3 3 7 2" xfId="15970"/>
    <cellStyle name="입력 3 3 7 3" xfId="21726"/>
    <cellStyle name="입력 3 3 7 4" xfId="27208"/>
    <cellStyle name="입력 3 3 8" xfId="10005"/>
    <cellStyle name="입력 3 3 8 2" xfId="15971"/>
    <cellStyle name="입력 3 3 8 3" xfId="21727"/>
    <cellStyle name="입력 3 3 8 4" xfId="27209"/>
    <cellStyle name="입력 3 3 9" xfId="10006"/>
    <cellStyle name="입력 3 3 9 2" xfId="15972"/>
    <cellStyle name="입력 3 3 9 3" xfId="21728"/>
    <cellStyle name="입력 3 3 9 4" xfId="27210"/>
    <cellStyle name="입력 3 4" xfId="5533"/>
    <cellStyle name="입력 3 4 2" xfId="5821"/>
    <cellStyle name="입력 3 4 2 10" xfId="11794"/>
    <cellStyle name="입력 3 4 2 11" xfId="17557"/>
    <cellStyle name="입력 3 4 2 12" xfId="23073"/>
    <cellStyle name="입력 3 4 2 2" xfId="10007"/>
    <cellStyle name="입력 3 4 2 2 2" xfId="15973"/>
    <cellStyle name="입력 3 4 2 2 3" xfId="21729"/>
    <cellStyle name="입력 3 4 2 2 4" xfId="27211"/>
    <cellStyle name="입력 3 4 2 3" xfId="10008"/>
    <cellStyle name="입력 3 4 2 3 2" xfId="15974"/>
    <cellStyle name="입력 3 4 2 3 3" xfId="21730"/>
    <cellStyle name="입력 3 4 2 3 4" xfId="27212"/>
    <cellStyle name="입력 3 4 2 4" xfId="10009"/>
    <cellStyle name="입력 3 4 2 4 2" xfId="15975"/>
    <cellStyle name="입력 3 4 2 4 3" xfId="21731"/>
    <cellStyle name="입력 3 4 2 4 4" xfId="27213"/>
    <cellStyle name="입력 3 4 2 5" xfId="10010"/>
    <cellStyle name="입력 3 4 2 5 2" xfId="15976"/>
    <cellStyle name="입력 3 4 2 5 3" xfId="21732"/>
    <cellStyle name="입력 3 4 2 5 4" xfId="27214"/>
    <cellStyle name="입력 3 4 2 6" xfId="10011"/>
    <cellStyle name="입력 3 4 2 6 2" xfId="15977"/>
    <cellStyle name="입력 3 4 2 6 3" xfId="21733"/>
    <cellStyle name="입력 3 4 2 6 4" xfId="27215"/>
    <cellStyle name="입력 3 4 2 7" xfId="10012"/>
    <cellStyle name="입력 3 4 2 7 2" xfId="15978"/>
    <cellStyle name="입력 3 4 2 7 3" xfId="21734"/>
    <cellStyle name="입력 3 4 2 7 4" xfId="27216"/>
    <cellStyle name="입력 3 4 2 8" xfId="10013"/>
    <cellStyle name="입력 3 4 2 8 2" xfId="15979"/>
    <cellStyle name="입력 3 4 2 8 3" xfId="21735"/>
    <cellStyle name="입력 3 4 2 8 4" xfId="27217"/>
    <cellStyle name="입력 3 4 2 9" xfId="10014"/>
    <cellStyle name="입력 3 4 2 9 2" xfId="15980"/>
    <cellStyle name="입력 3 4 2 9 3" xfId="21736"/>
    <cellStyle name="입력 3 4 2 9 4" xfId="27218"/>
    <cellStyle name="입력 3 4 3" xfId="6044"/>
    <cellStyle name="입력 3 4 3 10" xfId="10015"/>
    <cellStyle name="입력 3 4 3 10 2" xfId="15981"/>
    <cellStyle name="입력 3 4 3 10 3" xfId="21737"/>
    <cellStyle name="입력 3 4 3 10 4" xfId="27219"/>
    <cellStyle name="입력 3 4 3 11" xfId="12016"/>
    <cellStyle name="입력 3 4 3 12" xfId="17773"/>
    <cellStyle name="입력 3 4 3 13" xfId="23270"/>
    <cellStyle name="입력 3 4 3 2" xfId="10016"/>
    <cellStyle name="입력 3 4 3 2 2" xfId="15982"/>
    <cellStyle name="입력 3 4 3 2 3" xfId="21738"/>
    <cellStyle name="입력 3 4 3 2 4" xfId="27220"/>
    <cellStyle name="입력 3 4 3 3" xfId="10017"/>
    <cellStyle name="입력 3 4 3 3 2" xfId="15983"/>
    <cellStyle name="입력 3 4 3 3 3" xfId="21739"/>
    <cellStyle name="입력 3 4 3 3 4" xfId="27221"/>
    <cellStyle name="입력 3 4 3 4" xfId="10018"/>
    <cellStyle name="입력 3 4 3 4 2" xfId="15984"/>
    <cellStyle name="입력 3 4 3 4 3" xfId="21740"/>
    <cellStyle name="입력 3 4 3 4 4" xfId="27222"/>
    <cellStyle name="입력 3 4 3 5" xfId="10019"/>
    <cellStyle name="입력 3 4 3 5 2" xfId="15985"/>
    <cellStyle name="입력 3 4 3 5 3" xfId="21741"/>
    <cellStyle name="입력 3 4 3 5 4" xfId="27223"/>
    <cellStyle name="입력 3 4 3 6" xfId="10020"/>
    <cellStyle name="입력 3 4 3 6 2" xfId="15986"/>
    <cellStyle name="입력 3 4 3 6 3" xfId="21742"/>
    <cellStyle name="입력 3 4 3 6 4" xfId="27224"/>
    <cellStyle name="입력 3 4 3 7" xfId="10021"/>
    <cellStyle name="입력 3 4 3 7 2" xfId="15987"/>
    <cellStyle name="입력 3 4 3 7 3" xfId="21743"/>
    <cellStyle name="입력 3 4 3 7 4" xfId="27225"/>
    <cellStyle name="입력 3 4 3 8" xfId="10022"/>
    <cellStyle name="입력 3 4 3 8 2" xfId="15988"/>
    <cellStyle name="입력 3 4 3 8 3" xfId="21744"/>
    <cellStyle name="입력 3 4 3 8 4" xfId="27226"/>
    <cellStyle name="입력 3 4 3 9" xfId="10023"/>
    <cellStyle name="입력 3 4 3 9 2" xfId="15989"/>
    <cellStyle name="입력 3 4 3 9 3" xfId="21745"/>
    <cellStyle name="입력 3 4 3 9 4" xfId="27227"/>
    <cellStyle name="입력 3 4 4" xfId="10024"/>
    <cellStyle name="입력 3 4 4 2" xfId="15990"/>
    <cellStyle name="입력 3 4 4 3" xfId="21746"/>
    <cellStyle name="입력 3 4 4 4" xfId="27228"/>
    <cellStyle name="입력 3 4 5" xfId="10025"/>
    <cellStyle name="입력 3 4 5 2" xfId="15991"/>
    <cellStyle name="입력 3 4 5 3" xfId="21747"/>
    <cellStyle name="입력 3 4 5 4" xfId="27229"/>
    <cellStyle name="입력 3 4 6" xfId="10026"/>
    <cellStyle name="입력 3 4 6 2" xfId="15992"/>
    <cellStyle name="입력 3 4 6 3" xfId="21748"/>
    <cellStyle name="입력 3 4 6 4" xfId="27230"/>
    <cellStyle name="입력 3 4 7" xfId="11526"/>
    <cellStyle name="입력 3 4 8" xfId="17314"/>
    <cellStyle name="입력 3 5" xfId="5356"/>
    <cellStyle name="입력 3 5 2" xfId="5644"/>
    <cellStyle name="입력 3 5 2 10" xfId="11617"/>
    <cellStyle name="입력 3 5 2 11" xfId="17388"/>
    <cellStyle name="입력 3 5 2 12" xfId="22923"/>
    <cellStyle name="입력 3 5 2 2" xfId="10027"/>
    <cellStyle name="입력 3 5 2 2 2" xfId="15993"/>
    <cellStyle name="입력 3 5 2 2 3" xfId="21749"/>
    <cellStyle name="입력 3 5 2 2 4" xfId="27231"/>
    <cellStyle name="입력 3 5 2 3" xfId="10028"/>
    <cellStyle name="입력 3 5 2 3 2" xfId="15994"/>
    <cellStyle name="입력 3 5 2 3 3" xfId="21750"/>
    <cellStyle name="입력 3 5 2 3 4" xfId="27232"/>
    <cellStyle name="입력 3 5 2 4" xfId="10029"/>
    <cellStyle name="입력 3 5 2 4 2" xfId="15995"/>
    <cellStyle name="입력 3 5 2 4 3" xfId="21751"/>
    <cellStyle name="입력 3 5 2 4 4" xfId="27233"/>
    <cellStyle name="입력 3 5 2 5" xfId="10030"/>
    <cellStyle name="입력 3 5 2 5 2" xfId="15996"/>
    <cellStyle name="입력 3 5 2 5 3" xfId="21752"/>
    <cellStyle name="입력 3 5 2 5 4" xfId="27234"/>
    <cellStyle name="입력 3 5 2 6" xfId="10031"/>
    <cellStyle name="입력 3 5 2 6 2" xfId="15997"/>
    <cellStyle name="입력 3 5 2 6 3" xfId="21753"/>
    <cellStyle name="입력 3 5 2 6 4" xfId="27235"/>
    <cellStyle name="입력 3 5 2 7" xfId="10032"/>
    <cellStyle name="입력 3 5 2 7 2" xfId="15998"/>
    <cellStyle name="입력 3 5 2 7 3" xfId="21754"/>
    <cellStyle name="입력 3 5 2 7 4" xfId="27236"/>
    <cellStyle name="입력 3 5 2 8" xfId="10033"/>
    <cellStyle name="입력 3 5 2 8 2" xfId="15999"/>
    <cellStyle name="입력 3 5 2 8 3" xfId="21755"/>
    <cellStyle name="입력 3 5 2 8 4" xfId="27237"/>
    <cellStyle name="입력 3 5 2 9" xfId="10034"/>
    <cellStyle name="입력 3 5 2 9 2" xfId="16000"/>
    <cellStyle name="입력 3 5 2 9 3" xfId="21756"/>
    <cellStyle name="입력 3 5 2 9 4" xfId="27238"/>
    <cellStyle name="입력 3 5 3" xfId="5890"/>
    <cellStyle name="입력 3 5 3 10" xfId="10035"/>
    <cellStyle name="입력 3 5 3 10 2" xfId="16001"/>
    <cellStyle name="입력 3 5 3 10 3" xfId="21757"/>
    <cellStyle name="입력 3 5 3 10 4" xfId="27239"/>
    <cellStyle name="입력 3 5 3 11" xfId="11863"/>
    <cellStyle name="입력 3 5 3 12" xfId="17620"/>
    <cellStyle name="입력 3 5 3 13" xfId="23117"/>
    <cellStyle name="입력 3 5 3 2" xfId="10036"/>
    <cellStyle name="입력 3 5 3 2 2" xfId="16002"/>
    <cellStyle name="입력 3 5 3 2 3" xfId="21758"/>
    <cellStyle name="입력 3 5 3 2 4" xfId="27240"/>
    <cellStyle name="입력 3 5 3 3" xfId="10037"/>
    <cellStyle name="입력 3 5 3 3 2" xfId="16003"/>
    <cellStyle name="입력 3 5 3 3 3" xfId="21759"/>
    <cellStyle name="입력 3 5 3 3 4" xfId="27241"/>
    <cellStyle name="입력 3 5 3 4" xfId="10038"/>
    <cellStyle name="입력 3 5 3 4 2" xfId="16004"/>
    <cellStyle name="입력 3 5 3 4 3" xfId="21760"/>
    <cellStyle name="입력 3 5 3 4 4" xfId="27242"/>
    <cellStyle name="입력 3 5 3 5" xfId="10039"/>
    <cellStyle name="입력 3 5 3 5 2" xfId="16005"/>
    <cellStyle name="입력 3 5 3 5 3" xfId="21761"/>
    <cellStyle name="입력 3 5 3 5 4" xfId="27243"/>
    <cellStyle name="입력 3 5 3 6" xfId="10040"/>
    <cellStyle name="입력 3 5 3 6 2" xfId="16006"/>
    <cellStyle name="입력 3 5 3 6 3" xfId="21762"/>
    <cellStyle name="입력 3 5 3 6 4" xfId="27244"/>
    <cellStyle name="입력 3 5 3 7" xfId="10041"/>
    <cellStyle name="입력 3 5 3 7 2" xfId="16007"/>
    <cellStyle name="입력 3 5 3 7 3" xfId="21763"/>
    <cellStyle name="입력 3 5 3 7 4" xfId="27245"/>
    <cellStyle name="입력 3 5 3 8" xfId="10042"/>
    <cellStyle name="입력 3 5 3 8 2" xfId="16008"/>
    <cellStyle name="입력 3 5 3 8 3" xfId="21764"/>
    <cellStyle name="입력 3 5 3 8 4" xfId="27246"/>
    <cellStyle name="입력 3 5 3 9" xfId="10043"/>
    <cellStyle name="입력 3 5 3 9 2" xfId="16009"/>
    <cellStyle name="입력 3 5 3 9 3" xfId="21765"/>
    <cellStyle name="입력 3 5 3 9 4" xfId="27247"/>
    <cellStyle name="입력 3 5 4" xfId="10044"/>
    <cellStyle name="입력 3 5 4 2" xfId="16010"/>
    <cellStyle name="입력 3 5 4 3" xfId="21766"/>
    <cellStyle name="입력 3 5 4 4" xfId="27248"/>
    <cellStyle name="입력 3 5 5" xfId="10045"/>
    <cellStyle name="입력 3 5 5 2" xfId="16011"/>
    <cellStyle name="입력 3 5 5 3" xfId="21767"/>
    <cellStyle name="입력 3 5 5 4" xfId="27249"/>
    <cellStyle name="입력 3 5 6" xfId="10046"/>
    <cellStyle name="입력 3 5 6 2" xfId="16012"/>
    <cellStyle name="입력 3 5 6 3" xfId="21768"/>
    <cellStyle name="입력 3 5 6 4" xfId="27250"/>
    <cellStyle name="입력 3 5 7" xfId="10047"/>
    <cellStyle name="입력 3 5 7 2" xfId="16013"/>
    <cellStyle name="입력 3 5 7 3" xfId="21769"/>
    <cellStyle name="입력 3 5 7 4" xfId="27251"/>
    <cellStyle name="입력 3 5 8" xfId="11350"/>
    <cellStyle name="입력 3 5 9" xfId="11264"/>
    <cellStyle name="입력 3 6" xfId="5507"/>
    <cellStyle name="입력 3 6 10" xfId="17290"/>
    <cellStyle name="입력 3 6 11" xfId="22890"/>
    <cellStyle name="입력 3 6 2" xfId="5795"/>
    <cellStyle name="입력 3 6 2 10" xfId="10048"/>
    <cellStyle name="입력 3 6 2 10 2" xfId="16014"/>
    <cellStyle name="입력 3 6 2 10 3" xfId="21770"/>
    <cellStyle name="입력 3 6 2 10 4" xfId="27252"/>
    <cellStyle name="입력 3 6 2 11" xfId="11768"/>
    <cellStyle name="입력 3 6 2 12" xfId="17532"/>
    <cellStyle name="입력 3 6 2 13" xfId="23048"/>
    <cellStyle name="입력 3 6 2 2" xfId="10049"/>
    <cellStyle name="입력 3 6 2 2 2" xfId="16015"/>
    <cellStyle name="입력 3 6 2 2 3" xfId="21771"/>
    <cellStyle name="입력 3 6 2 2 4" xfId="27253"/>
    <cellStyle name="입력 3 6 2 3" xfId="10050"/>
    <cellStyle name="입력 3 6 2 3 2" xfId="16016"/>
    <cellStyle name="입력 3 6 2 3 3" xfId="21772"/>
    <cellStyle name="입력 3 6 2 3 4" xfId="27254"/>
    <cellStyle name="입력 3 6 2 4" xfId="10051"/>
    <cellStyle name="입력 3 6 2 4 2" xfId="16017"/>
    <cellStyle name="입력 3 6 2 4 3" xfId="21773"/>
    <cellStyle name="입력 3 6 2 4 4" xfId="27255"/>
    <cellStyle name="입력 3 6 2 5" xfId="10052"/>
    <cellStyle name="입력 3 6 2 5 2" xfId="16018"/>
    <cellStyle name="입력 3 6 2 5 3" xfId="21774"/>
    <cellStyle name="입력 3 6 2 5 4" xfId="27256"/>
    <cellStyle name="입력 3 6 2 6" xfId="10053"/>
    <cellStyle name="입력 3 6 2 6 2" xfId="16019"/>
    <cellStyle name="입력 3 6 2 6 3" xfId="21775"/>
    <cellStyle name="입력 3 6 2 6 4" xfId="27257"/>
    <cellStyle name="입력 3 6 2 7" xfId="10054"/>
    <cellStyle name="입력 3 6 2 7 2" xfId="16020"/>
    <cellStyle name="입력 3 6 2 7 3" xfId="21776"/>
    <cellStyle name="입력 3 6 2 7 4" xfId="27258"/>
    <cellStyle name="입력 3 6 2 8" xfId="10055"/>
    <cellStyle name="입력 3 6 2 8 2" xfId="16021"/>
    <cellStyle name="입력 3 6 2 8 3" xfId="21777"/>
    <cellStyle name="입력 3 6 2 8 4" xfId="27259"/>
    <cellStyle name="입력 3 6 2 9" xfId="10056"/>
    <cellStyle name="입력 3 6 2 9 2" xfId="16022"/>
    <cellStyle name="입력 3 6 2 9 3" xfId="21778"/>
    <cellStyle name="입력 3 6 2 9 4" xfId="27260"/>
    <cellStyle name="입력 3 6 3" xfId="6018"/>
    <cellStyle name="입력 3 6 3 10" xfId="10057"/>
    <cellStyle name="입력 3 6 3 10 2" xfId="16023"/>
    <cellStyle name="입력 3 6 3 10 3" xfId="21779"/>
    <cellStyle name="입력 3 6 3 10 4" xfId="27261"/>
    <cellStyle name="입력 3 6 3 11" xfId="11991"/>
    <cellStyle name="입력 3 6 3 12" xfId="17748"/>
    <cellStyle name="입력 3 6 3 13" xfId="23245"/>
    <cellStyle name="입력 3 6 3 2" xfId="10058"/>
    <cellStyle name="입력 3 6 3 2 2" xfId="16024"/>
    <cellStyle name="입력 3 6 3 2 3" xfId="21780"/>
    <cellStyle name="입력 3 6 3 2 4" xfId="27262"/>
    <cellStyle name="입력 3 6 3 3" xfId="10059"/>
    <cellStyle name="입력 3 6 3 3 2" xfId="16025"/>
    <cellStyle name="입력 3 6 3 3 3" xfId="21781"/>
    <cellStyle name="입력 3 6 3 3 4" xfId="27263"/>
    <cellStyle name="입력 3 6 3 4" xfId="10060"/>
    <cellStyle name="입력 3 6 3 4 2" xfId="16026"/>
    <cellStyle name="입력 3 6 3 4 3" xfId="21782"/>
    <cellStyle name="입력 3 6 3 4 4" xfId="27264"/>
    <cellStyle name="입력 3 6 3 5" xfId="10061"/>
    <cellStyle name="입력 3 6 3 5 2" xfId="16027"/>
    <cellStyle name="입력 3 6 3 5 3" xfId="21783"/>
    <cellStyle name="입력 3 6 3 5 4" xfId="27265"/>
    <cellStyle name="입력 3 6 3 6" xfId="10062"/>
    <cellStyle name="입력 3 6 3 6 2" xfId="16028"/>
    <cellStyle name="입력 3 6 3 6 3" xfId="21784"/>
    <cellStyle name="입력 3 6 3 6 4" xfId="27266"/>
    <cellStyle name="입력 3 6 3 7" xfId="10063"/>
    <cellStyle name="입력 3 6 3 7 2" xfId="16029"/>
    <cellStyle name="입력 3 6 3 7 3" xfId="21785"/>
    <cellStyle name="입력 3 6 3 7 4" xfId="27267"/>
    <cellStyle name="입력 3 6 3 8" xfId="10064"/>
    <cellStyle name="입력 3 6 3 8 2" xfId="16030"/>
    <cellStyle name="입력 3 6 3 8 3" xfId="21786"/>
    <cellStyle name="입력 3 6 3 8 4" xfId="27268"/>
    <cellStyle name="입력 3 6 3 9" xfId="10065"/>
    <cellStyle name="입력 3 6 3 9 2" xfId="16031"/>
    <cellStyle name="입력 3 6 3 9 3" xfId="21787"/>
    <cellStyle name="입력 3 6 3 9 4" xfId="27269"/>
    <cellStyle name="입력 3 6 4" xfId="10066"/>
    <cellStyle name="입력 3 6 4 2" xfId="16032"/>
    <cellStyle name="입력 3 6 4 3" xfId="21788"/>
    <cellStyle name="입력 3 6 4 4" xfId="27270"/>
    <cellStyle name="입력 3 6 5" xfId="10067"/>
    <cellStyle name="입력 3 6 5 2" xfId="16033"/>
    <cellStyle name="입력 3 6 5 3" xfId="21789"/>
    <cellStyle name="입력 3 6 5 4" xfId="27271"/>
    <cellStyle name="입력 3 6 6" xfId="10068"/>
    <cellStyle name="입력 3 6 6 2" xfId="16034"/>
    <cellStyle name="입력 3 6 6 3" xfId="21790"/>
    <cellStyle name="입력 3 6 6 4" xfId="27272"/>
    <cellStyle name="입력 3 6 7" xfId="10069"/>
    <cellStyle name="입력 3 6 7 2" xfId="16035"/>
    <cellStyle name="입력 3 6 7 3" xfId="21791"/>
    <cellStyle name="입력 3 6 7 4" xfId="27273"/>
    <cellStyle name="입력 3 6 8" xfId="10070"/>
    <cellStyle name="입력 3 6 8 2" xfId="16036"/>
    <cellStyle name="입력 3 6 8 3" xfId="21792"/>
    <cellStyle name="입력 3 6 8 4" xfId="27274"/>
    <cellStyle name="입력 3 6 9" xfId="11501"/>
    <cellStyle name="입력 3 7" xfId="10071"/>
    <cellStyle name="입력 3 7 2" xfId="16037"/>
    <cellStyle name="입력 3 7 3" xfId="21793"/>
    <cellStyle name="입력 3 7 4" xfId="27275"/>
    <cellStyle name="입력 3 8" xfId="11228"/>
    <cellStyle name="입력 4" xfId="630"/>
    <cellStyle name="입력 4 2" xfId="5155"/>
    <cellStyle name="입력 4 2 2" xfId="5517"/>
    <cellStyle name="입력 4 2 2 2" xfId="5805"/>
    <cellStyle name="입력 4 2 2 2 10" xfId="11778"/>
    <cellStyle name="입력 4 2 2 2 11" xfId="17542"/>
    <cellStyle name="입력 4 2 2 2 12" xfId="23058"/>
    <cellStyle name="입력 4 2 2 2 2" xfId="10072"/>
    <cellStyle name="입력 4 2 2 2 2 2" xfId="16038"/>
    <cellStyle name="입력 4 2 2 2 2 3" xfId="21794"/>
    <cellStyle name="입력 4 2 2 2 2 4" xfId="27276"/>
    <cellStyle name="입력 4 2 2 2 3" xfId="10073"/>
    <cellStyle name="입력 4 2 2 2 3 2" xfId="16039"/>
    <cellStyle name="입력 4 2 2 2 3 3" xfId="21795"/>
    <cellStyle name="입력 4 2 2 2 3 4" xfId="27277"/>
    <cellStyle name="입력 4 2 2 2 4" xfId="10074"/>
    <cellStyle name="입력 4 2 2 2 4 2" xfId="16040"/>
    <cellStyle name="입력 4 2 2 2 4 3" xfId="21796"/>
    <cellStyle name="입력 4 2 2 2 4 4" xfId="27278"/>
    <cellStyle name="입력 4 2 2 2 5" xfId="10075"/>
    <cellStyle name="입력 4 2 2 2 5 2" xfId="16041"/>
    <cellStyle name="입력 4 2 2 2 5 3" xfId="21797"/>
    <cellStyle name="입력 4 2 2 2 5 4" xfId="27279"/>
    <cellStyle name="입력 4 2 2 2 6" xfId="10076"/>
    <cellStyle name="입력 4 2 2 2 6 2" xfId="16042"/>
    <cellStyle name="입력 4 2 2 2 6 3" xfId="21798"/>
    <cellStyle name="입력 4 2 2 2 6 4" xfId="27280"/>
    <cellStyle name="입력 4 2 2 2 7" xfId="10077"/>
    <cellStyle name="입력 4 2 2 2 7 2" xfId="16043"/>
    <cellStyle name="입력 4 2 2 2 7 3" xfId="21799"/>
    <cellStyle name="입력 4 2 2 2 7 4" xfId="27281"/>
    <cellStyle name="입력 4 2 2 2 8" xfId="10078"/>
    <cellStyle name="입력 4 2 2 2 8 2" xfId="16044"/>
    <cellStyle name="입력 4 2 2 2 8 3" xfId="21800"/>
    <cellStyle name="입력 4 2 2 2 8 4" xfId="27282"/>
    <cellStyle name="입력 4 2 2 2 9" xfId="10079"/>
    <cellStyle name="입력 4 2 2 2 9 2" xfId="16045"/>
    <cellStyle name="입력 4 2 2 2 9 3" xfId="21801"/>
    <cellStyle name="입력 4 2 2 2 9 4" xfId="27283"/>
    <cellStyle name="입력 4 2 2 3" xfId="6028"/>
    <cellStyle name="입력 4 2 2 3 10" xfId="10080"/>
    <cellStyle name="입력 4 2 2 3 10 2" xfId="16046"/>
    <cellStyle name="입력 4 2 2 3 10 3" xfId="21802"/>
    <cellStyle name="입력 4 2 2 3 10 4" xfId="27284"/>
    <cellStyle name="입력 4 2 2 3 11" xfId="12001"/>
    <cellStyle name="입력 4 2 2 3 12" xfId="17758"/>
    <cellStyle name="입력 4 2 2 3 13" xfId="23255"/>
    <cellStyle name="입력 4 2 2 3 2" xfId="10081"/>
    <cellStyle name="입력 4 2 2 3 2 2" xfId="16047"/>
    <cellStyle name="입력 4 2 2 3 2 3" xfId="21803"/>
    <cellStyle name="입력 4 2 2 3 2 4" xfId="27285"/>
    <cellStyle name="입력 4 2 2 3 3" xfId="10082"/>
    <cellStyle name="입력 4 2 2 3 3 2" xfId="16048"/>
    <cellStyle name="입력 4 2 2 3 3 3" xfId="21804"/>
    <cellStyle name="입력 4 2 2 3 3 4" xfId="27286"/>
    <cellStyle name="입력 4 2 2 3 4" xfId="10083"/>
    <cellStyle name="입력 4 2 2 3 4 2" xfId="16049"/>
    <cellStyle name="입력 4 2 2 3 4 3" xfId="21805"/>
    <cellStyle name="입력 4 2 2 3 4 4" xfId="27287"/>
    <cellStyle name="입력 4 2 2 3 5" xfId="10084"/>
    <cellStyle name="입력 4 2 2 3 5 2" xfId="16050"/>
    <cellStyle name="입력 4 2 2 3 5 3" xfId="21806"/>
    <cellStyle name="입력 4 2 2 3 5 4" xfId="27288"/>
    <cellStyle name="입력 4 2 2 3 6" xfId="10085"/>
    <cellStyle name="입력 4 2 2 3 6 2" xfId="16051"/>
    <cellStyle name="입력 4 2 2 3 6 3" xfId="21807"/>
    <cellStyle name="입력 4 2 2 3 6 4" xfId="27289"/>
    <cellStyle name="입력 4 2 2 3 7" xfId="10086"/>
    <cellStyle name="입력 4 2 2 3 7 2" xfId="16052"/>
    <cellStyle name="입력 4 2 2 3 7 3" xfId="21808"/>
    <cellStyle name="입력 4 2 2 3 7 4" xfId="27290"/>
    <cellStyle name="입력 4 2 2 3 8" xfId="10087"/>
    <cellStyle name="입력 4 2 2 3 8 2" xfId="16053"/>
    <cellStyle name="입력 4 2 2 3 8 3" xfId="21809"/>
    <cellStyle name="입력 4 2 2 3 8 4" xfId="27291"/>
    <cellStyle name="입력 4 2 2 3 9" xfId="10088"/>
    <cellStyle name="입력 4 2 2 3 9 2" xfId="16054"/>
    <cellStyle name="입력 4 2 2 3 9 3" xfId="21810"/>
    <cellStyle name="입력 4 2 2 3 9 4" xfId="27292"/>
    <cellStyle name="입력 4 2 2 4" xfId="10089"/>
    <cellStyle name="입력 4 2 2 4 2" xfId="16055"/>
    <cellStyle name="입력 4 2 2 4 3" xfId="21811"/>
    <cellStyle name="입력 4 2 2 4 4" xfId="27293"/>
    <cellStyle name="입력 4 2 2 5" xfId="10090"/>
    <cellStyle name="입력 4 2 2 5 2" xfId="16056"/>
    <cellStyle name="입력 4 2 2 5 3" xfId="21812"/>
    <cellStyle name="입력 4 2 2 5 4" xfId="27294"/>
    <cellStyle name="입력 4 2 2 6" xfId="10091"/>
    <cellStyle name="입력 4 2 2 6 2" xfId="16057"/>
    <cellStyle name="입력 4 2 2 6 3" xfId="21813"/>
    <cellStyle name="입력 4 2 2 6 4" xfId="27295"/>
    <cellStyle name="입력 4 2 2 7" xfId="11511"/>
    <cellStyle name="입력 4 2 2 8" xfId="17300"/>
    <cellStyle name="입력 4 2 3" xfId="5417"/>
    <cellStyle name="입력 4 2 3 2" xfId="5705"/>
    <cellStyle name="입력 4 2 3 2 10" xfId="11678"/>
    <cellStyle name="입력 4 2 3 2 11" xfId="17447"/>
    <cellStyle name="입력 4 2 3 2 12" xfId="22968"/>
    <cellStyle name="입력 4 2 3 2 2" xfId="10092"/>
    <cellStyle name="입력 4 2 3 2 2 2" xfId="16058"/>
    <cellStyle name="입력 4 2 3 2 2 3" xfId="21814"/>
    <cellStyle name="입력 4 2 3 2 2 4" xfId="27296"/>
    <cellStyle name="입력 4 2 3 2 3" xfId="10093"/>
    <cellStyle name="입력 4 2 3 2 3 2" xfId="16059"/>
    <cellStyle name="입력 4 2 3 2 3 3" xfId="21815"/>
    <cellStyle name="입력 4 2 3 2 3 4" xfId="27297"/>
    <cellStyle name="입력 4 2 3 2 4" xfId="10094"/>
    <cellStyle name="입력 4 2 3 2 4 2" xfId="16060"/>
    <cellStyle name="입력 4 2 3 2 4 3" xfId="21816"/>
    <cellStyle name="입력 4 2 3 2 4 4" xfId="27298"/>
    <cellStyle name="입력 4 2 3 2 5" xfId="10095"/>
    <cellStyle name="입력 4 2 3 2 5 2" xfId="16061"/>
    <cellStyle name="입력 4 2 3 2 5 3" xfId="21817"/>
    <cellStyle name="입력 4 2 3 2 5 4" xfId="27299"/>
    <cellStyle name="입력 4 2 3 2 6" xfId="10096"/>
    <cellStyle name="입력 4 2 3 2 6 2" xfId="16062"/>
    <cellStyle name="입력 4 2 3 2 6 3" xfId="21818"/>
    <cellStyle name="입력 4 2 3 2 6 4" xfId="27300"/>
    <cellStyle name="입력 4 2 3 2 7" xfId="10097"/>
    <cellStyle name="입력 4 2 3 2 7 2" xfId="16063"/>
    <cellStyle name="입력 4 2 3 2 7 3" xfId="21819"/>
    <cellStyle name="입력 4 2 3 2 7 4" xfId="27301"/>
    <cellStyle name="입력 4 2 3 2 8" xfId="10098"/>
    <cellStyle name="입력 4 2 3 2 8 2" xfId="16064"/>
    <cellStyle name="입력 4 2 3 2 8 3" xfId="21820"/>
    <cellStyle name="입력 4 2 3 2 8 4" xfId="27302"/>
    <cellStyle name="입력 4 2 3 2 9" xfId="10099"/>
    <cellStyle name="입력 4 2 3 2 9 2" xfId="16065"/>
    <cellStyle name="입력 4 2 3 2 9 3" xfId="21821"/>
    <cellStyle name="입력 4 2 3 2 9 4" xfId="27303"/>
    <cellStyle name="입력 4 2 3 3" xfId="5943"/>
    <cellStyle name="입력 4 2 3 3 10" xfId="10100"/>
    <cellStyle name="입력 4 2 3 3 10 2" xfId="16066"/>
    <cellStyle name="입력 4 2 3 3 10 3" xfId="21822"/>
    <cellStyle name="입력 4 2 3 3 10 4" xfId="27304"/>
    <cellStyle name="입력 4 2 3 3 11" xfId="11916"/>
    <cellStyle name="입력 4 2 3 3 12" xfId="17673"/>
    <cellStyle name="입력 4 2 3 3 13" xfId="23170"/>
    <cellStyle name="입력 4 2 3 3 2" xfId="10101"/>
    <cellStyle name="입력 4 2 3 3 2 2" xfId="16067"/>
    <cellStyle name="입력 4 2 3 3 2 3" xfId="21823"/>
    <cellStyle name="입력 4 2 3 3 2 4" xfId="27305"/>
    <cellStyle name="입력 4 2 3 3 3" xfId="10102"/>
    <cellStyle name="입력 4 2 3 3 3 2" xfId="16068"/>
    <cellStyle name="입력 4 2 3 3 3 3" xfId="21824"/>
    <cellStyle name="입력 4 2 3 3 3 4" xfId="27306"/>
    <cellStyle name="입력 4 2 3 3 4" xfId="10103"/>
    <cellStyle name="입력 4 2 3 3 4 2" xfId="16069"/>
    <cellStyle name="입력 4 2 3 3 4 3" xfId="21825"/>
    <cellStyle name="입력 4 2 3 3 4 4" xfId="27307"/>
    <cellStyle name="입력 4 2 3 3 5" xfId="10104"/>
    <cellStyle name="입력 4 2 3 3 5 2" xfId="16070"/>
    <cellStyle name="입력 4 2 3 3 5 3" xfId="21826"/>
    <cellStyle name="입력 4 2 3 3 5 4" xfId="27308"/>
    <cellStyle name="입력 4 2 3 3 6" xfId="10105"/>
    <cellStyle name="입력 4 2 3 3 6 2" xfId="16071"/>
    <cellStyle name="입력 4 2 3 3 6 3" xfId="21827"/>
    <cellStyle name="입력 4 2 3 3 6 4" xfId="27309"/>
    <cellStyle name="입력 4 2 3 3 7" xfId="10106"/>
    <cellStyle name="입력 4 2 3 3 7 2" xfId="16072"/>
    <cellStyle name="입력 4 2 3 3 7 3" xfId="21828"/>
    <cellStyle name="입력 4 2 3 3 7 4" xfId="27310"/>
    <cellStyle name="입력 4 2 3 3 8" xfId="10107"/>
    <cellStyle name="입력 4 2 3 3 8 2" xfId="16073"/>
    <cellStyle name="입력 4 2 3 3 8 3" xfId="21829"/>
    <cellStyle name="입력 4 2 3 3 8 4" xfId="27311"/>
    <cellStyle name="입력 4 2 3 3 9" xfId="10108"/>
    <cellStyle name="입력 4 2 3 3 9 2" xfId="16074"/>
    <cellStyle name="입력 4 2 3 3 9 3" xfId="21830"/>
    <cellStyle name="입력 4 2 3 3 9 4" xfId="27312"/>
    <cellStyle name="입력 4 2 3 4" xfId="10109"/>
    <cellStyle name="입력 4 2 3 4 2" xfId="16075"/>
    <cellStyle name="입력 4 2 3 4 3" xfId="21831"/>
    <cellStyle name="입력 4 2 3 4 4" xfId="27313"/>
    <cellStyle name="입력 4 2 3 5" xfId="10110"/>
    <cellStyle name="입력 4 2 3 5 2" xfId="16076"/>
    <cellStyle name="입력 4 2 3 5 3" xfId="21832"/>
    <cellStyle name="입력 4 2 3 5 4" xfId="27314"/>
    <cellStyle name="입력 4 2 3 6" xfId="10111"/>
    <cellStyle name="입력 4 2 3 6 2" xfId="16077"/>
    <cellStyle name="입력 4 2 3 6 3" xfId="21833"/>
    <cellStyle name="입력 4 2 3 6 4" xfId="27315"/>
    <cellStyle name="입력 4 2 3 7" xfId="11411"/>
    <cellStyle name="입력 4 2 3 8" xfId="17209"/>
    <cellStyle name="입력 4 2 4" xfId="5490"/>
    <cellStyle name="입력 4 2 4 2" xfId="5778"/>
    <cellStyle name="입력 4 2 4 2 10" xfId="11751"/>
    <cellStyle name="입력 4 2 4 2 11" xfId="17516"/>
    <cellStyle name="입력 4 2 4 2 12" xfId="23031"/>
    <cellStyle name="입력 4 2 4 2 2" xfId="10112"/>
    <cellStyle name="입력 4 2 4 2 2 2" xfId="16078"/>
    <cellStyle name="입력 4 2 4 2 2 3" xfId="21834"/>
    <cellStyle name="입력 4 2 4 2 2 4" xfId="27316"/>
    <cellStyle name="입력 4 2 4 2 3" xfId="10113"/>
    <cellStyle name="입력 4 2 4 2 3 2" xfId="16079"/>
    <cellStyle name="입력 4 2 4 2 3 3" xfId="21835"/>
    <cellStyle name="입력 4 2 4 2 3 4" xfId="27317"/>
    <cellStyle name="입력 4 2 4 2 4" xfId="10114"/>
    <cellStyle name="입력 4 2 4 2 4 2" xfId="16080"/>
    <cellStyle name="입력 4 2 4 2 4 3" xfId="21836"/>
    <cellStyle name="입력 4 2 4 2 4 4" xfId="27318"/>
    <cellStyle name="입력 4 2 4 2 5" xfId="10115"/>
    <cellStyle name="입력 4 2 4 2 5 2" xfId="16081"/>
    <cellStyle name="입력 4 2 4 2 5 3" xfId="21837"/>
    <cellStyle name="입력 4 2 4 2 5 4" xfId="27319"/>
    <cellStyle name="입력 4 2 4 2 6" xfId="10116"/>
    <cellStyle name="입력 4 2 4 2 6 2" xfId="16082"/>
    <cellStyle name="입력 4 2 4 2 6 3" xfId="21838"/>
    <cellStyle name="입력 4 2 4 2 6 4" xfId="27320"/>
    <cellStyle name="입력 4 2 4 2 7" xfId="10117"/>
    <cellStyle name="입력 4 2 4 2 7 2" xfId="16083"/>
    <cellStyle name="입력 4 2 4 2 7 3" xfId="21839"/>
    <cellStyle name="입력 4 2 4 2 7 4" xfId="27321"/>
    <cellStyle name="입력 4 2 4 2 8" xfId="10118"/>
    <cellStyle name="입력 4 2 4 2 8 2" xfId="16084"/>
    <cellStyle name="입력 4 2 4 2 8 3" xfId="21840"/>
    <cellStyle name="입력 4 2 4 2 8 4" xfId="27322"/>
    <cellStyle name="입력 4 2 4 2 9" xfId="10119"/>
    <cellStyle name="입력 4 2 4 2 9 2" xfId="16085"/>
    <cellStyle name="입력 4 2 4 2 9 3" xfId="21841"/>
    <cellStyle name="입력 4 2 4 2 9 4" xfId="27323"/>
    <cellStyle name="입력 4 2 4 3" xfId="6003"/>
    <cellStyle name="입력 4 2 4 3 10" xfId="10120"/>
    <cellStyle name="입력 4 2 4 3 10 2" xfId="16086"/>
    <cellStyle name="입력 4 2 4 3 10 3" xfId="21842"/>
    <cellStyle name="입력 4 2 4 3 10 4" xfId="27324"/>
    <cellStyle name="입력 4 2 4 3 11" xfId="11976"/>
    <cellStyle name="입력 4 2 4 3 12" xfId="17733"/>
    <cellStyle name="입력 4 2 4 3 13" xfId="23230"/>
    <cellStyle name="입력 4 2 4 3 2" xfId="10121"/>
    <cellStyle name="입력 4 2 4 3 2 2" xfId="16087"/>
    <cellStyle name="입력 4 2 4 3 2 3" xfId="21843"/>
    <cellStyle name="입력 4 2 4 3 2 4" xfId="27325"/>
    <cellStyle name="입력 4 2 4 3 3" xfId="10122"/>
    <cellStyle name="입력 4 2 4 3 3 2" xfId="16088"/>
    <cellStyle name="입력 4 2 4 3 3 3" xfId="21844"/>
    <cellStyle name="입력 4 2 4 3 3 4" xfId="27326"/>
    <cellStyle name="입력 4 2 4 3 4" xfId="10123"/>
    <cellStyle name="입력 4 2 4 3 4 2" xfId="16089"/>
    <cellStyle name="입력 4 2 4 3 4 3" xfId="21845"/>
    <cellStyle name="입력 4 2 4 3 4 4" xfId="27327"/>
    <cellStyle name="입력 4 2 4 3 5" xfId="10124"/>
    <cellStyle name="입력 4 2 4 3 5 2" xfId="16090"/>
    <cellStyle name="입력 4 2 4 3 5 3" xfId="21846"/>
    <cellStyle name="입력 4 2 4 3 5 4" xfId="27328"/>
    <cellStyle name="입력 4 2 4 3 6" xfId="10125"/>
    <cellStyle name="입력 4 2 4 3 6 2" xfId="16091"/>
    <cellStyle name="입력 4 2 4 3 6 3" xfId="21847"/>
    <cellStyle name="입력 4 2 4 3 6 4" xfId="27329"/>
    <cellStyle name="입력 4 2 4 3 7" xfId="10126"/>
    <cellStyle name="입력 4 2 4 3 7 2" xfId="16092"/>
    <cellStyle name="입력 4 2 4 3 7 3" xfId="21848"/>
    <cellStyle name="입력 4 2 4 3 7 4" xfId="27330"/>
    <cellStyle name="입력 4 2 4 3 8" xfId="10127"/>
    <cellStyle name="입력 4 2 4 3 8 2" xfId="16093"/>
    <cellStyle name="입력 4 2 4 3 8 3" xfId="21849"/>
    <cellStyle name="입력 4 2 4 3 8 4" xfId="27331"/>
    <cellStyle name="입력 4 2 4 3 9" xfId="10128"/>
    <cellStyle name="입력 4 2 4 3 9 2" xfId="16094"/>
    <cellStyle name="입력 4 2 4 3 9 3" xfId="21850"/>
    <cellStyle name="입력 4 2 4 3 9 4" xfId="27332"/>
    <cellStyle name="입력 4 2 4 4" xfId="10129"/>
    <cellStyle name="입력 4 2 4 4 2" xfId="16095"/>
    <cellStyle name="입력 4 2 4 4 3" xfId="21851"/>
    <cellStyle name="입력 4 2 4 4 4" xfId="27333"/>
    <cellStyle name="입력 4 2 4 5" xfId="10130"/>
    <cellStyle name="입력 4 2 4 5 2" xfId="16096"/>
    <cellStyle name="입력 4 2 4 5 3" xfId="21852"/>
    <cellStyle name="입력 4 2 4 5 4" xfId="27334"/>
    <cellStyle name="입력 4 2 4 6" xfId="10131"/>
    <cellStyle name="입력 4 2 4 6 2" xfId="16097"/>
    <cellStyle name="입력 4 2 4 6 3" xfId="21853"/>
    <cellStyle name="입력 4 2 4 6 4" xfId="27335"/>
    <cellStyle name="입력 4 2 4 7" xfId="10132"/>
    <cellStyle name="입력 4 2 4 7 2" xfId="16098"/>
    <cellStyle name="입력 4 2 4 7 3" xfId="21854"/>
    <cellStyle name="입력 4 2 4 7 4" xfId="27336"/>
    <cellStyle name="입력 4 2 4 8" xfId="11484"/>
    <cellStyle name="입력 4 2 4 9" xfId="17275"/>
    <cellStyle name="입력 4 2 5" xfId="5536"/>
    <cellStyle name="입력 4 2 5 10" xfId="17317"/>
    <cellStyle name="입력 4 2 5 11" xfId="22901"/>
    <cellStyle name="입력 4 2 5 2" xfId="5824"/>
    <cellStyle name="입력 4 2 5 2 10" xfId="10133"/>
    <cellStyle name="입력 4 2 5 2 10 2" xfId="16099"/>
    <cellStyle name="입력 4 2 5 2 10 3" xfId="21855"/>
    <cellStyle name="입력 4 2 5 2 10 4" xfId="27337"/>
    <cellStyle name="입력 4 2 5 2 11" xfId="11797"/>
    <cellStyle name="입력 4 2 5 2 12" xfId="17560"/>
    <cellStyle name="입력 4 2 5 2 13" xfId="23076"/>
    <cellStyle name="입력 4 2 5 2 2" xfId="10134"/>
    <cellStyle name="입력 4 2 5 2 2 2" xfId="16100"/>
    <cellStyle name="입력 4 2 5 2 2 3" xfId="21856"/>
    <cellStyle name="입력 4 2 5 2 2 4" xfId="27338"/>
    <cellStyle name="입력 4 2 5 2 3" xfId="10135"/>
    <cellStyle name="입력 4 2 5 2 3 2" xfId="16101"/>
    <cellStyle name="입력 4 2 5 2 3 3" xfId="21857"/>
    <cellStyle name="입력 4 2 5 2 3 4" xfId="27339"/>
    <cellStyle name="입력 4 2 5 2 4" xfId="10136"/>
    <cellStyle name="입력 4 2 5 2 4 2" xfId="16102"/>
    <cellStyle name="입력 4 2 5 2 4 3" xfId="21858"/>
    <cellStyle name="입력 4 2 5 2 4 4" xfId="27340"/>
    <cellStyle name="입력 4 2 5 2 5" xfId="10137"/>
    <cellStyle name="입력 4 2 5 2 5 2" xfId="16103"/>
    <cellStyle name="입력 4 2 5 2 5 3" xfId="21859"/>
    <cellStyle name="입력 4 2 5 2 5 4" xfId="27341"/>
    <cellStyle name="입력 4 2 5 2 6" xfId="10138"/>
    <cellStyle name="입력 4 2 5 2 6 2" xfId="16104"/>
    <cellStyle name="입력 4 2 5 2 6 3" xfId="21860"/>
    <cellStyle name="입력 4 2 5 2 6 4" xfId="27342"/>
    <cellStyle name="입력 4 2 5 2 7" xfId="10139"/>
    <cellStyle name="입력 4 2 5 2 7 2" xfId="16105"/>
    <cellStyle name="입력 4 2 5 2 7 3" xfId="21861"/>
    <cellStyle name="입력 4 2 5 2 7 4" xfId="27343"/>
    <cellStyle name="입력 4 2 5 2 8" xfId="10140"/>
    <cellStyle name="입력 4 2 5 2 8 2" xfId="16106"/>
    <cellStyle name="입력 4 2 5 2 8 3" xfId="21862"/>
    <cellStyle name="입력 4 2 5 2 8 4" xfId="27344"/>
    <cellStyle name="입력 4 2 5 2 9" xfId="10141"/>
    <cellStyle name="입력 4 2 5 2 9 2" xfId="16107"/>
    <cellStyle name="입력 4 2 5 2 9 3" xfId="21863"/>
    <cellStyle name="입력 4 2 5 2 9 4" xfId="27345"/>
    <cellStyle name="입력 4 2 5 3" xfId="6046"/>
    <cellStyle name="입력 4 2 5 3 10" xfId="10142"/>
    <cellStyle name="입력 4 2 5 3 10 2" xfId="16108"/>
    <cellStyle name="입력 4 2 5 3 10 3" xfId="21864"/>
    <cellStyle name="입력 4 2 5 3 10 4" xfId="27346"/>
    <cellStyle name="입력 4 2 5 3 11" xfId="12018"/>
    <cellStyle name="입력 4 2 5 3 12" xfId="17775"/>
    <cellStyle name="입력 4 2 5 3 13" xfId="23272"/>
    <cellStyle name="입력 4 2 5 3 2" xfId="10143"/>
    <cellStyle name="입력 4 2 5 3 2 2" xfId="16109"/>
    <cellStyle name="입력 4 2 5 3 2 3" xfId="21865"/>
    <cellStyle name="입력 4 2 5 3 2 4" xfId="27347"/>
    <cellStyle name="입력 4 2 5 3 3" xfId="10144"/>
    <cellStyle name="입력 4 2 5 3 3 2" xfId="16110"/>
    <cellStyle name="입력 4 2 5 3 3 3" xfId="21866"/>
    <cellStyle name="입력 4 2 5 3 3 4" xfId="27348"/>
    <cellStyle name="입력 4 2 5 3 4" xfId="10145"/>
    <cellStyle name="입력 4 2 5 3 4 2" xfId="16111"/>
    <cellStyle name="입력 4 2 5 3 4 3" xfId="21867"/>
    <cellStyle name="입력 4 2 5 3 4 4" xfId="27349"/>
    <cellStyle name="입력 4 2 5 3 5" xfId="10146"/>
    <cellStyle name="입력 4 2 5 3 5 2" xfId="16112"/>
    <cellStyle name="입력 4 2 5 3 5 3" xfId="21868"/>
    <cellStyle name="입력 4 2 5 3 5 4" xfId="27350"/>
    <cellStyle name="입력 4 2 5 3 6" xfId="10147"/>
    <cellStyle name="입력 4 2 5 3 6 2" xfId="16113"/>
    <cellStyle name="입력 4 2 5 3 6 3" xfId="21869"/>
    <cellStyle name="입력 4 2 5 3 6 4" xfId="27351"/>
    <cellStyle name="입력 4 2 5 3 7" xfId="10148"/>
    <cellStyle name="입력 4 2 5 3 7 2" xfId="16114"/>
    <cellStyle name="입력 4 2 5 3 7 3" xfId="21870"/>
    <cellStyle name="입력 4 2 5 3 7 4" xfId="27352"/>
    <cellStyle name="입력 4 2 5 3 8" xfId="10149"/>
    <cellStyle name="입력 4 2 5 3 8 2" xfId="16115"/>
    <cellStyle name="입력 4 2 5 3 8 3" xfId="21871"/>
    <cellStyle name="입력 4 2 5 3 8 4" xfId="27353"/>
    <cellStyle name="입력 4 2 5 3 9" xfId="10150"/>
    <cellStyle name="입력 4 2 5 3 9 2" xfId="16116"/>
    <cellStyle name="입력 4 2 5 3 9 3" xfId="21872"/>
    <cellStyle name="입력 4 2 5 3 9 4" xfId="27354"/>
    <cellStyle name="입력 4 2 5 4" xfId="10151"/>
    <cellStyle name="입력 4 2 5 4 2" xfId="16117"/>
    <cellStyle name="입력 4 2 5 4 3" xfId="21873"/>
    <cellStyle name="입력 4 2 5 4 4" xfId="27355"/>
    <cellStyle name="입력 4 2 5 5" xfId="10152"/>
    <cellStyle name="입력 4 2 5 5 2" xfId="16118"/>
    <cellStyle name="입력 4 2 5 5 3" xfId="21874"/>
    <cellStyle name="입력 4 2 5 5 4" xfId="27356"/>
    <cellStyle name="입력 4 2 5 6" xfId="10153"/>
    <cellStyle name="입력 4 2 5 6 2" xfId="16119"/>
    <cellStyle name="입력 4 2 5 6 3" xfId="21875"/>
    <cellStyle name="입력 4 2 5 6 4" xfId="27357"/>
    <cellStyle name="입력 4 2 5 7" xfId="10154"/>
    <cellStyle name="입력 4 2 5 7 2" xfId="16120"/>
    <cellStyle name="입력 4 2 5 7 3" xfId="21876"/>
    <cellStyle name="입력 4 2 5 7 4" xfId="27358"/>
    <cellStyle name="입력 4 2 5 8" xfId="10155"/>
    <cellStyle name="입력 4 2 5 8 2" xfId="16121"/>
    <cellStyle name="입력 4 2 5 8 3" xfId="21877"/>
    <cellStyle name="입력 4 2 5 8 4" xfId="27359"/>
    <cellStyle name="입력 4 2 5 9" xfId="11529"/>
    <cellStyle name="입력 4 2 6" xfId="10156"/>
    <cellStyle name="입력 4 2 6 2" xfId="16122"/>
    <cellStyle name="입력 4 2 6 3" xfId="21878"/>
    <cellStyle name="입력 4 2 6 4" xfId="27360"/>
    <cellStyle name="입력 4 2 7" xfId="10157"/>
    <cellStyle name="입력 4 2 7 2" xfId="16123"/>
    <cellStyle name="입력 4 2 7 3" xfId="21879"/>
    <cellStyle name="입력 4 2 7 4" xfId="27361"/>
    <cellStyle name="입력 4 2 8" xfId="11332"/>
    <cellStyle name="입력 4 2 9" xfId="11277"/>
    <cellStyle name="입력 4 3" xfId="5389"/>
    <cellStyle name="입력 4 3 10" xfId="10158"/>
    <cellStyle name="입력 4 3 10 2" xfId="16124"/>
    <cellStyle name="입력 4 3 10 3" xfId="21880"/>
    <cellStyle name="입력 4 3 10 4" xfId="27362"/>
    <cellStyle name="입력 4 3 11" xfId="11383"/>
    <cellStyle name="입력 4 3 12" xfId="17186"/>
    <cellStyle name="입력 4 3 13" xfId="11309"/>
    <cellStyle name="입력 4 3 2" xfId="5677"/>
    <cellStyle name="입력 4 3 2 10" xfId="11650"/>
    <cellStyle name="입력 4 3 2 11" xfId="17420"/>
    <cellStyle name="입력 4 3 2 12" xfId="22949"/>
    <cellStyle name="입력 4 3 2 2" xfId="10159"/>
    <cellStyle name="입력 4 3 2 2 2" xfId="16125"/>
    <cellStyle name="입력 4 3 2 2 3" xfId="21881"/>
    <cellStyle name="입력 4 3 2 2 4" xfId="27363"/>
    <cellStyle name="입력 4 3 2 3" xfId="10160"/>
    <cellStyle name="입력 4 3 2 3 2" xfId="16126"/>
    <cellStyle name="입력 4 3 2 3 3" xfId="21882"/>
    <cellStyle name="입력 4 3 2 3 4" xfId="27364"/>
    <cellStyle name="입력 4 3 2 4" xfId="10161"/>
    <cellStyle name="입력 4 3 2 4 2" xfId="16127"/>
    <cellStyle name="입력 4 3 2 4 3" xfId="21883"/>
    <cellStyle name="입력 4 3 2 4 4" xfId="27365"/>
    <cellStyle name="입력 4 3 2 5" xfId="10162"/>
    <cellStyle name="입력 4 3 2 5 2" xfId="16128"/>
    <cellStyle name="입력 4 3 2 5 3" xfId="21884"/>
    <cellStyle name="입력 4 3 2 5 4" xfId="27366"/>
    <cellStyle name="입력 4 3 2 6" xfId="10163"/>
    <cellStyle name="입력 4 3 2 6 2" xfId="16129"/>
    <cellStyle name="입력 4 3 2 6 3" xfId="21885"/>
    <cellStyle name="입력 4 3 2 6 4" xfId="27367"/>
    <cellStyle name="입력 4 3 2 7" xfId="10164"/>
    <cellStyle name="입력 4 3 2 7 2" xfId="16130"/>
    <cellStyle name="입력 4 3 2 7 3" xfId="21886"/>
    <cellStyle name="입력 4 3 2 7 4" xfId="27368"/>
    <cellStyle name="입력 4 3 2 8" xfId="10165"/>
    <cellStyle name="입력 4 3 2 8 2" xfId="16131"/>
    <cellStyle name="입력 4 3 2 8 3" xfId="21887"/>
    <cellStyle name="입력 4 3 2 8 4" xfId="27369"/>
    <cellStyle name="입력 4 3 2 9" xfId="10166"/>
    <cellStyle name="입력 4 3 2 9 2" xfId="16132"/>
    <cellStyle name="입력 4 3 2 9 3" xfId="21888"/>
    <cellStyle name="입력 4 3 2 9 4" xfId="27370"/>
    <cellStyle name="입력 4 3 3" xfId="5918"/>
    <cellStyle name="입력 4 3 3 10" xfId="10167"/>
    <cellStyle name="입력 4 3 3 10 2" xfId="16133"/>
    <cellStyle name="입력 4 3 3 10 3" xfId="21889"/>
    <cellStyle name="입력 4 3 3 10 4" xfId="27371"/>
    <cellStyle name="입력 4 3 3 11" xfId="11891"/>
    <cellStyle name="입력 4 3 3 12" xfId="17648"/>
    <cellStyle name="입력 4 3 3 13" xfId="23145"/>
    <cellStyle name="입력 4 3 3 2" xfId="10168"/>
    <cellStyle name="입력 4 3 3 2 2" xfId="16134"/>
    <cellStyle name="입력 4 3 3 2 3" xfId="21890"/>
    <cellStyle name="입력 4 3 3 2 4" xfId="27372"/>
    <cellStyle name="입력 4 3 3 3" xfId="10169"/>
    <cellStyle name="입력 4 3 3 3 2" xfId="16135"/>
    <cellStyle name="입력 4 3 3 3 3" xfId="21891"/>
    <cellStyle name="입력 4 3 3 3 4" xfId="27373"/>
    <cellStyle name="입력 4 3 3 4" xfId="10170"/>
    <cellStyle name="입력 4 3 3 4 2" xfId="16136"/>
    <cellStyle name="입력 4 3 3 4 3" xfId="21892"/>
    <cellStyle name="입력 4 3 3 4 4" xfId="27374"/>
    <cellStyle name="입력 4 3 3 5" xfId="10171"/>
    <cellStyle name="입력 4 3 3 5 2" xfId="16137"/>
    <cellStyle name="입력 4 3 3 5 3" xfId="21893"/>
    <cellStyle name="입력 4 3 3 5 4" xfId="27375"/>
    <cellStyle name="입력 4 3 3 6" xfId="10172"/>
    <cellStyle name="입력 4 3 3 6 2" xfId="16138"/>
    <cellStyle name="입력 4 3 3 6 3" xfId="21894"/>
    <cellStyle name="입력 4 3 3 6 4" xfId="27376"/>
    <cellStyle name="입력 4 3 3 7" xfId="10173"/>
    <cellStyle name="입력 4 3 3 7 2" xfId="16139"/>
    <cellStyle name="입력 4 3 3 7 3" xfId="21895"/>
    <cellStyle name="입력 4 3 3 7 4" xfId="27377"/>
    <cellStyle name="입력 4 3 3 8" xfId="10174"/>
    <cellStyle name="입력 4 3 3 8 2" xfId="16140"/>
    <cellStyle name="입력 4 3 3 8 3" xfId="21896"/>
    <cellStyle name="입력 4 3 3 8 4" xfId="27378"/>
    <cellStyle name="입력 4 3 3 9" xfId="10175"/>
    <cellStyle name="입력 4 3 3 9 2" xfId="16141"/>
    <cellStyle name="입력 4 3 3 9 3" xfId="21897"/>
    <cellStyle name="입력 4 3 3 9 4" xfId="27379"/>
    <cellStyle name="입력 4 3 4" xfId="10176"/>
    <cellStyle name="입력 4 3 4 2" xfId="16142"/>
    <cellStyle name="입력 4 3 4 3" xfId="21898"/>
    <cellStyle name="입력 4 3 4 4" xfId="27380"/>
    <cellStyle name="입력 4 3 5" xfId="10177"/>
    <cellStyle name="입력 4 3 5 2" xfId="16143"/>
    <cellStyle name="입력 4 3 5 3" xfId="21899"/>
    <cellStyle name="입력 4 3 5 4" xfId="27381"/>
    <cellStyle name="입력 4 3 6" xfId="10178"/>
    <cellStyle name="입력 4 3 6 2" xfId="16144"/>
    <cellStyle name="입력 4 3 6 3" xfId="21900"/>
    <cellStyle name="입력 4 3 6 4" xfId="27382"/>
    <cellStyle name="입력 4 3 7" xfId="10179"/>
    <cellStyle name="입력 4 3 7 2" xfId="16145"/>
    <cellStyle name="입력 4 3 7 3" xfId="21901"/>
    <cellStyle name="입력 4 3 7 4" xfId="27383"/>
    <cellStyle name="입력 4 3 8" xfId="10180"/>
    <cellStyle name="입력 4 3 8 2" xfId="16146"/>
    <cellStyle name="입력 4 3 8 3" xfId="21902"/>
    <cellStyle name="입력 4 3 8 4" xfId="27384"/>
    <cellStyle name="입력 4 3 9" xfId="10181"/>
    <cellStyle name="입력 4 3 9 2" xfId="16147"/>
    <cellStyle name="입력 4 3 9 3" xfId="21903"/>
    <cellStyle name="입력 4 3 9 4" xfId="27385"/>
    <cellStyle name="입력 4 4" xfId="5415"/>
    <cellStyle name="입력 4 4 2" xfId="5703"/>
    <cellStyle name="입력 4 4 2 10" xfId="11676"/>
    <cellStyle name="입력 4 4 2 11" xfId="17445"/>
    <cellStyle name="입력 4 4 2 12" xfId="22966"/>
    <cellStyle name="입력 4 4 2 2" xfId="10182"/>
    <cellStyle name="입력 4 4 2 2 2" xfId="16148"/>
    <cellStyle name="입력 4 4 2 2 3" xfId="21904"/>
    <cellStyle name="입력 4 4 2 2 4" xfId="27386"/>
    <cellStyle name="입력 4 4 2 3" xfId="10183"/>
    <cellStyle name="입력 4 4 2 3 2" xfId="16149"/>
    <cellStyle name="입력 4 4 2 3 3" xfId="21905"/>
    <cellStyle name="입력 4 4 2 3 4" xfId="27387"/>
    <cellStyle name="입력 4 4 2 4" xfId="10184"/>
    <cellStyle name="입력 4 4 2 4 2" xfId="16150"/>
    <cellStyle name="입력 4 4 2 4 3" xfId="21906"/>
    <cellStyle name="입력 4 4 2 4 4" xfId="27388"/>
    <cellStyle name="입력 4 4 2 5" xfId="10185"/>
    <cellStyle name="입력 4 4 2 5 2" xfId="16151"/>
    <cellStyle name="입력 4 4 2 5 3" xfId="21907"/>
    <cellStyle name="입력 4 4 2 5 4" xfId="27389"/>
    <cellStyle name="입력 4 4 2 6" xfId="10186"/>
    <cellStyle name="입력 4 4 2 6 2" xfId="16152"/>
    <cellStyle name="입력 4 4 2 6 3" xfId="21908"/>
    <cellStyle name="입력 4 4 2 6 4" xfId="27390"/>
    <cellStyle name="입력 4 4 2 7" xfId="10187"/>
    <cellStyle name="입력 4 4 2 7 2" xfId="16153"/>
    <cellStyle name="입력 4 4 2 7 3" xfId="21909"/>
    <cellStyle name="입력 4 4 2 7 4" xfId="27391"/>
    <cellStyle name="입력 4 4 2 8" xfId="10188"/>
    <cellStyle name="입력 4 4 2 8 2" xfId="16154"/>
    <cellStyle name="입력 4 4 2 8 3" xfId="21910"/>
    <cellStyle name="입력 4 4 2 8 4" xfId="27392"/>
    <cellStyle name="입력 4 4 2 9" xfId="10189"/>
    <cellStyle name="입력 4 4 2 9 2" xfId="16155"/>
    <cellStyle name="입력 4 4 2 9 3" xfId="21911"/>
    <cellStyle name="입력 4 4 2 9 4" xfId="27393"/>
    <cellStyle name="입력 4 4 3" xfId="5942"/>
    <cellStyle name="입력 4 4 3 10" xfId="10190"/>
    <cellStyle name="입력 4 4 3 10 2" xfId="16156"/>
    <cellStyle name="입력 4 4 3 10 3" xfId="21912"/>
    <cellStyle name="입력 4 4 3 10 4" xfId="27394"/>
    <cellStyle name="입력 4 4 3 11" xfId="11915"/>
    <cellStyle name="입력 4 4 3 12" xfId="17672"/>
    <cellStyle name="입력 4 4 3 13" xfId="23169"/>
    <cellStyle name="입력 4 4 3 2" xfId="10191"/>
    <cellStyle name="입력 4 4 3 2 2" xfId="16157"/>
    <cellStyle name="입력 4 4 3 2 3" xfId="21913"/>
    <cellStyle name="입력 4 4 3 2 4" xfId="27395"/>
    <cellStyle name="입력 4 4 3 3" xfId="10192"/>
    <cellStyle name="입력 4 4 3 3 2" xfId="16158"/>
    <cellStyle name="입력 4 4 3 3 3" xfId="21914"/>
    <cellStyle name="입력 4 4 3 3 4" xfId="27396"/>
    <cellStyle name="입력 4 4 3 4" xfId="10193"/>
    <cellStyle name="입력 4 4 3 4 2" xfId="16159"/>
    <cellStyle name="입력 4 4 3 4 3" xfId="21915"/>
    <cellStyle name="입력 4 4 3 4 4" xfId="27397"/>
    <cellStyle name="입력 4 4 3 5" xfId="10194"/>
    <cellStyle name="입력 4 4 3 5 2" xfId="16160"/>
    <cellStyle name="입력 4 4 3 5 3" xfId="21916"/>
    <cellStyle name="입력 4 4 3 5 4" xfId="27398"/>
    <cellStyle name="입력 4 4 3 6" xfId="10195"/>
    <cellStyle name="입력 4 4 3 6 2" xfId="16161"/>
    <cellStyle name="입력 4 4 3 6 3" xfId="21917"/>
    <cellStyle name="입력 4 4 3 6 4" xfId="27399"/>
    <cellStyle name="입력 4 4 3 7" xfId="10196"/>
    <cellStyle name="입력 4 4 3 7 2" xfId="16162"/>
    <cellStyle name="입력 4 4 3 7 3" xfId="21918"/>
    <cellStyle name="입력 4 4 3 7 4" xfId="27400"/>
    <cellStyle name="입력 4 4 3 8" xfId="10197"/>
    <cellStyle name="입력 4 4 3 8 2" xfId="16163"/>
    <cellStyle name="입력 4 4 3 8 3" xfId="21919"/>
    <cellStyle name="입력 4 4 3 8 4" xfId="27401"/>
    <cellStyle name="입력 4 4 3 9" xfId="10198"/>
    <cellStyle name="입력 4 4 3 9 2" xfId="16164"/>
    <cellStyle name="입력 4 4 3 9 3" xfId="21920"/>
    <cellStyle name="입력 4 4 3 9 4" xfId="27402"/>
    <cellStyle name="입력 4 4 4" xfId="10199"/>
    <cellStyle name="입력 4 4 4 2" xfId="16165"/>
    <cellStyle name="입력 4 4 4 3" xfId="21921"/>
    <cellStyle name="입력 4 4 4 4" xfId="27403"/>
    <cellStyle name="입력 4 4 5" xfId="10200"/>
    <cellStyle name="입력 4 4 5 2" xfId="16166"/>
    <cellStyle name="입력 4 4 5 3" xfId="21922"/>
    <cellStyle name="입력 4 4 5 4" xfId="27404"/>
    <cellStyle name="입력 4 4 6" xfId="10201"/>
    <cellStyle name="입력 4 4 6 2" xfId="16167"/>
    <cellStyle name="입력 4 4 6 3" xfId="21923"/>
    <cellStyle name="입력 4 4 6 4" xfId="27405"/>
    <cellStyle name="입력 4 4 7" xfId="11409"/>
    <cellStyle name="입력 4 4 8" xfId="17207"/>
    <cellStyle name="입력 4 5" xfId="5452"/>
    <cellStyle name="입력 4 5 2" xfId="5740"/>
    <cellStyle name="입력 4 5 2 10" xfId="11713"/>
    <cellStyle name="입력 4 5 2 11" xfId="17480"/>
    <cellStyle name="입력 4 5 2 12" xfId="23000"/>
    <cellStyle name="입력 4 5 2 2" xfId="10202"/>
    <cellStyle name="입력 4 5 2 2 2" xfId="16168"/>
    <cellStyle name="입력 4 5 2 2 3" xfId="21924"/>
    <cellStyle name="입력 4 5 2 2 4" xfId="27406"/>
    <cellStyle name="입력 4 5 2 3" xfId="10203"/>
    <cellStyle name="입력 4 5 2 3 2" xfId="16169"/>
    <cellStyle name="입력 4 5 2 3 3" xfId="21925"/>
    <cellStyle name="입력 4 5 2 3 4" xfId="27407"/>
    <cellStyle name="입력 4 5 2 4" xfId="10204"/>
    <cellStyle name="입력 4 5 2 4 2" xfId="16170"/>
    <cellStyle name="입력 4 5 2 4 3" xfId="21926"/>
    <cellStyle name="입력 4 5 2 4 4" xfId="27408"/>
    <cellStyle name="입력 4 5 2 5" xfId="10205"/>
    <cellStyle name="입력 4 5 2 5 2" xfId="16171"/>
    <cellStyle name="입력 4 5 2 5 3" xfId="21927"/>
    <cellStyle name="입력 4 5 2 5 4" xfId="27409"/>
    <cellStyle name="입력 4 5 2 6" xfId="10206"/>
    <cellStyle name="입력 4 5 2 6 2" xfId="16172"/>
    <cellStyle name="입력 4 5 2 6 3" xfId="21928"/>
    <cellStyle name="입력 4 5 2 6 4" xfId="27410"/>
    <cellStyle name="입력 4 5 2 7" xfId="10207"/>
    <cellStyle name="입력 4 5 2 7 2" xfId="16173"/>
    <cellStyle name="입력 4 5 2 7 3" xfId="21929"/>
    <cellStyle name="입력 4 5 2 7 4" xfId="27411"/>
    <cellStyle name="입력 4 5 2 8" xfId="10208"/>
    <cellStyle name="입력 4 5 2 8 2" xfId="16174"/>
    <cellStyle name="입력 4 5 2 8 3" xfId="21930"/>
    <cellStyle name="입력 4 5 2 8 4" xfId="27412"/>
    <cellStyle name="입력 4 5 2 9" xfId="10209"/>
    <cellStyle name="입력 4 5 2 9 2" xfId="16175"/>
    <cellStyle name="입력 4 5 2 9 3" xfId="21931"/>
    <cellStyle name="입력 4 5 2 9 4" xfId="27413"/>
    <cellStyle name="입력 4 5 3" xfId="5968"/>
    <cellStyle name="입력 4 5 3 10" xfId="10210"/>
    <cellStyle name="입력 4 5 3 10 2" xfId="16176"/>
    <cellStyle name="입력 4 5 3 10 3" xfId="21932"/>
    <cellStyle name="입력 4 5 3 10 4" xfId="27414"/>
    <cellStyle name="입력 4 5 3 11" xfId="11941"/>
    <cellStyle name="입력 4 5 3 12" xfId="17698"/>
    <cellStyle name="입력 4 5 3 13" xfId="23195"/>
    <cellStyle name="입력 4 5 3 2" xfId="10211"/>
    <cellStyle name="입력 4 5 3 2 2" xfId="16177"/>
    <cellStyle name="입력 4 5 3 2 3" xfId="21933"/>
    <cellStyle name="입력 4 5 3 2 4" xfId="27415"/>
    <cellStyle name="입력 4 5 3 3" xfId="10212"/>
    <cellStyle name="입력 4 5 3 3 2" xfId="16178"/>
    <cellStyle name="입력 4 5 3 3 3" xfId="21934"/>
    <cellStyle name="입력 4 5 3 3 4" xfId="27416"/>
    <cellStyle name="입력 4 5 3 4" xfId="10213"/>
    <cellStyle name="입력 4 5 3 4 2" xfId="16179"/>
    <cellStyle name="입력 4 5 3 4 3" xfId="21935"/>
    <cellStyle name="입력 4 5 3 4 4" xfId="27417"/>
    <cellStyle name="입력 4 5 3 5" xfId="10214"/>
    <cellStyle name="입력 4 5 3 5 2" xfId="16180"/>
    <cellStyle name="입력 4 5 3 5 3" xfId="21936"/>
    <cellStyle name="입력 4 5 3 5 4" xfId="27418"/>
    <cellStyle name="입력 4 5 3 6" xfId="10215"/>
    <cellStyle name="입력 4 5 3 6 2" xfId="16181"/>
    <cellStyle name="입력 4 5 3 6 3" xfId="21937"/>
    <cellStyle name="입력 4 5 3 6 4" xfId="27419"/>
    <cellStyle name="입력 4 5 3 7" xfId="10216"/>
    <cellStyle name="입력 4 5 3 7 2" xfId="16182"/>
    <cellStyle name="입력 4 5 3 7 3" xfId="21938"/>
    <cellStyle name="입력 4 5 3 7 4" xfId="27420"/>
    <cellStyle name="입력 4 5 3 8" xfId="10217"/>
    <cellStyle name="입력 4 5 3 8 2" xfId="16183"/>
    <cellStyle name="입력 4 5 3 8 3" xfId="21939"/>
    <cellStyle name="입력 4 5 3 8 4" xfId="27421"/>
    <cellStyle name="입력 4 5 3 9" xfId="10218"/>
    <cellStyle name="입력 4 5 3 9 2" xfId="16184"/>
    <cellStyle name="입력 4 5 3 9 3" xfId="21940"/>
    <cellStyle name="입력 4 5 3 9 4" xfId="27422"/>
    <cellStyle name="입력 4 5 4" xfId="10219"/>
    <cellStyle name="입력 4 5 4 2" xfId="16185"/>
    <cellStyle name="입력 4 5 4 3" xfId="21941"/>
    <cellStyle name="입력 4 5 4 4" xfId="27423"/>
    <cellStyle name="입력 4 5 5" xfId="10220"/>
    <cellStyle name="입력 4 5 5 2" xfId="16186"/>
    <cellStyle name="입력 4 5 5 3" xfId="21942"/>
    <cellStyle name="입력 4 5 5 4" xfId="27424"/>
    <cellStyle name="입력 4 5 6" xfId="10221"/>
    <cellStyle name="입력 4 5 6 2" xfId="16187"/>
    <cellStyle name="입력 4 5 6 3" xfId="21943"/>
    <cellStyle name="입력 4 5 6 4" xfId="27425"/>
    <cellStyle name="입력 4 5 7" xfId="10222"/>
    <cellStyle name="입력 4 5 7 2" xfId="16188"/>
    <cellStyle name="입력 4 5 7 3" xfId="21944"/>
    <cellStyle name="입력 4 5 7 4" xfId="27426"/>
    <cellStyle name="입력 4 5 8" xfId="11446"/>
    <cellStyle name="입력 4 5 9" xfId="17240"/>
    <cellStyle name="입력 4 6" xfId="5506"/>
    <cellStyle name="입력 4 6 10" xfId="17289"/>
    <cellStyle name="입력 4 6 11" xfId="22889"/>
    <cellStyle name="입력 4 6 2" xfId="5794"/>
    <cellStyle name="입력 4 6 2 10" xfId="10223"/>
    <cellStyle name="입력 4 6 2 10 2" xfId="16189"/>
    <cellStyle name="입력 4 6 2 10 3" xfId="21945"/>
    <cellStyle name="입력 4 6 2 10 4" xfId="27427"/>
    <cellStyle name="입력 4 6 2 11" xfId="11767"/>
    <cellStyle name="입력 4 6 2 12" xfId="17531"/>
    <cellStyle name="입력 4 6 2 13" xfId="23047"/>
    <cellStyle name="입력 4 6 2 2" xfId="10224"/>
    <cellStyle name="입력 4 6 2 2 2" xfId="16190"/>
    <cellStyle name="입력 4 6 2 2 3" xfId="21946"/>
    <cellStyle name="입력 4 6 2 2 4" xfId="27428"/>
    <cellStyle name="입력 4 6 2 3" xfId="10225"/>
    <cellStyle name="입력 4 6 2 3 2" xfId="16191"/>
    <cellStyle name="입력 4 6 2 3 3" xfId="21947"/>
    <cellStyle name="입력 4 6 2 3 4" xfId="27429"/>
    <cellStyle name="입력 4 6 2 4" xfId="10226"/>
    <cellStyle name="입력 4 6 2 4 2" xfId="16192"/>
    <cellStyle name="입력 4 6 2 4 3" xfId="21948"/>
    <cellStyle name="입력 4 6 2 4 4" xfId="27430"/>
    <cellStyle name="입력 4 6 2 5" xfId="10227"/>
    <cellStyle name="입력 4 6 2 5 2" xfId="16193"/>
    <cellStyle name="입력 4 6 2 5 3" xfId="21949"/>
    <cellStyle name="입력 4 6 2 5 4" xfId="27431"/>
    <cellStyle name="입력 4 6 2 6" xfId="10228"/>
    <cellStyle name="입력 4 6 2 6 2" xfId="16194"/>
    <cellStyle name="입력 4 6 2 6 3" xfId="21950"/>
    <cellStyle name="입력 4 6 2 6 4" xfId="27432"/>
    <cellStyle name="입력 4 6 2 7" xfId="10229"/>
    <cellStyle name="입력 4 6 2 7 2" xfId="16195"/>
    <cellStyle name="입력 4 6 2 7 3" xfId="21951"/>
    <cellStyle name="입력 4 6 2 7 4" xfId="27433"/>
    <cellStyle name="입력 4 6 2 8" xfId="10230"/>
    <cellStyle name="입력 4 6 2 8 2" xfId="16196"/>
    <cellStyle name="입력 4 6 2 8 3" xfId="21952"/>
    <cellStyle name="입력 4 6 2 8 4" xfId="27434"/>
    <cellStyle name="입력 4 6 2 9" xfId="10231"/>
    <cellStyle name="입력 4 6 2 9 2" xfId="16197"/>
    <cellStyle name="입력 4 6 2 9 3" xfId="21953"/>
    <cellStyle name="입력 4 6 2 9 4" xfId="27435"/>
    <cellStyle name="입력 4 6 3" xfId="6017"/>
    <cellStyle name="입력 4 6 3 10" xfId="10232"/>
    <cellStyle name="입력 4 6 3 10 2" xfId="16198"/>
    <cellStyle name="입력 4 6 3 10 3" xfId="21954"/>
    <cellStyle name="입력 4 6 3 10 4" xfId="27436"/>
    <cellStyle name="입력 4 6 3 11" xfId="11990"/>
    <cellStyle name="입력 4 6 3 12" xfId="17747"/>
    <cellStyle name="입력 4 6 3 13" xfId="23244"/>
    <cellStyle name="입력 4 6 3 2" xfId="10233"/>
    <cellStyle name="입력 4 6 3 2 2" xfId="16199"/>
    <cellStyle name="입력 4 6 3 2 3" xfId="21955"/>
    <cellStyle name="입력 4 6 3 2 4" xfId="27437"/>
    <cellStyle name="입력 4 6 3 3" xfId="10234"/>
    <cellStyle name="입력 4 6 3 3 2" xfId="16200"/>
    <cellStyle name="입력 4 6 3 3 3" xfId="21956"/>
    <cellStyle name="입력 4 6 3 3 4" xfId="27438"/>
    <cellStyle name="입력 4 6 3 4" xfId="10235"/>
    <cellStyle name="입력 4 6 3 4 2" xfId="16201"/>
    <cellStyle name="입력 4 6 3 4 3" xfId="21957"/>
    <cellStyle name="입력 4 6 3 4 4" xfId="27439"/>
    <cellStyle name="입력 4 6 3 5" xfId="10236"/>
    <cellStyle name="입력 4 6 3 5 2" xfId="16202"/>
    <cellStyle name="입력 4 6 3 5 3" xfId="21958"/>
    <cellStyle name="입력 4 6 3 5 4" xfId="27440"/>
    <cellStyle name="입력 4 6 3 6" xfId="10237"/>
    <cellStyle name="입력 4 6 3 6 2" xfId="16203"/>
    <cellStyle name="입력 4 6 3 6 3" xfId="21959"/>
    <cellStyle name="입력 4 6 3 6 4" xfId="27441"/>
    <cellStyle name="입력 4 6 3 7" xfId="10238"/>
    <cellStyle name="입력 4 6 3 7 2" xfId="16204"/>
    <cellStyle name="입력 4 6 3 7 3" xfId="21960"/>
    <cellStyle name="입력 4 6 3 7 4" xfId="27442"/>
    <cellStyle name="입력 4 6 3 8" xfId="10239"/>
    <cellStyle name="입력 4 6 3 8 2" xfId="16205"/>
    <cellStyle name="입력 4 6 3 8 3" xfId="21961"/>
    <cellStyle name="입력 4 6 3 8 4" xfId="27443"/>
    <cellStyle name="입력 4 6 3 9" xfId="10240"/>
    <cellStyle name="입력 4 6 3 9 2" xfId="16206"/>
    <cellStyle name="입력 4 6 3 9 3" xfId="21962"/>
    <cellStyle name="입력 4 6 3 9 4" xfId="27444"/>
    <cellStyle name="입력 4 6 4" xfId="10241"/>
    <cellStyle name="입력 4 6 4 2" xfId="16207"/>
    <cellStyle name="입력 4 6 4 3" xfId="21963"/>
    <cellStyle name="입력 4 6 4 4" xfId="27445"/>
    <cellStyle name="입력 4 6 5" xfId="10242"/>
    <cellStyle name="입력 4 6 5 2" xfId="16208"/>
    <cellStyle name="입력 4 6 5 3" xfId="21964"/>
    <cellStyle name="입력 4 6 5 4" xfId="27446"/>
    <cellStyle name="입력 4 6 6" xfId="10243"/>
    <cellStyle name="입력 4 6 6 2" xfId="16209"/>
    <cellStyle name="입력 4 6 6 3" xfId="21965"/>
    <cellStyle name="입력 4 6 6 4" xfId="27447"/>
    <cellStyle name="입력 4 6 7" xfId="10244"/>
    <cellStyle name="입력 4 6 7 2" xfId="16210"/>
    <cellStyle name="입력 4 6 7 3" xfId="21966"/>
    <cellStyle name="입력 4 6 7 4" xfId="27448"/>
    <cellStyle name="입력 4 6 8" xfId="10245"/>
    <cellStyle name="입력 4 6 8 2" xfId="16211"/>
    <cellStyle name="입력 4 6 8 3" xfId="21967"/>
    <cellStyle name="입력 4 6 8 4" xfId="27449"/>
    <cellStyle name="입력 4 6 9" xfId="11500"/>
    <cellStyle name="입력 4 7" xfId="10246"/>
    <cellStyle name="입력 4 7 2" xfId="16212"/>
    <cellStyle name="입력 4 7 3" xfId="21968"/>
    <cellStyle name="입력 4 7 4" xfId="27450"/>
    <cellStyle name="입력 4 8" xfId="11227"/>
    <cellStyle name="입력 5" xfId="5152"/>
    <cellStyle name="입력 5 2" xfId="5514"/>
    <cellStyle name="입력 5 2 2" xfId="5802"/>
    <cellStyle name="입력 5 2 2 10" xfId="11775"/>
    <cellStyle name="입력 5 2 2 11" xfId="17539"/>
    <cellStyle name="입력 5 2 2 12" xfId="23055"/>
    <cellStyle name="입력 5 2 2 2" xfId="10247"/>
    <cellStyle name="입력 5 2 2 2 2" xfId="16213"/>
    <cellStyle name="입력 5 2 2 2 3" xfId="21969"/>
    <cellStyle name="입력 5 2 2 2 4" xfId="27451"/>
    <cellStyle name="입력 5 2 2 3" xfId="10248"/>
    <cellStyle name="입력 5 2 2 3 2" xfId="16214"/>
    <cellStyle name="입력 5 2 2 3 3" xfId="21970"/>
    <cellStyle name="입력 5 2 2 3 4" xfId="27452"/>
    <cellStyle name="입력 5 2 2 4" xfId="10249"/>
    <cellStyle name="입력 5 2 2 4 2" xfId="16215"/>
    <cellStyle name="입력 5 2 2 4 3" xfId="21971"/>
    <cellStyle name="입력 5 2 2 4 4" xfId="27453"/>
    <cellStyle name="입력 5 2 2 5" xfId="10250"/>
    <cellStyle name="입력 5 2 2 5 2" xfId="16216"/>
    <cellStyle name="입력 5 2 2 5 3" xfId="21972"/>
    <cellStyle name="입력 5 2 2 5 4" xfId="27454"/>
    <cellStyle name="입력 5 2 2 6" xfId="10251"/>
    <cellStyle name="입력 5 2 2 6 2" xfId="16217"/>
    <cellStyle name="입력 5 2 2 6 3" xfId="21973"/>
    <cellStyle name="입력 5 2 2 6 4" xfId="27455"/>
    <cellStyle name="입력 5 2 2 7" xfId="10252"/>
    <cellStyle name="입력 5 2 2 7 2" xfId="16218"/>
    <cellStyle name="입력 5 2 2 7 3" xfId="21974"/>
    <cellStyle name="입력 5 2 2 7 4" xfId="27456"/>
    <cellStyle name="입력 5 2 2 8" xfId="10253"/>
    <cellStyle name="입력 5 2 2 8 2" xfId="16219"/>
    <cellStyle name="입력 5 2 2 8 3" xfId="21975"/>
    <cellStyle name="입력 5 2 2 8 4" xfId="27457"/>
    <cellStyle name="입력 5 2 2 9" xfId="10254"/>
    <cellStyle name="입력 5 2 2 9 2" xfId="16220"/>
    <cellStyle name="입력 5 2 2 9 3" xfId="21976"/>
    <cellStyle name="입력 5 2 2 9 4" xfId="27458"/>
    <cellStyle name="입력 5 2 3" xfId="6025"/>
    <cellStyle name="입력 5 2 3 10" xfId="10255"/>
    <cellStyle name="입력 5 2 3 10 2" xfId="16221"/>
    <cellStyle name="입력 5 2 3 10 3" xfId="21977"/>
    <cellStyle name="입력 5 2 3 10 4" xfId="27459"/>
    <cellStyle name="입력 5 2 3 11" xfId="11998"/>
    <cellStyle name="입력 5 2 3 12" xfId="17755"/>
    <cellStyle name="입력 5 2 3 13" xfId="23252"/>
    <cellStyle name="입력 5 2 3 2" xfId="10256"/>
    <cellStyle name="입력 5 2 3 2 2" xfId="16222"/>
    <cellStyle name="입력 5 2 3 2 3" xfId="21978"/>
    <cellStyle name="입력 5 2 3 2 4" xfId="27460"/>
    <cellStyle name="입력 5 2 3 3" xfId="10257"/>
    <cellStyle name="입력 5 2 3 3 2" xfId="16223"/>
    <cellStyle name="입력 5 2 3 3 3" xfId="21979"/>
    <cellStyle name="입력 5 2 3 3 4" xfId="27461"/>
    <cellStyle name="입력 5 2 3 4" xfId="10258"/>
    <cellStyle name="입력 5 2 3 4 2" xfId="16224"/>
    <cellStyle name="입력 5 2 3 4 3" xfId="21980"/>
    <cellStyle name="입력 5 2 3 4 4" xfId="27462"/>
    <cellStyle name="입력 5 2 3 5" xfId="10259"/>
    <cellStyle name="입력 5 2 3 5 2" xfId="16225"/>
    <cellStyle name="입력 5 2 3 5 3" xfId="21981"/>
    <cellStyle name="입력 5 2 3 5 4" xfId="27463"/>
    <cellStyle name="입력 5 2 3 6" xfId="10260"/>
    <cellStyle name="입력 5 2 3 6 2" xfId="16226"/>
    <cellStyle name="입력 5 2 3 6 3" xfId="21982"/>
    <cellStyle name="입력 5 2 3 6 4" xfId="27464"/>
    <cellStyle name="입력 5 2 3 7" xfId="10261"/>
    <cellStyle name="입력 5 2 3 7 2" xfId="16227"/>
    <cellStyle name="입력 5 2 3 7 3" xfId="21983"/>
    <cellStyle name="입력 5 2 3 7 4" xfId="27465"/>
    <cellStyle name="입력 5 2 3 8" xfId="10262"/>
    <cellStyle name="입력 5 2 3 8 2" xfId="16228"/>
    <cellStyle name="입력 5 2 3 8 3" xfId="21984"/>
    <cellStyle name="입력 5 2 3 8 4" xfId="27466"/>
    <cellStyle name="입력 5 2 3 9" xfId="10263"/>
    <cellStyle name="입력 5 2 3 9 2" xfId="16229"/>
    <cellStyle name="입력 5 2 3 9 3" xfId="21985"/>
    <cellStyle name="입력 5 2 3 9 4" xfId="27467"/>
    <cellStyle name="입력 5 2 4" xfId="10264"/>
    <cellStyle name="입력 5 2 4 2" xfId="16230"/>
    <cellStyle name="입력 5 2 4 3" xfId="21986"/>
    <cellStyle name="입력 5 2 4 4" xfId="27468"/>
    <cellStyle name="입력 5 2 5" xfId="10265"/>
    <cellStyle name="입력 5 2 5 2" xfId="16231"/>
    <cellStyle name="입력 5 2 5 3" xfId="21987"/>
    <cellStyle name="입력 5 2 5 4" xfId="27469"/>
    <cellStyle name="입력 5 2 6" xfId="10266"/>
    <cellStyle name="입력 5 2 6 2" xfId="16232"/>
    <cellStyle name="입력 5 2 6 3" xfId="21988"/>
    <cellStyle name="입력 5 2 6 4" xfId="27470"/>
    <cellStyle name="입력 5 2 7" xfId="11508"/>
    <cellStyle name="입력 5 2 8" xfId="17297"/>
    <cellStyle name="입력 5 3" xfId="5563"/>
    <cellStyle name="입력 5 3 2" xfId="5851"/>
    <cellStyle name="입력 5 3 2 10" xfId="11824"/>
    <cellStyle name="입력 5 3 2 11" xfId="17585"/>
    <cellStyle name="입력 5 3 2 12" xfId="23093"/>
    <cellStyle name="입력 5 3 2 2" xfId="10267"/>
    <cellStyle name="입력 5 3 2 2 2" xfId="16233"/>
    <cellStyle name="입력 5 3 2 2 3" xfId="21989"/>
    <cellStyle name="입력 5 3 2 2 4" xfId="27471"/>
    <cellStyle name="입력 5 3 2 3" xfId="10268"/>
    <cellStyle name="입력 5 3 2 3 2" xfId="16234"/>
    <cellStyle name="입력 5 3 2 3 3" xfId="21990"/>
    <cellStyle name="입력 5 3 2 3 4" xfId="27472"/>
    <cellStyle name="입력 5 3 2 4" xfId="10269"/>
    <cellStyle name="입력 5 3 2 4 2" xfId="16235"/>
    <cellStyle name="입력 5 3 2 4 3" xfId="21991"/>
    <cellStyle name="입력 5 3 2 4 4" xfId="27473"/>
    <cellStyle name="입력 5 3 2 5" xfId="10270"/>
    <cellStyle name="입력 5 3 2 5 2" xfId="16236"/>
    <cellStyle name="입력 5 3 2 5 3" xfId="21992"/>
    <cellStyle name="입력 5 3 2 5 4" xfId="27474"/>
    <cellStyle name="입력 5 3 2 6" xfId="10271"/>
    <cellStyle name="입력 5 3 2 6 2" xfId="16237"/>
    <cellStyle name="입력 5 3 2 6 3" xfId="21993"/>
    <cellStyle name="입력 5 3 2 6 4" xfId="27475"/>
    <cellStyle name="입력 5 3 2 7" xfId="10272"/>
    <cellStyle name="입력 5 3 2 7 2" xfId="16238"/>
    <cellStyle name="입력 5 3 2 7 3" xfId="21994"/>
    <cellStyle name="입력 5 3 2 7 4" xfId="27476"/>
    <cellStyle name="입력 5 3 2 8" xfId="10273"/>
    <cellStyle name="입력 5 3 2 8 2" xfId="16239"/>
    <cellStyle name="입력 5 3 2 8 3" xfId="21995"/>
    <cellStyle name="입력 5 3 2 8 4" xfId="27477"/>
    <cellStyle name="입력 5 3 2 9" xfId="10274"/>
    <cellStyle name="입력 5 3 2 9 2" xfId="16240"/>
    <cellStyle name="입력 5 3 2 9 3" xfId="21996"/>
    <cellStyle name="입력 5 3 2 9 4" xfId="27478"/>
    <cellStyle name="입력 5 3 3" xfId="6070"/>
    <cellStyle name="입력 5 3 3 10" xfId="10275"/>
    <cellStyle name="입력 5 3 3 10 2" xfId="16241"/>
    <cellStyle name="입력 5 3 3 10 3" xfId="21997"/>
    <cellStyle name="입력 5 3 3 10 4" xfId="27479"/>
    <cellStyle name="입력 5 3 3 11" xfId="12042"/>
    <cellStyle name="입력 5 3 3 12" xfId="17798"/>
    <cellStyle name="입력 5 3 3 13" xfId="23295"/>
    <cellStyle name="입력 5 3 3 2" xfId="10276"/>
    <cellStyle name="입력 5 3 3 2 2" xfId="16242"/>
    <cellStyle name="입력 5 3 3 2 3" xfId="21998"/>
    <cellStyle name="입력 5 3 3 2 4" xfId="27480"/>
    <cellStyle name="입력 5 3 3 3" xfId="10277"/>
    <cellStyle name="입력 5 3 3 3 2" xfId="16243"/>
    <cellStyle name="입력 5 3 3 3 3" xfId="21999"/>
    <cellStyle name="입력 5 3 3 3 4" xfId="27481"/>
    <cellStyle name="입력 5 3 3 4" xfId="10278"/>
    <cellStyle name="입력 5 3 3 4 2" xfId="16244"/>
    <cellStyle name="입력 5 3 3 4 3" xfId="22000"/>
    <cellStyle name="입력 5 3 3 4 4" xfId="27482"/>
    <cellStyle name="입력 5 3 3 5" xfId="10279"/>
    <cellStyle name="입력 5 3 3 5 2" xfId="16245"/>
    <cellStyle name="입력 5 3 3 5 3" xfId="22001"/>
    <cellStyle name="입력 5 3 3 5 4" xfId="27483"/>
    <cellStyle name="입력 5 3 3 6" xfId="10280"/>
    <cellStyle name="입력 5 3 3 6 2" xfId="16246"/>
    <cellStyle name="입력 5 3 3 6 3" xfId="22002"/>
    <cellStyle name="입력 5 3 3 6 4" xfId="27484"/>
    <cellStyle name="입력 5 3 3 7" xfId="10281"/>
    <cellStyle name="입력 5 3 3 7 2" xfId="16247"/>
    <cellStyle name="입력 5 3 3 7 3" xfId="22003"/>
    <cellStyle name="입력 5 3 3 7 4" xfId="27485"/>
    <cellStyle name="입력 5 3 3 8" xfId="10282"/>
    <cellStyle name="입력 5 3 3 8 2" xfId="16248"/>
    <cellStyle name="입력 5 3 3 8 3" xfId="22004"/>
    <cellStyle name="입력 5 3 3 8 4" xfId="27486"/>
    <cellStyle name="입력 5 3 3 9" xfId="10283"/>
    <cellStyle name="입력 5 3 3 9 2" xfId="16249"/>
    <cellStyle name="입력 5 3 3 9 3" xfId="22005"/>
    <cellStyle name="입력 5 3 3 9 4" xfId="27487"/>
    <cellStyle name="입력 5 3 4" xfId="10284"/>
    <cellStyle name="입력 5 3 4 2" xfId="16250"/>
    <cellStyle name="입력 5 3 4 3" xfId="22006"/>
    <cellStyle name="입력 5 3 4 4" xfId="27488"/>
    <cellStyle name="입력 5 3 5" xfId="10285"/>
    <cellStyle name="입력 5 3 5 2" xfId="16251"/>
    <cellStyle name="입력 5 3 5 3" xfId="22007"/>
    <cellStyle name="입력 5 3 5 4" xfId="27489"/>
    <cellStyle name="입력 5 3 6" xfId="10286"/>
    <cellStyle name="입력 5 3 6 2" xfId="16252"/>
    <cellStyle name="입력 5 3 6 3" xfId="22008"/>
    <cellStyle name="입력 5 3 6 4" xfId="27490"/>
    <cellStyle name="입력 5 3 7" xfId="11555"/>
    <cellStyle name="입력 5 3 8" xfId="17335"/>
    <cellStyle name="입력 5 4" xfId="5488"/>
    <cellStyle name="입력 5 4 2" xfId="5776"/>
    <cellStyle name="입력 5 4 2 10" xfId="11749"/>
    <cellStyle name="입력 5 4 2 11" xfId="17514"/>
    <cellStyle name="입력 5 4 2 12" xfId="23029"/>
    <cellStyle name="입력 5 4 2 2" xfId="10287"/>
    <cellStyle name="입력 5 4 2 2 2" xfId="16253"/>
    <cellStyle name="입력 5 4 2 2 3" xfId="22009"/>
    <cellStyle name="입력 5 4 2 2 4" xfId="27491"/>
    <cellStyle name="입력 5 4 2 3" xfId="10288"/>
    <cellStyle name="입력 5 4 2 3 2" xfId="16254"/>
    <cellStyle name="입력 5 4 2 3 3" xfId="22010"/>
    <cellStyle name="입력 5 4 2 3 4" xfId="27492"/>
    <cellStyle name="입력 5 4 2 4" xfId="10289"/>
    <cellStyle name="입력 5 4 2 4 2" xfId="16255"/>
    <cellStyle name="입력 5 4 2 4 3" xfId="22011"/>
    <cellStyle name="입력 5 4 2 4 4" xfId="27493"/>
    <cellStyle name="입력 5 4 2 5" xfId="10290"/>
    <cellStyle name="입력 5 4 2 5 2" xfId="16256"/>
    <cellStyle name="입력 5 4 2 5 3" xfId="22012"/>
    <cellStyle name="입력 5 4 2 5 4" xfId="27494"/>
    <cellStyle name="입력 5 4 2 6" xfId="10291"/>
    <cellStyle name="입력 5 4 2 6 2" xfId="16257"/>
    <cellStyle name="입력 5 4 2 6 3" xfId="22013"/>
    <cellStyle name="입력 5 4 2 6 4" xfId="27495"/>
    <cellStyle name="입력 5 4 2 7" xfId="10292"/>
    <cellStyle name="입력 5 4 2 7 2" xfId="16258"/>
    <cellStyle name="입력 5 4 2 7 3" xfId="22014"/>
    <cellStyle name="입력 5 4 2 7 4" xfId="27496"/>
    <cellStyle name="입력 5 4 2 8" xfId="10293"/>
    <cellStyle name="입력 5 4 2 8 2" xfId="16259"/>
    <cellStyle name="입력 5 4 2 8 3" xfId="22015"/>
    <cellStyle name="입력 5 4 2 8 4" xfId="27497"/>
    <cellStyle name="입력 5 4 2 9" xfId="10294"/>
    <cellStyle name="입력 5 4 2 9 2" xfId="16260"/>
    <cellStyle name="입력 5 4 2 9 3" xfId="22016"/>
    <cellStyle name="입력 5 4 2 9 4" xfId="27498"/>
    <cellStyle name="입력 5 4 3" xfId="6001"/>
    <cellStyle name="입력 5 4 3 10" xfId="10295"/>
    <cellStyle name="입력 5 4 3 10 2" xfId="16261"/>
    <cellStyle name="입력 5 4 3 10 3" xfId="22017"/>
    <cellStyle name="입력 5 4 3 10 4" xfId="27499"/>
    <cellStyle name="입력 5 4 3 11" xfId="11974"/>
    <cellStyle name="입력 5 4 3 12" xfId="17731"/>
    <cellStyle name="입력 5 4 3 13" xfId="23228"/>
    <cellStyle name="입력 5 4 3 2" xfId="10296"/>
    <cellStyle name="입력 5 4 3 2 2" xfId="16262"/>
    <cellStyle name="입력 5 4 3 2 3" xfId="22018"/>
    <cellStyle name="입력 5 4 3 2 4" xfId="27500"/>
    <cellStyle name="입력 5 4 3 3" xfId="10297"/>
    <cellStyle name="입력 5 4 3 3 2" xfId="16263"/>
    <cellStyle name="입력 5 4 3 3 3" xfId="22019"/>
    <cellStyle name="입력 5 4 3 3 4" xfId="27501"/>
    <cellStyle name="입력 5 4 3 4" xfId="10298"/>
    <cellStyle name="입력 5 4 3 4 2" xfId="16264"/>
    <cellStyle name="입력 5 4 3 4 3" xfId="22020"/>
    <cellStyle name="입력 5 4 3 4 4" xfId="27502"/>
    <cellStyle name="입력 5 4 3 5" xfId="10299"/>
    <cellStyle name="입력 5 4 3 5 2" xfId="16265"/>
    <cellStyle name="입력 5 4 3 5 3" xfId="22021"/>
    <cellStyle name="입력 5 4 3 5 4" xfId="27503"/>
    <cellStyle name="입력 5 4 3 6" xfId="10300"/>
    <cellStyle name="입력 5 4 3 6 2" xfId="16266"/>
    <cellStyle name="입력 5 4 3 6 3" xfId="22022"/>
    <cellStyle name="입력 5 4 3 6 4" xfId="27504"/>
    <cellStyle name="입력 5 4 3 7" xfId="10301"/>
    <cellStyle name="입력 5 4 3 7 2" xfId="16267"/>
    <cellStyle name="입력 5 4 3 7 3" xfId="22023"/>
    <cellStyle name="입력 5 4 3 7 4" xfId="27505"/>
    <cellStyle name="입력 5 4 3 8" xfId="10302"/>
    <cellStyle name="입력 5 4 3 8 2" xfId="16268"/>
    <cellStyle name="입력 5 4 3 8 3" xfId="22024"/>
    <cellStyle name="입력 5 4 3 8 4" xfId="27506"/>
    <cellStyle name="입력 5 4 3 9" xfId="10303"/>
    <cellStyle name="입력 5 4 3 9 2" xfId="16269"/>
    <cellStyle name="입력 5 4 3 9 3" xfId="22025"/>
    <cellStyle name="입력 5 4 3 9 4" xfId="27507"/>
    <cellStyle name="입력 5 4 4" xfId="10304"/>
    <cellStyle name="입력 5 4 4 2" xfId="16270"/>
    <cellStyle name="입력 5 4 4 3" xfId="22026"/>
    <cellStyle name="입력 5 4 4 4" xfId="27508"/>
    <cellStyle name="입력 5 4 5" xfId="10305"/>
    <cellStyle name="입력 5 4 5 2" xfId="16271"/>
    <cellStyle name="입력 5 4 5 3" xfId="22027"/>
    <cellStyle name="입력 5 4 5 4" xfId="27509"/>
    <cellStyle name="입력 5 4 6" xfId="10306"/>
    <cellStyle name="입력 5 4 6 2" xfId="16272"/>
    <cellStyle name="입력 5 4 6 3" xfId="22028"/>
    <cellStyle name="입력 5 4 6 4" xfId="27510"/>
    <cellStyle name="입력 5 4 7" xfId="10307"/>
    <cellStyle name="입력 5 4 7 2" xfId="16273"/>
    <cellStyle name="입력 5 4 7 3" xfId="22029"/>
    <cellStyle name="입력 5 4 7 4" xfId="27511"/>
    <cellStyle name="입력 5 4 8" xfId="11482"/>
    <cellStyle name="입력 5 4 9" xfId="17273"/>
    <cellStyle name="입력 5 5" xfId="5538"/>
    <cellStyle name="입력 5 5 10" xfId="17319"/>
    <cellStyle name="입력 5 5 11" xfId="22903"/>
    <cellStyle name="입력 5 5 2" xfId="5826"/>
    <cellStyle name="입력 5 5 2 10" xfId="10308"/>
    <cellStyle name="입력 5 5 2 10 2" xfId="16274"/>
    <cellStyle name="입력 5 5 2 10 3" xfId="22030"/>
    <cellStyle name="입력 5 5 2 10 4" xfId="27512"/>
    <cellStyle name="입력 5 5 2 11" xfId="11799"/>
    <cellStyle name="입력 5 5 2 12" xfId="17562"/>
    <cellStyle name="입력 5 5 2 13" xfId="23078"/>
    <cellStyle name="입력 5 5 2 2" xfId="10309"/>
    <cellStyle name="입력 5 5 2 2 2" xfId="16275"/>
    <cellStyle name="입력 5 5 2 2 3" xfId="22031"/>
    <cellStyle name="입력 5 5 2 2 4" xfId="27513"/>
    <cellStyle name="입력 5 5 2 3" xfId="10310"/>
    <cellStyle name="입력 5 5 2 3 2" xfId="16276"/>
    <cellStyle name="입력 5 5 2 3 3" xfId="22032"/>
    <cellStyle name="입력 5 5 2 3 4" xfId="27514"/>
    <cellStyle name="입력 5 5 2 4" xfId="10311"/>
    <cellStyle name="입력 5 5 2 4 2" xfId="16277"/>
    <cellStyle name="입력 5 5 2 4 3" xfId="22033"/>
    <cellStyle name="입력 5 5 2 4 4" xfId="27515"/>
    <cellStyle name="입력 5 5 2 5" xfId="10312"/>
    <cellStyle name="입력 5 5 2 5 2" xfId="16278"/>
    <cellStyle name="입력 5 5 2 5 3" xfId="22034"/>
    <cellStyle name="입력 5 5 2 5 4" xfId="27516"/>
    <cellStyle name="입력 5 5 2 6" xfId="10313"/>
    <cellStyle name="입력 5 5 2 6 2" xfId="16279"/>
    <cellStyle name="입력 5 5 2 6 3" xfId="22035"/>
    <cellStyle name="입력 5 5 2 6 4" xfId="27517"/>
    <cellStyle name="입력 5 5 2 7" xfId="10314"/>
    <cellStyle name="입력 5 5 2 7 2" xfId="16280"/>
    <cellStyle name="입력 5 5 2 7 3" xfId="22036"/>
    <cellStyle name="입력 5 5 2 7 4" xfId="27518"/>
    <cellStyle name="입력 5 5 2 8" xfId="10315"/>
    <cellStyle name="입력 5 5 2 8 2" xfId="16281"/>
    <cellStyle name="입력 5 5 2 8 3" xfId="22037"/>
    <cellStyle name="입력 5 5 2 8 4" xfId="27519"/>
    <cellStyle name="입력 5 5 2 9" xfId="10316"/>
    <cellStyle name="입력 5 5 2 9 2" xfId="16282"/>
    <cellStyle name="입력 5 5 2 9 3" xfId="22038"/>
    <cellStyle name="입력 5 5 2 9 4" xfId="27520"/>
    <cellStyle name="입력 5 5 3" xfId="6048"/>
    <cellStyle name="입력 5 5 3 10" xfId="10317"/>
    <cellStyle name="입력 5 5 3 10 2" xfId="16283"/>
    <cellStyle name="입력 5 5 3 10 3" xfId="22039"/>
    <cellStyle name="입력 5 5 3 10 4" xfId="27521"/>
    <cellStyle name="입력 5 5 3 11" xfId="12020"/>
    <cellStyle name="입력 5 5 3 12" xfId="17777"/>
    <cellStyle name="입력 5 5 3 13" xfId="23274"/>
    <cellStyle name="입력 5 5 3 2" xfId="10318"/>
    <cellStyle name="입력 5 5 3 2 2" xfId="16284"/>
    <cellStyle name="입력 5 5 3 2 3" xfId="22040"/>
    <cellStyle name="입력 5 5 3 2 4" xfId="27522"/>
    <cellStyle name="입력 5 5 3 3" xfId="10319"/>
    <cellStyle name="입력 5 5 3 3 2" xfId="16285"/>
    <cellStyle name="입력 5 5 3 3 3" xfId="22041"/>
    <cellStyle name="입력 5 5 3 3 4" xfId="27523"/>
    <cellStyle name="입력 5 5 3 4" xfId="10320"/>
    <cellStyle name="입력 5 5 3 4 2" xfId="16286"/>
    <cellStyle name="입력 5 5 3 4 3" xfId="22042"/>
    <cellStyle name="입력 5 5 3 4 4" xfId="27524"/>
    <cellStyle name="입력 5 5 3 5" xfId="10321"/>
    <cellStyle name="입력 5 5 3 5 2" xfId="16287"/>
    <cellStyle name="입력 5 5 3 5 3" xfId="22043"/>
    <cellStyle name="입력 5 5 3 5 4" xfId="27525"/>
    <cellStyle name="입력 5 5 3 6" xfId="10322"/>
    <cellStyle name="입력 5 5 3 6 2" xfId="16288"/>
    <cellStyle name="입력 5 5 3 6 3" xfId="22044"/>
    <cellStyle name="입력 5 5 3 6 4" xfId="27526"/>
    <cellStyle name="입력 5 5 3 7" xfId="10323"/>
    <cellStyle name="입력 5 5 3 7 2" xfId="16289"/>
    <cellStyle name="입력 5 5 3 7 3" xfId="22045"/>
    <cellStyle name="입력 5 5 3 7 4" xfId="27527"/>
    <cellStyle name="입력 5 5 3 8" xfId="10324"/>
    <cellStyle name="입력 5 5 3 8 2" xfId="16290"/>
    <cellStyle name="입력 5 5 3 8 3" xfId="22046"/>
    <cellStyle name="입력 5 5 3 8 4" xfId="27528"/>
    <cellStyle name="입력 5 5 3 9" xfId="10325"/>
    <cellStyle name="입력 5 5 3 9 2" xfId="16291"/>
    <cellStyle name="입력 5 5 3 9 3" xfId="22047"/>
    <cellStyle name="입력 5 5 3 9 4" xfId="27529"/>
    <cellStyle name="입력 5 5 4" xfId="10326"/>
    <cellStyle name="입력 5 5 4 2" xfId="16292"/>
    <cellStyle name="입력 5 5 4 3" xfId="22048"/>
    <cellStyle name="입력 5 5 4 4" xfId="27530"/>
    <cellStyle name="입력 5 5 5" xfId="10327"/>
    <cellStyle name="입력 5 5 5 2" xfId="16293"/>
    <cellStyle name="입력 5 5 5 3" xfId="22049"/>
    <cellStyle name="입력 5 5 5 4" xfId="27531"/>
    <cellStyle name="입력 5 5 6" xfId="10328"/>
    <cellStyle name="입력 5 5 6 2" xfId="16294"/>
    <cellStyle name="입력 5 5 6 3" xfId="22050"/>
    <cellStyle name="입력 5 5 6 4" xfId="27532"/>
    <cellStyle name="입력 5 5 7" xfId="10329"/>
    <cellStyle name="입력 5 5 7 2" xfId="16295"/>
    <cellStyle name="입력 5 5 7 3" xfId="22051"/>
    <cellStyle name="입력 5 5 7 4" xfId="27533"/>
    <cellStyle name="입력 5 5 8" xfId="10330"/>
    <cellStyle name="입력 5 5 8 2" xfId="16296"/>
    <cellStyle name="입력 5 5 8 3" xfId="22052"/>
    <cellStyle name="입력 5 5 8 4" xfId="27534"/>
    <cellStyle name="입력 5 5 9" xfId="11531"/>
    <cellStyle name="입력 5 6" xfId="10331"/>
    <cellStyle name="입력 5 6 2" xfId="16297"/>
    <cellStyle name="입력 5 6 3" xfId="22053"/>
    <cellStyle name="입력 5 6 4" xfId="27535"/>
    <cellStyle name="입력 5 7" xfId="10332"/>
    <cellStyle name="입력 5 7 2" xfId="16298"/>
    <cellStyle name="입력 5 7 3" xfId="22054"/>
    <cellStyle name="입력 5 7 4" xfId="27536"/>
    <cellStyle name="입력 5 8" xfId="11329"/>
    <cellStyle name="입력 5 9" xfId="11280"/>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2" xfId="5857"/>
    <cellStyle name="제목[1 줄] 2 2 2 2" xfId="10357"/>
    <cellStyle name="제목[1 줄] 2 2 2 2 2" xfId="16299"/>
    <cellStyle name="제목[1 줄] 2 2 2 2 3" xfId="22055"/>
    <cellStyle name="제목[1 줄] 2 2 2 2 4" xfId="27537"/>
    <cellStyle name="제목[1 줄] 2 2 2 3" xfId="10358"/>
    <cellStyle name="제목[1 줄] 2 2 2 3 2" xfId="16300"/>
    <cellStyle name="제목[1 줄] 2 2 2 3 3" xfId="22056"/>
    <cellStyle name="제목[1 줄] 2 2 2 3 4" xfId="27538"/>
    <cellStyle name="제목[1 줄] 2 2 2 4" xfId="10359"/>
    <cellStyle name="제목[1 줄] 2 2 2 4 2" xfId="16301"/>
    <cellStyle name="제목[1 줄] 2 2 2 4 3" xfId="22057"/>
    <cellStyle name="제목[1 줄] 2 2 2 4 4" xfId="27539"/>
    <cellStyle name="제목[1 줄] 2 2 2 5" xfId="10360"/>
    <cellStyle name="제목[1 줄] 2 2 2 5 2" xfId="16302"/>
    <cellStyle name="제목[1 줄] 2 2 2 5 3" xfId="22058"/>
    <cellStyle name="제목[1 줄] 2 2 2 5 4" xfId="27540"/>
    <cellStyle name="제목[1 줄] 2 2 2 6" xfId="10361"/>
    <cellStyle name="제목[1 줄] 2 2 2 6 2" xfId="16303"/>
    <cellStyle name="제목[1 줄] 2 2 2 6 3" xfId="22059"/>
    <cellStyle name="제목[1 줄] 2 2 2 6 4" xfId="27541"/>
    <cellStyle name="제목[1 줄] 2 2 2 7" xfId="11830"/>
    <cellStyle name="제목[1 줄] 2 2 2 8" xfId="17591"/>
    <cellStyle name="제목[1 줄] 2 2 3" xfId="10362"/>
    <cellStyle name="제목[1 줄] 2 2 3 2" xfId="16304"/>
    <cellStyle name="제목[1 줄] 2 2 3 3" xfId="22060"/>
    <cellStyle name="제목[1 줄] 2 2 3 4" xfId="27542"/>
    <cellStyle name="제목[1 줄] 2 2 4" xfId="10363"/>
    <cellStyle name="제목[1 줄] 2 2 4 2" xfId="16305"/>
    <cellStyle name="제목[1 줄] 2 2 4 3" xfId="22061"/>
    <cellStyle name="제목[1 줄] 2 2 4 4" xfId="27543"/>
    <cellStyle name="제목[1 줄] 2 2 5" xfId="10364"/>
    <cellStyle name="제목[1 줄] 2 2 5 2" xfId="16306"/>
    <cellStyle name="제목[1 줄] 2 2 5 3" xfId="22062"/>
    <cellStyle name="제목[1 줄] 2 2 5 4" xfId="27544"/>
    <cellStyle name="제목[1 줄] 2 2 6" xfId="10365"/>
    <cellStyle name="제목[1 줄] 2 2 6 2" xfId="16307"/>
    <cellStyle name="제목[1 줄] 2 2 6 3" xfId="22063"/>
    <cellStyle name="제목[1 줄] 2 2 6 4" xfId="27545"/>
    <cellStyle name="제목[1 줄] 2 2 7" xfId="10366"/>
    <cellStyle name="제목[1 줄] 2 2 7 2" xfId="16308"/>
    <cellStyle name="제목[1 줄] 2 2 7 3" xfId="22064"/>
    <cellStyle name="제목[1 줄] 2 2 7 4" xfId="27546"/>
    <cellStyle name="제목[1 줄] 2 2 8" xfId="10367"/>
    <cellStyle name="제목[1 줄] 2 2 8 2" xfId="16309"/>
    <cellStyle name="제목[1 줄] 2 2 8 3" xfId="22065"/>
    <cellStyle name="제목[1 줄] 2 2 8 4" xfId="27547"/>
    <cellStyle name="제목[1 줄] 2 2 9" xfId="10368"/>
    <cellStyle name="제목[1 줄] 2 2 9 2" xfId="16310"/>
    <cellStyle name="제목[1 줄] 2 2 9 3" xfId="22066"/>
    <cellStyle name="제목[1 줄] 2 2 9 4" xfId="27548"/>
    <cellStyle name="제목[1 줄] 2 3" xfId="5432"/>
    <cellStyle name="제목[1 줄] 2 3 2" xfId="5720"/>
    <cellStyle name="제목[1 줄] 2 3 2 10" xfId="10369"/>
    <cellStyle name="제목[1 줄] 2 3 2 10 2" xfId="16311"/>
    <cellStyle name="제목[1 줄] 2 3 2 10 3" xfId="22067"/>
    <cellStyle name="제목[1 줄] 2 3 2 10 4" xfId="27549"/>
    <cellStyle name="제목[1 줄] 2 3 2 11" xfId="11693"/>
    <cellStyle name="제목[1 줄] 2 3 2 12" xfId="22982"/>
    <cellStyle name="제목[1 줄] 2 3 2 2" xfId="10370"/>
    <cellStyle name="제목[1 줄] 2 3 2 2 2" xfId="16312"/>
    <cellStyle name="제목[1 줄] 2 3 2 2 3" xfId="22068"/>
    <cellStyle name="제목[1 줄] 2 3 2 2 4" xfId="27550"/>
    <cellStyle name="제목[1 줄] 2 3 2 3" xfId="10371"/>
    <cellStyle name="제목[1 줄] 2 3 2 3 2" xfId="16313"/>
    <cellStyle name="제목[1 줄] 2 3 2 3 3" xfId="22069"/>
    <cellStyle name="제목[1 줄] 2 3 2 3 4" xfId="27551"/>
    <cellStyle name="제목[1 줄] 2 3 2 4" xfId="10372"/>
    <cellStyle name="제목[1 줄] 2 3 2 4 2" xfId="16314"/>
    <cellStyle name="제목[1 줄] 2 3 2 4 3" xfId="22070"/>
    <cellStyle name="제목[1 줄] 2 3 2 4 4" xfId="27552"/>
    <cellStyle name="제목[1 줄] 2 3 2 5" xfId="10373"/>
    <cellStyle name="제목[1 줄] 2 3 2 5 2" xfId="16315"/>
    <cellStyle name="제목[1 줄] 2 3 2 5 3" xfId="22071"/>
    <cellStyle name="제목[1 줄] 2 3 2 5 4" xfId="27553"/>
    <cellStyle name="제목[1 줄] 2 3 2 6" xfId="10374"/>
    <cellStyle name="제목[1 줄] 2 3 2 6 2" xfId="16316"/>
    <cellStyle name="제목[1 줄] 2 3 2 6 3" xfId="22072"/>
    <cellStyle name="제목[1 줄] 2 3 2 6 4" xfId="27554"/>
    <cellStyle name="제목[1 줄] 2 3 2 7" xfId="10375"/>
    <cellStyle name="제목[1 줄] 2 3 2 7 2" xfId="16317"/>
    <cellStyle name="제목[1 줄] 2 3 2 7 3" xfId="22073"/>
    <cellStyle name="제목[1 줄] 2 3 2 7 4" xfId="27555"/>
    <cellStyle name="제목[1 줄] 2 3 2 8" xfId="10376"/>
    <cellStyle name="제목[1 줄] 2 3 2 8 2" xfId="16318"/>
    <cellStyle name="제목[1 줄] 2 3 2 8 3" xfId="22074"/>
    <cellStyle name="제목[1 줄] 2 3 2 8 4" xfId="27556"/>
    <cellStyle name="제목[1 줄] 2 3 2 9" xfId="10377"/>
    <cellStyle name="제목[1 줄] 2 3 2 9 2" xfId="16319"/>
    <cellStyle name="제목[1 줄] 2 3 2 9 3" xfId="22075"/>
    <cellStyle name="제목[1 줄] 2 3 2 9 4" xfId="27557"/>
    <cellStyle name="제목[1 줄] 2 3 3" xfId="5953"/>
    <cellStyle name="제목[1 줄] 2 3 3 10" xfId="10378"/>
    <cellStyle name="제목[1 줄] 2 3 3 10 2" xfId="16320"/>
    <cellStyle name="제목[1 줄] 2 3 3 10 3" xfId="22076"/>
    <cellStyle name="제목[1 줄] 2 3 3 10 4" xfId="27558"/>
    <cellStyle name="제목[1 줄] 2 3 3 11" xfId="11926"/>
    <cellStyle name="제목[1 줄] 2 3 3 12" xfId="17683"/>
    <cellStyle name="제목[1 줄] 2 3 3 13" xfId="23180"/>
    <cellStyle name="제목[1 줄] 2 3 3 2" xfId="10379"/>
    <cellStyle name="제목[1 줄] 2 3 3 2 2" xfId="16321"/>
    <cellStyle name="제목[1 줄] 2 3 3 2 3" xfId="22077"/>
    <cellStyle name="제목[1 줄] 2 3 3 2 4" xfId="27559"/>
    <cellStyle name="제목[1 줄] 2 3 3 3" xfId="10380"/>
    <cellStyle name="제목[1 줄] 2 3 3 3 2" xfId="16322"/>
    <cellStyle name="제목[1 줄] 2 3 3 3 3" xfId="22078"/>
    <cellStyle name="제목[1 줄] 2 3 3 3 4" xfId="27560"/>
    <cellStyle name="제목[1 줄] 2 3 3 4" xfId="10381"/>
    <cellStyle name="제목[1 줄] 2 3 3 4 2" xfId="16323"/>
    <cellStyle name="제목[1 줄] 2 3 3 4 3" xfId="22079"/>
    <cellStyle name="제목[1 줄] 2 3 3 4 4" xfId="27561"/>
    <cellStyle name="제목[1 줄] 2 3 3 5" xfId="10382"/>
    <cellStyle name="제목[1 줄] 2 3 3 5 2" xfId="16324"/>
    <cellStyle name="제목[1 줄] 2 3 3 5 3" xfId="22080"/>
    <cellStyle name="제목[1 줄] 2 3 3 5 4" xfId="27562"/>
    <cellStyle name="제목[1 줄] 2 3 3 6" xfId="10383"/>
    <cellStyle name="제목[1 줄] 2 3 3 6 2" xfId="16325"/>
    <cellStyle name="제목[1 줄] 2 3 3 6 3" xfId="22081"/>
    <cellStyle name="제목[1 줄] 2 3 3 6 4" xfId="27563"/>
    <cellStyle name="제목[1 줄] 2 3 3 7" xfId="10384"/>
    <cellStyle name="제목[1 줄] 2 3 3 7 2" xfId="16326"/>
    <cellStyle name="제목[1 줄] 2 3 3 7 3" xfId="22082"/>
    <cellStyle name="제목[1 줄] 2 3 3 7 4" xfId="27564"/>
    <cellStyle name="제목[1 줄] 2 3 3 8" xfId="10385"/>
    <cellStyle name="제목[1 줄] 2 3 3 8 2" xfId="16327"/>
    <cellStyle name="제목[1 줄] 2 3 3 8 3" xfId="22083"/>
    <cellStyle name="제목[1 줄] 2 3 3 8 4" xfId="27565"/>
    <cellStyle name="제목[1 줄] 2 3 3 9" xfId="10386"/>
    <cellStyle name="제목[1 줄] 2 3 3 9 2" xfId="16328"/>
    <cellStyle name="제목[1 줄] 2 3 3 9 3" xfId="22084"/>
    <cellStyle name="제목[1 줄] 2 3 3 9 4" xfId="27566"/>
    <cellStyle name="제목[1 줄] 2 3 4" xfId="10387"/>
    <cellStyle name="제목[1 줄] 2 3 4 2" xfId="16329"/>
    <cellStyle name="제목[1 줄] 2 3 4 3" xfId="22085"/>
    <cellStyle name="제목[1 줄] 2 3 4 4" xfId="27567"/>
    <cellStyle name="제목[1 줄] 2 3 5" xfId="10388"/>
    <cellStyle name="제목[1 줄] 2 3 5 2" xfId="16330"/>
    <cellStyle name="제목[1 줄] 2 3 5 3" xfId="22086"/>
    <cellStyle name="제목[1 줄] 2 3 5 4" xfId="27568"/>
    <cellStyle name="제목[1 줄] 2 3 6" xfId="10389"/>
    <cellStyle name="제목[1 줄] 2 3 6 2" xfId="16331"/>
    <cellStyle name="제목[1 줄] 2 3 6 3" xfId="22087"/>
    <cellStyle name="제목[1 줄] 2 3 6 4" xfId="27569"/>
    <cellStyle name="제목[1 줄] 2 3 7" xfId="11426"/>
    <cellStyle name="제목[1 줄] 2 4" xfId="5634"/>
    <cellStyle name="제목[1 줄] 2 4 2" xfId="10390"/>
    <cellStyle name="제목[1 줄] 2 4 2 2" xfId="16332"/>
    <cellStyle name="제목[1 줄] 2 4 2 3" xfId="22088"/>
    <cellStyle name="제목[1 줄] 2 4 2 4" xfId="27570"/>
    <cellStyle name="제목[1 줄] 2 4 3" xfId="10391"/>
    <cellStyle name="제목[1 줄] 2 4 3 2" xfId="16333"/>
    <cellStyle name="제목[1 줄] 2 4 3 3" xfId="22089"/>
    <cellStyle name="제목[1 줄] 2 4 3 4" xfId="27571"/>
    <cellStyle name="제목[1 줄] 2 4 4" xfId="10392"/>
    <cellStyle name="제목[1 줄] 2 4 4 2" xfId="16334"/>
    <cellStyle name="제목[1 줄] 2 4 4 3" xfId="22090"/>
    <cellStyle name="제목[1 줄] 2 4 4 4" xfId="27572"/>
    <cellStyle name="제목[1 줄] 2 4 5" xfId="10393"/>
    <cellStyle name="제목[1 줄] 2 4 5 2" xfId="16335"/>
    <cellStyle name="제목[1 줄] 2 4 5 3" xfId="22091"/>
    <cellStyle name="제목[1 줄] 2 4 5 4" xfId="27573"/>
    <cellStyle name="제목[1 줄] 2 4 6" xfId="10394"/>
    <cellStyle name="제목[1 줄] 2 4 6 2" xfId="16336"/>
    <cellStyle name="제목[1 줄] 2 4 6 3" xfId="22092"/>
    <cellStyle name="제목[1 줄] 2 4 6 4" xfId="27574"/>
    <cellStyle name="제목[1 줄] 2 4 7" xfId="11608"/>
    <cellStyle name="제목[1 줄] 2 4 8" xfId="17379"/>
    <cellStyle name="제목[1 줄] 2 5" xfId="5609"/>
    <cellStyle name="제목[1 줄] 2 5 10" xfId="10395"/>
    <cellStyle name="제목[1 줄] 2 5 10 2" xfId="16337"/>
    <cellStyle name="제목[1 줄] 2 5 10 3" xfId="22093"/>
    <cellStyle name="제목[1 줄] 2 5 10 4" xfId="27575"/>
    <cellStyle name="제목[1 줄] 2 5 11" xfId="11591"/>
    <cellStyle name="제목[1 줄] 2 5 12" xfId="17363"/>
    <cellStyle name="제목[1 줄] 2 5 13" xfId="22915"/>
    <cellStyle name="제목[1 줄] 2 5 2" xfId="10396"/>
    <cellStyle name="제목[1 줄] 2 5 2 2" xfId="16338"/>
    <cellStyle name="제목[1 줄] 2 5 2 3" xfId="22094"/>
    <cellStyle name="제목[1 줄] 2 5 2 4" xfId="27576"/>
    <cellStyle name="제목[1 줄] 2 5 3" xfId="10397"/>
    <cellStyle name="제목[1 줄] 2 5 3 2" xfId="16339"/>
    <cellStyle name="제목[1 줄] 2 5 3 3" xfId="22095"/>
    <cellStyle name="제목[1 줄] 2 5 3 4" xfId="27577"/>
    <cellStyle name="제목[1 줄] 2 5 4" xfId="10398"/>
    <cellStyle name="제목[1 줄] 2 5 4 2" xfId="16340"/>
    <cellStyle name="제목[1 줄] 2 5 4 3" xfId="22096"/>
    <cellStyle name="제목[1 줄] 2 5 4 4" xfId="27578"/>
    <cellStyle name="제목[1 줄] 2 5 5" xfId="10399"/>
    <cellStyle name="제목[1 줄] 2 5 5 2" xfId="16341"/>
    <cellStyle name="제목[1 줄] 2 5 5 3" xfId="22097"/>
    <cellStyle name="제목[1 줄] 2 5 5 4" xfId="27579"/>
    <cellStyle name="제목[1 줄] 2 5 6" xfId="10400"/>
    <cellStyle name="제목[1 줄] 2 5 6 2" xfId="16342"/>
    <cellStyle name="제목[1 줄] 2 5 6 3" xfId="22098"/>
    <cellStyle name="제목[1 줄] 2 5 6 4" xfId="27580"/>
    <cellStyle name="제목[1 줄] 2 5 7" xfId="10401"/>
    <cellStyle name="제목[1 줄] 2 5 7 2" xfId="16343"/>
    <cellStyle name="제목[1 줄] 2 5 7 3" xfId="22099"/>
    <cellStyle name="제목[1 줄] 2 5 7 4" xfId="27581"/>
    <cellStyle name="제목[1 줄] 2 5 8" xfId="10402"/>
    <cellStyle name="제목[1 줄] 2 5 8 2" xfId="16344"/>
    <cellStyle name="제목[1 줄] 2 5 8 3" xfId="22100"/>
    <cellStyle name="제목[1 줄] 2 5 8 4" xfId="27582"/>
    <cellStyle name="제목[1 줄] 2 5 9" xfId="10403"/>
    <cellStyle name="제목[1 줄] 2 5 9 2" xfId="16345"/>
    <cellStyle name="제목[1 줄] 2 5 9 3" xfId="22101"/>
    <cellStyle name="제목[1 줄] 2 5 9 4" xfId="27583"/>
    <cellStyle name="제목[1 줄] 2 6" xfId="10404"/>
    <cellStyle name="제목[1 줄] 2 6 2" xfId="16346"/>
    <cellStyle name="제목[1 줄] 2 6 3" xfId="22102"/>
    <cellStyle name="제목[1 줄] 2 6 4" xfId="27584"/>
    <cellStyle name="제목[1 줄] 3" xfId="5542"/>
    <cellStyle name="제목[1 줄] 3 10" xfId="11535"/>
    <cellStyle name="제목[1 줄] 3 2" xfId="5830"/>
    <cellStyle name="제목[1 줄] 3 2 2" xfId="10405"/>
    <cellStyle name="제목[1 줄] 3 2 2 2" xfId="16347"/>
    <cellStyle name="제목[1 줄] 3 2 2 3" xfId="22103"/>
    <cellStyle name="제목[1 줄] 3 2 2 4" xfId="27585"/>
    <cellStyle name="제목[1 줄] 3 2 3" xfId="10406"/>
    <cellStyle name="제목[1 줄] 3 2 3 2" xfId="16348"/>
    <cellStyle name="제목[1 줄] 3 2 3 3" xfId="22104"/>
    <cellStyle name="제목[1 줄] 3 2 3 4" xfId="27586"/>
    <cellStyle name="제목[1 줄] 3 2 4" xfId="10407"/>
    <cellStyle name="제목[1 줄] 3 2 4 2" xfId="16349"/>
    <cellStyle name="제목[1 줄] 3 2 4 3" xfId="22105"/>
    <cellStyle name="제목[1 줄] 3 2 4 4" xfId="27587"/>
    <cellStyle name="제목[1 줄] 3 2 5" xfId="10408"/>
    <cellStyle name="제목[1 줄] 3 2 5 2" xfId="16350"/>
    <cellStyle name="제목[1 줄] 3 2 5 3" xfId="22106"/>
    <cellStyle name="제목[1 줄] 3 2 5 4" xfId="27588"/>
    <cellStyle name="제목[1 줄] 3 2 6" xfId="10409"/>
    <cellStyle name="제목[1 줄] 3 2 6 2" xfId="16351"/>
    <cellStyle name="제목[1 줄] 3 2 6 3" xfId="22107"/>
    <cellStyle name="제목[1 줄] 3 2 6 4" xfId="27589"/>
    <cellStyle name="제목[1 줄] 3 2 7" xfId="11803"/>
    <cellStyle name="제목[1 줄] 3 2 8" xfId="17565"/>
    <cellStyle name="제목[1 줄] 3 3" xfId="6052"/>
    <cellStyle name="제목[1 줄] 3 3 10" xfId="10410"/>
    <cellStyle name="제목[1 줄] 3 3 10 2" xfId="16352"/>
    <cellStyle name="제목[1 줄] 3 3 10 3" xfId="22108"/>
    <cellStyle name="제목[1 줄] 3 3 10 4" xfId="27590"/>
    <cellStyle name="제목[1 줄] 3 3 11" xfId="12024"/>
    <cellStyle name="제목[1 줄] 3 3 12" xfId="17781"/>
    <cellStyle name="제목[1 줄] 3 3 13" xfId="23278"/>
    <cellStyle name="제목[1 줄] 3 3 2" xfId="10411"/>
    <cellStyle name="제목[1 줄] 3 3 2 2" xfId="16353"/>
    <cellStyle name="제목[1 줄] 3 3 2 3" xfId="22109"/>
    <cellStyle name="제목[1 줄] 3 3 2 4" xfId="27591"/>
    <cellStyle name="제목[1 줄] 3 3 3" xfId="10412"/>
    <cellStyle name="제목[1 줄] 3 3 3 2" xfId="16354"/>
    <cellStyle name="제목[1 줄] 3 3 3 3" xfId="22110"/>
    <cellStyle name="제목[1 줄] 3 3 3 4" xfId="27592"/>
    <cellStyle name="제목[1 줄] 3 3 4" xfId="10413"/>
    <cellStyle name="제목[1 줄] 3 3 4 2" xfId="16355"/>
    <cellStyle name="제목[1 줄] 3 3 4 3" xfId="22111"/>
    <cellStyle name="제목[1 줄] 3 3 4 4" xfId="27593"/>
    <cellStyle name="제목[1 줄] 3 3 5" xfId="10414"/>
    <cellStyle name="제목[1 줄] 3 3 5 2" xfId="16356"/>
    <cellStyle name="제목[1 줄] 3 3 5 3" xfId="22112"/>
    <cellStyle name="제목[1 줄] 3 3 5 4" xfId="27594"/>
    <cellStyle name="제목[1 줄] 3 3 6" xfId="10415"/>
    <cellStyle name="제목[1 줄] 3 3 6 2" xfId="16357"/>
    <cellStyle name="제목[1 줄] 3 3 6 3" xfId="22113"/>
    <cellStyle name="제목[1 줄] 3 3 6 4" xfId="27595"/>
    <cellStyle name="제목[1 줄] 3 3 7" xfId="10416"/>
    <cellStyle name="제목[1 줄] 3 3 7 2" xfId="16358"/>
    <cellStyle name="제목[1 줄] 3 3 7 3" xfId="22114"/>
    <cellStyle name="제목[1 줄] 3 3 7 4" xfId="27596"/>
    <cellStyle name="제목[1 줄] 3 3 8" xfId="10417"/>
    <cellStyle name="제목[1 줄] 3 3 8 2" xfId="16359"/>
    <cellStyle name="제목[1 줄] 3 3 8 3" xfId="22115"/>
    <cellStyle name="제목[1 줄] 3 3 8 4" xfId="27597"/>
    <cellStyle name="제목[1 줄] 3 3 9" xfId="10418"/>
    <cellStyle name="제목[1 줄] 3 3 9 2" xfId="16360"/>
    <cellStyle name="제목[1 줄] 3 3 9 3" xfId="22116"/>
    <cellStyle name="제목[1 줄] 3 3 9 4" xfId="27598"/>
    <cellStyle name="제목[1 줄] 3 4" xfId="10419"/>
    <cellStyle name="제목[1 줄] 3 4 2" xfId="16361"/>
    <cellStyle name="제목[1 줄] 3 4 3" xfId="22117"/>
    <cellStyle name="제목[1 줄] 3 4 4" xfId="27599"/>
    <cellStyle name="제목[1 줄] 3 5" xfId="10420"/>
    <cellStyle name="제목[1 줄] 3 5 2" xfId="16362"/>
    <cellStyle name="제목[1 줄] 3 5 3" xfId="22118"/>
    <cellStyle name="제목[1 줄] 3 5 4" xfId="27600"/>
    <cellStyle name="제목[1 줄] 3 6" xfId="10421"/>
    <cellStyle name="제목[1 줄] 3 6 2" xfId="16363"/>
    <cellStyle name="제목[1 줄] 3 6 3" xfId="22119"/>
    <cellStyle name="제목[1 줄] 3 6 4" xfId="27601"/>
    <cellStyle name="제목[1 줄] 3 7" xfId="10422"/>
    <cellStyle name="제목[1 줄] 3 7 2" xfId="16364"/>
    <cellStyle name="제목[1 줄] 3 7 3" xfId="22120"/>
    <cellStyle name="제목[1 줄] 3 7 4" xfId="27602"/>
    <cellStyle name="제목[1 줄] 3 8" xfId="10423"/>
    <cellStyle name="제목[1 줄] 3 8 2" xfId="16365"/>
    <cellStyle name="제목[1 줄] 3 8 3" xfId="22121"/>
    <cellStyle name="제목[1 줄] 3 8 4" xfId="27603"/>
    <cellStyle name="제목[1 줄] 3 9" xfId="10424"/>
    <cellStyle name="제목[1 줄] 3 9 2" xfId="16366"/>
    <cellStyle name="제목[1 줄] 3 9 3" xfId="22122"/>
    <cellStyle name="제목[1 줄] 3 9 4" xfId="27604"/>
    <cellStyle name="제목[1 줄] 4" xfId="5453"/>
    <cellStyle name="제목[1 줄] 4 2" xfId="5741"/>
    <cellStyle name="제목[1 줄] 4 2 2" xfId="10425"/>
    <cellStyle name="제목[1 줄] 4 2 2 2" xfId="16367"/>
    <cellStyle name="제목[1 줄] 4 2 2 3" xfId="22123"/>
    <cellStyle name="제목[1 줄] 4 2 2 4" xfId="27605"/>
    <cellStyle name="제목[1 줄] 4 2 3" xfId="10426"/>
    <cellStyle name="제목[1 줄] 4 2 3 2" xfId="16368"/>
    <cellStyle name="제목[1 줄] 4 2 3 3" xfId="22124"/>
    <cellStyle name="제목[1 줄] 4 2 3 4" xfId="27606"/>
    <cellStyle name="제목[1 줄] 4 2 4" xfId="10427"/>
    <cellStyle name="제목[1 줄] 4 2 4 2" xfId="16369"/>
    <cellStyle name="제목[1 줄] 4 2 4 3" xfId="22125"/>
    <cellStyle name="제목[1 줄] 4 2 4 4" xfId="27607"/>
    <cellStyle name="제목[1 줄] 4 2 5" xfId="10428"/>
    <cellStyle name="제목[1 줄] 4 2 5 2" xfId="16370"/>
    <cellStyle name="제목[1 줄] 4 2 5 3" xfId="22126"/>
    <cellStyle name="제목[1 줄] 4 2 5 4" xfId="27608"/>
    <cellStyle name="제목[1 줄] 4 2 6" xfId="10429"/>
    <cellStyle name="제목[1 줄] 4 2 6 2" xfId="16371"/>
    <cellStyle name="제목[1 줄] 4 2 6 3" xfId="22127"/>
    <cellStyle name="제목[1 줄] 4 2 6 4" xfId="27609"/>
    <cellStyle name="제목[1 줄] 4 2 7" xfId="11714"/>
    <cellStyle name="제목[1 줄] 4 2 8" xfId="17481"/>
    <cellStyle name="제목[1 줄] 4 3" xfId="10430"/>
    <cellStyle name="제목[1 줄] 4 3 2" xfId="16372"/>
    <cellStyle name="제목[1 줄] 4 3 3" xfId="22128"/>
    <cellStyle name="제목[1 줄] 4 3 4" xfId="27610"/>
    <cellStyle name="제목[1 줄] 4 4" xfId="10431"/>
    <cellStyle name="제목[1 줄] 4 4 2" xfId="16373"/>
    <cellStyle name="제목[1 줄] 4 4 3" xfId="22129"/>
    <cellStyle name="제목[1 줄] 4 4 4" xfId="27611"/>
    <cellStyle name="제목[1 줄] 4 5" xfId="10432"/>
    <cellStyle name="제목[1 줄] 4 5 2" xfId="16374"/>
    <cellStyle name="제목[1 줄] 4 5 3" xfId="22130"/>
    <cellStyle name="제목[1 줄] 4 5 4" xfId="27612"/>
    <cellStyle name="제목[1 줄] 4 6" xfId="11447"/>
    <cellStyle name="제목[1 줄] 4 7" xfId="17241"/>
    <cellStyle name="제목[1 줄] 5" xfId="5605"/>
    <cellStyle name="제목[1 줄] 5 2" xfId="10433"/>
    <cellStyle name="제목[1 줄] 5 2 2" xfId="16375"/>
    <cellStyle name="제목[1 줄] 5 2 3" xfId="22131"/>
    <cellStyle name="제목[1 줄] 5 2 4" xfId="27613"/>
    <cellStyle name="제목[1 줄] 5 3" xfId="10434"/>
    <cellStyle name="제목[1 줄] 5 3 2" xfId="16376"/>
    <cellStyle name="제목[1 줄] 5 3 3" xfId="22132"/>
    <cellStyle name="제목[1 줄] 5 3 4" xfId="27614"/>
    <cellStyle name="제목[1 줄] 5 4" xfId="10435"/>
    <cellStyle name="제목[1 줄] 5 4 2" xfId="16377"/>
    <cellStyle name="제목[1 줄] 5 4 3" xfId="22133"/>
    <cellStyle name="제목[1 줄] 5 4 4" xfId="27615"/>
    <cellStyle name="제목[1 줄] 5 5" xfId="10436"/>
    <cellStyle name="제목[1 줄] 5 5 2" xfId="16378"/>
    <cellStyle name="제목[1 줄] 5 5 3" xfId="22134"/>
    <cellStyle name="제목[1 줄] 5 5 4" xfId="27616"/>
    <cellStyle name="제목[1 줄] 5 6" xfId="10437"/>
    <cellStyle name="제목[1 줄] 5 6 2" xfId="16379"/>
    <cellStyle name="제목[1 줄] 5 6 3" xfId="22135"/>
    <cellStyle name="제목[1 줄] 5 6 4" xfId="27617"/>
    <cellStyle name="제목[1 줄] 5 7" xfId="11587"/>
    <cellStyle name="제목[1 줄] 5 8" xfId="17359"/>
    <cellStyle name="제목[1 줄] 6" xfId="10438"/>
    <cellStyle name="제목[1 줄] 6 2" xfId="16380"/>
    <cellStyle name="제목[1 줄] 6 3" xfId="22136"/>
    <cellStyle name="제목[1 줄] 6 4" xfId="27618"/>
    <cellStyle name="제목[2줄 아래]" xfId="654"/>
    <cellStyle name="제목[2줄 위]" xfId="655"/>
    <cellStyle name="제목[2줄 위] 10" xfId="10439"/>
    <cellStyle name="제목[2줄 위] 10 2" xfId="16381"/>
    <cellStyle name="제목[2줄 위] 10 3" xfId="22137"/>
    <cellStyle name="제목[2줄 위] 10 4" xfId="27619"/>
    <cellStyle name="제목[2줄 위] 11" xfId="11250"/>
    <cellStyle name="제목[2줄 위] 12" xfId="11226"/>
    <cellStyle name="제목[2줄 위] 13" xfId="11234"/>
    <cellStyle name="제목[2줄 위] 2" xfId="5391"/>
    <cellStyle name="제목[2줄 위] 2 10" xfId="11385"/>
    <cellStyle name="제목[2줄 위] 2 11" xfId="17188"/>
    <cellStyle name="제목[2줄 위] 2 12" xfId="11310"/>
    <cellStyle name="제목[2줄 위] 2 2" xfId="5679"/>
    <cellStyle name="제목[2줄 위] 2 2 10" xfId="17422"/>
    <cellStyle name="제목[2줄 위] 2 2 2" xfId="10440"/>
    <cellStyle name="제목[2줄 위] 2 2 2 2" xfId="16382"/>
    <cellStyle name="제목[2줄 위] 2 2 2 3" xfId="22138"/>
    <cellStyle name="제목[2줄 위] 2 2 2 4" xfId="27620"/>
    <cellStyle name="제목[2줄 위] 2 2 3" xfId="10441"/>
    <cellStyle name="제목[2줄 위] 2 2 3 2" xfId="16383"/>
    <cellStyle name="제목[2줄 위] 2 2 3 3" xfId="22139"/>
    <cellStyle name="제목[2줄 위] 2 2 3 4" xfId="27621"/>
    <cellStyle name="제목[2줄 위] 2 2 4" xfId="10442"/>
    <cellStyle name="제목[2줄 위] 2 2 4 2" xfId="16384"/>
    <cellStyle name="제목[2줄 위] 2 2 4 3" xfId="22140"/>
    <cellStyle name="제목[2줄 위] 2 2 4 4" xfId="27622"/>
    <cellStyle name="제목[2줄 위] 2 2 5" xfId="10443"/>
    <cellStyle name="제목[2줄 위] 2 2 5 2" xfId="16385"/>
    <cellStyle name="제목[2줄 위] 2 2 5 3" xfId="22141"/>
    <cellStyle name="제목[2줄 위] 2 2 5 4" xfId="27623"/>
    <cellStyle name="제목[2줄 위] 2 2 6" xfId="10444"/>
    <cellStyle name="제목[2줄 위] 2 2 6 2" xfId="16386"/>
    <cellStyle name="제목[2줄 위] 2 2 6 3" xfId="22142"/>
    <cellStyle name="제목[2줄 위] 2 2 6 4" xfId="27624"/>
    <cellStyle name="제목[2줄 위] 2 2 7" xfId="10445"/>
    <cellStyle name="제목[2줄 위] 2 2 7 2" xfId="16387"/>
    <cellStyle name="제목[2줄 위] 2 2 7 3" xfId="22143"/>
    <cellStyle name="제목[2줄 위] 2 2 7 4" xfId="27625"/>
    <cellStyle name="제목[2줄 위] 2 2 8" xfId="10446"/>
    <cellStyle name="제목[2줄 위] 2 2 8 2" xfId="16388"/>
    <cellStyle name="제목[2줄 위] 2 2 8 3" xfId="22144"/>
    <cellStyle name="제목[2줄 위] 2 2 8 4" xfId="27626"/>
    <cellStyle name="제목[2줄 위] 2 2 9" xfId="11652"/>
    <cellStyle name="제목[2줄 위] 2 3" xfId="5919"/>
    <cellStyle name="제목[2줄 위] 2 3 10" xfId="10447"/>
    <cellStyle name="제목[2줄 위] 2 3 10 2" xfId="16389"/>
    <cellStyle name="제목[2줄 위] 2 3 10 3" xfId="22145"/>
    <cellStyle name="제목[2줄 위] 2 3 10 4" xfId="27627"/>
    <cellStyle name="제목[2줄 위] 2 3 11" xfId="11892"/>
    <cellStyle name="제목[2줄 위] 2 3 12" xfId="17649"/>
    <cellStyle name="제목[2줄 위] 2 3 13" xfId="23146"/>
    <cellStyle name="제목[2줄 위] 2 3 2" xfId="10448"/>
    <cellStyle name="제목[2줄 위] 2 3 2 2" xfId="16390"/>
    <cellStyle name="제목[2줄 위] 2 3 2 3" xfId="22146"/>
    <cellStyle name="제목[2줄 위] 2 3 2 4" xfId="27628"/>
    <cellStyle name="제목[2줄 위] 2 3 3" xfId="10449"/>
    <cellStyle name="제목[2줄 위] 2 3 3 2" xfId="16391"/>
    <cellStyle name="제목[2줄 위] 2 3 3 3" xfId="22147"/>
    <cellStyle name="제목[2줄 위] 2 3 3 4" xfId="27629"/>
    <cellStyle name="제목[2줄 위] 2 3 4" xfId="10450"/>
    <cellStyle name="제목[2줄 위] 2 3 4 2" xfId="16392"/>
    <cellStyle name="제목[2줄 위] 2 3 4 3" xfId="22148"/>
    <cellStyle name="제목[2줄 위] 2 3 4 4" xfId="27630"/>
    <cellStyle name="제목[2줄 위] 2 3 5" xfId="10451"/>
    <cellStyle name="제목[2줄 위] 2 3 5 2" xfId="16393"/>
    <cellStyle name="제목[2줄 위] 2 3 5 3" xfId="22149"/>
    <cellStyle name="제목[2줄 위] 2 3 5 4" xfId="27631"/>
    <cellStyle name="제목[2줄 위] 2 3 6" xfId="10452"/>
    <cellStyle name="제목[2줄 위] 2 3 6 2" xfId="16394"/>
    <cellStyle name="제목[2줄 위] 2 3 6 3" xfId="22150"/>
    <cellStyle name="제목[2줄 위] 2 3 6 4" xfId="27632"/>
    <cellStyle name="제목[2줄 위] 2 3 7" xfId="10453"/>
    <cellStyle name="제목[2줄 위] 2 3 7 2" xfId="16395"/>
    <cellStyle name="제목[2줄 위] 2 3 7 3" xfId="22151"/>
    <cellStyle name="제목[2줄 위] 2 3 7 4" xfId="27633"/>
    <cellStyle name="제목[2줄 위] 2 3 8" xfId="10454"/>
    <cellStyle name="제목[2줄 위] 2 3 8 2" xfId="16396"/>
    <cellStyle name="제목[2줄 위] 2 3 8 3" xfId="22152"/>
    <cellStyle name="제목[2줄 위] 2 3 8 4" xfId="27634"/>
    <cellStyle name="제목[2줄 위] 2 3 9" xfId="10455"/>
    <cellStyle name="제목[2줄 위] 2 3 9 2" xfId="16397"/>
    <cellStyle name="제목[2줄 위] 2 3 9 3" xfId="22153"/>
    <cellStyle name="제목[2줄 위] 2 3 9 4" xfId="27635"/>
    <cellStyle name="제목[2줄 위] 2 4" xfId="10456"/>
    <cellStyle name="제목[2줄 위] 2 4 2" xfId="16398"/>
    <cellStyle name="제목[2줄 위] 2 4 3" xfId="22154"/>
    <cellStyle name="제목[2줄 위] 2 4 4" xfId="27636"/>
    <cellStyle name="제목[2줄 위] 2 5" xfId="10457"/>
    <cellStyle name="제목[2줄 위] 2 5 2" xfId="16399"/>
    <cellStyle name="제목[2줄 위] 2 5 3" xfId="22155"/>
    <cellStyle name="제목[2줄 위] 2 5 4" xfId="27637"/>
    <cellStyle name="제목[2줄 위] 2 6" xfId="10458"/>
    <cellStyle name="제목[2줄 위] 2 6 2" xfId="16400"/>
    <cellStyle name="제목[2줄 위] 2 6 3" xfId="22156"/>
    <cellStyle name="제목[2줄 위] 2 6 4" xfId="27638"/>
    <cellStyle name="제목[2줄 위] 2 7" xfId="10459"/>
    <cellStyle name="제목[2줄 위] 2 7 2" xfId="16401"/>
    <cellStyle name="제목[2줄 위] 2 7 3" xfId="22157"/>
    <cellStyle name="제목[2줄 위] 2 7 4" xfId="27639"/>
    <cellStyle name="제목[2줄 위] 2 8" xfId="10460"/>
    <cellStyle name="제목[2줄 위] 2 8 2" xfId="16402"/>
    <cellStyle name="제목[2줄 위] 2 8 3" xfId="22158"/>
    <cellStyle name="제목[2줄 위] 2 8 4" xfId="27640"/>
    <cellStyle name="제목[2줄 위] 2 9" xfId="10461"/>
    <cellStyle name="제목[2줄 위] 2 9 2" xfId="16403"/>
    <cellStyle name="제목[2줄 위] 2 9 3" xfId="22159"/>
    <cellStyle name="제목[2줄 위] 2 9 4" xfId="27641"/>
    <cellStyle name="제목[2줄 위] 3" xfId="5541"/>
    <cellStyle name="제목[2줄 위] 3 10" xfId="11534"/>
    <cellStyle name="제목[2줄 위] 3 11" xfId="17320"/>
    <cellStyle name="제목[2줄 위] 3 12" xfId="22904"/>
    <cellStyle name="제목[2줄 위] 3 2" xfId="5829"/>
    <cellStyle name="제목[2줄 위] 3 2 10" xfId="11802"/>
    <cellStyle name="제목[2줄 위] 3 2 11" xfId="17564"/>
    <cellStyle name="제목[2줄 위] 3 2 12" xfId="23079"/>
    <cellStyle name="제목[2줄 위] 3 2 2" xfId="10462"/>
    <cellStyle name="제목[2줄 위] 3 2 2 2" xfId="16404"/>
    <cellStyle name="제목[2줄 위] 3 2 2 3" xfId="22160"/>
    <cellStyle name="제목[2줄 위] 3 2 2 4" xfId="27642"/>
    <cellStyle name="제목[2줄 위] 3 2 3" xfId="10463"/>
    <cellStyle name="제목[2줄 위] 3 2 3 2" xfId="16405"/>
    <cellStyle name="제목[2줄 위] 3 2 3 3" xfId="22161"/>
    <cellStyle name="제목[2줄 위] 3 2 3 4" xfId="27643"/>
    <cellStyle name="제목[2줄 위] 3 2 4" xfId="10464"/>
    <cellStyle name="제목[2줄 위] 3 2 4 2" xfId="16406"/>
    <cellStyle name="제목[2줄 위] 3 2 4 3" xfId="22162"/>
    <cellStyle name="제목[2줄 위] 3 2 4 4" xfId="27644"/>
    <cellStyle name="제목[2줄 위] 3 2 5" xfId="10465"/>
    <cellStyle name="제목[2줄 위] 3 2 5 2" xfId="16407"/>
    <cellStyle name="제목[2줄 위] 3 2 5 3" xfId="22163"/>
    <cellStyle name="제목[2줄 위] 3 2 5 4" xfId="27645"/>
    <cellStyle name="제목[2줄 위] 3 2 6" xfId="10466"/>
    <cellStyle name="제목[2줄 위] 3 2 6 2" xfId="16408"/>
    <cellStyle name="제목[2줄 위] 3 2 6 3" xfId="22164"/>
    <cellStyle name="제목[2줄 위] 3 2 6 4" xfId="27646"/>
    <cellStyle name="제목[2줄 위] 3 2 7" xfId="10467"/>
    <cellStyle name="제목[2줄 위] 3 2 7 2" xfId="16409"/>
    <cellStyle name="제목[2줄 위] 3 2 7 3" xfId="22165"/>
    <cellStyle name="제목[2줄 위] 3 2 7 4" xfId="27647"/>
    <cellStyle name="제목[2줄 위] 3 2 8" xfId="10468"/>
    <cellStyle name="제목[2줄 위] 3 2 8 2" xfId="16410"/>
    <cellStyle name="제목[2줄 위] 3 2 8 3" xfId="22166"/>
    <cellStyle name="제목[2줄 위] 3 2 8 4" xfId="27648"/>
    <cellStyle name="제목[2줄 위] 3 2 9" xfId="10469"/>
    <cellStyle name="제목[2줄 위] 3 2 9 2" xfId="16411"/>
    <cellStyle name="제목[2줄 위] 3 2 9 3" xfId="22167"/>
    <cellStyle name="제목[2줄 위] 3 2 9 4" xfId="27649"/>
    <cellStyle name="제목[2줄 위] 3 3" xfId="6051"/>
    <cellStyle name="제목[2줄 위] 3 3 10" xfId="10470"/>
    <cellStyle name="제목[2줄 위] 3 3 10 2" xfId="16412"/>
    <cellStyle name="제목[2줄 위] 3 3 10 3" xfId="22168"/>
    <cellStyle name="제목[2줄 위] 3 3 10 4" xfId="27650"/>
    <cellStyle name="제목[2줄 위] 3 3 11" xfId="12023"/>
    <cellStyle name="제목[2줄 위] 3 3 12" xfId="17780"/>
    <cellStyle name="제목[2줄 위] 3 3 13" xfId="23277"/>
    <cellStyle name="제목[2줄 위] 3 3 2" xfId="10471"/>
    <cellStyle name="제목[2줄 위] 3 3 2 2" xfId="16413"/>
    <cellStyle name="제목[2줄 위] 3 3 2 3" xfId="22169"/>
    <cellStyle name="제목[2줄 위] 3 3 2 4" xfId="27651"/>
    <cellStyle name="제목[2줄 위] 3 3 3" xfId="10472"/>
    <cellStyle name="제목[2줄 위] 3 3 3 2" xfId="16414"/>
    <cellStyle name="제목[2줄 위] 3 3 3 3" xfId="22170"/>
    <cellStyle name="제목[2줄 위] 3 3 3 4" xfId="27652"/>
    <cellStyle name="제목[2줄 위] 3 3 4" xfId="10473"/>
    <cellStyle name="제목[2줄 위] 3 3 4 2" xfId="16415"/>
    <cellStyle name="제목[2줄 위] 3 3 4 3" xfId="22171"/>
    <cellStyle name="제목[2줄 위] 3 3 4 4" xfId="27653"/>
    <cellStyle name="제목[2줄 위] 3 3 5" xfId="10474"/>
    <cellStyle name="제목[2줄 위] 3 3 5 2" xfId="16416"/>
    <cellStyle name="제목[2줄 위] 3 3 5 3" xfId="22172"/>
    <cellStyle name="제목[2줄 위] 3 3 5 4" xfId="27654"/>
    <cellStyle name="제목[2줄 위] 3 3 6" xfId="10475"/>
    <cellStyle name="제목[2줄 위] 3 3 6 2" xfId="16417"/>
    <cellStyle name="제목[2줄 위] 3 3 6 3" xfId="22173"/>
    <cellStyle name="제목[2줄 위] 3 3 6 4" xfId="27655"/>
    <cellStyle name="제목[2줄 위] 3 3 7" xfId="10476"/>
    <cellStyle name="제목[2줄 위] 3 3 7 2" xfId="16418"/>
    <cellStyle name="제목[2줄 위] 3 3 7 3" xfId="22174"/>
    <cellStyle name="제목[2줄 위] 3 3 7 4" xfId="27656"/>
    <cellStyle name="제목[2줄 위] 3 3 8" xfId="10477"/>
    <cellStyle name="제목[2줄 위] 3 3 8 2" xfId="16419"/>
    <cellStyle name="제목[2줄 위] 3 3 8 3" xfId="22175"/>
    <cellStyle name="제목[2줄 위] 3 3 8 4" xfId="27657"/>
    <cellStyle name="제목[2줄 위] 3 3 9" xfId="10478"/>
    <cellStyle name="제목[2줄 위] 3 3 9 2" xfId="16420"/>
    <cellStyle name="제목[2줄 위] 3 3 9 3" xfId="22176"/>
    <cellStyle name="제목[2줄 위] 3 3 9 4" xfId="27658"/>
    <cellStyle name="제목[2줄 위] 3 4" xfId="10479"/>
    <cellStyle name="제목[2줄 위] 3 4 2" xfId="16421"/>
    <cellStyle name="제목[2줄 위] 3 4 3" xfId="22177"/>
    <cellStyle name="제목[2줄 위] 3 4 4" xfId="27659"/>
    <cellStyle name="제목[2줄 위] 3 5" xfId="10480"/>
    <cellStyle name="제목[2줄 위] 3 5 2" xfId="16422"/>
    <cellStyle name="제목[2줄 위] 3 5 3" xfId="22178"/>
    <cellStyle name="제목[2줄 위] 3 5 4" xfId="27660"/>
    <cellStyle name="제목[2줄 위] 3 6" xfId="10481"/>
    <cellStyle name="제목[2줄 위] 3 6 2" xfId="16423"/>
    <cellStyle name="제목[2줄 위] 3 6 3" xfId="22179"/>
    <cellStyle name="제목[2줄 위] 3 6 4" xfId="27661"/>
    <cellStyle name="제목[2줄 위] 3 7" xfId="10482"/>
    <cellStyle name="제목[2줄 위] 3 7 2" xfId="16424"/>
    <cellStyle name="제목[2줄 위] 3 7 3" xfId="22180"/>
    <cellStyle name="제목[2줄 위] 3 7 4" xfId="27662"/>
    <cellStyle name="제목[2줄 위] 3 8" xfId="10483"/>
    <cellStyle name="제목[2줄 위] 3 8 2" xfId="16425"/>
    <cellStyle name="제목[2줄 위] 3 8 3" xfId="22181"/>
    <cellStyle name="제목[2줄 위] 3 8 4" xfId="27663"/>
    <cellStyle name="제목[2줄 위] 3 9" xfId="10484"/>
    <cellStyle name="제목[2줄 위] 3 9 2" xfId="16426"/>
    <cellStyle name="제목[2줄 위] 3 9 3" xfId="22182"/>
    <cellStyle name="제목[2줄 위] 3 9 4" xfId="27664"/>
    <cellStyle name="제목[2줄 위] 4" xfId="5433"/>
    <cellStyle name="제목[2줄 위] 4 10" xfId="17222"/>
    <cellStyle name="제목[2줄 위] 4 11" xfId="11320"/>
    <cellStyle name="제목[2줄 위] 4 2" xfId="5721"/>
    <cellStyle name="제목[2줄 위] 4 2 10" xfId="10485"/>
    <cellStyle name="제목[2줄 위] 4 2 10 2" xfId="16427"/>
    <cellStyle name="제목[2줄 위] 4 2 10 3" xfId="22183"/>
    <cellStyle name="제목[2줄 위] 4 2 10 4" xfId="27665"/>
    <cellStyle name="제목[2줄 위] 4 2 11" xfId="11694"/>
    <cellStyle name="제목[2줄 위] 4 2 12" xfId="17461"/>
    <cellStyle name="제목[2줄 위] 4 2 13" xfId="22983"/>
    <cellStyle name="제목[2줄 위] 4 2 2" xfId="10486"/>
    <cellStyle name="제목[2줄 위] 4 2 2 2" xfId="16428"/>
    <cellStyle name="제목[2줄 위] 4 2 2 3" xfId="22184"/>
    <cellStyle name="제목[2줄 위] 4 2 2 4" xfId="27666"/>
    <cellStyle name="제목[2줄 위] 4 2 3" xfId="10487"/>
    <cellStyle name="제목[2줄 위] 4 2 3 2" xfId="16429"/>
    <cellStyle name="제목[2줄 위] 4 2 3 3" xfId="22185"/>
    <cellStyle name="제목[2줄 위] 4 2 3 4" xfId="27667"/>
    <cellStyle name="제목[2줄 위] 4 2 4" xfId="10488"/>
    <cellStyle name="제목[2줄 위] 4 2 4 2" xfId="16430"/>
    <cellStyle name="제목[2줄 위] 4 2 4 3" xfId="22186"/>
    <cellStyle name="제목[2줄 위] 4 2 4 4" xfId="27668"/>
    <cellStyle name="제목[2줄 위] 4 2 5" xfId="10489"/>
    <cellStyle name="제목[2줄 위] 4 2 5 2" xfId="16431"/>
    <cellStyle name="제목[2줄 위] 4 2 5 3" xfId="22187"/>
    <cellStyle name="제목[2줄 위] 4 2 5 4" xfId="27669"/>
    <cellStyle name="제목[2줄 위] 4 2 6" xfId="10490"/>
    <cellStyle name="제목[2줄 위] 4 2 6 2" xfId="16432"/>
    <cellStyle name="제목[2줄 위] 4 2 6 3" xfId="22188"/>
    <cellStyle name="제목[2줄 위] 4 2 6 4" xfId="27670"/>
    <cellStyle name="제목[2줄 위] 4 2 7" xfId="10491"/>
    <cellStyle name="제목[2줄 위] 4 2 7 2" xfId="16433"/>
    <cellStyle name="제목[2줄 위] 4 2 7 3" xfId="22189"/>
    <cellStyle name="제목[2줄 위] 4 2 7 4" xfId="27671"/>
    <cellStyle name="제목[2줄 위] 4 2 8" xfId="10492"/>
    <cellStyle name="제목[2줄 위] 4 2 8 2" xfId="16434"/>
    <cellStyle name="제목[2줄 위] 4 2 8 3" xfId="22190"/>
    <cellStyle name="제목[2줄 위] 4 2 8 4" xfId="27672"/>
    <cellStyle name="제목[2줄 위] 4 2 9" xfId="10493"/>
    <cellStyle name="제목[2줄 위] 4 2 9 2" xfId="16435"/>
    <cellStyle name="제목[2줄 위] 4 2 9 3" xfId="22191"/>
    <cellStyle name="제목[2줄 위] 4 2 9 4" xfId="27673"/>
    <cellStyle name="제목[2줄 위] 4 3" xfId="5954"/>
    <cellStyle name="제목[2줄 위] 4 3 10" xfId="10494"/>
    <cellStyle name="제목[2줄 위] 4 3 10 2" xfId="16436"/>
    <cellStyle name="제목[2줄 위] 4 3 10 3" xfId="22192"/>
    <cellStyle name="제목[2줄 위] 4 3 10 4" xfId="27674"/>
    <cellStyle name="제목[2줄 위] 4 3 11" xfId="11927"/>
    <cellStyle name="제목[2줄 위] 4 3 12" xfId="17684"/>
    <cellStyle name="제목[2줄 위] 4 3 13" xfId="23181"/>
    <cellStyle name="제목[2줄 위] 4 3 2" xfId="10495"/>
    <cellStyle name="제목[2줄 위] 4 3 2 2" xfId="16437"/>
    <cellStyle name="제목[2줄 위] 4 3 2 3" xfId="22193"/>
    <cellStyle name="제목[2줄 위] 4 3 2 4" xfId="27675"/>
    <cellStyle name="제목[2줄 위] 4 3 3" xfId="10496"/>
    <cellStyle name="제목[2줄 위] 4 3 3 2" xfId="16438"/>
    <cellStyle name="제목[2줄 위] 4 3 3 3" xfId="22194"/>
    <cellStyle name="제목[2줄 위] 4 3 3 4" xfId="27676"/>
    <cellStyle name="제목[2줄 위] 4 3 4" xfId="10497"/>
    <cellStyle name="제목[2줄 위] 4 3 4 2" xfId="16439"/>
    <cellStyle name="제목[2줄 위] 4 3 4 3" xfId="22195"/>
    <cellStyle name="제목[2줄 위] 4 3 4 4" xfId="27677"/>
    <cellStyle name="제목[2줄 위] 4 3 5" xfId="10498"/>
    <cellStyle name="제목[2줄 위] 4 3 5 2" xfId="16440"/>
    <cellStyle name="제목[2줄 위] 4 3 5 3" xfId="22196"/>
    <cellStyle name="제목[2줄 위] 4 3 5 4" xfId="27678"/>
    <cellStyle name="제목[2줄 위] 4 3 6" xfId="10499"/>
    <cellStyle name="제목[2줄 위] 4 3 6 2" xfId="16441"/>
    <cellStyle name="제목[2줄 위] 4 3 6 3" xfId="22197"/>
    <cellStyle name="제목[2줄 위] 4 3 6 4" xfId="27679"/>
    <cellStyle name="제목[2줄 위] 4 3 7" xfId="10500"/>
    <cellStyle name="제목[2줄 위] 4 3 7 2" xfId="16442"/>
    <cellStyle name="제목[2줄 위] 4 3 7 3" xfId="22198"/>
    <cellStyle name="제목[2줄 위] 4 3 7 4" xfId="27680"/>
    <cellStyle name="제목[2줄 위] 4 3 8" xfId="10501"/>
    <cellStyle name="제목[2줄 위] 4 3 8 2" xfId="16443"/>
    <cellStyle name="제목[2줄 위] 4 3 8 3" xfId="22199"/>
    <cellStyle name="제목[2줄 위] 4 3 8 4" xfId="27681"/>
    <cellStyle name="제목[2줄 위] 4 3 9" xfId="10502"/>
    <cellStyle name="제목[2줄 위] 4 3 9 2" xfId="16444"/>
    <cellStyle name="제목[2줄 위] 4 3 9 3" xfId="22200"/>
    <cellStyle name="제목[2줄 위] 4 3 9 4" xfId="27682"/>
    <cellStyle name="제목[2줄 위] 4 4" xfId="10503"/>
    <cellStyle name="제목[2줄 위] 4 4 2" xfId="16445"/>
    <cellStyle name="제목[2줄 위] 4 4 3" xfId="22201"/>
    <cellStyle name="제목[2줄 위] 4 4 4" xfId="27683"/>
    <cellStyle name="제목[2줄 위] 4 5" xfId="10504"/>
    <cellStyle name="제목[2줄 위] 4 5 2" xfId="16446"/>
    <cellStyle name="제목[2줄 위] 4 5 3" xfId="22202"/>
    <cellStyle name="제목[2줄 위] 4 5 4" xfId="27684"/>
    <cellStyle name="제목[2줄 위] 4 6" xfId="10505"/>
    <cellStyle name="제목[2줄 위] 4 6 2" xfId="16447"/>
    <cellStyle name="제목[2줄 위] 4 6 3" xfId="22203"/>
    <cellStyle name="제목[2줄 위] 4 6 4" xfId="27685"/>
    <cellStyle name="제목[2줄 위] 4 7" xfId="10506"/>
    <cellStyle name="제목[2줄 위] 4 7 2" xfId="16448"/>
    <cellStyle name="제목[2줄 위] 4 7 3" xfId="22204"/>
    <cellStyle name="제목[2줄 위] 4 7 4" xfId="27686"/>
    <cellStyle name="제목[2줄 위] 4 8" xfId="10507"/>
    <cellStyle name="제목[2줄 위] 4 8 2" xfId="16449"/>
    <cellStyle name="제목[2줄 위] 4 8 3" xfId="22205"/>
    <cellStyle name="제목[2줄 위] 4 8 4" xfId="27687"/>
    <cellStyle name="제목[2줄 위] 4 9" xfId="11427"/>
    <cellStyle name="제목[2줄 위] 5" xfId="10508"/>
    <cellStyle name="제목[2줄 위] 5 2" xfId="16450"/>
    <cellStyle name="제목[2줄 위] 5 3" xfId="22206"/>
    <cellStyle name="제목[2줄 위] 5 4" xfId="27688"/>
    <cellStyle name="제목[2줄 위] 6" xfId="10509"/>
    <cellStyle name="제목[2줄 위] 6 2" xfId="16451"/>
    <cellStyle name="제목[2줄 위] 6 3" xfId="22207"/>
    <cellStyle name="제목[2줄 위] 6 4" xfId="27689"/>
    <cellStyle name="제목[2줄 위] 7" xfId="10510"/>
    <cellStyle name="제목[2줄 위] 7 2" xfId="16452"/>
    <cellStyle name="제목[2줄 위] 7 3" xfId="22208"/>
    <cellStyle name="제목[2줄 위] 7 4" xfId="27690"/>
    <cellStyle name="제목[2줄 위] 8" xfId="10511"/>
    <cellStyle name="제목[2줄 위] 8 2" xfId="16453"/>
    <cellStyle name="제목[2줄 위] 8 3" xfId="22209"/>
    <cellStyle name="제목[2줄 위] 8 4" xfId="27691"/>
    <cellStyle name="제목[2줄 위] 9" xfId="10512"/>
    <cellStyle name="제목[2줄 위] 9 2" xfId="16454"/>
    <cellStyle name="제목[2줄 위] 9 3" xfId="22210"/>
    <cellStyle name="제목[2줄 위] 9 4" xfId="27692"/>
    <cellStyle name="제목1" xfId="656"/>
    <cellStyle name="제목1 2" xfId="4850"/>
    <cellStyle name="제목2" xfId="4851"/>
    <cellStyle name="제목2 2" xfId="4852"/>
    <cellStyle name="제조번호" xfId="4853"/>
    <cellStyle name="제조번호 2" xfId="5340"/>
    <cellStyle name="제조번호 2 2" xfId="5578"/>
    <cellStyle name="제조번호 2 2 2" xfId="5866"/>
    <cellStyle name="제조번호 2 2 2 2" xfId="10513"/>
    <cellStyle name="제조번호 2 2 2 2 2" xfId="16455"/>
    <cellStyle name="제조번호 2 2 2 2 3" xfId="22211"/>
    <cellStyle name="제조번호 2 2 2 2 4" xfId="27693"/>
    <cellStyle name="제조번호 2 2 2 3" xfId="10514"/>
    <cellStyle name="제조번호 2 2 2 3 2" xfId="16456"/>
    <cellStyle name="제조번호 2 2 2 3 3" xfId="22212"/>
    <cellStyle name="제조번호 2 2 2 3 4" xfId="27694"/>
    <cellStyle name="제조번호 2 2 2 4" xfId="10515"/>
    <cellStyle name="제조번호 2 2 2 4 2" xfId="16457"/>
    <cellStyle name="제조번호 2 2 2 4 3" xfId="22213"/>
    <cellStyle name="제조번호 2 2 2 4 4" xfId="27695"/>
    <cellStyle name="제조번호 2 2 2 5" xfId="10516"/>
    <cellStyle name="제조번호 2 2 2 5 2" xfId="16458"/>
    <cellStyle name="제조번호 2 2 2 5 3" xfId="22214"/>
    <cellStyle name="제조번호 2 2 2 5 4" xfId="27696"/>
    <cellStyle name="제조번호 2 2 2 6" xfId="10517"/>
    <cellStyle name="제조번호 2 2 2 6 2" xfId="16459"/>
    <cellStyle name="제조번호 2 2 2 6 3" xfId="22215"/>
    <cellStyle name="제조번호 2 2 2 6 4" xfId="27697"/>
    <cellStyle name="제조번호 2 2 2 7" xfId="11839"/>
    <cellStyle name="제조번호 2 2 2 8" xfId="17600"/>
    <cellStyle name="제조번호 2 2 3" xfId="10518"/>
    <cellStyle name="제조번호 2 2 3 2" xfId="16460"/>
    <cellStyle name="제조번호 2 2 3 3" xfId="22216"/>
    <cellStyle name="제조번호 2 2 3 4" xfId="27698"/>
    <cellStyle name="제조번호 2 2 4" xfId="10519"/>
    <cellStyle name="제조번호 2 2 4 2" xfId="16461"/>
    <cellStyle name="제조번호 2 2 4 3" xfId="22217"/>
    <cellStyle name="제조번호 2 2 4 4" xfId="27699"/>
    <cellStyle name="제조번호 2 2 5" xfId="10520"/>
    <cellStyle name="제조번호 2 2 5 2" xfId="16462"/>
    <cellStyle name="제조번호 2 2 5 3" xfId="22218"/>
    <cellStyle name="제조번호 2 2 5 4" xfId="27700"/>
    <cellStyle name="제조번호 2 2 6" xfId="10521"/>
    <cellStyle name="제조번호 2 2 6 2" xfId="16463"/>
    <cellStyle name="제조번호 2 2 6 3" xfId="22219"/>
    <cellStyle name="제조번호 2 2 6 4" xfId="27701"/>
    <cellStyle name="제조번호 2 2 7" xfId="10522"/>
    <cellStyle name="제조번호 2 2 7 2" xfId="16464"/>
    <cellStyle name="제조번호 2 2 7 3" xfId="22220"/>
    <cellStyle name="제조번호 2 2 7 4" xfId="27702"/>
    <cellStyle name="제조번호 2 2 8" xfId="10523"/>
    <cellStyle name="제조번호 2 2 8 2" xfId="16465"/>
    <cellStyle name="제조번호 2 2 8 3" xfId="22221"/>
    <cellStyle name="제조번호 2 2 8 4" xfId="27703"/>
    <cellStyle name="제조번호 2 2 9" xfId="10524"/>
    <cellStyle name="제조번호 2 2 9 2" xfId="16466"/>
    <cellStyle name="제조번호 2 2 9 3" xfId="22222"/>
    <cellStyle name="제조번호 2 2 9 4" xfId="27704"/>
    <cellStyle name="제조번호 2 3" xfId="5589"/>
    <cellStyle name="제조번호 2 3 2" xfId="5877"/>
    <cellStyle name="제조번호 2 3 2 10" xfId="10525"/>
    <cellStyle name="제조번호 2 3 2 10 2" xfId="16467"/>
    <cellStyle name="제조번호 2 3 2 10 3" xfId="22223"/>
    <cellStyle name="제조번호 2 3 2 10 4" xfId="27705"/>
    <cellStyle name="제조번호 2 3 2 11" xfId="11850"/>
    <cellStyle name="제조번호 2 3 2 12" xfId="23104"/>
    <cellStyle name="제조번호 2 3 2 2" xfId="10526"/>
    <cellStyle name="제조번호 2 3 2 2 2" xfId="16468"/>
    <cellStyle name="제조번호 2 3 2 2 3" xfId="22224"/>
    <cellStyle name="제조번호 2 3 2 2 4" xfId="27706"/>
    <cellStyle name="제조번호 2 3 2 3" xfId="10527"/>
    <cellStyle name="제조번호 2 3 2 3 2" xfId="16469"/>
    <cellStyle name="제조번호 2 3 2 3 3" xfId="22225"/>
    <cellStyle name="제조번호 2 3 2 3 4" xfId="27707"/>
    <cellStyle name="제조번호 2 3 2 4" xfId="10528"/>
    <cellStyle name="제조번호 2 3 2 4 2" xfId="16470"/>
    <cellStyle name="제조번호 2 3 2 4 3" xfId="22226"/>
    <cellStyle name="제조번호 2 3 2 4 4" xfId="27708"/>
    <cellStyle name="제조번호 2 3 2 5" xfId="10529"/>
    <cellStyle name="제조번호 2 3 2 5 2" xfId="16471"/>
    <cellStyle name="제조번호 2 3 2 5 3" xfId="22227"/>
    <cellStyle name="제조번호 2 3 2 5 4" xfId="27709"/>
    <cellStyle name="제조번호 2 3 2 6" xfId="10530"/>
    <cellStyle name="제조번호 2 3 2 6 2" xfId="16472"/>
    <cellStyle name="제조번호 2 3 2 6 3" xfId="22228"/>
    <cellStyle name="제조번호 2 3 2 6 4" xfId="27710"/>
    <cellStyle name="제조번호 2 3 2 7" xfId="10531"/>
    <cellStyle name="제조번호 2 3 2 7 2" xfId="16473"/>
    <cellStyle name="제조번호 2 3 2 7 3" xfId="22229"/>
    <cellStyle name="제조번호 2 3 2 7 4" xfId="27711"/>
    <cellStyle name="제조번호 2 3 2 8" xfId="10532"/>
    <cellStyle name="제조번호 2 3 2 8 2" xfId="16474"/>
    <cellStyle name="제조번호 2 3 2 8 3" xfId="22230"/>
    <cellStyle name="제조번호 2 3 2 8 4" xfId="27712"/>
    <cellStyle name="제조번호 2 3 2 9" xfId="10533"/>
    <cellStyle name="제조번호 2 3 2 9 2" xfId="16475"/>
    <cellStyle name="제조번호 2 3 2 9 3" xfId="22231"/>
    <cellStyle name="제조번호 2 3 2 9 4" xfId="27713"/>
    <cellStyle name="제조번호 2 3 3" xfId="6082"/>
    <cellStyle name="제조번호 2 3 3 10" xfId="10534"/>
    <cellStyle name="제조번호 2 3 3 10 2" xfId="16476"/>
    <cellStyle name="제조번호 2 3 3 10 3" xfId="22232"/>
    <cellStyle name="제조번호 2 3 3 10 4" xfId="27714"/>
    <cellStyle name="제조번호 2 3 3 11" xfId="12054"/>
    <cellStyle name="제조번호 2 3 3 12" xfId="17810"/>
    <cellStyle name="제조번호 2 3 3 13" xfId="23307"/>
    <cellStyle name="제조번호 2 3 3 2" xfId="10535"/>
    <cellStyle name="제조번호 2 3 3 2 2" xfId="16477"/>
    <cellStyle name="제조번호 2 3 3 2 3" xfId="22233"/>
    <cellStyle name="제조번호 2 3 3 2 4" xfId="27715"/>
    <cellStyle name="제조번호 2 3 3 3" xfId="10536"/>
    <cellStyle name="제조번호 2 3 3 3 2" xfId="16478"/>
    <cellStyle name="제조번호 2 3 3 3 3" xfId="22234"/>
    <cellStyle name="제조번호 2 3 3 3 4" xfId="27716"/>
    <cellStyle name="제조번호 2 3 3 4" xfId="10537"/>
    <cellStyle name="제조번호 2 3 3 4 2" xfId="16479"/>
    <cellStyle name="제조번호 2 3 3 4 3" xfId="22235"/>
    <cellStyle name="제조번호 2 3 3 4 4" xfId="27717"/>
    <cellStyle name="제조번호 2 3 3 5" xfId="10538"/>
    <cellStyle name="제조번호 2 3 3 5 2" xfId="16480"/>
    <cellStyle name="제조번호 2 3 3 5 3" xfId="22236"/>
    <cellStyle name="제조번호 2 3 3 5 4" xfId="27718"/>
    <cellStyle name="제조번호 2 3 3 6" xfId="10539"/>
    <cellStyle name="제조번호 2 3 3 6 2" xfId="16481"/>
    <cellStyle name="제조번호 2 3 3 6 3" xfId="22237"/>
    <cellStyle name="제조번호 2 3 3 6 4" xfId="27719"/>
    <cellStyle name="제조번호 2 3 3 7" xfId="10540"/>
    <cellStyle name="제조번호 2 3 3 7 2" xfId="16482"/>
    <cellStyle name="제조번호 2 3 3 7 3" xfId="22238"/>
    <cellStyle name="제조번호 2 3 3 7 4" xfId="27720"/>
    <cellStyle name="제조번호 2 3 3 8" xfId="10541"/>
    <cellStyle name="제조번호 2 3 3 8 2" xfId="16483"/>
    <cellStyle name="제조번호 2 3 3 8 3" xfId="22239"/>
    <cellStyle name="제조번호 2 3 3 8 4" xfId="27721"/>
    <cellStyle name="제조번호 2 3 3 9" xfId="10542"/>
    <cellStyle name="제조번호 2 3 3 9 2" xfId="16484"/>
    <cellStyle name="제조번호 2 3 3 9 3" xfId="22240"/>
    <cellStyle name="제조번호 2 3 3 9 4" xfId="27722"/>
    <cellStyle name="제조번호 2 3 4" xfId="10543"/>
    <cellStyle name="제조번호 2 3 4 2" xfId="16485"/>
    <cellStyle name="제조번호 2 3 4 3" xfId="22241"/>
    <cellStyle name="제조번호 2 3 4 4" xfId="27723"/>
    <cellStyle name="제조번호 2 3 5" xfId="10544"/>
    <cellStyle name="제조번호 2 3 5 2" xfId="16486"/>
    <cellStyle name="제조번호 2 3 5 3" xfId="22242"/>
    <cellStyle name="제조번호 2 3 5 4" xfId="27724"/>
    <cellStyle name="제조번호 2 3 6" xfId="10545"/>
    <cellStyle name="제조번호 2 3 6 2" xfId="16487"/>
    <cellStyle name="제조번호 2 3 6 3" xfId="22243"/>
    <cellStyle name="제조번호 2 3 6 4" xfId="27725"/>
    <cellStyle name="제조번호 2 3 7" xfId="11574"/>
    <cellStyle name="제조번호 2 4" xfId="5638"/>
    <cellStyle name="제조번호 2 4 2" xfId="10546"/>
    <cellStyle name="제조번호 2 4 2 2" xfId="16488"/>
    <cellStyle name="제조번호 2 4 2 3" xfId="22244"/>
    <cellStyle name="제조번호 2 4 2 4" xfId="27726"/>
    <cellStyle name="제조번호 2 4 3" xfId="10547"/>
    <cellStyle name="제조번호 2 4 3 2" xfId="16489"/>
    <cellStyle name="제조번호 2 4 3 3" xfId="22245"/>
    <cellStyle name="제조번호 2 4 3 4" xfId="27727"/>
    <cellStyle name="제조번호 2 4 4" xfId="10548"/>
    <cellStyle name="제조번호 2 4 4 2" xfId="16490"/>
    <cellStyle name="제조번호 2 4 4 3" xfId="22246"/>
    <cellStyle name="제조번호 2 4 4 4" xfId="27728"/>
    <cellStyle name="제조번호 2 4 5" xfId="10549"/>
    <cellStyle name="제조번호 2 4 5 2" xfId="16491"/>
    <cellStyle name="제조번호 2 4 5 3" xfId="22247"/>
    <cellStyle name="제조번호 2 4 5 4" xfId="27729"/>
    <cellStyle name="제조번호 2 4 6" xfId="10550"/>
    <cellStyle name="제조번호 2 4 6 2" xfId="16492"/>
    <cellStyle name="제조번호 2 4 6 3" xfId="22248"/>
    <cellStyle name="제조번호 2 4 6 4" xfId="27730"/>
    <cellStyle name="제조번호 2 4 7" xfId="11611"/>
    <cellStyle name="제조번호 2 4 8" xfId="17382"/>
    <cellStyle name="제조번호 2 5" xfId="5884"/>
    <cellStyle name="제조번호 2 5 10" xfId="10551"/>
    <cellStyle name="제조번호 2 5 10 2" xfId="16493"/>
    <cellStyle name="제조번호 2 5 10 3" xfId="22249"/>
    <cellStyle name="제조번호 2 5 10 4" xfId="27731"/>
    <cellStyle name="제조번호 2 5 11" xfId="11857"/>
    <cellStyle name="제조번호 2 5 12" xfId="17614"/>
    <cellStyle name="제조번호 2 5 13" xfId="23111"/>
    <cellStyle name="제조번호 2 5 2" xfId="10552"/>
    <cellStyle name="제조번호 2 5 2 2" xfId="16494"/>
    <cellStyle name="제조번호 2 5 2 3" xfId="22250"/>
    <cellStyle name="제조번호 2 5 2 4" xfId="27732"/>
    <cellStyle name="제조번호 2 5 3" xfId="10553"/>
    <cellStyle name="제조번호 2 5 3 2" xfId="16495"/>
    <cellStyle name="제조번호 2 5 3 3" xfId="22251"/>
    <cellStyle name="제조번호 2 5 3 4" xfId="27733"/>
    <cellStyle name="제조번호 2 5 4" xfId="10554"/>
    <cellStyle name="제조번호 2 5 4 2" xfId="16496"/>
    <cellStyle name="제조번호 2 5 4 3" xfId="22252"/>
    <cellStyle name="제조번호 2 5 4 4" xfId="27734"/>
    <cellStyle name="제조번호 2 5 5" xfId="10555"/>
    <cellStyle name="제조번호 2 5 5 2" xfId="16497"/>
    <cellStyle name="제조번호 2 5 5 3" xfId="22253"/>
    <cellStyle name="제조번호 2 5 5 4" xfId="27735"/>
    <cellStyle name="제조번호 2 5 6" xfId="10556"/>
    <cellStyle name="제조번호 2 5 6 2" xfId="16498"/>
    <cellStyle name="제조번호 2 5 6 3" xfId="22254"/>
    <cellStyle name="제조번호 2 5 6 4" xfId="27736"/>
    <cellStyle name="제조번호 2 5 7" xfId="10557"/>
    <cellStyle name="제조번호 2 5 7 2" xfId="16499"/>
    <cellStyle name="제조번호 2 5 7 3" xfId="22255"/>
    <cellStyle name="제조번호 2 5 7 4" xfId="27737"/>
    <cellStyle name="제조번호 2 5 8" xfId="10558"/>
    <cellStyle name="제조번호 2 5 8 2" xfId="16500"/>
    <cellStyle name="제조번호 2 5 8 3" xfId="22256"/>
    <cellStyle name="제조번호 2 5 8 4" xfId="27738"/>
    <cellStyle name="제조번호 2 5 9" xfId="10559"/>
    <cellStyle name="제조번호 2 5 9 2" xfId="16501"/>
    <cellStyle name="제조번호 2 5 9 3" xfId="22257"/>
    <cellStyle name="제조번호 2 5 9 4" xfId="27739"/>
    <cellStyle name="제조번호 2 6" xfId="10560"/>
    <cellStyle name="제조번호 2 6 2" xfId="16502"/>
    <cellStyle name="제조번호 2 6 3" xfId="22258"/>
    <cellStyle name="제조번호 2 6 4" xfId="27740"/>
    <cellStyle name="제조번호 3" xfId="5361"/>
    <cellStyle name="제조번호 3 10" xfId="11355"/>
    <cellStyle name="제조번호 3 2" xfId="5649"/>
    <cellStyle name="제조번호 3 2 2" xfId="10561"/>
    <cellStyle name="제조번호 3 2 2 2" xfId="16503"/>
    <cellStyle name="제조번호 3 2 2 3" xfId="22259"/>
    <cellStyle name="제조번호 3 2 2 4" xfId="27741"/>
    <cellStyle name="제조번호 3 2 3" xfId="10562"/>
    <cellStyle name="제조번호 3 2 3 2" xfId="16504"/>
    <cellStyle name="제조번호 3 2 3 3" xfId="22260"/>
    <cellStyle name="제조번호 3 2 3 4" xfId="27742"/>
    <cellStyle name="제조번호 3 2 4" xfId="10563"/>
    <cellStyle name="제조번호 3 2 4 2" xfId="16505"/>
    <cellStyle name="제조번호 3 2 4 3" xfId="22261"/>
    <cellStyle name="제조번호 3 2 4 4" xfId="27743"/>
    <cellStyle name="제조번호 3 2 5" xfId="10564"/>
    <cellStyle name="제조번호 3 2 5 2" xfId="16506"/>
    <cellStyle name="제조번호 3 2 5 3" xfId="22262"/>
    <cellStyle name="제조번호 3 2 5 4" xfId="27744"/>
    <cellStyle name="제조번호 3 2 6" xfId="10565"/>
    <cellStyle name="제조번호 3 2 6 2" xfId="16507"/>
    <cellStyle name="제조번호 3 2 6 3" xfId="22263"/>
    <cellStyle name="제조번호 3 2 6 4" xfId="27745"/>
    <cellStyle name="제조번호 3 2 7" xfId="11622"/>
    <cellStyle name="제조번호 3 2 8" xfId="17393"/>
    <cellStyle name="제조번호 3 3" xfId="5893"/>
    <cellStyle name="제조번호 3 3 10" xfId="10566"/>
    <cellStyle name="제조번호 3 3 10 2" xfId="16508"/>
    <cellStyle name="제조번호 3 3 10 3" xfId="22264"/>
    <cellStyle name="제조번호 3 3 10 4" xfId="27746"/>
    <cellStyle name="제조번호 3 3 11" xfId="11866"/>
    <cellStyle name="제조번호 3 3 12" xfId="17623"/>
    <cellStyle name="제조번호 3 3 13" xfId="23120"/>
    <cellStyle name="제조번호 3 3 2" xfId="10567"/>
    <cellStyle name="제조번호 3 3 2 2" xfId="16509"/>
    <cellStyle name="제조번호 3 3 2 3" xfId="22265"/>
    <cellStyle name="제조번호 3 3 2 4" xfId="27747"/>
    <cellStyle name="제조번호 3 3 3" xfId="10568"/>
    <cellStyle name="제조번호 3 3 3 2" xfId="16510"/>
    <cellStyle name="제조번호 3 3 3 3" xfId="22266"/>
    <cellStyle name="제조번호 3 3 3 4" xfId="27748"/>
    <cellStyle name="제조번호 3 3 4" xfId="10569"/>
    <cellStyle name="제조번호 3 3 4 2" xfId="16511"/>
    <cellStyle name="제조번호 3 3 4 3" xfId="22267"/>
    <cellStyle name="제조번호 3 3 4 4" xfId="27749"/>
    <cellStyle name="제조번호 3 3 5" xfId="10570"/>
    <cellStyle name="제조번호 3 3 5 2" xfId="16512"/>
    <cellStyle name="제조번호 3 3 5 3" xfId="22268"/>
    <cellStyle name="제조번호 3 3 5 4" xfId="27750"/>
    <cellStyle name="제조번호 3 3 6" xfId="10571"/>
    <cellStyle name="제조번호 3 3 6 2" xfId="16513"/>
    <cellStyle name="제조번호 3 3 6 3" xfId="22269"/>
    <cellStyle name="제조번호 3 3 6 4" xfId="27751"/>
    <cellStyle name="제조번호 3 3 7" xfId="10572"/>
    <cellStyle name="제조번호 3 3 7 2" xfId="16514"/>
    <cellStyle name="제조번호 3 3 7 3" xfId="22270"/>
    <cellStyle name="제조번호 3 3 7 4" xfId="27752"/>
    <cellStyle name="제조번호 3 3 8" xfId="10573"/>
    <cellStyle name="제조번호 3 3 8 2" xfId="16515"/>
    <cellStyle name="제조번호 3 3 8 3" xfId="22271"/>
    <cellStyle name="제조번호 3 3 8 4" xfId="27753"/>
    <cellStyle name="제조번호 3 3 9" xfId="10574"/>
    <cellStyle name="제조번호 3 3 9 2" xfId="16516"/>
    <cellStyle name="제조번호 3 3 9 3" xfId="22272"/>
    <cellStyle name="제조번호 3 3 9 4" xfId="27754"/>
    <cellStyle name="제조번호 3 4" xfId="10575"/>
    <cellStyle name="제조번호 3 4 2" xfId="16517"/>
    <cellStyle name="제조번호 3 4 3" xfId="22273"/>
    <cellStyle name="제조번호 3 4 4" xfId="27755"/>
    <cellStyle name="제조번호 3 5" xfId="10576"/>
    <cellStyle name="제조번호 3 5 2" xfId="16518"/>
    <cellStyle name="제조번호 3 5 3" xfId="22274"/>
    <cellStyle name="제조번호 3 5 4" xfId="27756"/>
    <cellStyle name="제조번호 3 6" xfId="10577"/>
    <cellStyle name="제조번호 3 6 2" xfId="16519"/>
    <cellStyle name="제조번호 3 6 3" xfId="22275"/>
    <cellStyle name="제조번호 3 6 4" xfId="27757"/>
    <cellStyle name="제조번호 3 7" xfId="10578"/>
    <cellStyle name="제조번호 3 7 2" xfId="16520"/>
    <cellStyle name="제조번호 3 7 3" xfId="22276"/>
    <cellStyle name="제조번호 3 7 4" xfId="27758"/>
    <cellStyle name="제조번호 3 8" xfId="10579"/>
    <cellStyle name="제조번호 3 8 2" xfId="16521"/>
    <cellStyle name="제조번호 3 8 3" xfId="22277"/>
    <cellStyle name="제조번호 3 8 4" xfId="27759"/>
    <cellStyle name="제조번호 3 9" xfId="10580"/>
    <cellStyle name="제조번호 3 9 2" xfId="16522"/>
    <cellStyle name="제조번호 3 9 3" xfId="22278"/>
    <cellStyle name="제조번호 3 9 4" xfId="27760"/>
    <cellStyle name="제조번호 4" xfId="5572"/>
    <cellStyle name="제조번호 4 2" xfId="5860"/>
    <cellStyle name="제조번호 4 2 2" xfId="10581"/>
    <cellStyle name="제조번호 4 2 2 2" xfId="16523"/>
    <cellStyle name="제조번호 4 2 2 3" xfId="22279"/>
    <cellStyle name="제조번호 4 2 2 4" xfId="27761"/>
    <cellStyle name="제조번호 4 2 3" xfId="10582"/>
    <cellStyle name="제조번호 4 2 3 2" xfId="16524"/>
    <cellStyle name="제조번호 4 2 3 3" xfId="22280"/>
    <cellStyle name="제조번호 4 2 3 4" xfId="27762"/>
    <cellStyle name="제조번호 4 2 4" xfId="10583"/>
    <cellStyle name="제조번호 4 2 4 2" xfId="16525"/>
    <cellStyle name="제조번호 4 2 4 3" xfId="22281"/>
    <cellStyle name="제조번호 4 2 4 4" xfId="27763"/>
    <cellStyle name="제조번호 4 2 5" xfId="10584"/>
    <cellStyle name="제조번호 4 2 5 2" xfId="16526"/>
    <cellStyle name="제조번호 4 2 5 3" xfId="22282"/>
    <cellStyle name="제조번호 4 2 5 4" xfId="27764"/>
    <cellStyle name="제조번호 4 2 6" xfId="10585"/>
    <cellStyle name="제조번호 4 2 6 2" xfId="16527"/>
    <cellStyle name="제조번호 4 2 6 3" xfId="22283"/>
    <cellStyle name="제조번호 4 2 6 4" xfId="27765"/>
    <cellStyle name="제조번호 4 2 7" xfId="11833"/>
    <cellStyle name="제조번호 4 2 8" xfId="17594"/>
    <cellStyle name="제조번호 4 3" xfId="10586"/>
    <cellStyle name="제조번호 4 3 2" xfId="16528"/>
    <cellStyle name="제조번호 4 3 3" xfId="22284"/>
    <cellStyle name="제조번호 4 3 4" xfId="27766"/>
    <cellStyle name="제조번호 4 4" xfId="10587"/>
    <cellStyle name="제조번호 4 4 2" xfId="16529"/>
    <cellStyle name="제조번호 4 4 3" xfId="22285"/>
    <cellStyle name="제조번호 4 4 4" xfId="27767"/>
    <cellStyle name="제조번호 4 5" xfId="10588"/>
    <cellStyle name="제조번호 4 5 2" xfId="16530"/>
    <cellStyle name="제조번호 4 5 3" xfId="22286"/>
    <cellStyle name="제조번호 4 5 4" xfId="27768"/>
    <cellStyle name="제조번호 4 6" xfId="11560"/>
    <cellStyle name="제조번호 4 7" xfId="17337"/>
    <cellStyle name="제조번호 5" xfId="5626"/>
    <cellStyle name="제조번호 5 2" xfId="10589"/>
    <cellStyle name="제조번호 5 2 2" xfId="16531"/>
    <cellStyle name="제조번호 5 2 3" xfId="22287"/>
    <cellStyle name="제조번호 5 2 4" xfId="27769"/>
    <cellStyle name="제조번호 5 3" xfId="10590"/>
    <cellStyle name="제조번호 5 3 2" xfId="16532"/>
    <cellStyle name="제조번호 5 3 3" xfId="22288"/>
    <cellStyle name="제조번호 5 3 4" xfId="27770"/>
    <cellStyle name="제조번호 5 4" xfId="10591"/>
    <cellStyle name="제조번호 5 4 2" xfId="16533"/>
    <cellStyle name="제조번호 5 4 3" xfId="22289"/>
    <cellStyle name="제조번호 5 4 4" xfId="27771"/>
    <cellStyle name="제조번호 5 5" xfId="10592"/>
    <cellStyle name="제조번호 5 5 2" xfId="16534"/>
    <cellStyle name="제조번호 5 5 3" xfId="22290"/>
    <cellStyle name="제조번호 5 5 4" xfId="27772"/>
    <cellStyle name="제조번호 5 6" xfId="10593"/>
    <cellStyle name="제조번호 5 6 2" xfId="16535"/>
    <cellStyle name="제조번호 5 6 3" xfId="22291"/>
    <cellStyle name="제조번호 5 6 4" xfId="27773"/>
    <cellStyle name="제조번호 5 7" xfId="11601"/>
    <cellStyle name="제조번호 5 8" xfId="17372"/>
    <cellStyle name="제조번호 6" xfId="10594"/>
    <cellStyle name="제조번호 6 2" xfId="16536"/>
    <cellStyle name="제조번호 6 3" xfId="22292"/>
    <cellStyle name="제조번호 6 4" xfId="2777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2" xfId="5392"/>
    <cellStyle name="출력 2 2 10" xfId="11386"/>
    <cellStyle name="출력 2 2 11" xfId="17189"/>
    <cellStyle name="출력 2 2 12" xfId="11311"/>
    <cellStyle name="출력 2 2 2" xfId="5680"/>
    <cellStyle name="출력 2 2 2 10" xfId="17423"/>
    <cellStyle name="출력 2 2 2 2" xfId="10595"/>
    <cellStyle name="출력 2 2 2 2 2" xfId="16537"/>
    <cellStyle name="출력 2 2 2 2 3" xfId="22293"/>
    <cellStyle name="출력 2 2 2 2 4" xfId="27775"/>
    <cellStyle name="출력 2 2 2 3" xfId="10596"/>
    <cellStyle name="출력 2 2 2 3 2" xfId="16538"/>
    <cellStyle name="출력 2 2 2 3 3" xfId="22294"/>
    <cellStyle name="출력 2 2 2 3 4" xfId="27776"/>
    <cellStyle name="출력 2 2 2 4" xfId="10597"/>
    <cellStyle name="출력 2 2 2 4 2" xfId="16539"/>
    <cellStyle name="출력 2 2 2 4 3" xfId="22295"/>
    <cellStyle name="출력 2 2 2 4 4" xfId="27777"/>
    <cellStyle name="출력 2 2 2 5" xfId="10598"/>
    <cellStyle name="출력 2 2 2 5 2" xfId="16540"/>
    <cellStyle name="출력 2 2 2 5 3" xfId="22296"/>
    <cellStyle name="출력 2 2 2 5 4" xfId="27778"/>
    <cellStyle name="출력 2 2 2 6" xfId="10599"/>
    <cellStyle name="출력 2 2 2 6 2" xfId="16541"/>
    <cellStyle name="출력 2 2 2 6 3" xfId="22297"/>
    <cellStyle name="출력 2 2 2 6 4" xfId="27779"/>
    <cellStyle name="출력 2 2 2 7" xfId="10600"/>
    <cellStyle name="출력 2 2 2 7 2" xfId="16542"/>
    <cellStyle name="출력 2 2 2 7 3" xfId="22298"/>
    <cellStyle name="출력 2 2 2 7 4" xfId="27780"/>
    <cellStyle name="출력 2 2 2 8" xfId="10601"/>
    <cellStyle name="출력 2 2 2 8 2" xfId="16543"/>
    <cellStyle name="출력 2 2 2 8 3" xfId="22299"/>
    <cellStyle name="출력 2 2 2 8 4" xfId="27781"/>
    <cellStyle name="출력 2 2 2 9" xfId="11653"/>
    <cellStyle name="출력 2 2 3" xfId="5920"/>
    <cellStyle name="출력 2 2 3 10" xfId="10602"/>
    <cellStyle name="출력 2 2 3 10 2" xfId="16544"/>
    <cellStyle name="출력 2 2 3 10 3" xfId="22300"/>
    <cellStyle name="출력 2 2 3 10 4" xfId="27782"/>
    <cellStyle name="출력 2 2 3 11" xfId="11893"/>
    <cellStyle name="출력 2 2 3 12" xfId="17650"/>
    <cellStyle name="출력 2 2 3 13" xfId="23147"/>
    <cellStyle name="출력 2 2 3 2" xfId="10603"/>
    <cellStyle name="출력 2 2 3 2 2" xfId="16545"/>
    <cellStyle name="출력 2 2 3 2 3" xfId="22301"/>
    <cellStyle name="출력 2 2 3 2 4" xfId="27783"/>
    <cellStyle name="출력 2 2 3 3" xfId="10604"/>
    <cellStyle name="출력 2 2 3 3 2" xfId="16546"/>
    <cellStyle name="출력 2 2 3 3 3" xfId="22302"/>
    <cellStyle name="출력 2 2 3 3 4" xfId="27784"/>
    <cellStyle name="출력 2 2 3 4" xfId="10605"/>
    <cellStyle name="출력 2 2 3 4 2" xfId="16547"/>
    <cellStyle name="출력 2 2 3 4 3" xfId="22303"/>
    <cellStyle name="출력 2 2 3 4 4" xfId="27785"/>
    <cellStyle name="출력 2 2 3 5" xfId="10606"/>
    <cellStyle name="출력 2 2 3 5 2" xfId="16548"/>
    <cellStyle name="출력 2 2 3 5 3" xfId="22304"/>
    <cellStyle name="출력 2 2 3 5 4" xfId="27786"/>
    <cellStyle name="출력 2 2 3 6" xfId="10607"/>
    <cellStyle name="출력 2 2 3 6 2" xfId="16549"/>
    <cellStyle name="출력 2 2 3 6 3" xfId="22305"/>
    <cellStyle name="출력 2 2 3 6 4" xfId="27787"/>
    <cellStyle name="출력 2 2 3 7" xfId="10608"/>
    <cellStyle name="출력 2 2 3 7 2" xfId="16550"/>
    <cellStyle name="출력 2 2 3 7 3" xfId="22306"/>
    <cellStyle name="출력 2 2 3 7 4" xfId="27788"/>
    <cellStyle name="출력 2 2 3 8" xfId="10609"/>
    <cellStyle name="출력 2 2 3 8 2" xfId="16551"/>
    <cellStyle name="출력 2 2 3 8 3" xfId="22307"/>
    <cellStyle name="출력 2 2 3 8 4" xfId="27789"/>
    <cellStyle name="출력 2 2 3 9" xfId="10610"/>
    <cellStyle name="출력 2 2 3 9 2" xfId="16552"/>
    <cellStyle name="출력 2 2 3 9 3" xfId="22308"/>
    <cellStyle name="출력 2 2 3 9 4" xfId="27790"/>
    <cellStyle name="출력 2 2 4" xfId="10611"/>
    <cellStyle name="출력 2 2 4 2" xfId="16553"/>
    <cellStyle name="출력 2 2 4 3" xfId="22309"/>
    <cellStyle name="출력 2 2 4 4" xfId="27791"/>
    <cellStyle name="출력 2 2 5" xfId="10612"/>
    <cellStyle name="출력 2 2 5 2" xfId="16554"/>
    <cellStyle name="출력 2 2 5 3" xfId="22310"/>
    <cellStyle name="출력 2 2 5 4" xfId="27792"/>
    <cellStyle name="출력 2 2 6" xfId="10613"/>
    <cellStyle name="출력 2 2 6 2" xfId="16555"/>
    <cellStyle name="출력 2 2 6 3" xfId="22311"/>
    <cellStyle name="출력 2 2 6 4" xfId="27793"/>
    <cellStyle name="출력 2 2 7" xfId="10614"/>
    <cellStyle name="출력 2 2 7 2" xfId="16556"/>
    <cellStyle name="출력 2 2 7 3" xfId="22312"/>
    <cellStyle name="출력 2 2 7 4" xfId="27794"/>
    <cellStyle name="출력 2 2 8" xfId="10615"/>
    <cellStyle name="출력 2 2 8 2" xfId="16557"/>
    <cellStyle name="출력 2 2 8 3" xfId="22313"/>
    <cellStyle name="출력 2 2 8 4" xfId="27795"/>
    <cellStyle name="출력 2 2 9" xfId="10616"/>
    <cellStyle name="출력 2 2 9 2" xfId="16558"/>
    <cellStyle name="출력 2 2 9 3" xfId="22314"/>
    <cellStyle name="출력 2 2 9 4" xfId="27796"/>
    <cellStyle name="출력 2 3" xfId="5427"/>
    <cellStyle name="출력 2 3 2" xfId="5715"/>
    <cellStyle name="출력 2 3 2 10" xfId="11688"/>
    <cellStyle name="출력 2 3 2 11" xfId="17457"/>
    <cellStyle name="출력 2 3 2 12" xfId="22977"/>
    <cellStyle name="출력 2 3 2 2" xfId="10617"/>
    <cellStyle name="출력 2 3 2 2 2" xfId="16559"/>
    <cellStyle name="출력 2 3 2 2 3" xfId="22315"/>
    <cellStyle name="출력 2 3 2 2 4" xfId="27797"/>
    <cellStyle name="출력 2 3 2 3" xfId="10618"/>
    <cellStyle name="출력 2 3 2 3 2" xfId="16560"/>
    <cellStyle name="출력 2 3 2 3 3" xfId="22316"/>
    <cellStyle name="출력 2 3 2 3 4" xfId="27798"/>
    <cellStyle name="출력 2 3 2 4" xfId="10619"/>
    <cellStyle name="출력 2 3 2 4 2" xfId="16561"/>
    <cellStyle name="출력 2 3 2 4 3" xfId="22317"/>
    <cellStyle name="출력 2 3 2 4 4" xfId="27799"/>
    <cellStyle name="출력 2 3 2 5" xfId="10620"/>
    <cellStyle name="출력 2 3 2 5 2" xfId="16562"/>
    <cellStyle name="출력 2 3 2 5 3" xfId="22318"/>
    <cellStyle name="출력 2 3 2 5 4" xfId="27800"/>
    <cellStyle name="출력 2 3 2 6" xfId="10621"/>
    <cellStyle name="출력 2 3 2 6 2" xfId="16563"/>
    <cellStyle name="출력 2 3 2 6 3" xfId="22319"/>
    <cellStyle name="출력 2 3 2 6 4" xfId="27801"/>
    <cellStyle name="출력 2 3 2 7" xfId="10622"/>
    <cellStyle name="출력 2 3 2 7 2" xfId="16564"/>
    <cellStyle name="출력 2 3 2 7 3" xfId="22320"/>
    <cellStyle name="출력 2 3 2 7 4" xfId="27802"/>
    <cellStyle name="출력 2 3 2 8" xfId="10623"/>
    <cellStyle name="출력 2 3 2 8 2" xfId="16565"/>
    <cellStyle name="출력 2 3 2 8 3" xfId="22321"/>
    <cellStyle name="출력 2 3 2 8 4" xfId="27803"/>
    <cellStyle name="출력 2 3 2 9" xfId="10624"/>
    <cellStyle name="출력 2 3 2 9 2" xfId="16566"/>
    <cellStyle name="출력 2 3 2 9 3" xfId="22322"/>
    <cellStyle name="출력 2 3 2 9 4" xfId="27804"/>
    <cellStyle name="출력 2 3 3" xfId="10625"/>
    <cellStyle name="출력 2 3 3 2" xfId="16567"/>
    <cellStyle name="출력 2 3 3 3" xfId="22323"/>
    <cellStyle name="출력 2 3 3 4" xfId="27805"/>
    <cellStyle name="출력 2 3 4" xfId="10626"/>
    <cellStyle name="출력 2 3 4 2" xfId="16568"/>
    <cellStyle name="출력 2 3 4 3" xfId="22324"/>
    <cellStyle name="출력 2 3 4 4" xfId="27806"/>
    <cellStyle name="출력 2 3 5" xfId="10627"/>
    <cellStyle name="출력 2 3 5 2" xfId="16569"/>
    <cellStyle name="출력 2 3 5 3" xfId="22325"/>
    <cellStyle name="출력 2 3 5 4" xfId="27807"/>
    <cellStyle name="출력 2 3 6" xfId="10628"/>
    <cellStyle name="출력 2 3 6 2" xfId="16570"/>
    <cellStyle name="출력 2 3 6 3" xfId="22326"/>
    <cellStyle name="출력 2 3 6 4" xfId="27808"/>
    <cellStyle name="출력 2 3 7" xfId="10629"/>
    <cellStyle name="출력 2 3 7 2" xfId="16571"/>
    <cellStyle name="출력 2 3 7 3" xfId="22327"/>
    <cellStyle name="출력 2 3 7 4" xfId="27809"/>
    <cellStyle name="출력 2 3 8" xfId="11421"/>
    <cellStyle name="출력 2 3 9" xfId="17218"/>
    <cellStyle name="출력 2 4" xfId="5500"/>
    <cellStyle name="출력 2 4 2" xfId="5788"/>
    <cellStyle name="출력 2 4 2 10" xfId="11761"/>
    <cellStyle name="출력 2 4 2 11" xfId="17525"/>
    <cellStyle name="출력 2 4 2 12" xfId="23041"/>
    <cellStyle name="출력 2 4 2 2" xfId="10630"/>
    <cellStyle name="출력 2 4 2 2 2" xfId="16572"/>
    <cellStyle name="출력 2 4 2 2 3" xfId="22328"/>
    <cellStyle name="출력 2 4 2 2 4" xfId="27810"/>
    <cellStyle name="출력 2 4 2 3" xfId="10631"/>
    <cellStyle name="출력 2 4 2 3 2" xfId="16573"/>
    <cellStyle name="출력 2 4 2 3 3" xfId="22329"/>
    <cellStyle name="출력 2 4 2 3 4" xfId="27811"/>
    <cellStyle name="출력 2 4 2 4" xfId="10632"/>
    <cellStyle name="출력 2 4 2 4 2" xfId="16574"/>
    <cellStyle name="출력 2 4 2 4 3" xfId="22330"/>
    <cellStyle name="출력 2 4 2 4 4" xfId="27812"/>
    <cellStyle name="출력 2 4 2 5" xfId="10633"/>
    <cellStyle name="출력 2 4 2 5 2" xfId="16575"/>
    <cellStyle name="출력 2 4 2 5 3" xfId="22331"/>
    <cellStyle name="출력 2 4 2 5 4" xfId="27813"/>
    <cellStyle name="출력 2 4 2 6" xfId="10634"/>
    <cellStyle name="출력 2 4 2 6 2" xfId="16576"/>
    <cellStyle name="출력 2 4 2 6 3" xfId="22332"/>
    <cellStyle name="출력 2 4 2 6 4" xfId="27814"/>
    <cellStyle name="출력 2 4 2 7" xfId="10635"/>
    <cellStyle name="출력 2 4 2 7 2" xfId="16577"/>
    <cellStyle name="출력 2 4 2 7 3" xfId="22333"/>
    <cellStyle name="출력 2 4 2 7 4" xfId="27815"/>
    <cellStyle name="출력 2 4 2 8" xfId="10636"/>
    <cellStyle name="출력 2 4 2 8 2" xfId="16578"/>
    <cellStyle name="출력 2 4 2 8 3" xfId="22334"/>
    <cellStyle name="출력 2 4 2 8 4" xfId="27816"/>
    <cellStyle name="출력 2 4 2 9" xfId="10637"/>
    <cellStyle name="출력 2 4 2 9 2" xfId="16579"/>
    <cellStyle name="출력 2 4 2 9 3" xfId="22335"/>
    <cellStyle name="출력 2 4 2 9 4" xfId="27817"/>
    <cellStyle name="출력 2 4 3" xfId="10638"/>
    <cellStyle name="출력 2 4 3 2" xfId="16580"/>
    <cellStyle name="출력 2 4 3 3" xfId="22336"/>
    <cellStyle name="출력 2 4 3 4" xfId="27818"/>
    <cellStyle name="출력 2 4 4" xfId="10639"/>
    <cellStyle name="출력 2 4 4 2" xfId="16581"/>
    <cellStyle name="출력 2 4 4 3" xfId="22337"/>
    <cellStyle name="출력 2 4 4 4" xfId="27819"/>
    <cellStyle name="출력 2 4 5" xfId="10640"/>
    <cellStyle name="출력 2 4 5 2" xfId="16582"/>
    <cellStyle name="출력 2 4 5 3" xfId="22338"/>
    <cellStyle name="출력 2 4 5 4" xfId="27820"/>
    <cellStyle name="출력 2 4 6" xfId="10641"/>
    <cellStyle name="출력 2 4 6 2" xfId="16583"/>
    <cellStyle name="출력 2 4 6 3" xfId="22339"/>
    <cellStyle name="출력 2 4 6 4" xfId="27821"/>
    <cellStyle name="출력 2 4 7" xfId="10642"/>
    <cellStyle name="출력 2 4 7 2" xfId="16584"/>
    <cellStyle name="출력 2 4 7 3" xfId="22340"/>
    <cellStyle name="출력 2 4 7 4" xfId="27822"/>
    <cellStyle name="출력 2 4 8" xfId="11494"/>
    <cellStyle name="출력 2 4 9" xfId="17283"/>
    <cellStyle name="출력 2 5" xfId="5416"/>
    <cellStyle name="출력 2 5 2" xfId="5704"/>
    <cellStyle name="출력 2 5 2 10" xfId="11677"/>
    <cellStyle name="출력 2 5 2 11" xfId="17446"/>
    <cellStyle name="출력 2 5 2 12" xfId="22967"/>
    <cellStyle name="출력 2 5 2 2" xfId="10643"/>
    <cellStyle name="출력 2 5 2 2 2" xfId="16585"/>
    <cellStyle name="출력 2 5 2 2 3" xfId="22341"/>
    <cellStyle name="출력 2 5 2 2 4" xfId="27823"/>
    <cellStyle name="출력 2 5 2 3" xfId="10644"/>
    <cellStyle name="출력 2 5 2 3 2" xfId="16586"/>
    <cellStyle name="출력 2 5 2 3 3" xfId="22342"/>
    <cellStyle name="출력 2 5 2 3 4" xfId="27824"/>
    <cellStyle name="출력 2 5 2 4" xfId="10645"/>
    <cellStyle name="출력 2 5 2 4 2" xfId="16587"/>
    <cellStyle name="출력 2 5 2 4 3" xfId="22343"/>
    <cellStyle name="출력 2 5 2 4 4" xfId="27825"/>
    <cellStyle name="출력 2 5 2 5" xfId="10646"/>
    <cellStyle name="출력 2 5 2 5 2" xfId="16588"/>
    <cellStyle name="출력 2 5 2 5 3" xfId="22344"/>
    <cellStyle name="출력 2 5 2 5 4" xfId="27826"/>
    <cellStyle name="출력 2 5 2 6" xfId="10647"/>
    <cellStyle name="출력 2 5 2 6 2" xfId="16589"/>
    <cellStyle name="출력 2 5 2 6 3" xfId="22345"/>
    <cellStyle name="출력 2 5 2 6 4" xfId="27827"/>
    <cellStyle name="출력 2 5 2 7" xfId="10648"/>
    <cellStyle name="출력 2 5 2 7 2" xfId="16590"/>
    <cellStyle name="출력 2 5 2 7 3" xfId="22346"/>
    <cellStyle name="출력 2 5 2 7 4" xfId="27828"/>
    <cellStyle name="출력 2 5 2 8" xfId="10649"/>
    <cellStyle name="출력 2 5 2 8 2" xfId="16591"/>
    <cellStyle name="출력 2 5 2 8 3" xfId="22347"/>
    <cellStyle name="출력 2 5 2 8 4" xfId="27829"/>
    <cellStyle name="출력 2 5 2 9" xfId="10650"/>
    <cellStyle name="출력 2 5 2 9 2" xfId="16592"/>
    <cellStyle name="출력 2 5 2 9 3" xfId="22348"/>
    <cellStyle name="출력 2 5 2 9 4" xfId="27830"/>
    <cellStyle name="출력 2 5 3" xfId="10651"/>
    <cellStyle name="출력 2 5 3 2" xfId="16593"/>
    <cellStyle name="출력 2 5 3 3" xfId="22349"/>
    <cellStyle name="출력 2 5 3 4" xfId="27831"/>
    <cellStyle name="출력 2 5 4" xfId="10652"/>
    <cellStyle name="출력 2 5 4 2" xfId="16594"/>
    <cellStyle name="출력 2 5 4 3" xfId="22350"/>
    <cellStyle name="출력 2 5 4 4" xfId="27832"/>
    <cellStyle name="출력 2 5 5" xfId="10653"/>
    <cellStyle name="출력 2 5 5 2" xfId="16595"/>
    <cellStyle name="출력 2 5 5 3" xfId="22351"/>
    <cellStyle name="출력 2 5 5 4" xfId="27833"/>
    <cellStyle name="출력 2 5 6" xfId="10654"/>
    <cellStyle name="출력 2 5 6 2" xfId="16596"/>
    <cellStyle name="출력 2 5 6 3" xfId="22352"/>
    <cellStyle name="출력 2 5 6 4" xfId="27834"/>
    <cellStyle name="출력 2 5 7" xfId="11410"/>
    <cellStyle name="출력 2 5 8" xfId="17208"/>
    <cellStyle name="출력 2 6" xfId="5483"/>
    <cellStyle name="출력 2 6 10" xfId="17269"/>
    <cellStyle name="출력 2 6 11" xfId="22883"/>
    <cellStyle name="출력 2 6 2" xfId="5771"/>
    <cellStyle name="출력 2 6 2 10" xfId="10655"/>
    <cellStyle name="출력 2 6 2 10 2" xfId="16597"/>
    <cellStyle name="출력 2 6 2 10 3" xfId="22353"/>
    <cellStyle name="출력 2 6 2 10 4" xfId="27835"/>
    <cellStyle name="출력 2 6 2 11" xfId="11744"/>
    <cellStyle name="출력 2 6 2 12" xfId="17510"/>
    <cellStyle name="출력 2 6 2 13" xfId="23024"/>
    <cellStyle name="출력 2 6 2 2" xfId="10656"/>
    <cellStyle name="출력 2 6 2 2 2" xfId="16598"/>
    <cellStyle name="출력 2 6 2 2 3" xfId="22354"/>
    <cellStyle name="출력 2 6 2 2 4" xfId="27836"/>
    <cellStyle name="출력 2 6 2 3" xfId="10657"/>
    <cellStyle name="출력 2 6 2 3 2" xfId="16599"/>
    <cellStyle name="출력 2 6 2 3 3" xfId="22355"/>
    <cellStyle name="출력 2 6 2 3 4" xfId="27837"/>
    <cellStyle name="출력 2 6 2 4" xfId="10658"/>
    <cellStyle name="출력 2 6 2 4 2" xfId="16600"/>
    <cellStyle name="출력 2 6 2 4 3" xfId="22356"/>
    <cellStyle name="출력 2 6 2 4 4" xfId="27838"/>
    <cellStyle name="출력 2 6 2 5" xfId="10659"/>
    <cellStyle name="출력 2 6 2 5 2" xfId="16601"/>
    <cellStyle name="출력 2 6 2 5 3" xfId="22357"/>
    <cellStyle name="출력 2 6 2 5 4" xfId="27839"/>
    <cellStyle name="출력 2 6 2 6" xfId="10660"/>
    <cellStyle name="출력 2 6 2 6 2" xfId="16602"/>
    <cellStyle name="출력 2 6 2 6 3" xfId="22358"/>
    <cellStyle name="출력 2 6 2 6 4" xfId="27840"/>
    <cellStyle name="출력 2 6 2 7" xfId="10661"/>
    <cellStyle name="출력 2 6 2 7 2" xfId="16603"/>
    <cellStyle name="출력 2 6 2 7 3" xfId="22359"/>
    <cellStyle name="출력 2 6 2 7 4" xfId="27841"/>
    <cellStyle name="출력 2 6 2 8" xfId="10662"/>
    <cellStyle name="출력 2 6 2 8 2" xfId="16604"/>
    <cellStyle name="출력 2 6 2 8 3" xfId="22360"/>
    <cellStyle name="출력 2 6 2 8 4" xfId="27842"/>
    <cellStyle name="출력 2 6 2 9" xfId="10663"/>
    <cellStyle name="출력 2 6 2 9 2" xfId="16605"/>
    <cellStyle name="출력 2 6 2 9 3" xfId="22361"/>
    <cellStyle name="출력 2 6 2 9 4" xfId="27843"/>
    <cellStyle name="출력 2 6 3" xfId="5996"/>
    <cellStyle name="출력 2 6 3 10" xfId="10664"/>
    <cellStyle name="출력 2 6 3 10 2" xfId="16606"/>
    <cellStyle name="출력 2 6 3 10 3" xfId="22362"/>
    <cellStyle name="출력 2 6 3 10 4" xfId="27844"/>
    <cellStyle name="출력 2 6 3 11" xfId="11969"/>
    <cellStyle name="출력 2 6 3 12" xfId="17726"/>
    <cellStyle name="출력 2 6 3 13" xfId="23223"/>
    <cellStyle name="출력 2 6 3 2" xfId="10665"/>
    <cellStyle name="출력 2 6 3 2 2" xfId="16607"/>
    <cellStyle name="출력 2 6 3 2 3" xfId="22363"/>
    <cellStyle name="출력 2 6 3 2 4" xfId="27845"/>
    <cellStyle name="출력 2 6 3 3" xfId="10666"/>
    <cellStyle name="출력 2 6 3 3 2" xfId="16608"/>
    <cellStyle name="출력 2 6 3 3 3" xfId="22364"/>
    <cellStyle name="출력 2 6 3 3 4" xfId="27846"/>
    <cellStyle name="출력 2 6 3 4" xfId="10667"/>
    <cellStyle name="출력 2 6 3 4 2" xfId="16609"/>
    <cellStyle name="출력 2 6 3 4 3" xfId="22365"/>
    <cellStyle name="출력 2 6 3 4 4" xfId="27847"/>
    <cellStyle name="출력 2 6 3 5" xfId="10668"/>
    <cellStyle name="출력 2 6 3 5 2" xfId="16610"/>
    <cellStyle name="출력 2 6 3 5 3" xfId="22366"/>
    <cellStyle name="출력 2 6 3 5 4" xfId="27848"/>
    <cellStyle name="출력 2 6 3 6" xfId="10669"/>
    <cellStyle name="출력 2 6 3 6 2" xfId="16611"/>
    <cellStyle name="출력 2 6 3 6 3" xfId="22367"/>
    <cellStyle name="출력 2 6 3 6 4" xfId="27849"/>
    <cellStyle name="출력 2 6 3 7" xfId="10670"/>
    <cellStyle name="출력 2 6 3 7 2" xfId="16612"/>
    <cellStyle name="출력 2 6 3 7 3" xfId="22368"/>
    <cellStyle name="출력 2 6 3 7 4" xfId="27850"/>
    <cellStyle name="출력 2 6 3 8" xfId="10671"/>
    <cellStyle name="출력 2 6 3 8 2" xfId="16613"/>
    <cellStyle name="출력 2 6 3 8 3" xfId="22369"/>
    <cellStyle name="출력 2 6 3 8 4" xfId="27851"/>
    <cellStyle name="출력 2 6 3 9" xfId="10672"/>
    <cellStyle name="출력 2 6 3 9 2" xfId="16614"/>
    <cellStyle name="출력 2 6 3 9 3" xfId="22370"/>
    <cellStyle name="출력 2 6 3 9 4" xfId="27852"/>
    <cellStyle name="출력 2 6 4" xfId="10673"/>
    <cellStyle name="출력 2 6 4 2" xfId="16615"/>
    <cellStyle name="출력 2 6 4 3" xfId="22371"/>
    <cellStyle name="출력 2 6 4 4" xfId="27853"/>
    <cellStyle name="출력 2 6 5" xfId="10674"/>
    <cellStyle name="출력 2 6 5 2" xfId="16616"/>
    <cellStyle name="출력 2 6 5 3" xfId="22372"/>
    <cellStyle name="출력 2 6 5 4" xfId="27854"/>
    <cellStyle name="출력 2 6 6" xfId="10675"/>
    <cellStyle name="출력 2 6 6 2" xfId="16617"/>
    <cellStyle name="출력 2 6 6 3" xfId="22373"/>
    <cellStyle name="출력 2 6 6 4" xfId="27855"/>
    <cellStyle name="출력 2 6 7" xfId="10676"/>
    <cellStyle name="출력 2 6 7 2" xfId="16618"/>
    <cellStyle name="출력 2 6 7 3" xfId="22374"/>
    <cellStyle name="출력 2 6 7 4" xfId="27856"/>
    <cellStyle name="출력 2 6 8" xfId="10677"/>
    <cellStyle name="출력 2 6 8 2" xfId="16619"/>
    <cellStyle name="출력 2 6 8 3" xfId="22375"/>
    <cellStyle name="출력 2 6 8 4" xfId="27857"/>
    <cellStyle name="출력 2 6 9" xfId="11477"/>
    <cellStyle name="출력 2 7" xfId="10678"/>
    <cellStyle name="출력 2 7 2" xfId="16620"/>
    <cellStyle name="출력 2 7 3" xfId="22376"/>
    <cellStyle name="출력 2 7 4" xfId="27858"/>
    <cellStyle name="출력 2 8" xfId="10679"/>
    <cellStyle name="출력 2 8 2" xfId="16621"/>
    <cellStyle name="출력 2 8 3" xfId="22377"/>
    <cellStyle name="출력 2 8 4" xfId="27859"/>
    <cellStyle name="출력 2 9" xfId="11251"/>
    <cellStyle name="출력 3" xfId="661"/>
    <cellStyle name="출력 3 10" xfId="11224"/>
    <cellStyle name="출력 3 2" xfId="5393"/>
    <cellStyle name="출력 3 2 10" xfId="11387"/>
    <cellStyle name="출력 3 2 11" xfId="17190"/>
    <cellStyle name="출력 3 2 12" xfId="11312"/>
    <cellStyle name="출력 3 2 2" xfId="5681"/>
    <cellStyle name="출력 3 2 2 10" xfId="17424"/>
    <cellStyle name="출력 3 2 2 2" xfId="10680"/>
    <cellStyle name="출력 3 2 2 2 2" xfId="16622"/>
    <cellStyle name="출력 3 2 2 2 3" xfId="22378"/>
    <cellStyle name="출력 3 2 2 2 4" xfId="27860"/>
    <cellStyle name="출력 3 2 2 3" xfId="10681"/>
    <cellStyle name="출력 3 2 2 3 2" xfId="16623"/>
    <cellStyle name="출력 3 2 2 3 3" xfId="22379"/>
    <cellStyle name="출력 3 2 2 3 4" xfId="27861"/>
    <cellStyle name="출력 3 2 2 4" xfId="10682"/>
    <cellStyle name="출력 3 2 2 4 2" xfId="16624"/>
    <cellStyle name="출력 3 2 2 4 3" xfId="22380"/>
    <cellStyle name="출력 3 2 2 4 4" xfId="27862"/>
    <cellStyle name="출력 3 2 2 5" xfId="10683"/>
    <cellStyle name="출력 3 2 2 5 2" xfId="16625"/>
    <cellStyle name="출력 3 2 2 5 3" xfId="22381"/>
    <cellStyle name="출력 3 2 2 5 4" xfId="27863"/>
    <cellStyle name="출력 3 2 2 6" xfId="10684"/>
    <cellStyle name="출력 3 2 2 6 2" xfId="16626"/>
    <cellStyle name="출력 3 2 2 6 3" xfId="22382"/>
    <cellStyle name="출력 3 2 2 6 4" xfId="27864"/>
    <cellStyle name="출력 3 2 2 7" xfId="10685"/>
    <cellStyle name="출력 3 2 2 7 2" xfId="16627"/>
    <cellStyle name="출력 3 2 2 7 3" xfId="22383"/>
    <cellStyle name="출력 3 2 2 7 4" xfId="27865"/>
    <cellStyle name="출력 3 2 2 8" xfId="10686"/>
    <cellStyle name="출력 3 2 2 8 2" xfId="16628"/>
    <cellStyle name="출력 3 2 2 8 3" xfId="22384"/>
    <cellStyle name="출력 3 2 2 8 4" xfId="27866"/>
    <cellStyle name="출력 3 2 2 9" xfId="11654"/>
    <cellStyle name="출력 3 2 3" xfId="5921"/>
    <cellStyle name="출력 3 2 3 10" xfId="10687"/>
    <cellStyle name="출력 3 2 3 10 2" xfId="16629"/>
    <cellStyle name="출력 3 2 3 10 3" xfId="22385"/>
    <cellStyle name="출력 3 2 3 10 4" xfId="27867"/>
    <cellStyle name="출력 3 2 3 11" xfId="11894"/>
    <cellStyle name="출력 3 2 3 12" xfId="17651"/>
    <cellStyle name="출력 3 2 3 13" xfId="23148"/>
    <cellStyle name="출력 3 2 3 2" xfId="10688"/>
    <cellStyle name="출력 3 2 3 2 2" xfId="16630"/>
    <cellStyle name="출력 3 2 3 2 3" xfId="22386"/>
    <cellStyle name="출력 3 2 3 2 4" xfId="27868"/>
    <cellStyle name="출력 3 2 3 3" xfId="10689"/>
    <cellStyle name="출력 3 2 3 3 2" xfId="16631"/>
    <cellStyle name="출력 3 2 3 3 3" xfId="22387"/>
    <cellStyle name="출력 3 2 3 3 4" xfId="27869"/>
    <cellStyle name="출력 3 2 3 4" xfId="10690"/>
    <cellStyle name="출력 3 2 3 4 2" xfId="16632"/>
    <cellStyle name="출력 3 2 3 4 3" xfId="22388"/>
    <cellStyle name="출력 3 2 3 4 4" xfId="27870"/>
    <cellStyle name="출력 3 2 3 5" xfId="10691"/>
    <cellStyle name="출력 3 2 3 5 2" xfId="16633"/>
    <cellStyle name="출력 3 2 3 5 3" xfId="22389"/>
    <cellStyle name="출력 3 2 3 5 4" xfId="27871"/>
    <cellStyle name="출력 3 2 3 6" xfId="10692"/>
    <cellStyle name="출력 3 2 3 6 2" xfId="16634"/>
    <cellStyle name="출력 3 2 3 6 3" xfId="22390"/>
    <cellStyle name="출력 3 2 3 6 4" xfId="27872"/>
    <cellStyle name="출력 3 2 3 7" xfId="10693"/>
    <cellStyle name="출력 3 2 3 7 2" xfId="16635"/>
    <cellStyle name="출력 3 2 3 7 3" xfId="22391"/>
    <cellStyle name="출력 3 2 3 7 4" xfId="27873"/>
    <cellStyle name="출력 3 2 3 8" xfId="10694"/>
    <cellStyle name="출력 3 2 3 8 2" xfId="16636"/>
    <cellStyle name="출력 3 2 3 8 3" xfId="22392"/>
    <cellStyle name="출력 3 2 3 8 4" xfId="27874"/>
    <cellStyle name="출력 3 2 3 9" xfId="10695"/>
    <cellStyle name="출력 3 2 3 9 2" xfId="16637"/>
    <cellStyle name="출력 3 2 3 9 3" xfId="22393"/>
    <cellStyle name="출력 3 2 3 9 4" xfId="27875"/>
    <cellStyle name="출력 3 2 4" xfId="10696"/>
    <cellStyle name="출력 3 2 4 2" xfId="16638"/>
    <cellStyle name="출력 3 2 4 3" xfId="22394"/>
    <cellStyle name="출력 3 2 4 4" xfId="27876"/>
    <cellStyle name="출력 3 2 5" xfId="10697"/>
    <cellStyle name="출력 3 2 5 2" xfId="16639"/>
    <cellStyle name="출력 3 2 5 3" xfId="22395"/>
    <cellStyle name="출력 3 2 5 4" xfId="27877"/>
    <cellStyle name="출력 3 2 6" xfId="10698"/>
    <cellStyle name="출력 3 2 6 2" xfId="16640"/>
    <cellStyle name="출력 3 2 6 3" xfId="22396"/>
    <cellStyle name="출력 3 2 6 4" xfId="27878"/>
    <cellStyle name="출력 3 2 7" xfId="10699"/>
    <cellStyle name="출력 3 2 7 2" xfId="16641"/>
    <cellStyle name="출력 3 2 7 3" xfId="22397"/>
    <cellStyle name="출력 3 2 7 4" xfId="27879"/>
    <cellStyle name="출력 3 2 8" xfId="10700"/>
    <cellStyle name="출력 3 2 8 2" xfId="16642"/>
    <cellStyle name="출력 3 2 8 3" xfId="22398"/>
    <cellStyle name="출력 3 2 8 4" xfId="27880"/>
    <cellStyle name="출력 3 2 9" xfId="10701"/>
    <cellStyle name="출력 3 2 9 2" xfId="16643"/>
    <cellStyle name="출력 3 2 9 3" xfId="22399"/>
    <cellStyle name="출력 3 2 9 4" xfId="27881"/>
    <cellStyle name="출력 3 3" xfId="5428"/>
    <cellStyle name="출력 3 3 2" xfId="5716"/>
    <cellStyle name="출력 3 3 2 10" xfId="11689"/>
    <cellStyle name="출력 3 3 2 11" xfId="17458"/>
    <cellStyle name="출력 3 3 2 12" xfId="22978"/>
    <cellStyle name="출력 3 3 2 2" xfId="10702"/>
    <cellStyle name="출력 3 3 2 2 2" xfId="16644"/>
    <cellStyle name="출력 3 3 2 2 3" xfId="22400"/>
    <cellStyle name="출력 3 3 2 2 4" xfId="27882"/>
    <cellStyle name="출력 3 3 2 3" xfId="10703"/>
    <cellStyle name="출력 3 3 2 3 2" xfId="16645"/>
    <cellStyle name="출력 3 3 2 3 3" xfId="22401"/>
    <cellStyle name="출력 3 3 2 3 4" xfId="27883"/>
    <cellStyle name="출력 3 3 2 4" xfId="10704"/>
    <cellStyle name="출력 3 3 2 4 2" xfId="16646"/>
    <cellStyle name="출력 3 3 2 4 3" xfId="22402"/>
    <cellStyle name="출력 3 3 2 4 4" xfId="27884"/>
    <cellStyle name="출력 3 3 2 5" xfId="10705"/>
    <cellStyle name="출력 3 3 2 5 2" xfId="16647"/>
    <cellStyle name="출력 3 3 2 5 3" xfId="22403"/>
    <cellStyle name="출력 3 3 2 5 4" xfId="27885"/>
    <cellStyle name="출력 3 3 2 6" xfId="10706"/>
    <cellStyle name="출력 3 3 2 6 2" xfId="16648"/>
    <cellStyle name="출력 3 3 2 6 3" xfId="22404"/>
    <cellStyle name="출력 3 3 2 6 4" xfId="27886"/>
    <cellStyle name="출력 3 3 2 7" xfId="10707"/>
    <cellStyle name="출력 3 3 2 7 2" xfId="16649"/>
    <cellStyle name="출력 3 3 2 7 3" xfId="22405"/>
    <cellStyle name="출력 3 3 2 7 4" xfId="27887"/>
    <cellStyle name="출력 3 3 2 8" xfId="10708"/>
    <cellStyle name="출력 3 3 2 8 2" xfId="16650"/>
    <cellStyle name="출력 3 3 2 8 3" xfId="22406"/>
    <cellStyle name="출력 3 3 2 8 4" xfId="27888"/>
    <cellStyle name="출력 3 3 2 9" xfId="10709"/>
    <cellStyle name="출력 3 3 2 9 2" xfId="16651"/>
    <cellStyle name="출력 3 3 2 9 3" xfId="22407"/>
    <cellStyle name="출력 3 3 2 9 4" xfId="27889"/>
    <cellStyle name="출력 3 3 3" xfId="10710"/>
    <cellStyle name="출력 3 3 3 2" xfId="16652"/>
    <cellStyle name="출력 3 3 3 3" xfId="22408"/>
    <cellStyle name="출력 3 3 3 4" xfId="27890"/>
    <cellStyle name="출력 3 3 4" xfId="10711"/>
    <cellStyle name="출력 3 3 4 2" xfId="16653"/>
    <cellStyle name="출력 3 3 4 3" xfId="22409"/>
    <cellStyle name="출력 3 3 4 4" xfId="27891"/>
    <cellStyle name="출력 3 3 5" xfId="10712"/>
    <cellStyle name="출력 3 3 5 2" xfId="16654"/>
    <cellStyle name="출력 3 3 5 3" xfId="22410"/>
    <cellStyle name="출력 3 3 5 4" xfId="27892"/>
    <cellStyle name="출력 3 3 6" xfId="10713"/>
    <cellStyle name="출력 3 3 6 2" xfId="16655"/>
    <cellStyle name="출력 3 3 6 3" xfId="22411"/>
    <cellStyle name="출력 3 3 6 4" xfId="27893"/>
    <cellStyle name="출력 3 3 7" xfId="10714"/>
    <cellStyle name="출력 3 3 7 2" xfId="16656"/>
    <cellStyle name="출력 3 3 7 3" xfId="22412"/>
    <cellStyle name="출력 3 3 7 4" xfId="27894"/>
    <cellStyle name="출력 3 3 8" xfId="11422"/>
    <cellStyle name="출력 3 3 9" xfId="17219"/>
    <cellStyle name="출력 3 4" xfId="5499"/>
    <cellStyle name="출력 3 4 2" xfId="5787"/>
    <cellStyle name="출력 3 4 2 10" xfId="11760"/>
    <cellStyle name="출력 3 4 2 11" xfId="17524"/>
    <cellStyle name="출력 3 4 2 12" xfId="23040"/>
    <cellStyle name="출력 3 4 2 2" xfId="10715"/>
    <cellStyle name="출력 3 4 2 2 2" xfId="16657"/>
    <cellStyle name="출력 3 4 2 2 3" xfId="22413"/>
    <cellStyle name="출력 3 4 2 2 4" xfId="27895"/>
    <cellStyle name="출력 3 4 2 3" xfId="10716"/>
    <cellStyle name="출력 3 4 2 3 2" xfId="16658"/>
    <cellStyle name="출력 3 4 2 3 3" xfId="22414"/>
    <cellStyle name="출력 3 4 2 3 4" xfId="27896"/>
    <cellStyle name="출력 3 4 2 4" xfId="10717"/>
    <cellStyle name="출력 3 4 2 4 2" xfId="16659"/>
    <cellStyle name="출력 3 4 2 4 3" xfId="22415"/>
    <cellStyle name="출력 3 4 2 4 4" xfId="27897"/>
    <cellStyle name="출력 3 4 2 5" xfId="10718"/>
    <cellStyle name="출력 3 4 2 5 2" xfId="16660"/>
    <cellStyle name="출력 3 4 2 5 3" xfId="22416"/>
    <cellStyle name="출력 3 4 2 5 4" xfId="27898"/>
    <cellStyle name="출력 3 4 2 6" xfId="10719"/>
    <cellStyle name="출력 3 4 2 6 2" xfId="16661"/>
    <cellStyle name="출력 3 4 2 6 3" xfId="22417"/>
    <cellStyle name="출력 3 4 2 6 4" xfId="27899"/>
    <cellStyle name="출력 3 4 2 7" xfId="10720"/>
    <cellStyle name="출력 3 4 2 7 2" xfId="16662"/>
    <cellStyle name="출력 3 4 2 7 3" xfId="22418"/>
    <cellStyle name="출력 3 4 2 7 4" xfId="27900"/>
    <cellStyle name="출력 3 4 2 8" xfId="10721"/>
    <cellStyle name="출력 3 4 2 8 2" xfId="16663"/>
    <cellStyle name="출력 3 4 2 8 3" xfId="22419"/>
    <cellStyle name="출력 3 4 2 8 4" xfId="27901"/>
    <cellStyle name="출력 3 4 2 9" xfId="10722"/>
    <cellStyle name="출력 3 4 2 9 2" xfId="16664"/>
    <cellStyle name="출력 3 4 2 9 3" xfId="22420"/>
    <cellStyle name="출력 3 4 2 9 4" xfId="27902"/>
    <cellStyle name="출력 3 4 3" xfId="10723"/>
    <cellStyle name="출력 3 4 3 2" xfId="16665"/>
    <cellStyle name="출력 3 4 3 3" xfId="22421"/>
    <cellStyle name="출력 3 4 3 4" xfId="27903"/>
    <cellStyle name="출력 3 4 4" xfId="10724"/>
    <cellStyle name="출력 3 4 4 2" xfId="16666"/>
    <cellStyle name="출력 3 4 4 3" xfId="22422"/>
    <cellStyle name="출력 3 4 4 4" xfId="27904"/>
    <cellStyle name="출력 3 4 5" xfId="10725"/>
    <cellStyle name="출력 3 4 5 2" xfId="16667"/>
    <cellStyle name="출력 3 4 5 3" xfId="22423"/>
    <cellStyle name="출력 3 4 5 4" xfId="27905"/>
    <cellStyle name="출력 3 4 6" xfId="10726"/>
    <cellStyle name="출력 3 4 6 2" xfId="16668"/>
    <cellStyle name="출력 3 4 6 3" xfId="22424"/>
    <cellStyle name="출력 3 4 6 4" xfId="27906"/>
    <cellStyle name="출력 3 4 7" xfId="10727"/>
    <cellStyle name="출력 3 4 7 2" xfId="16669"/>
    <cellStyle name="출력 3 4 7 3" xfId="22425"/>
    <cellStyle name="출력 3 4 7 4" xfId="27907"/>
    <cellStyle name="출력 3 4 8" xfId="11493"/>
    <cellStyle name="출력 3 4 9" xfId="17282"/>
    <cellStyle name="출력 3 5" xfId="5390"/>
    <cellStyle name="출력 3 5 2" xfId="5678"/>
    <cellStyle name="출력 3 5 2 10" xfId="11651"/>
    <cellStyle name="출력 3 5 2 11" xfId="17421"/>
    <cellStyle name="출력 3 5 2 12" xfId="22950"/>
    <cellStyle name="출력 3 5 2 2" xfId="10728"/>
    <cellStyle name="출력 3 5 2 2 2" xfId="16670"/>
    <cellStyle name="출력 3 5 2 2 3" xfId="22426"/>
    <cellStyle name="출력 3 5 2 2 4" xfId="27908"/>
    <cellStyle name="출력 3 5 2 3" xfId="10729"/>
    <cellStyle name="출력 3 5 2 3 2" xfId="16671"/>
    <cellStyle name="출력 3 5 2 3 3" xfId="22427"/>
    <cellStyle name="출력 3 5 2 3 4" xfId="27909"/>
    <cellStyle name="출력 3 5 2 4" xfId="10730"/>
    <cellStyle name="출력 3 5 2 4 2" xfId="16672"/>
    <cellStyle name="출력 3 5 2 4 3" xfId="22428"/>
    <cellStyle name="출력 3 5 2 4 4" xfId="27910"/>
    <cellStyle name="출력 3 5 2 5" xfId="10731"/>
    <cellStyle name="출력 3 5 2 5 2" xfId="16673"/>
    <cellStyle name="출력 3 5 2 5 3" xfId="22429"/>
    <cellStyle name="출력 3 5 2 5 4" xfId="27911"/>
    <cellStyle name="출력 3 5 2 6" xfId="10732"/>
    <cellStyle name="출력 3 5 2 6 2" xfId="16674"/>
    <cellStyle name="출력 3 5 2 6 3" xfId="22430"/>
    <cellStyle name="출력 3 5 2 6 4" xfId="27912"/>
    <cellStyle name="출력 3 5 2 7" xfId="10733"/>
    <cellStyle name="출력 3 5 2 7 2" xfId="16675"/>
    <cellStyle name="출력 3 5 2 7 3" xfId="22431"/>
    <cellStyle name="출력 3 5 2 7 4" xfId="27913"/>
    <cellStyle name="출력 3 5 2 8" xfId="10734"/>
    <cellStyle name="출력 3 5 2 8 2" xfId="16676"/>
    <cellStyle name="출력 3 5 2 8 3" xfId="22432"/>
    <cellStyle name="출력 3 5 2 8 4" xfId="27914"/>
    <cellStyle name="출력 3 5 2 9" xfId="10735"/>
    <cellStyle name="출력 3 5 2 9 2" xfId="16677"/>
    <cellStyle name="출력 3 5 2 9 3" xfId="22433"/>
    <cellStyle name="출력 3 5 2 9 4" xfId="27915"/>
    <cellStyle name="출력 3 5 3" xfId="10736"/>
    <cellStyle name="출력 3 5 3 2" xfId="16678"/>
    <cellStyle name="출력 3 5 3 3" xfId="22434"/>
    <cellStyle name="출력 3 5 3 4" xfId="27916"/>
    <cellStyle name="출력 3 5 4" xfId="10737"/>
    <cellStyle name="출력 3 5 4 2" xfId="16679"/>
    <cellStyle name="출력 3 5 4 3" xfId="22435"/>
    <cellStyle name="출력 3 5 4 4" xfId="27917"/>
    <cellStyle name="출력 3 5 5" xfId="10738"/>
    <cellStyle name="출력 3 5 5 2" xfId="16680"/>
    <cellStyle name="출력 3 5 5 3" xfId="22436"/>
    <cellStyle name="출력 3 5 5 4" xfId="27918"/>
    <cellStyle name="출력 3 5 6" xfId="10739"/>
    <cellStyle name="출력 3 5 6 2" xfId="16681"/>
    <cellStyle name="출력 3 5 6 3" xfId="22437"/>
    <cellStyle name="출력 3 5 6 4" xfId="27919"/>
    <cellStyle name="출력 3 5 7" xfId="11384"/>
    <cellStyle name="출력 3 5 8" xfId="17187"/>
    <cellStyle name="출력 3 6" xfId="5362"/>
    <cellStyle name="출력 3 6 10" xfId="11259"/>
    <cellStyle name="출력 3 6 11" xfId="11295"/>
    <cellStyle name="출력 3 6 2" xfId="5650"/>
    <cellStyle name="출력 3 6 2 10" xfId="10740"/>
    <cellStyle name="출력 3 6 2 10 2" xfId="16682"/>
    <cellStyle name="출력 3 6 2 10 3" xfId="22438"/>
    <cellStyle name="출력 3 6 2 10 4" xfId="27920"/>
    <cellStyle name="출력 3 6 2 11" xfId="11623"/>
    <cellStyle name="출력 3 6 2 12" xfId="17394"/>
    <cellStyle name="출력 3 6 2 13" xfId="22927"/>
    <cellStyle name="출력 3 6 2 2" xfId="10741"/>
    <cellStyle name="출력 3 6 2 2 2" xfId="16683"/>
    <cellStyle name="출력 3 6 2 2 3" xfId="22439"/>
    <cellStyle name="출력 3 6 2 2 4" xfId="27921"/>
    <cellStyle name="출력 3 6 2 3" xfId="10742"/>
    <cellStyle name="출력 3 6 2 3 2" xfId="16684"/>
    <cellStyle name="출력 3 6 2 3 3" xfId="22440"/>
    <cellStyle name="출력 3 6 2 3 4" xfId="27922"/>
    <cellStyle name="출력 3 6 2 4" xfId="10743"/>
    <cellStyle name="출력 3 6 2 4 2" xfId="16685"/>
    <cellStyle name="출력 3 6 2 4 3" xfId="22441"/>
    <cellStyle name="출력 3 6 2 4 4" xfId="27923"/>
    <cellStyle name="출력 3 6 2 5" xfId="10744"/>
    <cellStyle name="출력 3 6 2 5 2" xfId="16686"/>
    <cellStyle name="출력 3 6 2 5 3" xfId="22442"/>
    <cellStyle name="출력 3 6 2 5 4" xfId="27924"/>
    <cellStyle name="출력 3 6 2 6" xfId="10745"/>
    <cellStyle name="출력 3 6 2 6 2" xfId="16687"/>
    <cellStyle name="출력 3 6 2 6 3" xfId="22443"/>
    <cellStyle name="출력 3 6 2 6 4" xfId="27925"/>
    <cellStyle name="출력 3 6 2 7" xfId="10746"/>
    <cellStyle name="출력 3 6 2 7 2" xfId="16688"/>
    <cellStyle name="출력 3 6 2 7 3" xfId="22444"/>
    <cellStyle name="출력 3 6 2 7 4" xfId="27926"/>
    <cellStyle name="출력 3 6 2 8" xfId="10747"/>
    <cellStyle name="출력 3 6 2 8 2" xfId="16689"/>
    <cellStyle name="출력 3 6 2 8 3" xfId="22445"/>
    <cellStyle name="출력 3 6 2 8 4" xfId="27927"/>
    <cellStyle name="출력 3 6 2 9" xfId="10748"/>
    <cellStyle name="출력 3 6 2 9 2" xfId="16690"/>
    <cellStyle name="출력 3 6 2 9 3" xfId="22446"/>
    <cellStyle name="출력 3 6 2 9 4" xfId="27928"/>
    <cellStyle name="출력 3 6 3" xfId="5894"/>
    <cellStyle name="출력 3 6 3 10" xfId="10749"/>
    <cellStyle name="출력 3 6 3 10 2" xfId="16691"/>
    <cellStyle name="출력 3 6 3 10 3" xfId="22447"/>
    <cellStyle name="출력 3 6 3 10 4" xfId="27929"/>
    <cellStyle name="출력 3 6 3 11" xfId="11867"/>
    <cellStyle name="출력 3 6 3 12" xfId="17624"/>
    <cellStyle name="출력 3 6 3 13" xfId="23121"/>
    <cellStyle name="출력 3 6 3 2" xfId="10750"/>
    <cellStyle name="출력 3 6 3 2 2" xfId="16692"/>
    <cellStyle name="출력 3 6 3 2 3" xfId="22448"/>
    <cellStyle name="출력 3 6 3 2 4" xfId="27930"/>
    <cellStyle name="출력 3 6 3 3" xfId="10751"/>
    <cellStyle name="출력 3 6 3 3 2" xfId="16693"/>
    <cellStyle name="출력 3 6 3 3 3" xfId="22449"/>
    <cellStyle name="출력 3 6 3 3 4" xfId="27931"/>
    <cellStyle name="출력 3 6 3 4" xfId="10752"/>
    <cellStyle name="출력 3 6 3 4 2" xfId="16694"/>
    <cellStyle name="출력 3 6 3 4 3" xfId="22450"/>
    <cellStyle name="출력 3 6 3 4 4" xfId="27932"/>
    <cellStyle name="출력 3 6 3 5" xfId="10753"/>
    <cellStyle name="출력 3 6 3 5 2" xfId="16695"/>
    <cellStyle name="출력 3 6 3 5 3" xfId="22451"/>
    <cellStyle name="출력 3 6 3 5 4" xfId="27933"/>
    <cellStyle name="출력 3 6 3 6" xfId="10754"/>
    <cellStyle name="출력 3 6 3 6 2" xfId="16696"/>
    <cellStyle name="출력 3 6 3 6 3" xfId="22452"/>
    <cellStyle name="출력 3 6 3 6 4" xfId="27934"/>
    <cellStyle name="출력 3 6 3 7" xfId="10755"/>
    <cellStyle name="출력 3 6 3 7 2" xfId="16697"/>
    <cellStyle name="출력 3 6 3 7 3" xfId="22453"/>
    <cellStyle name="출력 3 6 3 7 4" xfId="27935"/>
    <cellStyle name="출력 3 6 3 8" xfId="10756"/>
    <cellStyle name="출력 3 6 3 8 2" xfId="16698"/>
    <cellStyle name="출력 3 6 3 8 3" xfId="22454"/>
    <cellStyle name="출력 3 6 3 8 4" xfId="27936"/>
    <cellStyle name="출력 3 6 3 9" xfId="10757"/>
    <cellStyle name="출력 3 6 3 9 2" xfId="16699"/>
    <cellStyle name="출력 3 6 3 9 3" xfId="22455"/>
    <cellStyle name="출력 3 6 3 9 4" xfId="27937"/>
    <cellStyle name="출력 3 6 4" xfId="10758"/>
    <cellStyle name="출력 3 6 4 2" xfId="16700"/>
    <cellStyle name="출력 3 6 4 3" xfId="22456"/>
    <cellStyle name="출력 3 6 4 4" xfId="27938"/>
    <cellStyle name="출력 3 6 5" xfId="10759"/>
    <cellStyle name="출력 3 6 5 2" xfId="16701"/>
    <cellStyle name="출력 3 6 5 3" xfId="22457"/>
    <cellStyle name="출력 3 6 5 4" xfId="27939"/>
    <cellStyle name="출력 3 6 6" xfId="10760"/>
    <cellStyle name="출력 3 6 6 2" xfId="16702"/>
    <cellStyle name="출력 3 6 6 3" xfId="22458"/>
    <cellStyle name="출력 3 6 6 4" xfId="27940"/>
    <cellStyle name="출력 3 6 7" xfId="10761"/>
    <cellStyle name="출력 3 6 7 2" xfId="16703"/>
    <cellStyle name="출력 3 6 7 3" xfId="22459"/>
    <cellStyle name="출력 3 6 7 4" xfId="27941"/>
    <cellStyle name="출력 3 6 8" xfId="10762"/>
    <cellStyle name="출력 3 6 8 2" xfId="16704"/>
    <cellStyle name="출력 3 6 8 3" xfId="22460"/>
    <cellStyle name="출력 3 6 8 4" xfId="27942"/>
    <cellStyle name="출력 3 6 9" xfId="11356"/>
    <cellStyle name="출력 3 7" xfId="10763"/>
    <cellStyle name="출력 3 7 2" xfId="16705"/>
    <cellStyle name="출력 3 7 3" xfId="22461"/>
    <cellStyle name="출력 3 7 4" xfId="27943"/>
    <cellStyle name="출력 3 8" xfId="10764"/>
    <cellStyle name="출력 3 8 2" xfId="16706"/>
    <cellStyle name="출력 3 8 3" xfId="22462"/>
    <cellStyle name="출력 3 8 4" xfId="27944"/>
    <cellStyle name="출력 3 9" xfId="11252"/>
    <cellStyle name="출력 4" xfId="662"/>
    <cellStyle name="출력 4 10" xfId="11223"/>
    <cellStyle name="출력 4 2" xfId="5394"/>
    <cellStyle name="출력 4 2 10" xfId="11388"/>
    <cellStyle name="출력 4 2 11" xfId="17191"/>
    <cellStyle name="출력 4 2 12" xfId="11313"/>
    <cellStyle name="출력 4 2 2" xfId="5682"/>
    <cellStyle name="출력 4 2 2 10" xfId="17425"/>
    <cellStyle name="출력 4 2 2 2" xfId="10765"/>
    <cellStyle name="출력 4 2 2 2 2" xfId="16707"/>
    <cellStyle name="출력 4 2 2 2 3" xfId="22463"/>
    <cellStyle name="출력 4 2 2 2 4" xfId="27945"/>
    <cellStyle name="출력 4 2 2 3" xfId="10766"/>
    <cellStyle name="출력 4 2 2 3 2" xfId="16708"/>
    <cellStyle name="출력 4 2 2 3 3" xfId="22464"/>
    <cellStyle name="출력 4 2 2 3 4" xfId="27946"/>
    <cellStyle name="출력 4 2 2 4" xfId="10767"/>
    <cellStyle name="출력 4 2 2 4 2" xfId="16709"/>
    <cellStyle name="출력 4 2 2 4 3" xfId="22465"/>
    <cellStyle name="출력 4 2 2 4 4" xfId="27947"/>
    <cellStyle name="출력 4 2 2 5" xfId="10768"/>
    <cellStyle name="출력 4 2 2 5 2" xfId="16710"/>
    <cellStyle name="출력 4 2 2 5 3" xfId="22466"/>
    <cellStyle name="출력 4 2 2 5 4" xfId="27948"/>
    <cellStyle name="출력 4 2 2 6" xfId="10769"/>
    <cellStyle name="출력 4 2 2 6 2" xfId="16711"/>
    <cellStyle name="출력 4 2 2 6 3" xfId="22467"/>
    <cellStyle name="출력 4 2 2 6 4" xfId="27949"/>
    <cellStyle name="출력 4 2 2 7" xfId="10770"/>
    <cellStyle name="출력 4 2 2 7 2" xfId="16712"/>
    <cellStyle name="출력 4 2 2 7 3" xfId="22468"/>
    <cellStyle name="출력 4 2 2 7 4" xfId="27950"/>
    <cellStyle name="출력 4 2 2 8" xfId="10771"/>
    <cellStyle name="출력 4 2 2 8 2" xfId="16713"/>
    <cellStyle name="출력 4 2 2 8 3" xfId="22469"/>
    <cellStyle name="출력 4 2 2 8 4" xfId="27951"/>
    <cellStyle name="출력 4 2 2 9" xfId="11655"/>
    <cellStyle name="출력 4 2 3" xfId="5922"/>
    <cellStyle name="출력 4 2 3 10" xfId="10772"/>
    <cellStyle name="출력 4 2 3 10 2" xfId="16714"/>
    <cellStyle name="출력 4 2 3 10 3" xfId="22470"/>
    <cellStyle name="출력 4 2 3 10 4" xfId="27952"/>
    <cellStyle name="출력 4 2 3 11" xfId="11895"/>
    <cellStyle name="출력 4 2 3 12" xfId="17652"/>
    <cellStyle name="출력 4 2 3 13" xfId="23149"/>
    <cellStyle name="출력 4 2 3 2" xfId="10773"/>
    <cellStyle name="출력 4 2 3 2 2" xfId="16715"/>
    <cellStyle name="출력 4 2 3 2 3" xfId="22471"/>
    <cellStyle name="출력 4 2 3 2 4" xfId="27953"/>
    <cellStyle name="출력 4 2 3 3" xfId="10774"/>
    <cellStyle name="출력 4 2 3 3 2" xfId="16716"/>
    <cellStyle name="출력 4 2 3 3 3" xfId="22472"/>
    <cellStyle name="출력 4 2 3 3 4" xfId="27954"/>
    <cellStyle name="출력 4 2 3 4" xfId="10775"/>
    <cellStyle name="출력 4 2 3 4 2" xfId="16717"/>
    <cellStyle name="출력 4 2 3 4 3" xfId="22473"/>
    <cellStyle name="출력 4 2 3 4 4" xfId="27955"/>
    <cellStyle name="출력 4 2 3 5" xfId="10776"/>
    <cellStyle name="출력 4 2 3 5 2" xfId="16718"/>
    <cellStyle name="출력 4 2 3 5 3" xfId="22474"/>
    <cellStyle name="출력 4 2 3 5 4" xfId="27956"/>
    <cellStyle name="출력 4 2 3 6" xfId="10777"/>
    <cellStyle name="출력 4 2 3 6 2" xfId="16719"/>
    <cellStyle name="출력 4 2 3 6 3" xfId="22475"/>
    <cellStyle name="출력 4 2 3 6 4" xfId="27957"/>
    <cellStyle name="출력 4 2 3 7" xfId="10778"/>
    <cellStyle name="출력 4 2 3 7 2" xfId="16720"/>
    <cellStyle name="출력 4 2 3 7 3" xfId="22476"/>
    <cellStyle name="출력 4 2 3 7 4" xfId="27958"/>
    <cellStyle name="출력 4 2 3 8" xfId="10779"/>
    <cellStyle name="출력 4 2 3 8 2" xfId="16721"/>
    <cellStyle name="출력 4 2 3 8 3" xfId="22477"/>
    <cellStyle name="출력 4 2 3 8 4" xfId="27959"/>
    <cellStyle name="출력 4 2 3 9" xfId="10780"/>
    <cellStyle name="출력 4 2 3 9 2" xfId="16722"/>
    <cellStyle name="출력 4 2 3 9 3" xfId="22478"/>
    <cellStyle name="출력 4 2 3 9 4" xfId="27960"/>
    <cellStyle name="출력 4 2 4" xfId="10781"/>
    <cellStyle name="출력 4 2 4 2" xfId="16723"/>
    <cellStyle name="출력 4 2 4 3" xfId="22479"/>
    <cellStyle name="출력 4 2 4 4" xfId="27961"/>
    <cellStyle name="출력 4 2 5" xfId="10782"/>
    <cellStyle name="출력 4 2 5 2" xfId="16724"/>
    <cellStyle name="출력 4 2 5 3" xfId="22480"/>
    <cellStyle name="출력 4 2 5 4" xfId="27962"/>
    <cellStyle name="출력 4 2 6" xfId="10783"/>
    <cellStyle name="출력 4 2 6 2" xfId="16725"/>
    <cellStyle name="출력 4 2 6 3" xfId="22481"/>
    <cellStyle name="출력 4 2 6 4" xfId="27963"/>
    <cellStyle name="출력 4 2 7" xfId="10784"/>
    <cellStyle name="출력 4 2 7 2" xfId="16726"/>
    <cellStyle name="출력 4 2 7 3" xfId="22482"/>
    <cellStyle name="출력 4 2 7 4" xfId="27964"/>
    <cellStyle name="출력 4 2 8" xfId="10785"/>
    <cellStyle name="출력 4 2 8 2" xfId="16727"/>
    <cellStyle name="출력 4 2 8 3" xfId="22483"/>
    <cellStyle name="출력 4 2 8 4" xfId="27965"/>
    <cellStyle name="출력 4 2 9" xfId="10786"/>
    <cellStyle name="출력 4 2 9 2" xfId="16728"/>
    <cellStyle name="출력 4 2 9 3" xfId="22484"/>
    <cellStyle name="출력 4 2 9 4" xfId="27966"/>
    <cellStyle name="출력 4 3" xfId="5429"/>
    <cellStyle name="출력 4 3 2" xfId="5717"/>
    <cellStyle name="출력 4 3 2 10" xfId="11690"/>
    <cellStyle name="출력 4 3 2 11" xfId="17459"/>
    <cellStyle name="출력 4 3 2 12" xfId="22979"/>
    <cellStyle name="출력 4 3 2 2" xfId="10787"/>
    <cellStyle name="출력 4 3 2 2 2" xfId="16729"/>
    <cellStyle name="출력 4 3 2 2 3" xfId="22485"/>
    <cellStyle name="출력 4 3 2 2 4" xfId="27967"/>
    <cellStyle name="출력 4 3 2 3" xfId="10788"/>
    <cellStyle name="출력 4 3 2 3 2" xfId="16730"/>
    <cellStyle name="출력 4 3 2 3 3" xfId="22486"/>
    <cellStyle name="출력 4 3 2 3 4" xfId="27968"/>
    <cellStyle name="출력 4 3 2 4" xfId="10789"/>
    <cellStyle name="출력 4 3 2 4 2" xfId="16731"/>
    <cellStyle name="출력 4 3 2 4 3" xfId="22487"/>
    <cellStyle name="출력 4 3 2 4 4" xfId="27969"/>
    <cellStyle name="출력 4 3 2 5" xfId="10790"/>
    <cellStyle name="출력 4 3 2 5 2" xfId="16732"/>
    <cellStyle name="출력 4 3 2 5 3" xfId="22488"/>
    <cellStyle name="출력 4 3 2 5 4" xfId="27970"/>
    <cellStyle name="출력 4 3 2 6" xfId="10791"/>
    <cellStyle name="출력 4 3 2 6 2" xfId="16733"/>
    <cellStyle name="출력 4 3 2 6 3" xfId="22489"/>
    <cellStyle name="출력 4 3 2 6 4" xfId="27971"/>
    <cellStyle name="출력 4 3 2 7" xfId="10792"/>
    <cellStyle name="출력 4 3 2 7 2" xfId="16734"/>
    <cellStyle name="출력 4 3 2 7 3" xfId="22490"/>
    <cellStyle name="출력 4 3 2 7 4" xfId="27972"/>
    <cellStyle name="출력 4 3 2 8" xfId="10793"/>
    <cellStyle name="출력 4 3 2 8 2" xfId="16735"/>
    <cellStyle name="출력 4 3 2 8 3" xfId="22491"/>
    <cellStyle name="출력 4 3 2 8 4" xfId="27973"/>
    <cellStyle name="출력 4 3 2 9" xfId="10794"/>
    <cellStyle name="출력 4 3 2 9 2" xfId="16736"/>
    <cellStyle name="출력 4 3 2 9 3" xfId="22492"/>
    <cellStyle name="출력 4 3 2 9 4" xfId="27974"/>
    <cellStyle name="출력 4 3 3" xfId="10795"/>
    <cellStyle name="출력 4 3 3 2" xfId="16737"/>
    <cellStyle name="출력 4 3 3 3" xfId="22493"/>
    <cellStyle name="출력 4 3 3 4" xfId="27975"/>
    <cellStyle name="출력 4 3 4" xfId="10796"/>
    <cellStyle name="출력 4 3 4 2" xfId="16738"/>
    <cellStyle name="출력 4 3 4 3" xfId="22494"/>
    <cellStyle name="출력 4 3 4 4" xfId="27976"/>
    <cellStyle name="출력 4 3 5" xfId="10797"/>
    <cellStyle name="출력 4 3 5 2" xfId="16739"/>
    <cellStyle name="출력 4 3 5 3" xfId="22495"/>
    <cellStyle name="출력 4 3 5 4" xfId="27977"/>
    <cellStyle name="출력 4 3 6" xfId="10798"/>
    <cellStyle name="출력 4 3 6 2" xfId="16740"/>
    <cellStyle name="출력 4 3 6 3" xfId="22496"/>
    <cellStyle name="출력 4 3 6 4" xfId="27978"/>
    <cellStyle name="출력 4 3 7" xfId="10799"/>
    <cellStyle name="출력 4 3 7 2" xfId="16741"/>
    <cellStyle name="출력 4 3 7 3" xfId="22497"/>
    <cellStyle name="출력 4 3 7 4" xfId="27979"/>
    <cellStyle name="출력 4 3 8" xfId="11423"/>
    <cellStyle name="출력 4 3 9" xfId="17220"/>
    <cellStyle name="출력 4 4" xfId="5358"/>
    <cellStyle name="출력 4 4 2" xfId="5646"/>
    <cellStyle name="출력 4 4 2 10" xfId="11619"/>
    <cellStyle name="출력 4 4 2 11" xfId="17390"/>
    <cellStyle name="출력 4 4 2 12" xfId="22924"/>
    <cellStyle name="출력 4 4 2 2" xfId="10800"/>
    <cellStyle name="출력 4 4 2 2 2" xfId="16742"/>
    <cellStyle name="출력 4 4 2 2 3" xfId="22498"/>
    <cellStyle name="출력 4 4 2 2 4" xfId="27980"/>
    <cellStyle name="출력 4 4 2 3" xfId="10801"/>
    <cellStyle name="출력 4 4 2 3 2" xfId="16743"/>
    <cellStyle name="출력 4 4 2 3 3" xfId="22499"/>
    <cellStyle name="출력 4 4 2 3 4" xfId="27981"/>
    <cellStyle name="출력 4 4 2 4" xfId="10802"/>
    <cellStyle name="출력 4 4 2 4 2" xfId="16744"/>
    <cellStyle name="출력 4 4 2 4 3" xfId="22500"/>
    <cellStyle name="출력 4 4 2 4 4" xfId="27982"/>
    <cellStyle name="출력 4 4 2 5" xfId="10803"/>
    <cellStyle name="출력 4 4 2 5 2" xfId="16745"/>
    <cellStyle name="출력 4 4 2 5 3" xfId="22501"/>
    <cellStyle name="출력 4 4 2 5 4" xfId="27983"/>
    <cellStyle name="출력 4 4 2 6" xfId="10804"/>
    <cellStyle name="출력 4 4 2 6 2" xfId="16746"/>
    <cellStyle name="출력 4 4 2 6 3" xfId="22502"/>
    <cellStyle name="출력 4 4 2 6 4" xfId="27984"/>
    <cellStyle name="출력 4 4 2 7" xfId="10805"/>
    <cellStyle name="출력 4 4 2 7 2" xfId="16747"/>
    <cellStyle name="출력 4 4 2 7 3" xfId="22503"/>
    <cellStyle name="출력 4 4 2 7 4" xfId="27985"/>
    <cellStyle name="출력 4 4 2 8" xfId="10806"/>
    <cellStyle name="출력 4 4 2 8 2" xfId="16748"/>
    <cellStyle name="출력 4 4 2 8 3" xfId="22504"/>
    <cellStyle name="출력 4 4 2 8 4" xfId="27986"/>
    <cellStyle name="출력 4 4 2 9" xfId="10807"/>
    <cellStyle name="출력 4 4 2 9 2" xfId="16749"/>
    <cellStyle name="출력 4 4 2 9 3" xfId="22505"/>
    <cellStyle name="출력 4 4 2 9 4" xfId="27987"/>
    <cellStyle name="출력 4 4 3" xfId="10808"/>
    <cellStyle name="출력 4 4 3 2" xfId="16750"/>
    <cellStyle name="출력 4 4 3 3" xfId="22506"/>
    <cellStyle name="출력 4 4 3 4" xfId="27988"/>
    <cellStyle name="출력 4 4 4" xfId="10809"/>
    <cellStyle name="출력 4 4 4 2" xfId="16751"/>
    <cellStyle name="출력 4 4 4 3" xfId="22507"/>
    <cellStyle name="출력 4 4 4 4" xfId="27989"/>
    <cellStyle name="출력 4 4 5" xfId="10810"/>
    <cellStyle name="출력 4 4 5 2" xfId="16752"/>
    <cellStyle name="출력 4 4 5 3" xfId="22508"/>
    <cellStyle name="출력 4 4 5 4" xfId="27990"/>
    <cellStyle name="출력 4 4 6" xfId="10811"/>
    <cellStyle name="출력 4 4 6 2" xfId="16753"/>
    <cellStyle name="출력 4 4 6 3" xfId="22509"/>
    <cellStyle name="출력 4 4 6 4" xfId="27991"/>
    <cellStyle name="출력 4 4 7" xfId="10812"/>
    <cellStyle name="출력 4 4 7 2" xfId="16754"/>
    <cellStyle name="출력 4 4 7 3" xfId="22510"/>
    <cellStyle name="출력 4 4 7 4" xfId="27992"/>
    <cellStyle name="출력 4 4 8" xfId="11352"/>
    <cellStyle name="출력 4 4 9" xfId="11262"/>
    <cellStyle name="출력 4 5" xfId="5424"/>
    <cellStyle name="출력 4 5 2" xfId="5712"/>
    <cellStyle name="출력 4 5 2 10" xfId="11685"/>
    <cellStyle name="출력 4 5 2 11" xfId="17454"/>
    <cellStyle name="출력 4 5 2 12" xfId="22975"/>
    <cellStyle name="출력 4 5 2 2" xfId="10813"/>
    <cellStyle name="출력 4 5 2 2 2" xfId="16755"/>
    <cellStyle name="출력 4 5 2 2 3" xfId="22511"/>
    <cellStyle name="출력 4 5 2 2 4" xfId="27993"/>
    <cellStyle name="출력 4 5 2 3" xfId="10814"/>
    <cellStyle name="출력 4 5 2 3 2" xfId="16756"/>
    <cellStyle name="출력 4 5 2 3 3" xfId="22512"/>
    <cellStyle name="출력 4 5 2 3 4" xfId="27994"/>
    <cellStyle name="출력 4 5 2 4" xfId="10815"/>
    <cellStyle name="출력 4 5 2 4 2" xfId="16757"/>
    <cellStyle name="출력 4 5 2 4 3" xfId="22513"/>
    <cellStyle name="출력 4 5 2 4 4" xfId="27995"/>
    <cellStyle name="출력 4 5 2 5" xfId="10816"/>
    <cellStyle name="출력 4 5 2 5 2" xfId="16758"/>
    <cellStyle name="출력 4 5 2 5 3" xfId="22514"/>
    <cellStyle name="출력 4 5 2 5 4" xfId="27996"/>
    <cellStyle name="출력 4 5 2 6" xfId="10817"/>
    <cellStyle name="출력 4 5 2 6 2" xfId="16759"/>
    <cellStyle name="출력 4 5 2 6 3" xfId="22515"/>
    <cellStyle name="출력 4 5 2 6 4" xfId="27997"/>
    <cellStyle name="출력 4 5 2 7" xfId="10818"/>
    <cellStyle name="출력 4 5 2 7 2" xfId="16760"/>
    <cellStyle name="출력 4 5 2 7 3" xfId="22516"/>
    <cellStyle name="출력 4 5 2 7 4" xfId="27998"/>
    <cellStyle name="출력 4 5 2 8" xfId="10819"/>
    <cellStyle name="출력 4 5 2 8 2" xfId="16761"/>
    <cellStyle name="출력 4 5 2 8 3" xfId="22517"/>
    <cellStyle name="출력 4 5 2 8 4" xfId="27999"/>
    <cellStyle name="출력 4 5 2 9" xfId="10820"/>
    <cellStyle name="출력 4 5 2 9 2" xfId="16762"/>
    <cellStyle name="출력 4 5 2 9 3" xfId="22518"/>
    <cellStyle name="출력 4 5 2 9 4" xfId="28000"/>
    <cellStyle name="출력 4 5 3" xfId="10821"/>
    <cellStyle name="출력 4 5 3 2" xfId="16763"/>
    <cellStyle name="출력 4 5 3 3" xfId="22519"/>
    <cellStyle name="출력 4 5 3 4" xfId="28001"/>
    <cellStyle name="출력 4 5 4" xfId="10822"/>
    <cellStyle name="출력 4 5 4 2" xfId="16764"/>
    <cellStyle name="출력 4 5 4 3" xfId="22520"/>
    <cellStyle name="출력 4 5 4 4" xfId="28002"/>
    <cellStyle name="출력 4 5 5" xfId="10823"/>
    <cellStyle name="출력 4 5 5 2" xfId="16765"/>
    <cellStyle name="출력 4 5 5 3" xfId="22521"/>
    <cellStyle name="출력 4 5 5 4" xfId="28003"/>
    <cellStyle name="출력 4 5 6" xfId="10824"/>
    <cellStyle name="출력 4 5 6 2" xfId="16766"/>
    <cellStyle name="출력 4 5 6 3" xfId="22522"/>
    <cellStyle name="출력 4 5 6 4" xfId="28004"/>
    <cellStyle name="출력 4 5 7" xfId="11418"/>
    <cellStyle name="출력 4 5 8" xfId="17216"/>
    <cellStyle name="출력 4 6" xfId="5431"/>
    <cellStyle name="출력 4 6 10" xfId="17221"/>
    <cellStyle name="출력 4 6 11" xfId="11255"/>
    <cellStyle name="출력 4 6 2" xfId="5719"/>
    <cellStyle name="출력 4 6 2 10" xfId="10825"/>
    <cellStyle name="출력 4 6 2 10 2" xfId="16767"/>
    <cellStyle name="출력 4 6 2 10 3" xfId="22523"/>
    <cellStyle name="출력 4 6 2 10 4" xfId="28005"/>
    <cellStyle name="출력 4 6 2 11" xfId="11692"/>
    <cellStyle name="출력 4 6 2 12" xfId="17460"/>
    <cellStyle name="출력 4 6 2 13" xfId="22981"/>
    <cellStyle name="출력 4 6 2 2" xfId="10826"/>
    <cellStyle name="출력 4 6 2 2 2" xfId="16768"/>
    <cellStyle name="출력 4 6 2 2 3" xfId="22524"/>
    <cellStyle name="출력 4 6 2 2 4" xfId="28006"/>
    <cellStyle name="출력 4 6 2 3" xfId="10827"/>
    <cellStyle name="출력 4 6 2 3 2" xfId="16769"/>
    <cellStyle name="출력 4 6 2 3 3" xfId="22525"/>
    <cellStyle name="출력 4 6 2 3 4" xfId="28007"/>
    <cellStyle name="출력 4 6 2 4" xfId="10828"/>
    <cellStyle name="출력 4 6 2 4 2" xfId="16770"/>
    <cellStyle name="출력 4 6 2 4 3" xfId="22526"/>
    <cellStyle name="출력 4 6 2 4 4" xfId="28008"/>
    <cellStyle name="출력 4 6 2 5" xfId="10829"/>
    <cellStyle name="출력 4 6 2 5 2" xfId="16771"/>
    <cellStyle name="출력 4 6 2 5 3" xfId="22527"/>
    <cellStyle name="출력 4 6 2 5 4" xfId="28009"/>
    <cellStyle name="출력 4 6 2 6" xfId="10830"/>
    <cellStyle name="출력 4 6 2 6 2" xfId="16772"/>
    <cellStyle name="출력 4 6 2 6 3" xfId="22528"/>
    <cellStyle name="출력 4 6 2 6 4" xfId="28010"/>
    <cellStyle name="출력 4 6 2 7" xfId="10831"/>
    <cellStyle name="출력 4 6 2 7 2" xfId="16773"/>
    <cellStyle name="출력 4 6 2 7 3" xfId="22529"/>
    <cellStyle name="출력 4 6 2 7 4" xfId="28011"/>
    <cellStyle name="출력 4 6 2 8" xfId="10832"/>
    <cellStyle name="출력 4 6 2 8 2" xfId="16774"/>
    <cellStyle name="출력 4 6 2 8 3" xfId="22530"/>
    <cellStyle name="출력 4 6 2 8 4" xfId="28012"/>
    <cellStyle name="출력 4 6 2 9" xfId="10833"/>
    <cellStyle name="출력 4 6 2 9 2" xfId="16775"/>
    <cellStyle name="출력 4 6 2 9 3" xfId="22531"/>
    <cellStyle name="출력 4 6 2 9 4" xfId="28013"/>
    <cellStyle name="출력 4 6 3" xfId="5952"/>
    <cellStyle name="출력 4 6 3 10" xfId="10834"/>
    <cellStyle name="출력 4 6 3 10 2" xfId="16776"/>
    <cellStyle name="출력 4 6 3 10 3" xfId="22532"/>
    <cellStyle name="출력 4 6 3 10 4" xfId="28014"/>
    <cellStyle name="출력 4 6 3 11" xfId="11925"/>
    <cellStyle name="출력 4 6 3 12" xfId="17682"/>
    <cellStyle name="출력 4 6 3 13" xfId="23179"/>
    <cellStyle name="출력 4 6 3 2" xfId="10835"/>
    <cellStyle name="출력 4 6 3 2 2" xfId="16777"/>
    <cellStyle name="출력 4 6 3 2 3" xfId="22533"/>
    <cellStyle name="출력 4 6 3 2 4" xfId="28015"/>
    <cellStyle name="출력 4 6 3 3" xfId="10836"/>
    <cellStyle name="출력 4 6 3 3 2" xfId="16778"/>
    <cellStyle name="출력 4 6 3 3 3" xfId="22534"/>
    <cellStyle name="출력 4 6 3 3 4" xfId="28016"/>
    <cellStyle name="출력 4 6 3 4" xfId="10837"/>
    <cellStyle name="출력 4 6 3 4 2" xfId="16779"/>
    <cellStyle name="출력 4 6 3 4 3" xfId="22535"/>
    <cellStyle name="출력 4 6 3 4 4" xfId="28017"/>
    <cellStyle name="출력 4 6 3 5" xfId="10838"/>
    <cellStyle name="출력 4 6 3 5 2" xfId="16780"/>
    <cellStyle name="출력 4 6 3 5 3" xfId="22536"/>
    <cellStyle name="출력 4 6 3 5 4" xfId="28018"/>
    <cellStyle name="출력 4 6 3 6" xfId="10839"/>
    <cellStyle name="출력 4 6 3 6 2" xfId="16781"/>
    <cellStyle name="출력 4 6 3 6 3" xfId="22537"/>
    <cellStyle name="출력 4 6 3 6 4" xfId="28019"/>
    <cellStyle name="출력 4 6 3 7" xfId="10840"/>
    <cellStyle name="출력 4 6 3 7 2" xfId="16782"/>
    <cellStyle name="출력 4 6 3 7 3" xfId="22538"/>
    <cellStyle name="출력 4 6 3 7 4" xfId="28020"/>
    <cellStyle name="출력 4 6 3 8" xfId="10841"/>
    <cellStyle name="출력 4 6 3 8 2" xfId="16783"/>
    <cellStyle name="출력 4 6 3 8 3" xfId="22539"/>
    <cellStyle name="출력 4 6 3 8 4" xfId="28021"/>
    <cellStyle name="출력 4 6 3 9" xfId="10842"/>
    <cellStyle name="출력 4 6 3 9 2" xfId="16784"/>
    <cellStyle name="출력 4 6 3 9 3" xfId="22540"/>
    <cellStyle name="출력 4 6 3 9 4" xfId="28022"/>
    <cellStyle name="출력 4 6 4" xfId="10843"/>
    <cellStyle name="출력 4 6 4 2" xfId="16785"/>
    <cellStyle name="출력 4 6 4 3" xfId="22541"/>
    <cellStyle name="출력 4 6 4 4" xfId="28023"/>
    <cellStyle name="출력 4 6 5" xfId="10844"/>
    <cellStyle name="출력 4 6 5 2" xfId="16786"/>
    <cellStyle name="출력 4 6 5 3" xfId="22542"/>
    <cellStyle name="출력 4 6 5 4" xfId="28024"/>
    <cellStyle name="출력 4 6 6" xfId="10845"/>
    <cellStyle name="출력 4 6 6 2" xfId="16787"/>
    <cellStyle name="출력 4 6 6 3" xfId="22543"/>
    <cellStyle name="출력 4 6 6 4" xfId="28025"/>
    <cellStyle name="출력 4 6 7" xfId="10846"/>
    <cellStyle name="출력 4 6 7 2" xfId="16788"/>
    <cellStyle name="출력 4 6 7 3" xfId="22544"/>
    <cellStyle name="출력 4 6 7 4" xfId="28026"/>
    <cellStyle name="출력 4 6 8" xfId="10847"/>
    <cellStyle name="출력 4 6 8 2" xfId="16789"/>
    <cellStyle name="출력 4 6 8 3" xfId="22545"/>
    <cellStyle name="출력 4 6 8 4" xfId="28027"/>
    <cellStyle name="출력 4 6 9" xfId="11425"/>
    <cellStyle name="출력 4 7" xfId="10848"/>
    <cellStyle name="출력 4 7 2" xfId="16790"/>
    <cellStyle name="출력 4 7 3" xfId="22546"/>
    <cellStyle name="출력 4 7 4" xfId="28028"/>
    <cellStyle name="출력 4 8" xfId="10849"/>
    <cellStyle name="출력 4 8 2" xfId="16791"/>
    <cellStyle name="출력 4 8 3" xfId="22547"/>
    <cellStyle name="출력 4 8 4" xfId="28029"/>
    <cellStyle name="출력 4 9" xfId="11253"/>
    <cellStyle name="출력 5" xfId="5167"/>
    <cellStyle name="출력 5 10" xfId="11273"/>
    <cellStyle name="출력 5 2" xfId="5561"/>
    <cellStyle name="출력 5 2 10" xfId="11553"/>
    <cellStyle name="출력 5 2 11" xfId="17333"/>
    <cellStyle name="출력 5 2 12" xfId="22908"/>
    <cellStyle name="출력 5 2 2" xfId="5849"/>
    <cellStyle name="출력 5 2 2 10" xfId="17583"/>
    <cellStyle name="출력 5 2 2 2" xfId="10850"/>
    <cellStyle name="출력 5 2 2 2 2" xfId="16792"/>
    <cellStyle name="출력 5 2 2 2 3" xfId="22548"/>
    <cellStyle name="출력 5 2 2 2 4" xfId="28030"/>
    <cellStyle name="출력 5 2 2 3" xfId="10851"/>
    <cellStyle name="출력 5 2 2 3 2" xfId="16793"/>
    <cellStyle name="출력 5 2 2 3 3" xfId="22549"/>
    <cellStyle name="출력 5 2 2 3 4" xfId="28031"/>
    <cellStyle name="출력 5 2 2 4" xfId="10852"/>
    <cellStyle name="출력 5 2 2 4 2" xfId="16794"/>
    <cellStyle name="출력 5 2 2 4 3" xfId="22550"/>
    <cellStyle name="출력 5 2 2 4 4" xfId="28032"/>
    <cellStyle name="출력 5 2 2 5" xfId="10853"/>
    <cellStyle name="출력 5 2 2 5 2" xfId="16795"/>
    <cellStyle name="출력 5 2 2 5 3" xfId="22551"/>
    <cellStyle name="출력 5 2 2 5 4" xfId="28033"/>
    <cellStyle name="출력 5 2 2 6" xfId="10854"/>
    <cellStyle name="출력 5 2 2 6 2" xfId="16796"/>
    <cellStyle name="출력 5 2 2 6 3" xfId="22552"/>
    <cellStyle name="출력 5 2 2 6 4" xfId="28034"/>
    <cellStyle name="출력 5 2 2 7" xfId="10855"/>
    <cellStyle name="출력 5 2 2 7 2" xfId="16797"/>
    <cellStyle name="출력 5 2 2 7 3" xfId="22553"/>
    <cellStyle name="출력 5 2 2 7 4" xfId="28035"/>
    <cellStyle name="출력 5 2 2 8" xfId="10856"/>
    <cellStyle name="출력 5 2 2 8 2" xfId="16798"/>
    <cellStyle name="출력 5 2 2 8 3" xfId="22554"/>
    <cellStyle name="출력 5 2 2 8 4" xfId="28036"/>
    <cellStyle name="출력 5 2 2 9" xfId="11822"/>
    <cellStyle name="출력 5 2 3" xfId="6068"/>
    <cellStyle name="출력 5 2 3 10" xfId="10857"/>
    <cellStyle name="출력 5 2 3 10 2" xfId="16799"/>
    <cellStyle name="출력 5 2 3 10 3" xfId="22555"/>
    <cellStyle name="출력 5 2 3 10 4" xfId="28037"/>
    <cellStyle name="출력 5 2 3 11" xfId="12040"/>
    <cellStyle name="출력 5 2 3 12" xfId="17796"/>
    <cellStyle name="출력 5 2 3 13" xfId="23293"/>
    <cellStyle name="출력 5 2 3 2" xfId="10858"/>
    <cellStyle name="출력 5 2 3 2 2" xfId="16800"/>
    <cellStyle name="출력 5 2 3 2 3" xfId="22556"/>
    <cellStyle name="출력 5 2 3 2 4" xfId="28038"/>
    <cellStyle name="출력 5 2 3 3" xfId="10859"/>
    <cellStyle name="출력 5 2 3 3 2" xfId="16801"/>
    <cellStyle name="출력 5 2 3 3 3" xfId="22557"/>
    <cellStyle name="출력 5 2 3 3 4" xfId="28039"/>
    <cellStyle name="출력 5 2 3 4" xfId="10860"/>
    <cellStyle name="출력 5 2 3 4 2" xfId="16802"/>
    <cellStyle name="출력 5 2 3 4 3" xfId="22558"/>
    <cellStyle name="출력 5 2 3 4 4" xfId="28040"/>
    <cellStyle name="출력 5 2 3 5" xfId="10861"/>
    <cellStyle name="출력 5 2 3 5 2" xfId="16803"/>
    <cellStyle name="출력 5 2 3 5 3" xfId="22559"/>
    <cellStyle name="출력 5 2 3 5 4" xfId="28041"/>
    <cellStyle name="출력 5 2 3 6" xfId="10862"/>
    <cellStyle name="출력 5 2 3 6 2" xfId="16804"/>
    <cellStyle name="출력 5 2 3 6 3" xfId="22560"/>
    <cellStyle name="출력 5 2 3 6 4" xfId="28042"/>
    <cellStyle name="출력 5 2 3 7" xfId="10863"/>
    <cellStyle name="출력 5 2 3 7 2" xfId="16805"/>
    <cellStyle name="출력 5 2 3 7 3" xfId="22561"/>
    <cellStyle name="출력 5 2 3 7 4" xfId="28043"/>
    <cellStyle name="출력 5 2 3 8" xfId="10864"/>
    <cellStyle name="출력 5 2 3 8 2" xfId="16806"/>
    <cellStyle name="출력 5 2 3 8 3" xfId="22562"/>
    <cellStyle name="출력 5 2 3 8 4" xfId="28044"/>
    <cellStyle name="출력 5 2 3 9" xfId="10865"/>
    <cellStyle name="출력 5 2 3 9 2" xfId="16807"/>
    <cellStyle name="출력 5 2 3 9 3" xfId="22563"/>
    <cellStyle name="출력 5 2 3 9 4" xfId="28045"/>
    <cellStyle name="출력 5 2 4" xfId="10866"/>
    <cellStyle name="출력 5 2 4 2" xfId="16808"/>
    <cellStyle name="출력 5 2 4 3" xfId="22564"/>
    <cellStyle name="출력 5 2 4 4" xfId="28046"/>
    <cellStyle name="출력 5 2 5" xfId="10867"/>
    <cellStyle name="출력 5 2 5 2" xfId="16809"/>
    <cellStyle name="출력 5 2 5 3" xfId="22565"/>
    <cellStyle name="출력 5 2 5 4" xfId="28047"/>
    <cellStyle name="출력 5 2 6" xfId="10868"/>
    <cellStyle name="출력 5 2 6 2" xfId="16810"/>
    <cellStyle name="출력 5 2 6 3" xfId="22566"/>
    <cellStyle name="출력 5 2 6 4" xfId="28048"/>
    <cellStyle name="출력 5 2 7" xfId="10869"/>
    <cellStyle name="출력 5 2 7 2" xfId="16811"/>
    <cellStyle name="출력 5 2 7 3" xfId="22567"/>
    <cellStyle name="출력 5 2 7 4" xfId="28049"/>
    <cellStyle name="출력 5 2 8" xfId="10870"/>
    <cellStyle name="출력 5 2 8 2" xfId="16812"/>
    <cellStyle name="출력 5 2 8 3" xfId="22568"/>
    <cellStyle name="출력 5 2 8 4" xfId="28050"/>
    <cellStyle name="출력 5 2 9" xfId="10871"/>
    <cellStyle name="출력 5 2 9 2" xfId="16813"/>
    <cellStyle name="출력 5 2 9 3" xfId="22569"/>
    <cellStyle name="출력 5 2 9 4" xfId="28051"/>
    <cellStyle name="출력 5 3" xfId="5377"/>
    <cellStyle name="출력 5 3 2" xfId="5665"/>
    <cellStyle name="출력 5 3 2 10" xfId="11638"/>
    <cellStyle name="출력 5 3 2 11" xfId="17408"/>
    <cellStyle name="출력 5 3 2 12" xfId="22940"/>
    <cellStyle name="출력 5 3 2 2" xfId="10872"/>
    <cellStyle name="출력 5 3 2 2 2" xfId="16814"/>
    <cellStyle name="출력 5 3 2 2 3" xfId="22570"/>
    <cellStyle name="출력 5 3 2 2 4" xfId="28052"/>
    <cellStyle name="출력 5 3 2 3" xfId="10873"/>
    <cellStyle name="출력 5 3 2 3 2" xfId="16815"/>
    <cellStyle name="출력 5 3 2 3 3" xfId="22571"/>
    <cellStyle name="출력 5 3 2 3 4" xfId="28053"/>
    <cellStyle name="출력 5 3 2 4" xfId="10874"/>
    <cellStyle name="출력 5 3 2 4 2" xfId="16816"/>
    <cellStyle name="출력 5 3 2 4 3" xfId="22572"/>
    <cellStyle name="출력 5 3 2 4 4" xfId="28054"/>
    <cellStyle name="출력 5 3 2 5" xfId="10875"/>
    <cellStyle name="출력 5 3 2 5 2" xfId="16817"/>
    <cellStyle name="출력 5 3 2 5 3" xfId="22573"/>
    <cellStyle name="출력 5 3 2 5 4" xfId="28055"/>
    <cellStyle name="출력 5 3 2 6" xfId="10876"/>
    <cellStyle name="출력 5 3 2 6 2" xfId="16818"/>
    <cellStyle name="출력 5 3 2 6 3" xfId="22574"/>
    <cellStyle name="출력 5 3 2 6 4" xfId="28056"/>
    <cellStyle name="출력 5 3 2 7" xfId="10877"/>
    <cellStyle name="출력 5 3 2 7 2" xfId="16819"/>
    <cellStyle name="출력 5 3 2 7 3" xfId="22575"/>
    <cellStyle name="출력 5 3 2 7 4" xfId="28057"/>
    <cellStyle name="출력 5 3 2 8" xfId="10878"/>
    <cellStyle name="출력 5 3 2 8 2" xfId="16820"/>
    <cellStyle name="출력 5 3 2 8 3" xfId="22576"/>
    <cellStyle name="출력 5 3 2 8 4" xfId="28058"/>
    <cellStyle name="출력 5 3 2 9" xfId="10879"/>
    <cellStyle name="출력 5 3 2 9 2" xfId="16821"/>
    <cellStyle name="출력 5 3 2 9 3" xfId="22577"/>
    <cellStyle name="출력 5 3 2 9 4" xfId="28059"/>
    <cellStyle name="출력 5 3 3" xfId="10880"/>
    <cellStyle name="출력 5 3 3 2" xfId="16822"/>
    <cellStyle name="출력 5 3 3 3" xfId="22578"/>
    <cellStyle name="출력 5 3 3 4" xfId="28060"/>
    <cellStyle name="출력 5 3 4" xfId="10881"/>
    <cellStyle name="출력 5 3 4 2" xfId="16823"/>
    <cellStyle name="출력 5 3 4 3" xfId="22579"/>
    <cellStyle name="출력 5 3 4 4" xfId="28061"/>
    <cellStyle name="출력 5 3 5" xfId="10882"/>
    <cellStyle name="출력 5 3 5 2" xfId="16824"/>
    <cellStyle name="출력 5 3 5 3" xfId="22580"/>
    <cellStyle name="출력 5 3 5 4" xfId="28062"/>
    <cellStyle name="출력 5 3 6" xfId="10883"/>
    <cellStyle name="출력 5 3 6 2" xfId="16825"/>
    <cellStyle name="출력 5 3 6 3" xfId="22581"/>
    <cellStyle name="출력 5 3 6 4" xfId="28063"/>
    <cellStyle name="출력 5 3 7" xfId="10884"/>
    <cellStyle name="출력 5 3 7 2" xfId="16826"/>
    <cellStyle name="출력 5 3 7 3" xfId="22582"/>
    <cellStyle name="출력 5 3 7 4" xfId="28064"/>
    <cellStyle name="출력 5 3 8" xfId="11371"/>
    <cellStyle name="출력 5 3 9" xfId="17174"/>
    <cellStyle name="출력 5 4" xfId="5440"/>
    <cellStyle name="출력 5 4 2" xfId="5728"/>
    <cellStyle name="출력 5 4 2 10" xfId="11701"/>
    <cellStyle name="출력 5 4 2 11" xfId="17468"/>
    <cellStyle name="출력 5 4 2 12" xfId="22989"/>
    <cellStyle name="출력 5 4 2 2" xfId="10885"/>
    <cellStyle name="출력 5 4 2 2 2" xfId="16827"/>
    <cellStyle name="출력 5 4 2 2 3" xfId="22583"/>
    <cellStyle name="출력 5 4 2 2 4" xfId="28065"/>
    <cellStyle name="출력 5 4 2 3" xfId="10886"/>
    <cellStyle name="출력 5 4 2 3 2" xfId="16828"/>
    <cellStyle name="출력 5 4 2 3 3" xfId="22584"/>
    <cellStyle name="출력 5 4 2 3 4" xfId="28066"/>
    <cellStyle name="출력 5 4 2 4" xfId="10887"/>
    <cellStyle name="출력 5 4 2 4 2" xfId="16829"/>
    <cellStyle name="출력 5 4 2 4 3" xfId="22585"/>
    <cellStyle name="출력 5 4 2 4 4" xfId="28067"/>
    <cellStyle name="출력 5 4 2 5" xfId="10888"/>
    <cellStyle name="출력 5 4 2 5 2" xfId="16830"/>
    <cellStyle name="출력 5 4 2 5 3" xfId="22586"/>
    <cellStyle name="출력 5 4 2 5 4" xfId="28068"/>
    <cellStyle name="출력 5 4 2 6" xfId="10889"/>
    <cellStyle name="출력 5 4 2 6 2" xfId="16831"/>
    <cellStyle name="출력 5 4 2 6 3" xfId="22587"/>
    <cellStyle name="출력 5 4 2 6 4" xfId="28069"/>
    <cellStyle name="출력 5 4 2 7" xfId="10890"/>
    <cellStyle name="출력 5 4 2 7 2" xfId="16832"/>
    <cellStyle name="출력 5 4 2 7 3" xfId="22588"/>
    <cellStyle name="출력 5 4 2 7 4" xfId="28070"/>
    <cellStyle name="출력 5 4 2 8" xfId="10891"/>
    <cellStyle name="출력 5 4 2 8 2" xfId="16833"/>
    <cellStyle name="출력 5 4 2 8 3" xfId="22589"/>
    <cellStyle name="출력 5 4 2 8 4" xfId="28071"/>
    <cellStyle name="출력 5 4 2 9" xfId="10892"/>
    <cellStyle name="출력 5 4 2 9 2" xfId="16834"/>
    <cellStyle name="출력 5 4 2 9 3" xfId="22590"/>
    <cellStyle name="출력 5 4 2 9 4" xfId="28072"/>
    <cellStyle name="출력 5 4 3" xfId="10893"/>
    <cellStyle name="출력 5 4 3 2" xfId="16835"/>
    <cellStyle name="출력 5 4 3 3" xfId="22591"/>
    <cellStyle name="출력 5 4 3 4" xfId="28073"/>
    <cellStyle name="출력 5 4 4" xfId="10894"/>
    <cellStyle name="출력 5 4 4 2" xfId="16836"/>
    <cellStyle name="출력 5 4 4 3" xfId="22592"/>
    <cellStyle name="출력 5 4 4 4" xfId="28074"/>
    <cellStyle name="출력 5 4 5" xfId="10895"/>
    <cellStyle name="출력 5 4 5 2" xfId="16837"/>
    <cellStyle name="출력 5 4 5 3" xfId="22593"/>
    <cellStyle name="출력 5 4 5 4" xfId="28075"/>
    <cellStyle name="출력 5 4 6" xfId="10896"/>
    <cellStyle name="출력 5 4 6 2" xfId="16838"/>
    <cellStyle name="출력 5 4 6 3" xfId="22594"/>
    <cellStyle name="출력 5 4 6 4" xfId="28076"/>
    <cellStyle name="출력 5 4 7" xfId="10897"/>
    <cellStyle name="출력 5 4 7 2" xfId="16839"/>
    <cellStyle name="출력 5 4 7 3" xfId="22595"/>
    <cellStyle name="출력 5 4 7 4" xfId="28077"/>
    <cellStyle name="출력 5 4 8" xfId="11434"/>
    <cellStyle name="출력 5 4 9" xfId="17229"/>
    <cellStyle name="출력 5 5" xfId="5401"/>
    <cellStyle name="출력 5 5 2" xfId="5689"/>
    <cellStyle name="출력 5 5 2 10" xfId="11662"/>
    <cellStyle name="출력 5 5 2 11" xfId="17432"/>
    <cellStyle name="출력 5 5 2 12" xfId="22953"/>
    <cellStyle name="출력 5 5 2 2" xfId="10898"/>
    <cellStyle name="출력 5 5 2 2 2" xfId="16840"/>
    <cellStyle name="출력 5 5 2 2 3" xfId="22596"/>
    <cellStyle name="출력 5 5 2 2 4" xfId="28078"/>
    <cellStyle name="출력 5 5 2 3" xfId="10899"/>
    <cellStyle name="출력 5 5 2 3 2" xfId="16841"/>
    <cellStyle name="출력 5 5 2 3 3" xfId="22597"/>
    <cellStyle name="출력 5 5 2 3 4" xfId="28079"/>
    <cellStyle name="출력 5 5 2 4" xfId="10900"/>
    <cellStyle name="출력 5 5 2 4 2" xfId="16842"/>
    <cellStyle name="출력 5 5 2 4 3" xfId="22598"/>
    <cellStyle name="출력 5 5 2 4 4" xfId="28080"/>
    <cellStyle name="출력 5 5 2 5" xfId="10901"/>
    <cellStyle name="출력 5 5 2 5 2" xfId="16843"/>
    <cellStyle name="출력 5 5 2 5 3" xfId="22599"/>
    <cellStyle name="출력 5 5 2 5 4" xfId="28081"/>
    <cellStyle name="출력 5 5 2 6" xfId="10902"/>
    <cellStyle name="출력 5 5 2 6 2" xfId="16844"/>
    <cellStyle name="출력 5 5 2 6 3" xfId="22600"/>
    <cellStyle name="출력 5 5 2 6 4" xfId="28082"/>
    <cellStyle name="출력 5 5 2 7" xfId="10903"/>
    <cellStyle name="출력 5 5 2 7 2" xfId="16845"/>
    <cellStyle name="출력 5 5 2 7 3" xfId="22601"/>
    <cellStyle name="출력 5 5 2 7 4" xfId="28083"/>
    <cellStyle name="출력 5 5 2 8" xfId="10904"/>
    <cellStyle name="출력 5 5 2 8 2" xfId="16846"/>
    <cellStyle name="출력 5 5 2 8 3" xfId="22602"/>
    <cellStyle name="출력 5 5 2 8 4" xfId="28084"/>
    <cellStyle name="출력 5 5 2 9" xfId="10905"/>
    <cellStyle name="출력 5 5 2 9 2" xfId="16847"/>
    <cellStyle name="출력 5 5 2 9 3" xfId="22603"/>
    <cellStyle name="출력 5 5 2 9 4" xfId="28085"/>
    <cellStyle name="출력 5 5 3" xfId="10906"/>
    <cellStyle name="출력 5 5 3 2" xfId="16848"/>
    <cellStyle name="출력 5 5 3 3" xfId="22604"/>
    <cellStyle name="출력 5 5 3 4" xfId="28086"/>
    <cellStyle name="출력 5 5 4" xfId="10907"/>
    <cellStyle name="출력 5 5 4 2" xfId="16849"/>
    <cellStyle name="출력 5 5 4 3" xfId="22605"/>
    <cellStyle name="출력 5 5 4 4" xfId="28087"/>
    <cellStyle name="출력 5 5 5" xfId="10908"/>
    <cellStyle name="출력 5 5 5 2" xfId="16850"/>
    <cellStyle name="출력 5 5 5 3" xfId="22606"/>
    <cellStyle name="출력 5 5 5 4" xfId="28088"/>
    <cellStyle name="출력 5 5 6" xfId="10909"/>
    <cellStyle name="출력 5 5 6 2" xfId="16851"/>
    <cellStyle name="출력 5 5 6 3" xfId="22607"/>
    <cellStyle name="출력 5 5 6 4" xfId="28089"/>
    <cellStyle name="출력 5 5 7" xfId="11395"/>
    <cellStyle name="출력 5 5 8" xfId="17195"/>
    <cellStyle name="출력 5 6" xfId="5503"/>
    <cellStyle name="출력 5 6 10" xfId="17286"/>
    <cellStyle name="출력 5 6 11" xfId="22887"/>
    <cellStyle name="출력 5 6 2" xfId="5791"/>
    <cellStyle name="출력 5 6 2 10" xfId="10910"/>
    <cellStyle name="출력 5 6 2 10 2" xfId="16852"/>
    <cellStyle name="출력 5 6 2 10 3" xfId="22608"/>
    <cellStyle name="출력 5 6 2 10 4" xfId="28090"/>
    <cellStyle name="출력 5 6 2 11" xfId="11764"/>
    <cellStyle name="출력 5 6 2 12" xfId="17528"/>
    <cellStyle name="출력 5 6 2 13" xfId="23044"/>
    <cellStyle name="출력 5 6 2 2" xfId="10911"/>
    <cellStyle name="출력 5 6 2 2 2" xfId="16853"/>
    <cellStyle name="출력 5 6 2 2 3" xfId="22609"/>
    <cellStyle name="출력 5 6 2 2 4" xfId="28091"/>
    <cellStyle name="출력 5 6 2 3" xfId="10912"/>
    <cellStyle name="출력 5 6 2 3 2" xfId="16854"/>
    <cellStyle name="출력 5 6 2 3 3" xfId="22610"/>
    <cellStyle name="출력 5 6 2 3 4" xfId="28092"/>
    <cellStyle name="출력 5 6 2 4" xfId="10913"/>
    <cellStyle name="출력 5 6 2 4 2" xfId="16855"/>
    <cellStyle name="출력 5 6 2 4 3" xfId="22611"/>
    <cellStyle name="출력 5 6 2 4 4" xfId="28093"/>
    <cellStyle name="출력 5 6 2 5" xfId="10914"/>
    <cellStyle name="출력 5 6 2 5 2" xfId="16856"/>
    <cellStyle name="출력 5 6 2 5 3" xfId="22612"/>
    <cellStyle name="출력 5 6 2 5 4" xfId="28094"/>
    <cellStyle name="출력 5 6 2 6" xfId="10915"/>
    <cellStyle name="출력 5 6 2 6 2" xfId="16857"/>
    <cellStyle name="출력 5 6 2 6 3" xfId="22613"/>
    <cellStyle name="출력 5 6 2 6 4" xfId="28095"/>
    <cellStyle name="출력 5 6 2 7" xfId="10916"/>
    <cellStyle name="출력 5 6 2 7 2" xfId="16858"/>
    <cellStyle name="출력 5 6 2 7 3" xfId="22614"/>
    <cellStyle name="출력 5 6 2 7 4" xfId="28096"/>
    <cellStyle name="출력 5 6 2 8" xfId="10917"/>
    <cellStyle name="출력 5 6 2 8 2" xfId="16859"/>
    <cellStyle name="출력 5 6 2 8 3" xfId="22615"/>
    <cellStyle name="출력 5 6 2 8 4" xfId="28097"/>
    <cellStyle name="출력 5 6 2 9" xfId="10918"/>
    <cellStyle name="출력 5 6 2 9 2" xfId="16860"/>
    <cellStyle name="출력 5 6 2 9 3" xfId="22616"/>
    <cellStyle name="출력 5 6 2 9 4" xfId="28098"/>
    <cellStyle name="출력 5 6 3" xfId="6014"/>
    <cellStyle name="출력 5 6 3 10" xfId="10919"/>
    <cellStyle name="출력 5 6 3 10 2" xfId="16861"/>
    <cellStyle name="출력 5 6 3 10 3" xfId="22617"/>
    <cellStyle name="출력 5 6 3 10 4" xfId="28099"/>
    <cellStyle name="출력 5 6 3 11" xfId="11987"/>
    <cellStyle name="출력 5 6 3 12" xfId="17744"/>
    <cellStyle name="출력 5 6 3 13" xfId="23241"/>
    <cellStyle name="출력 5 6 3 2" xfId="10920"/>
    <cellStyle name="출력 5 6 3 2 2" xfId="16862"/>
    <cellStyle name="출력 5 6 3 2 3" xfId="22618"/>
    <cellStyle name="출력 5 6 3 2 4" xfId="28100"/>
    <cellStyle name="출력 5 6 3 3" xfId="10921"/>
    <cellStyle name="출력 5 6 3 3 2" xfId="16863"/>
    <cellStyle name="출력 5 6 3 3 3" xfId="22619"/>
    <cellStyle name="출력 5 6 3 3 4" xfId="28101"/>
    <cellStyle name="출력 5 6 3 4" xfId="10922"/>
    <cellStyle name="출력 5 6 3 4 2" xfId="16864"/>
    <cellStyle name="출력 5 6 3 4 3" xfId="22620"/>
    <cellStyle name="출력 5 6 3 4 4" xfId="28102"/>
    <cellStyle name="출력 5 6 3 5" xfId="10923"/>
    <cellStyle name="출력 5 6 3 5 2" xfId="16865"/>
    <cellStyle name="출력 5 6 3 5 3" xfId="22621"/>
    <cellStyle name="출력 5 6 3 5 4" xfId="28103"/>
    <cellStyle name="출력 5 6 3 6" xfId="10924"/>
    <cellStyle name="출력 5 6 3 6 2" xfId="16866"/>
    <cellStyle name="출력 5 6 3 6 3" xfId="22622"/>
    <cellStyle name="출력 5 6 3 6 4" xfId="28104"/>
    <cellStyle name="출력 5 6 3 7" xfId="10925"/>
    <cellStyle name="출력 5 6 3 7 2" xfId="16867"/>
    <cellStyle name="출력 5 6 3 7 3" xfId="22623"/>
    <cellStyle name="출력 5 6 3 7 4" xfId="28105"/>
    <cellStyle name="출력 5 6 3 8" xfId="10926"/>
    <cellStyle name="출력 5 6 3 8 2" xfId="16868"/>
    <cellStyle name="출력 5 6 3 8 3" xfId="22624"/>
    <cellStyle name="출력 5 6 3 8 4" xfId="28106"/>
    <cellStyle name="출력 5 6 3 9" xfId="10927"/>
    <cellStyle name="출력 5 6 3 9 2" xfId="16869"/>
    <cellStyle name="출력 5 6 3 9 3" xfId="22625"/>
    <cellStyle name="출력 5 6 3 9 4" xfId="28107"/>
    <cellStyle name="출력 5 6 4" xfId="10928"/>
    <cellStyle name="출력 5 6 4 2" xfId="16870"/>
    <cellStyle name="출력 5 6 4 3" xfId="22626"/>
    <cellStyle name="출력 5 6 4 4" xfId="28108"/>
    <cellStyle name="출력 5 6 5" xfId="10929"/>
    <cellStyle name="출력 5 6 5 2" xfId="16871"/>
    <cellStyle name="출력 5 6 5 3" xfId="22627"/>
    <cellStyle name="출력 5 6 5 4" xfId="28109"/>
    <cellStyle name="출력 5 6 6" xfId="10930"/>
    <cellStyle name="출력 5 6 6 2" xfId="16872"/>
    <cellStyle name="출력 5 6 6 3" xfId="22628"/>
    <cellStyle name="출력 5 6 6 4" xfId="28110"/>
    <cellStyle name="출력 5 6 7" xfId="10931"/>
    <cellStyle name="출력 5 6 7 2" xfId="16873"/>
    <cellStyle name="출력 5 6 7 3" xfId="22629"/>
    <cellStyle name="출력 5 6 7 4" xfId="28111"/>
    <cellStyle name="출력 5 6 8" xfId="10932"/>
    <cellStyle name="출력 5 6 8 2" xfId="16874"/>
    <cellStyle name="출력 5 6 8 3" xfId="22630"/>
    <cellStyle name="출력 5 6 8 4" xfId="28112"/>
    <cellStyle name="출력 5 6 9" xfId="11497"/>
    <cellStyle name="출력 5 7" xfId="10933"/>
    <cellStyle name="출력 5 7 2" xfId="16875"/>
    <cellStyle name="출력 5 7 3" xfId="22631"/>
    <cellStyle name="출력 5 7 4" xfId="28113"/>
    <cellStyle name="출력 5 8" xfId="10934"/>
    <cellStyle name="출력 5 8 2" xfId="16876"/>
    <cellStyle name="출력 5 8 3" xfId="22632"/>
    <cellStyle name="출력 5 8 4" xfId="28114"/>
    <cellStyle name="출력 5 9" xfId="11336"/>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2" xfId="5683"/>
    <cellStyle name="콤마[0] 2 2 10" xfId="17426"/>
    <cellStyle name="콤마[0] 2 2 2" xfId="10935"/>
    <cellStyle name="콤마[0] 2 2 2 2" xfId="16877"/>
    <cellStyle name="콤마[0] 2 2 2 3" xfId="22633"/>
    <cellStyle name="콤마[0] 2 2 2 4" xfId="28115"/>
    <cellStyle name="콤마[0] 2 2 3" xfId="10936"/>
    <cellStyle name="콤마[0] 2 2 3 2" xfId="16878"/>
    <cellStyle name="콤마[0] 2 2 3 3" xfId="22634"/>
    <cellStyle name="콤마[0] 2 2 3 4" xfId="28116"/>
    <cellStyle name="콤마[0] 2 2 4" xfId="10937"/>
    <cellStyle name="콤마[0] 2 2 4 2" xfId="16879"/>
    <cellStyle name="콤마[0] 2 2 4 3" xfId="22635"/>
    <cellStyle name="콤마[0] 2 2 4 4" xfId="28117"/>
    <cellStyle name="콤마[0] 2 2 5" xfId="10938"/>
    <cellStyle name="콤마[0] 2 2 5 2" xfId="16880"/>
    <cellStyle name="콤마[0] 2 2 5 3" xfId="22636"/>
    <cellStyle name="콤마[0] 2 2 5 4" xfId="28118"/>
    <cellStyle name="콤마[0] 2 2 6" xfId="10939"/>
    <cellStyle name="콤마[0] 2 2 6 2" xfId="16881"/>
    <cellStyle name="콤마[0] 2 2 6 3" xfId="22637"/>
    <cellStyle name="콤마[0] 2 2 6 4" xfId="28119"/>
    <cellStyle name="콤마[0] 2 2 7" xfId="10940"/>
    <cellStyle name="콤마[0] 2 2 7 2" xfId="16882"/>
    <cellStyle name="콤마[0] 2 2 7 3" xfId="22638"/>
    <cellStyle name="콤마[0] 2 2 7 4" xfId="28120"/>
    <cellStyle name="콤마[0] 2 2 8" xfId="10941"/>
    <cellStyle name="콤마[0] 2 2 8 2" xfId="16883"/>
    <cellStyle name="콤마[0] 2 2 8 3" xfId="22639"/>
    <cellStyle name="콤마[0] 2 2 8 4" xfId="28121"/>
    <cellStyle name="콤마[0] 2 2 9" xfId="11656"/>
    <cellStyle name="콤마[0] 2 3" xfId="5923"/>
    <cellStyle name="콤마[0] 2 3 10" xfId="10942"/>
    <cellStyle name="콤마[0] 2 3 10 2" xfId="16884"/>
    <cellStyle name="콤마[0] 2 3 10 3" xfId="22640"/>
    <cellStyle name="콤마[0] 2 3 10 4" xfId="28122"/>
    <cellStyle name="콤마[0] 2 3 11" xfId="11896"/>
    <cellStyle name="콤마[0] 2 3 12" xfId="17653"/>
    <cellStyle name="콤마[0] 2 3 13" xfId="23150"/>
    <cellStyle name="콤마[0] 2 3 2" xfId="10943"/>
    <cellStyle name="콤마[0] 2 3 2 2" xfId="16885"/>
    <cellStyle name="콤마[0] 2 3 2 3" xfId="22641"/>
    <cellStyle name="콤마[0] 2 3 2 4" xfId="28123"/>
    <cellStyle name="콤마[0] 2 3 3" xfId="10944"/>
    <cellStyle name="콤마[0] 2 3 3 2" xfId="16886"/>
    <cellStyle name="콤마[0] 2 3 3 3" xfId="22642"/>
    <cellStyle name="콤마[0] 2 3 3 4" xfId="28124"/>
    <cellStyle name="콤마[0] 2 3 4" xfId="10945"/>
    <cellStyle name="콤마[0] 2 3 4 2" xfId="16887"/>
    <cellStyle name="콤마[0] 2 3 4 3" xfId="22643"/>
    <cellStyle name="콤마[0] 2 3 4 4" xfId="28125"/>
    <cellStyle name="콤마[0] 2 3 5" xfId="10946"/>
    <cellStyle name="콤마[0] 2 3 5 2" xfId="16888"/>
    <cellStyle name="콤마[0] 2 3 5 3" xfId="22644"/>
    <cellStyle name="콤마[0] 2 3 5 4" xfId="28126"/>
    <cellStyle name="콤마[0] 2 3 6" xfId="10947"/>
    <cellStyle name="콤마[0] 2 3 6 2" xfId="16889"/>
    <cellStyle name="콤마[0] 2 3 6 3" xfId="22645"/>
    <cellStyle name="콤마[0] 2 3 6 4" xfId="28127"/>
    <cellStyle name="콤마[0] 2 3 7" xfId="10948"/>
    <cellStyle name="콤마[0] 2 3 7 2" xfId="16890"/>
    <cellStyle name="콤마[0] 2 3 7 3" xfId="22646"/>
    <cellStyle name="콤마[0] 2 3 7 4" xfId="28128"/>
    <cellStyle name="콤마[0] 2 3 8" xfId="10949"/>
    <cellStyle name="콤마[0] 2 3 8 2" xfId="16891"/>
    <cellStyle name="콤마[0] 2 3 8 3" xfId="22647"/>
    <cellStyle name="콤마[0] 2 3 8 4" xfId="28129"/>
    <cellStyle name="콤마[0] 2 3 9" xfId="10950"/>
    <cellStyle name="콤마[0] 2 3 9 2" xfId="16892"/>
    <cellStyle name="콤마[0] 2 3 9 3" xfId="22648"/>
    <cellStyle name="콤마[0] 2 3 9 4" xfId="28130"/>
    <cellStyle name="콤마[0] 2 4" xfId="10951"/>
    <cellStyle name="콤마[0] 2 4 2" xfId="16893"/>
    <cellStyle name="콤마[0] 2 4 3" xfId="22649"/>
    <cellStyle name="콤마[0] 2 4 4" xfId="28131"/>
    <cellStyle name="콤마[0] 2 5" xfId="10952"/>
    <cellStyle name="콤마[0] 2 5 2" xfId="16894"/>
    <cellStyle name="콤마[0] 2 5 3" xfId="22650"/>
    <cellStyle name="콤마[0] 2 5 4" xfId="28132"/>
    <cellStyle name="콤마[0] 2 6" xfId="10953"/>
    <cellStyle name="콤마[0] 2 6 2" xfId="16895"/>
    <cellStyle name="콤마[0] 2 6 3" xfId="22651"/>
    <cellStyle name="콤마[0] 2 6 4" xfId="28133"/>
    <cellStyle name="콤마[0] 2 7" xfId="10954"/>
    <cellStyle name="콤마[0] 2 7 2" xfId="16896"/>
    <cellStyle name="콤마[0] 2 7 3" xfId="22652"/>
    <cellStyle name="콤마[0] 2 7 4" xfId="28134"/>
    <cellStyle name="콤마[0] 2 8" xfId="10955"/>
    <cellStyle name="콤마[0] 2 8 2" xfId="16897"/>
    <cellStyle name="콤마[0] 2 8 3" xfId="22653"/>
    <cellStyle name="콤마[0] 2 8 4" xfId="28135"/>
    <cellStyle name="콤마[0] 2 9" xfId="11389"/>
    <cellStyle name="콤마[0] 3" xfId="5540"/>
    <cellStyle name="콤마[0] 3 10" xfId="11533"/>
    <cellStyle name="콤마[0] 3 2" xfId="5828"/>
    <cellStyle name="콤마[0] 3 2 10" xfId="17563"/>
    <cellStyle name="콤마[0] 3 2 2" xfId="10956"/>
    <cellStyle name="콤마[0] 3 2 2 2" xfId="16898"/>
    <cellStyle name="콤마[0] 3 2 2 3" xfId="22654"/>
    <cellStyle name="콤마[0] 3 2 2 4" xfId="28136"/>
    <cellStyle name="콤마[0] 3 2 3" xfId="10957"/>
    <cellStyle name="콤마[0] 3 2 3 2" xfId="16899"/>
    <cellStyle name="콤마[0] 3 2 3 3" xfId="22655"/>
    <cellStyle name="콤마[0] 3 2 3 4" xfId="28137"/>
    <cellStyle name="콤마[0] 3 2 4" xfId="10958"/>
    <cellStyle name="콤마[0] 3 2 4 2" xfId="16900"/>
    <cellStyle name="콤마[0] 3 2 4 3" xfId="22656"/>
    <cellStyle name="콤마[0] 3 2 4 4" xfId="28138"/>
    <cellStyle name="콤마[0] 3 2 5" xfId="10959"/>
    <cellStyle name="콤마[0] 3 2 5 2" xfId="16901"/>
    <cellStyle name="콤마[0] 3 2 5 3" xfId="22657"/>
    <cellStyle name="콤마[0] 3 2 5 4" xfId="28139"/>
    <cellStyle name="콤마[0] 3 2 6" xfId="10960"/>
    <cellStyle name="콤마[0] 3 2 6 2" xfId="16902"/>
    <cellStyle name="콤마[0] 3 2 6 3" xfId="22658"/>
    <cellStyle name="콤마[0] 3 2 6 4" xfId="28140"/>
    <cellStyle name="콤마[0] 3 2 7" xfId="10961"/>
    <cellStyle name="콤마[0] 3 2 7 2" xfId="16903"/>
    <cellStyle name="콤마[0] 3 2 7 3" xfId="22659"/>
    <cellStyle name="콤마[0] 3 2 7 4" xfId="28141"/>
    <cellStyle name="콤마[0] 3 2 8" xfId="10962"/>
    <cellStyle name="콤마[0] 3 2 8 2" xfId="16904"/>
    <cellStyle name="콤마[0] 3 2 8 3" xfId="22660"/>
    <cellStyle name="콤마[0] 3 2 8 4" xfId="28142"/>
    <cellStyle name="콤마[0] 3 2 9" xfId="11801"/>
    <cellStyle name="콤마[0] 3 3" xfId="6050"/>
    <cellStyle name="콤마[0] 3 3 10" xfId="10963"/>
    <cellStyle name="콤마[0] 3 3 10 2" xfId="16905"/>
    <cellStyle name="콤마[0] 3 3 10 3" xfId="22661"/>
    <cellStyle name="콤마[0] 3 3 10 4" xfId="28143"/>
    <cellStyle name="콤마[0] 3 3 11" xfId="12022"/>
    <cellStyle name="콤마[0] 3 3 12" xfId="17779"/>
    <cellStyle name="콤마[0] 3 3 13" xfId="23276"/>
    <cellStyle name="콤마[0] 3 3 2" xfId="10964"/>
    <cellStyle name="콤마[0] 3 3 2 2" xfId="16906"/>
    <cellStyle name="콤마[0] 3 3 2 3" xfId="22662"/>
    <cellStyle name="콤마[0] 3 3 2 4" xfId="28144"/>
    <cellStyle name="콤마[0] 3 3 3" xfId="10965"/>
    <cellStyle name="콤마[0] 3 3 3 2" xfId="16907"/>
    <cellStyle name="콤마[0] 3 3 3 3" xfId="22663"/>
    <cellStyle name="콤마[0] 3 3 3 4" xfId="28145"/>
    <cellStyle name="콤마[0] 3 3 4" xfId="10966"/>
    <cellStyle name="콤마[0] 3 3 4 2" xfId="16908"/>
    <cellStyle name="콤마[0] 3 3 4 3" xfId="22664"/>
    <cellStyle name="콤마[0] 3 3 4 4" xfId="28146"/>
    <cellStyle name="콤마[0] 3 3 5" xfId="10967"/>
    <cellStyle name="콤마[0] 3 3 5 2" xfId="16909"/>
    <cellStyle name="콤마[0] 3 3 5 3" xfId="22665"/>
    <cellStyle name="콤마[0] 3 3 5 4" xfId="28147"/>
    <cellStyle name="콤마[0] 3 3 6" xfId="10968"/>
    <cellStyle name="콤마[0] 3 3 6 2" xfId="16910"/>
    <cellStyle name="콤마[0] 3 3 6 3" xfId="22666"/>
    <cellStyle name="콤마[0] 3 3 6 4" xfId="28148"/>
    <cellStyle name="콤마[0] 3 3 7" xfId="10969"/>
    <cellStyle name="콤마[0] 3 3 7 2" xfId="16911"/>
    <cellStyle name="콤마[0] 3 3 7 3" xfId="22667"/>
    <cellStyle name="콤마[0] 3 3 7 4" xfId="28149"/>
    <cellStyle name="콤마[0] 3 3 8" xfId="10970"/>
    <cellStyle name="콤마[0] 3 3 8 2" xfId="16912"/>
    <cellStyle name="콤마[0] 3 3 8 3" xfId="22668"/>
    <cellStyle name="콤마[0] 3 3 8 4" xfId="28150"/>
    <cellStyle name="콤마[0] 3 3 9" xfId="10971"/>
    <cellStyle name="콤마[0] 3 3 9 2" xfId="16913"/>
    <cellStyle name="콤마[0] 3 3 9 3" xfId="22669"/>
    <cellStyle name="콤마[0] 3 3 9 4" xfId="28151"/>
    <cellStyle name="콤마[0] 3 4" xfId="10972"/>
    <cellStyle name="콤마[0] 3 4 2" xfId="16914"/>
    <cellStyle name="콤마[0] 3 4 3" xfId="22670"/>
    <cellStyle name="콤마[0] 3 4 4" xfId="28152"/>
    <cellStyle name="콤마[0] 3 5" xfId="10973"/>
    <cellStyle name="콤마[0] 3 5 2" xfId="16915"/>
    <cellStyle name="콤마[0] 3 5 3" xfId="22671"/>
    <cellStyle name="콤마[0] 3 5 4" xfId="28153"/>
    <cellStyle name="콤마[0] 3 6" xfId="10974"/>
    <cellStyle name="콤마[0] 3 6 2" xfId="16916"/>
    <cellStyle name="콤마[0] 3 6 3" xfId="22672"/>
    <cellStyle name="콤마[0] 3 6 4" xfId="28154"/>
    <cellStyle name="콤마[0] 3 7" xfId="10975"/>
    <cellStyle name="콤마[0] 3 7 2" xfId="16917"/>
    <cellStyle name="콤마[0] 3 7 3" xfId="22673"/>
    <cellStyle name="콤마[0] 3 7 4" xfId="28155"/>
    <cellStyle name="콤마[0] 3 8" xfId="10976"/>
    <cellStyle name="콤마[0] 3 8 2" xfId="16918"/>
    <cellStyle name="콤마[0] 3 8 3" xfId="22674"/>
    <cellStyle name="콤마[0] 3 8 4" xfId="28156"/>
    <cellStyle name="콤마[0] 3 9" xfId="10977"/>
    <cellStyle name="콤마[0] 3 9 2" xfId="16919"/>
    <cellStyle name="콤마[0] 3 9 3" xfId="22675"/>
    <cellStyle name="콤마[0] 3 9 4" xfId="28157"/>
    <cellStyle name="콤마[0] 4" xfId="5551"/>
    <cellStyle name="콤마[0] 4 2" xfId="5839"/>
    <cellStyle name="콤마[0] 4 2 10" xfId="17573"/>
    <cellStyle name="콤마[0] 4 2 2" xfId="10978"/>
    <cellStyle name="콤마[0] 4 2 2 2" xfId="16920"/>
    <cellStyle name="콤마[0] 4 2 2 3" xfId="22676"/>
    <cellStyle name="콤마[0] 4 2 2 4" xfId="28158"/>
    <cellStyle name="콤마[0] 4 2 3" xfId="10979"/>
    <cellStyle name="콤마[0] 4 2 3 2" xfId="16921"/>
    <cellStyle name="콤마[0] 4 2 3 3" xfId="22677"/>
    <cellStyle name="콤마[0] 4 2 3 4" xfId="28159"/>
    <cellStyle name="콤마[0] 4 2 4" xfId="10980"/>
    <cellStyle name="콤마[0] 4 2 4 2" xfId="16922"/>
    <cellStyle name="콤마[0] 4 2 4 3" xfId="22678"/>
    <cellStyle name="콤마[0] 4 2 4 4" xfId="28160"/>
    <cellStyle name="콤마[0] 4 2 5" xfId="10981"/>
    <cellStyle name="콤마[0] 4 2 5 2" xfId="16923"/>
    <cellStyle name="콤마[0] 4 2 5 3" xfId="22679"/>
    <cellStyle name="콤마[0] 4 2 5 4" xfId="28161"/>
    <cellStyle name="콤마[0] 4 2 6" xfId="10982"/>
    <cellStyle name="콤마[0] 4 2 6 2" xfId="16924"/>
    <cellStyle name="콤마[0] 4 2 6 3" xfId="22680"/>
    <cellStyle name="콤마[0] 4 2 6 4" xfId="28162"/>
    <cellStyle name="콤마[0] 4 2 7" xfId="10983"/>
    <cellStyle name="콤마[0] 4 2 7 2" xfId="16925"/>
    <cellStyle name="콤마[0] 4 2 7 3" xfId="22681"/>
    <cellStyle name="콤마[0] 4 2 7 4" xfId="28163"/>
    <cellStyle name="콤마[0] 4 2 8" xfId="10984"/>
    <cellStyle name="콤마[0] 4 2 8 2" xfId="16926"/>
    <cellStyle name="콤마[0] 4 2 8 3" xfId="22682"/>
    <cellStyle name="콤마[0] 4 2 8 4" xfId="28164"/>
    <cellStyle name="콤마[0] 4 2 9" xfId="11812"/>
    <cellStyle name="콤마[0] 4 3" xfId="10985"/>
    <cellStyle name="콤마[0] 4 3 2" xfId="16927"/>
    <cellStyle name="콤마[0] 4 3 3" xfId="22683"/>
    <cellStyle name="콤마[0] 4 3 4" xfId="28165"/>
    <cellStyle name="콤마[0] 4 4" xfId="10986"/>
    <cellStyle name="콤마[0] 4 4 2" xfId="16928"/>
    <cellStyle name="콤마[0] 4 4 3" xfId="22684"/>
    <cellStyle name="콤마[0] 4 4 4" xfId="28166"/>
    <cellStyle name="콤마[0] 4 5" xfId="10987"/>
    <cellStyle name="콤마[0] 4 5 2" xfId="16929"/>
    <cellStyle name="콤마[0] 4 5 3" xfId="22685"/>
    <cellStyle name="콤마[0] 4 5 4" xfId="28167"/>
    <cellStyle name="콤마[0] 4 6" xfId="10988"/>
    <cellStyle name="콤마[0] 4 6 2" xfId="16930"/>
    <cellStyle name="콤마[0] 4 6 3" xfId="22686"/>
    <cellStyle name="콤마[0] 4 6 4" xfId="28168"/>
    <cellStyle name="콤마[0] 4 7" xfId="11544"/>
    <cellStyle name="콤마[0] 4 8" xfId="17325"/>
    <cellStyle name="콤마[0] 5" xfId="5430"/>
    <cellStyle name="콤마[0] 5 2" xfId="5718"/>
    <cellStyle name="콤마[0] 5 2 10" xfId="10989"/>
    <cellStyle name="콤마[0] 5 2 10 2" xfId="16931"/>
    <cellStyle name="콤마[0] 5 2 10 3" xfId="22687"/>
    <cellStyle name="콤마[0] 5 2 10 4" xfId="28169"/>
    <cellStyle name="콤마[0] 5 2 11" xfId="11691"/>
    <cellStyle name="콤마[0] 5 2 12" xfId="22980"/>
    <cellStyle name="콤마[0] 5 2 2" xfId="10990"/>
    <cellStyle name="콤마[0] 5 2 2 2" xfId="16932"/>
    <cellStyle name="콤마[0] 5 2 2 3" xfId="22688"/>
    <cellStyle name="콤마[0] 5 2 2 4" xfId="28170"/>
    <cellStyle name="콤마[0] 5 2 3" xfId="10991"/>
    <cellStyle name="콤마[0] 5 2 3 2" xfId="16933"/>
    <cellStyle name="콤마[0] 5 2 3 3" xfId="22689"/>
    <cellStyle name="콤마[0] 5 2 3 4" xfId="28171"/>
    <cellStyle name="콤마[0] 5 2 4" xfId="10992"/>
    <cellStyle name="콤마[0] 5 2 4 2" xfId="16934"/>
    <cellStyle name="콤마[0] 5 2 4 3" xfId="22690"/>
    <cellStyle name="콤마[0] 5 2 4 4" xfId="28172"/>
    <cellStyle name="콤마[0] 5 2 5" xfId="10993"/>
    <cellStyle name="콤마[0] 5 2 5 2" xfId="16935"/>
    <cellStyle name="콤마[0] 5 2 5 3" xfId="22691"/>
    <cellStyle name="콤마[0] 5 2 5 4" xfId="28173"/>
    <cellStyle name="콤마[0] 5 2 6" xfId="10994"/>
    <cellStyle name="콤마[0] 5 2 6 2" xfId="16936"/>
    <cellStyle name="콤마[0] 5 2 6 3" xfId="22692"/>
    <cellStyle name="콤마[0] 5 2 6 4" xfId="28174"/>
    <cellStyle name="콤마[0] 5 2 7" xfId="10995"/>
    <cellStyle name="콤마[0] 5 2 7 2" xfId="16937"/>
    <cellStyle name="콤마[0] 5 2 7 3" xfId="22693"/>
    <cellStyle name="콤마[0] 5 2 7 4" xfId="28175"/>
    <cellStyle name="콤마[0] 5 2 8" xfId="10996"/>
    <cellStyle name="콤마[0] 5 2 8 2" xfId="16938"/>
    <cellStyle name="콤마[0] 5 2 8 3" xfId="22694"/>
    <cellStyle name="콤마[0] 5 2 8 4" xfId="28176"/>
    <cellStyle name="콤마[0] 5 2 9" xfId="10997"/>
    <cellStyle name="콤마[0] 5 2 9 2" xfId="16939"/>
    <cellStyle name="콤마[0] 5 2 9 3" xfId="22695"/>
    <cellStyle name="콤마[0] 5 2 9 4" xfId="28177"/>
    <cellStyle name="콤마[0] 5 3" xfId="5951"/>
    <cellStyle name="콤마[0] 5 3 10" xfId="10998"/>
    <cellStyle name="콤마[0] 5 3 10 2" xfId="16940"/>
    <cellStyle name="콤마[0] 5 3 10 3" xfId="22696"/>
    <cellStyle name="콤마[0] 5 3 10 4" xfId="28178"/>
    <cellStyle name="콤마[0] 5 3 11" xfId="11924"/>
    <cellStyle name="콤마[0] 5 3 12" xfId="17681"/>
    <cellStyle name="콤마[0] 5 3 13" xfId="23178"/>
    <cellStyle name="콤마[0] 5 3 2" xfId="10999"/>
    <cellStyle name="콤마[0] 5 3 2 2" xfId="16941"/>
    <cellStyle name="콤마[0] 5 3 2 3" xfId="22697"/>
    <cellStyle name="콤마[0] 5 3 2 4" xfId="28179"/>
    <cellStyle name="콤마[0] 5 3 3" xfId="11000"/>
    <cellStyle name="콤마[0] 5 3 3 2" xfId="16942"/>
    <cellStyle name="콤마[0] 5 3 3 3" xfId="22698"/>
    <cellStyle name="콤마[0] 5 3 3 4" xfId="28180"/>
    <cellStyle name="콤마[0] 5 3 4" xfId="11001"/>
    <cellStyle name="콤마[0] 5 3 4 2" xfId="16943"/>
    <cellStyle name="콤마[0] 5 3 4 3" xfId="22699"/>
    <cellStyle name="콤마[0] 5 3 4 4" xfId="28181"/>
    <cellStyle name="콤마[0] 5 3 5" xfId="11002"/>
    <cellStyle name="콤마[0] 5 3 5 2" xfId="16944"/>
    <cellStyle name="콤마[0] 5 3 5 3" xfId="22700"/>
    <cellStyle name="콤마[0] 5 3 5 4" xfId="28182"/>
    <cellStyle name="콤마[0] 5 3 6" xfId="11003"/>
    <cellStyle name="콤마[0] 5 3 6 2" xfId="16945"/>
    <cellStyle name="콤마[0] 5 3 6 3" xfId="22701"/>
    <cellStyle name="콤마[0] 5 3 6 4" xfId="28183"/>
    <cellStyle name="콤마[0] 5 3 7" xfId="11004"/>
    <cellStyle name="콤마[0] 5 3 7 2" xfId="16946"/>
    <cellStyle name="콤마[0] 5 3 7 3" xfId="22702"/>
    <cellStyle name="콤마[0] 5 3 7 4" xfId="28184"/>
    <cellStyle name="콤마[0] 5 3 8" xfId="11005"/>
    <cellStyle name="콤마[0] 5 3 8 2" xfId="16947"/>
    <cellStyle name="콤마[0] 5 3 8 3" xfId="22703"/>
    <cellStyle name="콤마[0] 5 3 8 4" xfId="28185"/>
    <cellStyle name="콤마[0] 5 3 9" xfId="11006"/>
    <cellStyle name="콤마[0] 5 3 9 2" xfId="16948"/>
    <cellStyle name="콤마[0] 5 3 9 3" xfId="22704"/>
    <cellStyle name="콤마[0] 5 3 9 4" xfId="28186"/>
    <cellStyle name="콤마[0] 5 4" xfId="11007"/>
    <cellStyle name="콤마[0] 5 4 2" xfId="16949"/>
    <cellStyle name="콤마[0] 5 4 3" xfId="22705"/>
    <cellStyle name="콤마[0] 5 4 4" xfId="28187"/>
    <cellStyle name="콤마[0] 5 5" xfId="11008"/>
    <cellStyle name="콤마[0] 5 5 2" xfId="16950"/>
    <cellStyle name="콤마[0] 5 5 3" xfId="22706"/>
    <cellStyle name="콤마[0] 5 5 4" xfId="28188"/>
    <cellStyle name="콤마[0] 5 6" xfId="11009"/>
    <cellStyle name="콤마[0] 5 6 2" xfId="16951"/>
    <cellStyle name="콤마[0] 5 6 3" xfId="22707"/>
    <cellStyle name="콤마[0] 5 6 4" xfId="28189"/>
    <cellStyle name="콤마[0] 5 7" xfId="11424"/>
    <cellStyle name="콤마[0] 6" xfId="5606"/>
    <cellStyle name="콤마[0] 6 10" xfId="17360"/>
    <cellStyle name="콤마[0] 6 2" xfId="11010"/>
    <cellStyle name="콤마[0] 6 2 2" xfId="16952"/>
    <cellStyle name="콤마[0] 6 2 3" xfId="22708"/>
    <cellStyle name="콤마[0] 6 2 4" xfId="28190"/>
    <cellStyle name="콤마[0] 6 3" xfId="11011"/>
    <cellStyle name="콤마[0] 6 3 2" xfId="16953"/>
    <cellStyle name="콤마[0] 6 3 3" xfId="22709"/>
    <cellStyle name="콤마[0] 6 3 4" xfId="28191"/>
    <cellStyle name="콤마[0] 6 4" xfId="11012"/>
    <cellStyle name="콤마[0] 6 4 2" xfId="16954"/>
    <cellStyle name="콤마[0] 6 4 3" xfId="22710"/>
    <cellStyle name="콤마[0] 6 4 4" xfId="28192"/>
    <cellStyle name="콤마[0] 6 5" xfId="11013"/>
    <cellStyle name="콤마[0] 6 5 2" xfId="16955"/>
    <cellStyle name="콤마[0] 6 5 3" xfId="22711"/>
    <cellStyle name="콤마[0] 6 5 4" xfId="28193"/>
    <cellStyle name="콤마[0] 6 6" xfId="11014"/>
    <cellStyle name="콤마[0] 6 6 2" xfId="16956"/>
    <cellStyle name="콤마[0] 6 6 3" xfId="22712"/>
    <cellStyle name="콤마[0] 6 6 4" xfId="28194"/>
    <cellStyle name="콤마[0] 6 7" xfId="11015"/>
    <cellStyle name="콤마[0] 6 7 2" xfId="16957"/>
    <cellStyle name="콤마[0] 6 7 3" xfId="22713"/>
    <cellStyle name="콤마[0] 6 7 4" xfId="28195"/>
    <cellStyle name="콤마[0] 6 8" xfId="11016"/>
    <cellStyle name="콤마[0] 6 8 2" xfId="16958"/>
    <cellStyle name="콤마[0] 6 8 3" xfId="22714"/>
    <cellStyle name="콤마[0] 6 8 4" xfId="28196"/>
    <cellStyle name="콤마[0] 6 9" xfId="11588"/>
    <cellStyle name="콤마[0] 7" xfId="11017"/>
    <cellStyle name="콤마[0] 7 2" xfId="16959"/>
    <cellStyle name="콤마[0] 7 3" xfId="22715"/>
    <cellStyle name="콤마[0] 7 4" xfId="28197"/>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3" xfId="22716"/>
    <cellStyle name="표머릿글(上) 10 4" xfId="28198"/>
    <cellStyle name="표머릿글(上) 2" xfId="5396"/>
    <cellStyle name="표머릿글(上) 2 10" xfId="11390"/>
    <cellStyle name="표머릿글(上) 2 2" xfId="5684"/>
    <cellStyle name="표머릿글(上) 2 2 10" xfId="17427"/>
    <cellStyle name="표머릿글(上) 2 2 2" xfId="11019"/>
    <cellStyle name="표머릿글(上) 2 2 2 2" xfId="16961"/>
    <cellStyle name="표머릿글(上) 2 2 2 3" xfId="22717"/>
    <cellStyle name="표머릿글(上) 2 2 2 4" xfId="28199"/>
    <cellStyle name="표머릿글(上) 2 2 3" xfId="11020"/>
    <cellStyle name="표머릿글(上) 2 2 3 2" xfId="16962"/>
    <cellStyle name="표머릿글(上) 2 2 3 3" xfId="22718"/>
    <cellStyle name="표머릿글(上) 2 2 3 4" xfId="28200"/>
    <cellStyle name="표머릿글(上) 2 2 4" xfId="11021"/>
    <cellStyle name="표머릿글(上) 2 2 4 2" xfId="16963"/>
    <cellStyle name="표머릿글(上) 2 2 4 3" xfId="22719"/>
    <cellStyle name="표머릿글(上) 2 2 4 4" xfId="28201"/>
    <cellStyle name="표머릿글(上) 2 2 5" xfId="11022"/>
    <cellStyle name="표머릿글(上) 2 2 5 2" xfId="16964"/>
    <cellStyle name="표머릿글(上) 2 2 5 3" xfId="22720"/>
    <cellStyle name="표머릿글(上) 2 2 5 4" xfId="28202"/>
    <cellStyle name="표머릿글(上) 2 2 6" xfId="11023"/>
    <cellStyle name="표머릿글(上) 2 2 6 2" xfId="16965"/>
    <cellStyle name="표머릿글(上) 2 2 6 3" xfId="22721"/>
    <cellStyle name="표머릿글(上) 2 2 6 4" xfId="28203"/>
    <cellStyle name="표머릿글(上) 2 2 7" xfId="11024"/>
    <cellStyle name="표머릿글(上) 2 2 7 2" xfId="16966"/>
    <cellStyle name="표머릿글(上) 2 2 7 3" xfId="22722"/>
    <cellStyle name="표머릿글(上) 2 2 7 4" xfId="28204"/>
    <cellStyle name="표머릿글(上) 2 2 8" xfId="11025"/>
    <cellStyle name="표머릿글(上) 2 2 8 2" xfId="16967"/>
    <cellStyle name="표머릿글(上) 2 2 8 3" xfId="22723"/>
    <cellStyle name="표머릿글(上) 2 2 8 4" xfId="28205"/>
    <cellStyle name="표머릿글(上) 2 2 9" xfId="11657"/>
    <cellStyle name="표머릿글(上) 2 3" xfId="5924"/>
    <cellStyle name="표머릿글(上) 2 3 10" xfId="11026"/>
    <cellStyle name="표머릿글(上) 2 3 10 2" xfId="16968"/>
    <cellStyle name="표머릿글(上) 2 3 10 3" xfId="22724"/>
    <cellStyle name="표머릿글(上) 2 3 10 4" xfId="28206"/>
    <cellStyle name="표머릿글(上) 2 3 11" xfId="11897"/>
    <cellStyle name="표머릿글(上) 2 3 12" xfId="17654"/>
    <cellStyle name="표머릿글(上) 2 3 13" xfId="23151"/>
    <cellStyle name="표머릿글(上) 2 3 2" xfId="11027"/>
    <cellStyle name="표머릿글(上) 2 3 2 2" xfId="16969"/>
    <cellStyle name="표머릿글(上) 2 3 2 3" xfId="22725"/>
    <cellStyle name="표머릿글(上) 2 3 2 4" xfId="28207"/>
    <cellStyle name="표머릿글(上) 2 3 3" xfId="11028"/>
    <cellStyle name="표머릿글(上) 2 3 3 2" xfId="16970"/>
    <cellStyle name="표머릿글(上) 2 3 3 3" xfId="22726"/>
    <cellStyle name="표머릿글(上) 2 3 3 4" xfId="28208"/>
    <cellStyle name="표머릿글(上) 2 3 4" xfId="11029"/>
    <cellStyle name="표머릿글(上) 2 3 4 2" xfId="16971"/>
    <cellStyle name="표머릿글(上) 2 3 4 3" xfId="22727"/>
    <cellStyle name="표머릿글(上) 2 3 4 4" xfId="28209"/>
    <cellStyle name="표머릿글(上) 2 3 5" xfId="11030"/>
    <cellStyle name="표머릿글(上) 2 3 5 2" xfId="16972"/>
    <cellStyle name="표머릿글(上) 2 3 5 3" xfId="22728"/>
    <cellStyle name="표머릿글(上) 2 3 5 4" xfId="28210"/>
    <cellStyle name="표머릿글(上) 2 3 6" xfId="11031"/>
    <cellStyle name="표머릿글(上) 2 3 6 2" xfId="16973"/>
    <cellStyle name="표머릿글(上) 2 3 6 3" xfId="22729"/>
    <cellStyle name="표머릿글(上) 2 3 6 4" xfId="28211"/>
    <cellStyle name="표머릿글(上) 2 3 7" xfId="11032"/>
    <cellStyle name="표머릿글(上) 2 3 7 2" xfId="16974"/>
    <cellStyle name="표머릿글(上) 2 3 7 3" xfId="22730"/>
    <cellStyle name="표머릿글(上) 2 3 7 4" xfId="28212"/>
    <cellStyle name="표머릿글(上) 2 3 8" xfId="11033"/>
    <cellStyle name="표머릿글(上) 2 3 8 2" xfId="16975"/>
    <cellStyle name="표머릿글(上) 2 3 8 3" xfId="22731"/>
    <cellStyle name="표머릿글(上) 2 3 8 4" xfId="28213"/>
    <cellStyle name="표머릿글(上) 2 3 9" xfId="11034"/>
    <cellStyle name="표머릿글(上) 2 3 9 2" xfId="16976"/>
    <cellStyle name="표머릿글(上) 2 3 9 3" xfId="22732"/>
    <cellStyle name="표머릿글(上) 2 3 9 4" xfId="28214"/>
    <cellStyle name="표머릿글(上) 2 4" xfId="11035"/>
    <cellStyle name="표머릿글(上) 2 4 2" xfId="16977"/>
    <cellStyle name="표머릿글(上) 2 4 3" xfId="22733"/>
    <cellStyle name="표머릿글(上) 2 4 4" xfId="28215"/>
    <cellStyle name="표머릿글(上) 2 5" xfId="11036"/>
    <cellStyle name="표머릿글(上) 2 5 2" xfId="16978"/>
    <cellStyle name="표머릿글(上) 2 5 3" xfId="22734"/>
    <cellStyle name="표머릿글(上) 2 5 4" xfId="28216"/>
    <cellStyle name="표머릿글(上) 2 6" xfId="11037"/>
    <cellStyle name="표머릿글(上) 2 6 2" xfId="16979"/>
    <cellStyle name="표머릿글(上) 2 6 3" xfId="22735"/>
    <cellStyle name="표머릿글(上) 2 6 4" xfId="28217"/>
    <cellStyle name="표머릿글(上) 2 7" xfId="11038"/>
    <cellStyle name="표머릿글(上) 2 7 2" xfId="16980"/>
    <cellStyle name="표머릿글(上) 2 7 3" xfId="22736"/>
    <cellStyle name="표머릿글(上) 2 7 4" xfId="28218"/>
    <cellStyle name="표머릿글(上) 2 8" xfId="11039"/>
    <cellStyle name="표머릿글(上) 2 8 2" xfId="16981"/>
    <cellStyle name="표머릿글(上) 2 8 3" xfId="22737"/>
    <cellStyle name="표머릿글(上) 2 8 4" xfId="28219"/>
    <cellStyle name="표머릿글(上) 2 9" xfId="11040"/>
    <cellStyle name="표머릿글(上) 2 9 2" xfId="16982"/>
    <cellStyle name="표머릿글(上) 2 9 3" xfId="22738"/>
    <cellStyle name="표머릿글(上) 2 9 4" xfId="28220"/>
    <cellStyle name="표머릿글(上) 3" xfId="5539"/>
    <cellStyle name="표머릿글(上) 3 10" xfId="11532"/>
    <cellStyle name="표머릿글(上) 3 2" xfId="5827"/>
    <cellStyle name="표머릿글(上) 3 2 10" xfId="11800"/>
    <cellStyle name="표머릿글(上) 3 2 2" xfId="11041"/>
    <cellStyle name="표머릿글(上) 3 2 2 2" xfId="16983"/>
    <cellStyle name="표머릿글(上) 3 2 2 3" xfId="22739"/>
    <cellStyle name="표머릿글(上) 3 2 2 4" xfId="28221"/>
    <cellStyle name="표머릿글(上) 3 2 3" xfId="11042"/>
    <cellStyle name="표머릿글(上) 3 2 3 2" xfId="16984"/>
    <cellStyle name="표머릿글(上) 3 2 3 3" xfId="22740"/>
    <cellStyle name="표머릿글(上) 3 2 3 4" xfId="28222"/>
    <cellStyle name="표머릿글(上) 3 2 4" xfId="11043"/>
    <cellStyle name="표머릿글(上) 3 2 4 2" xfId="16985"/>
    <cellStyle name="표머릿글(上) 3 2 4 3" xfId="22741"/>
    <cellStyle name="표머릿글(上) 3 2 4 4" xfId="28223"/>
    <cellStyle name="표머릿글(上) 3 2 5" xfId="11044"/>
    <cellStyle name="표머릿글(上) 3 2 5 2" xfId="16986"/>
    <cellStyle name="표머릿글(上) 3 2 5 3" xfId="22742"/>
    <cellStyle name="표머릿글(上) 3 2 5 4" xfId="28224"/>
    <cellStyle name="표머릿글(上) 3 2 6" xfId="11045"/>
    <cellStyle name="표머릿글(上) 3 2 6 2" xfId="16987"/>
    <cellStyle name="표머릿글(上) 3 2 6 3" xfId="22743"/>
    <cellStyle name="표머릿글(上) 3 2 6 4" xfId="28225"/>
    <cellStyle name="표머릿글(上) 3 2 7" xfId="11046"/>
    <cellStyle name="표머릿글(上) 3 2 7 2" xfId="16988"/>
    <cellStyle name="표머릿글(上) 3 2 7 3" xfId="22744"/>
    <cellStyle name="표머릿글(上) 3 2 7 4" xfId="28226"/>
    <cellStyle name="표머릿글(上) 3 2 8" xfId="11047"/>
    <cellStyle name="표머릿글(上) 3 2 8 2" xfId="16989"/>
    <cellStyle name="표머릿글(上) 3 2 8 3" xfId="22745"/>
    <cellStyle name="표머릿글(上) 3 2 8 4" xfId="28227"/>
    <cellStyle name="표머릿글(上) 3 2 9" xfId="11048"/>
    <cellStyle name="표머릿글(上) 3 2 9 2" xfId="16990"/>
    <cellStyle name="표머릿글(上) 3 2 9 3" xfId="22746"/>
    <cellStyle name="표머릿글(上) 3 2 9 4" xfId="28228"/>
    <cellStyle name="표머릿글(上) 3 3" xfId="6049"/>
    <cellStyle name="표머릿글(上) 3 3 10" xfId="11049"/>
    <cellStyle name="표머릿글(上) 3 3 10 2" xfId="16991"/>
    <cellStyle name="표머릿글(上) 3 3 10 3" xfId="22747"/>
    <cellStyle name="표머릿글(上) 3 3 10 4" xfId="28229"/>
    <cellStyle name="표머릿글(上) 3 3 11" xfId="12021"/>
    <cellStyle name="표머릿글(上) 3 3 12" xfId="17778"/>
    <cellStyle name="표머릿글(上) 3 3 13" xfId="23275"/>
    <cellStyle name="표머릿글(上) 3 3 2" xfId="11050"/>
    <cellStyle name="표머릿글(上) 3 3 2 2" xfId="16992"/>
    <cellStyle name="표머릿글(上) 3 3 2 3" xfId="22748"/>
    <cellStyle name="표머릿글(上) 3 3 2 4" xfId="28230"/>
    <cellStyle name="표머릿글(上) 3 3 3" xfId="11051"/>
    <cellStyle name="표머릿글(上) 3 3 3 2" xfId="16993"/>
    <cellStyle name="표머릿글(上) 3 3 3 3" xfId="22749"/>
    <cellStyle name="표머릿글(上) 3 3 3 4" xfId="28231"/>
    <cellStyle name="표머릿글(上) 3 3 4" xfId="11052"/>
    <cellStyle name="표머릿글(上) 3 3 4 2" xfId="16994"/>
    <cellStyle name="표머릿글(上) 3 3 4 3" xfId="22750"/>
    <cellStyle name="표머릿글(上) 3 3 4 4" xfId="28232"/>
    <cellStyle name="표머릿글(上) 3 3 5" xfId="11053"/>
    <cellStyle name="표머릿글(上) 3 3 5 2" xfId="16995"/>
    <cellStyle name="표머릿글(上) 3 3 5 3" xfId="22751"/>
    <cellStyle name="표머릿글(上) 3 3 5 4" xfId="28233"/>
    <cellStyle name="표머릿글(上) 3 3 6" xfId="11054"/>
    <cellStyle name="표머릿글(上) 3 3 6 2" xfId="16996"/>
    <cellStyle name="표머릿글(上) 3 3 6 3" xfId="22752"/>
    <cellStyle name="표머릿글(上) 3 3 6 4" xfId="28234"/>
    <cellStyle name="표머릿글(上) 3 3 7" xfId="11055"/>
    <cellStyle name="표머릿글(上) 3 3 7 2" xfId="16997"/>
    <cellStyle name="표머릿글(上) 3 3 7 3" xfId="22753"/>
    <cellStyle name="표머릿글(上) 3 3 7 4" xfId="28235"/>
    <cellStyle name="표머릿글(上) 3 3 8" xfId="11056"/>
    <cellStyle name="표머릿글(上) 3 3 8 2" xfId="16998"/>
    <cellStyle name="표머릿글(上) 3 3 8 3" xfId="22754"/>
    <cellStyle name="표머릿글(上) 3 3 8 4" xfId="28236"/>
    <cellStyle name="표머릿글(上) 3 3 9" xfId="11057"/>
    <cellStyle name="표머릿글(上) 3 3 9 2" xfId="16999"/>
    <cellStyle name="표머릿글(上) 3 3 9 3" xfId="22755"/>
    <cellStyle name="표머릿글(上) 3 3 9 4" xfId="28237"/>
    <cellStyle name="표머릿글(上) 3 4" xfId="11058"/>
    <cellStyle name="표머릿글(上) 3 4 2" xfId="17000"/>
    <cellStyle name="표머릿글(上) 3 4 3" xfId="22756"/>
    <cellStyle name="표머릿글(上) 3 4 4" xfId="28238"/>
    <cellStyle name="표머릿글(上) 3 5" xfId="11059"/>
    <cellStyle name="표머릿글(上) 3 5 2" xfId="17001"/>
    <cellStyle name="표머릿글(上) 3 5 3" xfId="22757"/>
    <cellStyle name="표머릿글(上) 3 5 4" xfId="28239"/>
    <cellStyle name="표머릿글(上) 3 6" xfId="11060"/>
    <cellStyle name="표머릿글(上) 3 6 2" xfId="17002"/>
    <cellStyle name="표머릿글(上) 3 6 3" xfId="22758"/>
    <cellStyle name="표머릿글(上) 3 6 4" xfId="28240"/>
    <cellStyle name="표머릿글(上) 3 7" xfId="11061"/>
    <cellStyle name="표머릿글(上) 3 7 2" xfId="17003"/>
    <cellStyle name="표머릿글(上) 3 7 3" xfId="22759"/>
    <cellStyle name="표머릿글(上) 3 7 4" xfId="28241"/>
    <cellStyle name="표머릿글(上) 3 8" xfId="11062"/>
    <cellStyle name="표머릿글(上) 3 8 2" xfId="17004"/>
    <cellStyle name="표머릿글(上) 3 8 3" xfId="22760"/>
    <cellStyle name="표머릿글(上) 3 8 4" xfId="28242"/>
    <cellStyle name="표머릿글(上) 3 9" xfId="11063"/>
    <cellStyle name="표머릿글(上) 3 9 2" xfId="17005"/>
    <cellStyle name="표머릿글(上) 3 9 3" xfId="22761"/>
    <cellStyle name="표머릿글(上) 3 9 4" xfId="28243"/>
    <cellStyle name="표머릿글(上) 4" xfId="5482"/>
    <cellStyle name="표머릿글(上) 4 2" xfId="5770"/>
    <cellStyle name="표머릿글(上) 4 2 10" xfId="11064"/>
    <cellStyle name="표머릿글(上) 4 2 10 2" xfId="17006"/>
    <cellStyle name="표머릿글(上) 4 2 10 3" xfId="22762"/>
    <cellStyle name="표머릿글(上) 4 2 10 4" xfId="28244"/>
    <cellStyle name="표머릿글(上) 4 2 11" xfId="11743"/>
    <cellStyle name="표머릿글(上) 4 2 12" xfId="23023"/>
    <cellStyle name="표머릿글(上) 4 2 2" xfId="11065"/>
    <cellStyle name="표머릿글(上) 4 2 2 2" xfId="17007"/>
    <cellStyle name="표머릿글(上) 4 2 2 3" xfId="22763"/>
    <cellStyle name="표머릿글(上) 4 2 2 4" xfId="28245"/>
    <cellStyle name="표머릿글(上) 4 2 3" xfId="11066"/>
    <cellStyle name="표머릿글(上) 4 2 3 2" xfId="17008"/>
    <cellStyle name="표머릿글(上) 4 2 3 3" xfId="22764"/>
    <cellStyle name="표머릿글(上) 4 2 3 4" xfId="28246"/>
    <cellStyle name="표머릿글(上) 4 2 4" xfId="11067"/>
    <cellStyle name="표머릿글(上) 4 2 4 2" xfId="17009"/>
    <cellStyle name="표머릿글(上) 4 2 4 3" xfId="22765"/>
    <cellStyle name="표머릿글(上) 4 2 4 4" xfId="28247"/>
    <cellStyle name="표머릿글(上) 4 2 5" xfId="11068"/>
    <cellStyle name="표머릿글(上) 4 2 5 2" xfId="17010"/>
    <cellStyle name="표머릿글(上) 4 2 5 3" xfId="22766"/>
    <cellStyle name="표머릿글(上) 4 2 5 4" xfId="28248"/>
    <cellStyle name="표머릿글(上) 4 2 6" xfId="11069"/>
    <cellStyle name="표머릿글(上) 4 2 6 2" xfId="17011"/>
    <cellStyle name="표머릿글(上) 4 2 6 3" xfId="22767"/>
    <cellStyle name="표머릿글(上) 4 2 6 4" xfId="28249"/>
    <cellStyle name="표머릿글(上) 4 2 7" xfId="11070"/>
    <cellStyle name="표머릿글(上) 4 2 7 2" xfId="17012"/>
    <cellStyle name="표머릿글(上) 4 2 7 3" xfId="22768"/>
    <cellStyle name="표머릿글(上) 4 2 7 4" xfId="28250"/>
    <cellStyle name="표머릿글(上) 4 2 8" xfId="11071"/>
    <cellStyle name="표머릿글(上) 4 2 8 2" xfId="17013"/>
    <cellStyle name="표머릿글(上) 4 2 8 3" xfId="22769"/>
    <cellStyle name="표머릿글(上) 4 2 8 4" xfId="28251"/>
    <cellStyle name="표머릿글(上) 4 2 9" xfId="11072"/>
    <cellStyle name="표머릿글(上) 4 2 9 2" xfId="17014"/>
    <cellStyle name="표머릿글(上) 4 2 9 3" xfId="22770"/>
    <cellStyle name="표머릿글(上) 4 2 9 4" xfId="28252"/>
    <cellStyle name="표머릿글(上) 4 3" xfId="5995"/>
    <cellStyle name="표머릿글(上) 4 3 10" xfId="11073"/>
    <cellStyle name="표머릿글(上) 4 3 10 2" xfId="17015"/>
    <cellStyle name="표머릿글(上) 4 3 10 3" xfId="22771"/>
    <cellStyle name="표머릿글(上) 4 3 10 4" xfId="28253"/>
    <cellStyle name="표머릿글(上) 4 3 11" xfId="11968"/>
    <cellStyle name="표머릿글(上) 4 3 12" xfId="17725"/>
    <cellStyle name="표머릿글(上) 4 3 13" xfId="23222"/>
    <cellStyle name="표머릿글(上) 4 3 2" xfId="11074"/>
    <cellStyle name="표머릿글(上) 4 3 2 2" xfId="17016"/>
    <cellStyle name="표머릿글(上) 4 3 2 3" xfId="22772"/>
    <cellStyle name="표머릿글(上) 4 3 2 4" xfId="28254"/>
    <cellStyle name="표머릿글(上) 4 3 3" xfId="11075"/>
    <cellStyle name="표머릿글(上) 4 3 3 2" xfId="17017"/>
    <cellStyle name="표머릿글(上) 4 3 3 3" xfId="22773"/>
    <cellStyle name="표머릿글(上) 4 3 3 4" xfId="28255"/>
    <cellStyle name="표머릿글(上) 4 3 4" xfId="11076"/>
    <cellStyle name="표머릿글(上) 4 3 4 2" xfId="17018"/>
    <cellStyle name="표머릿글(上) 4 3 4 3" xfId="22774"/>
    <cellStyle name="표머릿글(上) 4 3 4 4" xfId="28256"/>
    <cellStyle name="표머릿글(上) 4 3 5" xfId="11077"/>
    <cellStyle name="표머릿글(上) 4 3 5 2" xfId="17019"/>
    <cellStyle name="표머릿글(上) 4 3 5 3" xfId="22775"/>
    <cellStyle name="표머릿글(上) 4 3 5 4" xfId="28257"/>
    <cellStyle name="표머릿글(上) 4 3 6" xfId="11078"/>
    <cellStyle name="표머릿글(上) 4 3 6 2" xfId="17020"/>
    <cellStyle name="표머릿글(上) 4 3 6 3" xfId="22776"/>
    <cellStyle name="표머릿글(上) 4 3 6 4" xfId="28258"/>
    <cellStyle name="표머릿글(上) 4 3 7" xfId="11079"/>
    <cellStyle name="표머릿글(上) 4 3 7 2" xfId="17021"/>
    <cellStyle name="표머릿글(上) 4 3 7 3" xfId="22777"/>
    <cellStyle name="표머릿글(上) 4 3 7 4" xfId="28259"/>
    <cellStyle name="표머릿글(上) 4 3 8" xfId="11080"/>
    <cellStyle name="표머릿글(上) 4 3 8 2" xfId="17022"/>
    <cellStyle name="표머릿글(上) 4 3 8 3" xfId="22778"/>
    <cellStyle name="표머릿글(上) 4 3 8 4" xfId="28260"/>
    <cellStyle name="표머릿글(上) 4 3 9" xfId="11081"/>
    <cellStyle name="표머릿글(上) 4 3 9 2" xfId="17023"/>
    <cellStyle name="표머릿글(上) 4 3 9 3" xfId="22779"/>
    <cellStyle name="표머릿글(上) 4 3 9 4" xfId="28261"/>
    <cellStyle name="표머릿글(上) 4 4" xfId="11082"/>
    <cellStyle name="표머릿글(上) 4 4 2" xfId="17024"/>
    <cellStyle name="표머릿글(上) 4 4 3" xfId="22780"/>
    <cellStyle name="표머릿글(上) 4 4 4" xfId="28262"/>
    <cellStyle name="표머릿글(上) 4 5" xfId="11083"/>
    <cellStyle name="표머릿글(上) 4 5 2" xfId="17025"/>
    <cellStyle name="표머릿글(上) 4 5 3" xfId="22781"/>
    <cellStyle name="표머릿글(上) 4 5 4" xfId="28263"/>
    <cellStyle name="표머릿글(上) 4 6" xfId="11084"/>
    <cellStyle name="표머릿글(上) 4 6 2" xfId="17026"/>
    <cellStyle name="표머릿글(上) 4 6 3" xfId="22782"/>
    <cellStyle name="표머릿글(上) 4 6 4" xfId="28264"/>
    <cellStyle name="표머릿글(上) 4 7" xfId="11085"/>
    <cellStyle name="표머릿글(上) 4 7 2" xfId="17027"/>
    <cellStyle name="표머릿글(上) 4 7 3" xfId="22783"/>
    <cellStyle name="표머릿글(上) 4 7 4" xfId="28265"/>
    <cellStyle name="표머릿글(上) 4 8" xfId="11086"/>
    <cellStyle name="표머릿글(上) 4 8 2" xfId="17028"/>
    <cellStyle name="표머릿글(上) 4 8 3" xfId="22784"/>
    <cellStyle name="표머릿글(上) 4 8 4" xfId="28266"/>
    <cellStyle name="표머릿글(上) 4 9" xfId="11476"/>
    <cellStyle name="표머릿글(上) 5" xfId="11087"/>
    <cellStyle name="표머릿글(上) 5 2" xfId="17029"/>
    <cellStyle name="표머릿글(上) 5 3" xfId="22785"/>
    <cellStyle name="표머릿글(上) 5 4" xfId="28267"/>
    <cellStyle name="표머릿글(上) 6" xfId="11088"/>
    <cellStyle name="표머릿글(上) 6 2" xfId="17030"/>
    <cellStyle name="표머릿글(上) 6 3" xfId="22786"/>
    <cellStyle name="표머릿글(上) 6 4" xfId="28268"/>
    <cellStyle name="표머릿글(上) 7" xfId="11089"/>
    <cellStyle name="표머릿글(上) 7 2" xfId="17031"/>
    <cellStyle name="표머릿글(上) 7 3" xfId="22787"/>
    <cellStyle name="표머릿글(上) 7 4" xfId="28269"/>
    <cellStyle name="표머릿글(上) 8" xfId="11090"/>
    <cellStyle name="표머릿글(上) 8 2" xfId="17032"/>
    <cellStyle name="표머릿글(上) 8 3" xfId="22788"/>
    <cellStyle name="표머릿글(上) 8 4" xfId="28270"/>
    <cellStyle name="표머릿글(上) 9" xfId="11091"/>
    <cellStyle name="표머릿글(上) 9 2" xfId="17033"/>
    <cellStyle name="표머릿글(上) 9 3" xfId="22789"/>
    <cellStyle name="표머릿글(上) 9 4" xfId="28271"/>
    <cellStyle name="표머릿글(中)" xfId="674"/>
    <cellStyle name="표머릿글(下)" xfId="675"/>
    <cellStyle name="표상단" xfId="4880"/>
    <cellStyle name="표상단 2" xfId="5543"/>
    <cellStyle name="표상단 2 2" xfId="5831"/>
    <cellStyle name="표상단 2 2 10" xfId="17566"/>
    <cellStyle name="표상단 2 2 2" xfId="11092"/>
    <cellStyle name="표상단 2 2 2 2" xfId="17034"/>
    <cellStyle name="표상단 2 2 2 3" xfId="28272"/>
    <cellStyle name="표상단 2 2 3" xfId="11093"/>
    <cellStyle name="표상단 2 2 3 2" xfId="17035"/>
    <cellStyle name="표상단 2 2 3 3" xfId="28273"/>
    <cellStyle name="표상단 2 2 4" xfId="11094"/>
    <cellStyle name="표상단 2 2 4 2" xfId="17036"/>
    <cellStyle name="표상단 2 2 4 3" xfId="28274"/>
    <cellStyle name="표상단 2 2 5" xfId="11095"/>
    <cellStyle name="표상단 2 2 5 2" xfId="17037"/>
    <cellStyle name="표상단 2 2 5 3" xfId="28275"/>
    <cellStyle name="표상단 2 2 6" xfId="11096"/>
    <cellStyle name="표상단 2 2 6 2" xfId="17038"/>
    <cellStyle name="표상단 2 2 6 3" xfId="28276"/>
    <cellStyle name="표상단 2 2 7" xfId="11097"/>
    <cellStyle name="표상단 2 2 7 2" xfId="17039"/>
    <cellStyle name="표상단 2 2 7 3" xfId="28277"/>
    <cellStyle name="표상단 2 2 8" xfId="11098"/>
    <cellStyle name="표상단 2 2 8 2" xfId="17040"/>
    <cellStyle name="표상단 2 2 8 3" xfId="28278"/>
    <cellStyle name="표상단 2 2 9" xfId="11804"/>
    <cellStyle name="표상단 2 3" xfId="6053"/>
    <cellStyle name="표상단 2 3 2" xfId="12025"/>
    <cellStyle name="표상단 2 4" xfId="11099"/>
    <cellStyle name="표상단 2 4 2" xfId="17041"/>
    <cellStyle name="표상단 2 4 3" xfId="28279"/>
    <cellStyle name="표상단 2 5" xfId="11100"/>
    <cellStyle name="표상단 2 5 2" xfId="17042"/>
    <cellStyle name="표상단 2 5 3" xfId="28280"/>
    <cellStyle name="표상단 2 6" xfId="11536"/>
    <cellStyle name="표상단 3" xfId="5426"/>
    <cellStyle name="표상단 3 10" xfId="11420"/>
    <cellStyle name="표상단 3 11" xfId="17217"/>
    <cellStyle name="표상단 3 12" xfId="11254"/>
    <cellStyle name="표상단 3 2" xfId="5714"/>
    <cellStyle name="표상단 3 2 10" xfId="11687"/>
    <cellStyle name="표상단 3 2 11" xfId="17456"/>
    <cellStyle name="표상단 3 2 12" xfId="22976"/>
    <cellStyle name="표상단 3 2 2" xfId="11101"/>
    <cellStyle name="표상단 3 2 2 2" xfId="17043"/>
    <cellStyle name="표상단 3 2 2 3" xfId="28281"/>
    <cellStyle name="표상단 3 2 3" xfId="11102"/>
    <cellStyle name="표상단 3 2 3 2" xfId="17044"/>
    <cellStyle name="표상단 3 2 3 3" xfId="28282"/>
    <cellStyle name="표상단 3 2 4" xfId="11103"/>
    <cellStyle name="표상단 3 2 4 2" xfId="17045"/>
    <cellStyle name="표상단 3 2 4 3" xfId="28283"/>
    <cellStyle name="표상단 3 2 5" xfId="11104"/>
    <cellStyle name="표상단 3 2 5 2" xfId="17046"/>
    <cellStyle name="표상단 3 2 5 3" xfId="28284"/>
    <cellStyle name="표상단 3 2 6" xfId="11105"/>
    <cellStyle name="표상단 3 2 6 2" xfId="17047"/>
    <cellStyle name="표상단 3 2 6 3" xfId="28285"/>
    <cellStyle name="표상단 3 2 7" xfId="11106"/>
    <cellStyle name="표상단 3 2 7 2" xfId="17048"/>
    <cellStyle name="표상단 3 2 7 3" xfId="28286"/>
    <cellStyle name="표상단 3 2 8" xfId="11107"/>
    <cellStyle name="표상단 3 2 8 2" xfId="17049"/>
    <cellStyle name="표상단 3 2 8 3" xfId="28287"/>
    <cellStyle name="표상단 3 2 9" xfId="11108"/>
    <cellStyle name="표상단 3 2 9 2" xfId="17050"/>
    <cellStyle name="표상단 3 2 9 3" xfId="28288"/>
    <cellStyle name="표상단 3 3" xfId="5950"/>
    <cellStyle name="표상단 3 3 10" xfId="11109"/>
    <cellStyle name="표상단 3 3 10 2" xfId="17051"/>
    <cellStyle name="표상단 3 3 10 3" xfId="28289"/>
    <cellStyle name="표상단 3 3 11" xfId="11923"/>
    <cellStyle name="표상단 3 3 12" xfId="17680"/>
    <cellStyle name="표상단 3 3 13" xfId="23177"/>
    <cellStyle name="표상단 3 3 2" xfId="11110"/>
    <cellStyle name="표상단 3 3 2 2" xfId="17052"/>
    <cellStyle name="표상단 3 3 2 3" xfId="28290"/>
    <cellStyle name="표상단 3 3 3" xfId="11111"/>
    <cellStyle name="표상단 3 3 3 2" xfId="17053"/>
    <cellStyle name="표상단 3 3 3 3" xfId="28291"/>
    <cellStyle name="표상단 3 3 4" xfId="11112"/>
    <cellStyle name="표상단 3 3 4 2" xfId="17054"/>
    <cellStyle name="표상단 3 3 4 3" xfId="28292"/>
    <cellStyle name="표상단 3 3 5" xfId="11113"/>
    <cellStyle name="표상단 3 3 5 2" xfId="17055"/>
    <cellStyle name="표상단 3 3 5 3" xfId="28293"/>
    <cellStyle name="표상단 3 3 6" xfId="11114"/>
    <cellStyle name="표상단 3 3 6 2" xfId="17056"/>
    <cellStyle name="표상단 3 3 6 3" xfId="28294"/>
    <cellStyle name="표상단 3 3 7" xfId="11115"/>
    <cellStyle name="표상단 3 3 7 2" xfId="17057"/>
    <cellStyle name="표상단 3 3 7 3" xfId="28295"/>
    <cellStyle name="표상단 3 3 8" xfId="11116"/>
    <cellStyle name="표상단 3 3 8 2" xfId="17058"/>
    <cellStyle name="표상단 3 3 8 3" xfId="28296"/>
    <cellStyle name="표상단 3 3 9" xfId="11117"/>
    <cellStyle name="표상단 3 3 9 2" xfId="17059"/>
    <cellStyle name="표상단 3 3 9 3" xfId="28297"/>
    <cellStyle name="표상단 3 4" xfId="11118"/>
    <cellStyle name="표상단 3 4 2" xfId="17060"/>
    <cellStyle name="표상단 3 4 3" xfId="28298"/>
    <cellStyle name="표상단 3 5" xfId="11119"/>
    <cellStyle name="표상단 3 5 2" xfId="17061"/>
    <cellStyle name="표상단 3 5 3" xfId="28299"/>
    <cellStyle name="표상단 3 6" xfId="11120"/>
    <cellStyle name="표상단 3 6 2" xfId="17062"/>
    <cellStyle name="표상단 3 6 3" xfId="28300"/>
    <cellStyle name="표상단 3 7" xfId="11121"/>
    <cellStyle name="표상단 3 7 2" xfId="17063"/>
    <cellStyle name="표상단 3 7 3" xfId="28301"/>
    <cellStyle name="표상단 3 8" xfId="11122"/>
    <cellStyle name="표상단 3 8 2" xfId="17064"/>
    <cellStyle name="표상단 3 8 3" xfId="28302"/>
    <cellStyle name="표상단 3 9" xfId="11123"/>
    <cellStyle name="표상단 3 9 2" xfId="17065"/>
    <cellStyle name="표상단 3 9 3" xfId="28303"/>
    <cellStyle name="표상단 4" xfId="5464"/>
    <cellStyle name="표상단 4 10" xfId="17251"/>
    <cellStyle name="표상단 4 11" xfId="22874"/>
    <cellStyle name="표상단 4 2" xfId="5752"/>
    <cellStyle name="표상단 4 2 2" xfId="11124"/>
    <cellStyle name="표상단 4 2 2 2" xfId="17066"/>
    <cellStyle name="표상단 4 2 2 3" xfId="28304"/>
    <cellStyle name="표상단 4 2 3" xfId="11725"/>
    <cellStyle name="표상단 4 2 4" xfId="17492"/>
    <cellStyle name="표상단 4 3" xfId="5979"/>
    <cellStyle name="표상단 4 3 10" xfId="11125"/>
    <cellStyle name="표상단 4 3 10 2" xfId="17067"/>
    <cellStyle name="표상단 4 3 10 3" xfId="28305"/>
    <cellStyle name="표상단 4 3 11" xfId="11952"/>
    <cellStyle name="표상단 4 3 12" xfId="17709"/>
    <cellStyle name="표상단 4 3 13" xfId="23206"/>
    <cellStyle name="표상단 4 3 2" xfId="11126"/>
    <cellStyle name="표상단 4 3 2 2" xfId="17068"/>
    <cellStyle name="표상단 4 3 2 3" xfId="28306"/>
    <cellStyle name="표상단 4 3 3" xfId="11127"/>
    <cellStyle name="표상단 4 3 3 2" xfId="17069"/>
    <cellStyle name="표상단 4 3 3 3" xfId="28307"/>
    <cellStyle name="표상단 4 3 4" xfId="11128"/>
    <cellStyle name="표상단 4 3 4 2" xfId="17070"/>
    <cellStyle name="표상단 4 3 4 3" xfId="28308"/>
    <cellStyle name="표상단 4 3 5" xfId="11129"/>
    <cellStyle name="표상단 4 3 5 2" xfId="17071"/>
    <cellStyle name="표상단 4 3 5 3" xfId="28309"/>
    <cellStyle name="표상단 4 3 6" xfId="11130"/>
    <cellStyle name="표상단 4 3 6 2" xfId="17072"/>
    <cellStyle name="표상단 4 3 6 3" xfId="28310"/>
    <cellStyle name="표상단 4 3 7" xfId="11131"/>
    <cellStyle name="표상단 4 3 7 2" xfId="17073"/>
    <cellStyle name="표상단 4 3 7 3" xfId="28311"/>
    <cellStyle name="표상단 4 3 8" xfId="11132"/>
    <cellStyle name="표상단 4 3 8 2" xfId="17074"/>
    <cellStyle name="표상단 4 3 8 3" xfId="28312"/>
    <cellStyle name="표상단 4 3 9" xfId="11133"/>
    <cellStyle name="표상단 4 3 9 2" xfId="17075"/>
    <cellStyle name="표상단 4 3 9 3" xfId="28313"/>
    <cellStyle name="표상단 4 4" xfId="11134"/>
    <cellStyle name="표상단 4 4 2" xfId="17076"/>
    <cellStyle name="표상단 4 4 3" xfId="28314"/>
    <cellStyle name="표상단 4 5" xfId="11135"/>
    <cellStyle name="표상단 4 5 2" xfId="17077"/>
    <cellStyle name="표상단 4 5 3" xfId="28315"/>
    <cellStyle name="표상단 4 6" xfId="11136"/>
    <cellStyle name="표상단 4 6 2" xfId="17078"/>
    <cellStyle name="표상단 4 6 3" xfId="28316"/>
    <cellStyle name="표상단 4 7" xfId="11137"/>
    <cellStyle name="표상단 4 7 2" xfId="17079"/>
    <cellStyle name="표상단 4 7 3" xfId="28317"/>
    <cellStyle name="표상단 4 8" xfId="11138"/>
    <cellStyle name="표상단 4 8 2" xfId="17080"/>
    <cellStyle name="표상단 4 8 3" xfId="28318"/>
    <cellStyle name="표상단 4 9" xfId="11458"/>
    <cellStyle name="표상단 5" xfId="5616"/>
    <cellStyle name="표상단 5 2" xfId="11597"/>
    <cellStyle name="표상단 6" xfId="11139"/>
    <cellStyle name="표상단 6 2" xfId="17081"/>
    <cellStyle name="표상단 6 3" xfId="28319"/>
    <cellStyle name="表示済みのハイパーリンク_~8004112" xfId="676"/>
    <cellStyle name="표제목" xfId="4881"/>
    <cellStyle name="표제목 2" xfId="5342"/>
    <cellStyle name="표제목 2 2" xfId="5579"/>
    <cellStyle name="표제목 2 2 2" xfId="5867"/>
    <cellStyle name="표제목 2 2 2 2" xfId="11140"/>
    <cellStyle name="표제목 2 2 2 2 2" xfId="17082"/>
    <cellStyle name="표제목 2 2 2 2 3" xfId="22790"/>
    <cellStyle name="표제목 2 2 2 2 4" xfId="28320"/>
    <cellStyle name="표제목 2 2 2 3" xfId="11141"/>
    <cellStyle name="표제목 2 2 2 3 2" xfId="17083"/>
    <cellStyle name="표제목 2 2 2 3 3" xfId="22791"/>
    <cellStyle name="표제목 2 2 2 3 4" xfId="28321"/>
    <cellStyle name="표제목 2 2 2 4" xfId="11142"/>
    <cellStyle name="표제목 2 2 2 4 2" xfId="17084"/>
    <cellStyle name="표제목 2 2 2 4 3" xfId="22792"/>
    <cellStyle name="표제목 2 2 2 4 4" xfId="28322"/>
    <cellStyle name="표제목 2 2 2 5" xfId="11143"/>
    <cellStyle name="표제목 2 2 2 5 2" xfId="17085"/>
    <cellStyle name="표제목 2 2 2 5 3" xfId="22793"/>
    <cellStyle name="표제목 2 2 2 5 4" xfId="28323"/>
    <cellStyle name="표제목 2 2 2 6" xfId="11144"/>
    <cellStyle name="표제목 2 2 2 6 2" xfId="17086"/>
    <cellStyle name="표제목 2 2 2 6 3" xfId="22794"/>
    <cellStyle name="표제목 2 2 2 6 4" xfId="28324"/>
    <cellStyle name="표제목 2 2 2 7" xfId="11840"/>
    <cellStyle name="표제목 2 2 2 8" xfId="17601"/>
    <cellStyle name="표제목 2 2 3" xfId="11145"/>
    <cellStyle name="표제목 2 2 3 2" xfId="17087"/>
    <cellStyle name="표제목 2 2 3 3" xfId="22795"/>
    <cellStyle name="표제목 2 2 3 4" xfId="28325"/>
    <cellStyle name="표제목 2 2 4" xfId="11146"/>
    <cellStyle name="표제목 2 2 4 2" xfId="17088"/>
    <cellStyle name="표제목 2 2 4 3" xfId="22796"/>
    <cellStyle name="표제목 2 2 4 4" xfId="28326"/>
    <cellStyle name="표제목 2 2 5" xfId="11147"/>
    <cellStyle name="표제목 2 2 5 2" xfId="17089"/>
    <cellStyle name="표제목 2 2 5 3" xfId="22797"/>
    <cellStyle name="표제목 2 2 5 4" xfId="28327"/>
    <cellStyle name="표제목 2 2 6" xfId="11148"/>
    <cellStyle name="표제목 2 2 6 2" xfId="17090"/>
    <cellStyle name="표제목 2 2 6 3" xfId="22798"/>
    <cellStyle name="표제목 2 2 6 4" xfId="28328"/>
    <cellStyle name="표제목 2 2 7" xfId="11149"/>
    <cellStyle name="표제목 2 2 7 2" xfId="17091"/>
    <cellStyle name="표제목 2 2 7 3" xfId="22799"/>
    <cellStyle name="표제목 2 2 7 4" xfId="28329"/>
    <cellStyle name="표제목 2 2 8" xfId="11150"/>
    <cellStyle name="표제목 2 2 8 2" xfId="17092"/>
    <cellStyle name="표제목 2 2 8 3" xfId="22800"/>
    <cellStyle name="표제목 2 2 8 4" xfId="28330"/>
    <cellStyle name="표제목 2 2 9" xfId="11151"/>
    <cellStyle name="표제목 2 2 9 2" xfId="17093"/>
    <cellStyle name="표제목 2 2 9 3" xfId="22801"/>
    <cellStyle name="표제목 2 2 9 4" xfId="28331"/>
    <cellStyle name="표제목 2 3" xfId="5591"/>
    <cellStyle name="표제목 2 3 2" xfId="5879"/>
    <cellStyle name="표제목 2 3 2 10" xfId="11152"/>
    <cellStyle name="표제목 2 3 2 10 2" xfId="17094"/>
    <cellStyle name="표제목 2 3 2 10 3" xfId="22802"/>
    <cellStyle name="표제목 2 3 2 10 4" xfId="28332"/>
    <cellStyle name="표제목 2 3 2 11" xfId="11852"/>
    <cellStyle name="표제목 2 3 2 12" xfId="23106"/>
    <cellStyle name="표제목 2 3 2 2" xfId="11153"/>
    <cellStyle name="표제목 2 3 2 2 2" xfId="17095"/>
    <cellStyle name="표제목 2 3 2 2 3" xfId="22803"/>
    <cellStyle name="표제목 2 3 2 2 4" xfId="28333"/>
    <cellStyle name="표제목 2 3 2 3" xfId="11154"/>
    <cellStyle name="표제목 2 3 2 3 2" xfId="17096"/>
    <cellStyle name="표제목 2 3 2 3 3" xfId="22804"/>
    <cellStyle name="표제목 2 3 2 3 4" xfId="28334"/>
    <cellStyle name="표제목 2 3 2 4" xfId="11155"/>
    <cellStyle name="표제목 2 3 2 4 2" xfId="17097"/>
    <cellStyle name="표제목 2 3 2 4 3" xfId="22805"/>
    <cellStyle name="표제목 2 3 2 4 4" xfId="28335"/>
    <cellStyle name="표제목 2 3 2 5" xfId="11156"/>
    <cellStyle name="표제목 2 3 2 5 2" xfId="17098"/>
    <cellStyle name="표제목 2 3 2 5 3" xfId="22806"/>
    <cellStyle name="표제목 2 3 2 5 4" xfId="28336"/>
    <cellStyle name="표제목 2 3 2 6" xfId="11157"/>
    <cellStyle name="표제목 2 3 2 6 2" xfId="17099"/>
    <cellStyle name="표제목 2 3 2 6 3" xfId="22807"/>
    <cellStyle name="표제목 2 3 2 6 4" xfId="28337"/>
    <cellStyle name="표제목 2 3 2 7" xfId="11158"/>
    <cellStyle name="표제목 2 3 2 7 2" xfId="17100"/>
    <cellStyle name="표제목 2 3 2 7 3" xfId="22808"/>
    <cellStyle name="표제목 2 3 2 7 4" xfId="28338"/>
    <cellStyle name="표제목 2 3 2 8" xfId="11159"/>
    <cellStyle name="표제목 2 3 2 8 2" xfId="17101"/>
    <cellStyle name="표제목 2 3 2 8 3" xfId="22809"/>
    <cellStyle name="표제목 2 3 2 8 4" xfId="28339"/>
    <cellStyle name="표제목 2 3 2 9" xfId="11160"/>
    <cellStyle name="표제목 2 3 2 9 2" xfId="17102"/>
    <cellStyle name="표제목 2 3 2 9 3" xfId="22810"/>
    <cellStyle name="표제목 2 3 2 9 4" xfId="28340"/>
    <cellStyle name="표제목 2 3 3" xfId="6084"/>
    <cellStyle name="표제목 2 3 3 10" xfId="11161"/>
    <cellStyle name="표제목 2 3 3 10 2" xfId="17103"/>
    <cellStyle name="표제목 2 3 3 10 3" xfId="22811"/>
    <cellStyle name="표제목 2 3 3 10 4" xfId="28341"/>
    <cellStyle name="표제목 2 3 3 11" xfId="12056"/>
    <cellStyle name="표제목 2 3 3 12" xfId="17812"/>
    <cellStyle name="표제목 2 3 3 13" xfId="23309"/>
    <cellStyle name="표제목 2 3 3 2" xfId="11162"/>
    <cellStyle name="표제목 2 3 3 2 2" xfId="17104"/>
    <cellStyle name="표제목 2 3 3 2 3" xfId="22812"/>
    <cellStyle name="표제목 2 3 3 2 4" xfId="28342"/>
    <cellStyle name="표제목 2 3 3 3" xfId="11163"/>
    <cellStyle name="표제목 2 3 3 3 2" xfId="17105"/>
    <cellStyle name="표제목 2 3 3 3 3" xfId="22813"/>
    <cellStyle name="표제목 2 3 3 3 4" xfId="28343"/>
    <cellStyle name="표제목 2 3 3 4" xfId="11164"/>
    <cellStyle name="표제목 2 3 3 4 2" xfId="17106"/>
    <cellStyle name="표제목 2 3 3 4 3" xfId="22814"/>
    <cellStyle name="표제목 2 3 3 4 4" xfId="28344"/>
    <cellStyle name="표제목 2 3 3 5" xfId="11165"/>
    <cellStyle name="표제목 2 3 3 5 2" xfId="17107"/>
    <cellStyle name="표제목 2 3 3 5 3" xfId="22815"/>
    <cellStyle name="표제목 2 3 3 5 4" xfId="28345"/>
    <cellStyle name="표제목 2 3 3 6" xfId="11166"/>
    <cellStyle name="표제목 2 3 3 6 2" xfId="17108"/>
    <cellStyle name="표제목 2 3 3 6 3" xfId="22816"/>
    <cellStyle name="표제목 2 3 3 6 4" xfId="28346"/>
    <cellStyle name="표제목 2 3 3 7" xfId="11167"/>
    <cellStyle name="표제목 2 3 3 7 2" xfId="17109"/>
    <cellStyle name="표제목 2 3 3 7 3" xfId="22817"/>
    <cellStyle name="표제목 2 3 3 7 4" xfId="28347"/>
    <cellStyle name="표제목 2 3 3 8" xfId="11168"/>
    <cellStyle name="표제목 2 3 3 8 2" xfId="17110"/>
    <cellStyle name="표제목 2 3 3 8 3" xfId="22818"/>
    <cellStyle name="표제목 2 3 3 8 4" xfId="28348"/>
    <cellStyle name="표제목 2 3 3 9" xfId="11169"/>
    <cellStyle name="표제목 2 3 3 9 2" xfId="17111"/>
    <cellStyle name="표제목 2 3 3 9 3" xfId="22819"/>
    <cellStyle name="표제목 2 3 3 9 4" xfId="28349"/>
    <cellStyle name="표제목 2 3 4" xfId="11170"/>
    <cellStyle name="표제목 2 3 4 2" xfId="17112"/>
    <cellStyle name="표제목 2 3 4 3" xfId="22820"/>
    <cellStyle name="표제목 2 3 4 4" xfId="28350"/>
    <cellStyle name="표제목 2 3 5" xfId="11171"/>
    <cellStyle name="표제목 2 3 5 2" xfId="17113"/>
    <cellStyle name="표제목 2 3 5 3" xfId="22821"/>
    <cellStyle name="표제목 2 3 5 4" xfId="28351"/>
    <cellStyle name="표제목 2 3 6" xfId="11172"/>
    <cellStyle name="표제목 2 3 6 2" xfId="17114"/>
    <cellStyle name="표제목 2 3 6 3" xfId="22822"/>
    <cellStyle name="표제목 2 3 6 4" xfId="28352"/>
    <cellStyle name="표제목 2 3 7" xfId="11576"/>
    <cellStyle name="표제목 2 4" xfId="5639"/>
    <cellStyle name="표제목 2 4 2" xfId="11173"/>
    <cellStyle name="표제목 2 4 2 2" xfId="17115"/>
    <cellStyle name="표제목 2 4 2 3" xfId="22823"/>
    <cellStyle name="표제목 2 4 2 4" xfId="28353"/>
    <cellStyle name="표제목 2 4 3" xfId="11174"/>
    <cellStyle name="표제목 2 4 3 2" xfId="17116"/>
    <cellStyle name="표제목 2 4 3 3" xfId="22824"/>
    <cellStyle name="표제목 2 4 3 4" xfId="28354"/>
    <cellStyle name="표제목 2 4 4" xfId="11175"/>
    <cellStyle name="표제목 2 4 4 2" xfId="17117"/>
    <cellStyle name="표제목 2 4 4 3" xfId="22825"/>
    <cellStyle name="표제목 2 4 4 4" xfId="28355"/>
    <cellStyle name="표제목 2 4 5" xfId="11176"/>
    <cellStyle name="표제목 2 4 5 2" xfId="17118"/>
    <cellStyle name="표제목 2 4 5 3" xfId="22826"/>
    <cellStyle name="표제목 2 4 5 4" xfId="28356"/>
    <cellStyle name="표제목 2 4 6" xfId="11177"/>
    <cellStyle name="표제목 2 4 6 2" xfId="17119"/>
    <cellStyle name="표제목 2 4 6 3" xfId="22827"/>
    <cellStyle name="표제목 2 4 6 4" xfId="28357"/>
    <cellStyle name="표제목 2 4 7" xfId="11612"/>
    <cellStyle name="표제목 2 4 8" xfId="17383"/>
    <cellStyle name="표제목 2 5" xfId="5885"/>
    <cellStyle name="표제목 2 5 10" xfId="11178"/>
    <cellStyle name="표제목 2 5 10 2" xfId="17120"/>
    <cellStyle name="표제목 2 5 10 3" xfId="22828"/>
    <cellStyle name="표제목 2 5 10 4" xfId="28358"/>
    <cellStyle name="표제목 2 5 11" xfId="11858"/>
    <cellStyle name="표제목 2 5 12" xfId="17615"/>
    <cellStyle name="표제목 2 5 13" xfId="23112"/>
    <cellStyle name="표제목 2 5 2" xfId="11179"/>
    <cellStyle name="표제목 2 5 2 2" xfId="17121"/>
    <cellStyle name="표제목 2 5 2 3" xfId="22829"/>
    <cellStyle name="표제목 2 5 2 4" xfId="28359"/>
    <cellStyle name="표제목 2 5 3" xfId="11180"/>
    <cellStyle name="표제목 2 5 3 2" xfId="17122"/>
    <cellStyle name="표제목 2 5 3 3" xfId="22830"/>
    <cellStyle name="표제목 2 5 3 4" xfId="28360"/>
    <cellStyle name="표제목 2 5 4" xfId="11181"/>
    <cellStyle name="표제목 2 5 4 2" xfId="17123"/>
    <cellStyle name="표제목 2 5 4 3" xfId="22831"/>
    <cellStyle name="표제목 2 5 4 4" xfId="28361"/>
    <cellStyle name="표제목 2 5 5" xfId="11182"/>
    <cellStyle name="표제목 2 5 5 2" xfId="17124"/>
    <cellStyle name="표제목 2 5 5 3" xfId="22832"/>
    <cellStyle name="표제목 2 5 5 4" xfId="28362"/>
    <cellStyle name="표제목 2 5 6" xfId="11183"/>
    <cellStyle name="표제목 2 5 6 2" xfId="17125"/>
    <cellStyle name="표제목 2 5 6 3" xfId="22833"/>
    <cellStyle name="표제목 2 5 6 4" xfId="28363"/>
    <cellStyle name="표제목 2 5 7" xfId="11184"/>
    <cellStyle name="표제목 2 5 7 2" xfId="17126"/>
    <cellStyle name="표제목 2 5 7 3" xfId="22834"/>
    <cellStyle name="표제목 2 5 7 4" xfId="28364"/>
    <cellStyle name="표제목 2 5 8" xfId="11185"/>
    <cellStyle name="표제목 2 5 8 2" xfId="17127"/>
    <cellStyle name="표제목 2 5 8 3" xfId="22835"/>
    <cellStyle name="표제목 2 5 8 4" xfId="28365"/>
    <cellStyle name="표제목 2 5 9" xfId="11186"/>
    <cellStyle name="표제목 2 5 9 2" xfId="17128"/>
    <cellStyle name="표제목 2 5 9 3" xfId="22836"/>
    <cellStyle name="표제목 2 5 9 4" xfId="28366"/>
    <cellStyle name="표제목 2 6" xfId="11187"/>
    <cellStyle name="표제목 2 6 2" xfId="17129"/>
    <cellStyle name="표제목 2 6 3" xfId="22837"/>
    <cellStyle name="표제목 2 6 4" xfId="28367"/>
    <cellStyle name="표제목 3" xfId="5425"/>
    <cellStyle name="표제목 3 10" xfId="11419"/>
    <cellStyle name="표제목 3 2" xfId="5713"/>
    <cellStyle name="표제목 3 2 2" xfId="11188"/>
    <cellStyle name="표제목 3 2 2 2" xfId="17130"/>
    <cellStyle name="표제목 3 2 2 3" xfId="22838"/>
    <cellStyle name="표제목 3 2 2 4" xfId="28368"/>
    <cellStyle name="표제목 3 2 3" xfId="11189"/>
    <cellStyle name="표제목 3 2 3 2" xfId="17131"/>
    <cellStyle name="표제목 3 2 3 3" xfId="22839"/>
    <cellStyle name="표제목 3 2 3 4" xfId="28369"/>
    <cellStyle name="표제목 3 2 4" xfId="11190"/>
    <cellStyle name="표제목 3 2 4 2" xfId="17132"/>
    <cellStyle name="표제목 3 2 4 3" xfId="22840"/>
    <cellStyle name="표제목 3 2 4 4" xfId="28370"/>
    <cellStyle name="표제목 3 2 5" xfId="11191"/>
    <cellStyle name="표제목 3 2 5 2" xfId="17133"/>
    <cellStyle name="표제목 3 2 5 3" xfId="22841"/>
    <cellStyle name="표제목 3 2 5 4" xfId="28371"/>
    <cellStyle name="표제목 3 2 6" xfId="11192"/>
    <cellStyle name="표제목 3 2 6 2" xfId="17134"/>
    <cellStyle name="표제목 3 2 6 3" xfId="22842"/>
    <cellStyle name="표제목 3 2 6 4" xfId="28372"/>
    <cellStyle name="표제목 3 2 7" xfId="11686"/>
    <cellStyle name="표제목 3 2 8" xfId="17455"/>
    <cellStyle name="표제목 3 3" xfId="5949"/>
    <cellStyle name="표제목 3 3 10" xfId="11193"/>
    <cellStyle name="표제목 3 3 10 2" xfId="17135"/>
    <cellStyle name="표제목 3 3 10 3" xfId="22843"/>
    <cellStyle name="표제목 3 3 10 4" xfId="28373"/>
    <cellStyle name="표제목 3 3 11" xfId="11922"/>
    <cellStyle name="표제목 3 3 12" xfId="17679"/>
    <cellStyle name="표제목 3 3 13" xfId="23176"/>
    <cellStyle name="표제목 3 3 2" xfId="11194"/>
    <cellStyle name="표제목 3 3 2 2" xfId="17136"/>
    <cellStyle name="표제목 3 3 2 3" xfId="22844"/>
    <cellStyle name="표제목 3 3 2 4" xfId="28374"/>
    <cellStyle name="표제목 3 3 3" xfId="11195"/>
    <cellStyle name="표제목 3 3 3 2" xfId="17137"/>
    <cellStyle name="표제목 3 3 3 3" xfId="22845"/>
    <cellStyle name="표제목 3 3 3 4" xfId="28375"/>
    <cellStyle name="표제목 3 3 4" xfId="11196"/>
    <cellStyle name="표제목 3 3 4 2" xfId="17138"/>
    <cellStyle name="표제목 3 3 4 3" xfId="22846"/>
    <cellStyle name="표제목 3 3 4 4" xfId="28376"/>
    <cellStyle name="표제목 3 3 5" xfId="11197"/>
    <cellStyle name="표제목 3 3 5 2" xfId="17139"/>
    <cellStyle name="표제목 3 3 5 3" xfId="22847"/>
    <cellStyle name="표제목 3 3 5 4" xfId="28377"/>
    <cellStyle name="표제목 3 3 6" xfId="11198"/>
    <cellStyle name="표제목 3 3 6 2" xfId="17140"/>
    <cellStyle name="표제목 3 3 6 3" xfId="22848"/>
    <cellStyle name="표제목 3 3 6 4" xfId="28378"/>
    <cellStyle name="표제목 3 3 7" xfId="11199"/>
    <cellStyle name="표제목 3 3 7 2" xfId="17141"/>
    <cellStyle name="표제목 3 3 7 3" xfId="22849"/>
    <cellStyle name="표제목 3 3 7 4" xfId="28379"/>
    <cellStyle name="표제목 3 3 8" xfId="11200"/>
    <cellStyle name="표제목 3 3 8 2" xfId="17142"/>
    <cellStyle name="표제목 3 3 8 3" xfId="22850"/>
    <cellStyle name="표제목 3 3 8 4" xfId="28380"/>
    <cellStyle name="표제목 3 3 9" xfId="11201"/>
    <cellStyle name="표제목 3 3 9 2" xfId="17143"/>
    <cellStyle name="표제목 3 3 9 3" xfId="22851"/>
    <cellStyle name="표제목 3 3 9 4" xfId="28381"/>
    <cellStyle name="표제목 3 4" xfId="11202"/>
    <cellStyle name="표제목 3 4 2" xfId="17144"/>
    <cellStyle name="표제목 3 4 3" xfId="22852"/>
    <cellStyle name="표제목 3 4 4" xfId="28382"/>
    <cellStyle name="표제목 3 5" xfId="11203"/>
    <cellStyle name="표제목 3 5 2" xfId="17145"/>
    <cellStyle name="표제목 3 5 3" xfId="22853"/>
    <cellStyle name="표제목 3 5 4" xfId="28383"/>
    <cellStyle name="표제목 3 6" xfId="11204"/>
    <cellStyle name="표제목 3 6 2" xfId="17146"/>
    <cellStyle name="표제목 3 6 3" xfId="22854"/>
    <cellStyle name="표제목 3 6 4" xfId="28384"/>
    <cellStyle name="표제목 3 7" xfId="11205"/>
    <cellStyle name="표제목 3 7 2" xfId="17147"/>
    <cellStyle name="표제목 3 7 3" xfId="22855"/>
    <cellStyle name="표제목 3 7 4" xfId="28385"/>
    <cellStyle name="표제목 3 8" xfId="11206"/>
    <cellStyle name="표제목 3 8 2" xfId="17148"/>
    <cellStyle name="표제목 3 8 3" xfId="22856"/>
    <cellStyle name="표제목 3 8 4" xfId="28386"/>
    <cellStyle name="표제목 3 9" xfId="11207"/>
    <cellStyle name="표제목 3 9 2" xfId="17149"/>
    <cellStyle name="표제목 3 9 3" xfId="22857"/>
    <cellStyle name="표제목 3 9 4" xfId="28387"/>
    <cellStyle name="표제목 4" xfId="5573"/>
    <cellStyle name="표제목 4 2" xfId="5861"/>
    <cellStyle name="표제목 4 2 2" xfId="11208"/>
    <cellStyle name="표제목 4 2 2 2" xfId="17150"/>
    <cellStyle name="표제목 4 2 2 3" xfId="22858"/>
    <cellStyle name="표제목 4 2 2 4" xfId="28388"/>
    <cellStyle name="표제목 4 2 3" xfId="11209"/>
    <cellStyle name="표제목 4 2 3 2" xfId="17151"/>
    <cellStyle name="표제목 4 2 3 3" xfId="22859"/>
    <cellStyle name="표제목 4 2 3 4" xfId="28389"/>
    <cellStyle name="표제목 4 2 4" xfId="11210"/>
    <cellStyle name="표제목 4 2 4 2" xfId="17152"/>
    <cellStyle name="표제목 4 2 4 3" xfId="22860"/>
    <cellStyle name="표제목 4 2 4 4" xfId="28390"/>
    <cellStyle name="표제목 4 2 5" xfId="11211"/>
    <cellStyle name="표제목 4 2 5 2" xfId="17153"/>
    <cellStyle name="표제목 4 2 5 3" xfId="22861"/>
    <cellStyle name="표제목 4 2 5 4" xfId="28391"/>
    <cellStyle name="표제목 4 2 6" xfId="11212"/>
    <cellStyle name="표제목 4 2 6 2" xfId="17154"/>
    <cellStyle name="표제목 4 2 6 3" xfId="22862"/>
    <cellStyle name="표제목 4 2 6 4" xfId="28392"/>
    <cellStyle name="표제목 4 2 7" xfId="11834"/>
    <cellStyle name="표제목 4 2 8" xfId="17595"/>
    <cellStyle name="표제목 4 3" xfId="11213"/>
    <cellStyle name="표제목 4 3 2" xfId="17155"/>
    <cellStyle name="표제목 4 3 3" xfId="22863"/>
    <cellStyle name="표제목 4 3 4" xfId="28393"/>
    <cellStyle name="표제목 4 4" xfId="11214"/>
    <cellStyle name="표제목 4 4 2" xfId="17156"/>
    <cellStyle name="표제목 4 4 3" xfId="22864"/>
    <cellStyle name="표제목 4 4 4" xfId="28394"/>
    <cellStyle name="표제목 4 5" xfId="11215"/>
    <cellStyle name="표제목 4 5 2" xfId="17157"/>
    <cellStyle name="표제목 4 5 3" xfId="22865"/>
    <cellStyle name="표제목 4 5 4" xfId="28395"/>
    <cellStyle name="표제목 4 6" xfId="11561"/>
    <cellStyle name="표제목 4 7" xfId="17338"/>
    <cellStyle name="표제목 5" xfId="5627"/>
    <cellStyle name="표제목 5 2" xfId="11216"/>
    <cellStyle name="표제목 5 2 2" xfId="17158"/>
    <cellStyle name="표제목 5 2 3" xfId="22866"/>
    <cellStyle name="표제목 5 2 4" xfId="28396"/>
    <cellStyle name="표제목 5 3" xfId="11217"/>
    <cellStyle name="표제목 5 3 2" xfId="17159"/>
    <cellStyle name="표제목 5 3 3" xfId="22867"/>
    <cellStyle name="표제목 5 3 4" xfId="28397"/>
    <cellStyle name="표제목 5 4" xfId="11218"/>
    <cellStyle name="표제목 5 4 2" xfId="17160"/>
    <cellStyle name="표제목 5 4 3" xfId="22868"/>
    <cellStyle name="표제목 5 4 4" xfId="28398"/>
    <cellStyle name="표제목 5 5" xfId="11219"/>
    <cellStyle name="표제목 5 5 2" xfId="17161"/>
    <cellStyle name="표제목 5 5 3" xfId="22869"/>
    <cellStyle name="표제목 5 5 4" xfId="28399"/>
    <cellStyle name="표제목 5 6" xfId="11220"/>
    <cellStyle name="표제목 5 6 2" xfId="17162"/>
    <cellStyle name="표제목 5 6 3" xfId="22870"/>
    <cellStyle name="표제목 5 6 4" xfId="28400"/>
    <cellStyle name="표제목 5 7" xfId="11602"/>
    <cellStyle name="표제목 5 8" xfId="17373"/>
    <cellStyle name="표제목 6" xfId="11221"/>
    <cellStyle name="표제목 6 2" xfId="17163"/>
    <cellStyle name="표제목 6 3" xfId="22871"/>
    <cellStyle name="표제목 6 4" xfId="28401"/>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11</xdr:col>
      <xdr:colOff>9525</xdr:colOff>
      <xdr:row>33</xdr:row>
      <xdr:rowOff>38100</xdr:rowOff>
    </xdr:from>
    <xdr:to>
      <xdr:col>11</xdr:col>
      <xdr:colOff>476250</xdr:colOff>
      <xdr:row>34</xdr:row>
      <xdr:rowOff>83303</xdr:rowOff>
    </xdr:to>
    <xdr:pic>
      <xdr:nvPicPr>
        <xdr:cNvPr id="10" name="그림 9"/>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029" t="13637" r="10097" b="15909"/>
        <a:stretch/>
      </xdr:blipFill>
      <xdr:spPr>
        <a:xfrm>
          <a:off x="5953125" y="7000875"/>
          <a:ext cx="466725" cy="245228"/>
        </a:xfrm>
        <a:prstGeom prst="rect">
          <a:avLst/>
        </a:prstGeom>
      </xdr:spPr>
    </xdr:pic>
    <xdr:clientData/>
  </xdr:twoCellAnchor>
  <xdr:twoCellAnchor editAs="oneCell">
    <xdr:from>
      <xdr:col>10</xdr:col>
      <xdr:colOff>828675</xdr:colOff>
      <xdr:row>34</xdr:row>
      <xdr:rowOff>152400</xdr:rowOff>
    </xdr:from>
    <xdr:to>
      <xdr:col>11</xdr:col>
      <xdr:colOff>457200</xdr:colOff>
      <xdr:row>35</xdr:row>
      <xdr:rowOff>188078</xdr:rowOff>
    </xdr:to>
    <xdr:pic>
      <xdr:nvPicPr>
        <xdr:cNvPr id="11" name="그림 10"/>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029" t="13637" r="10097" b="15909"/>
        <a:stretch/>
      </xdr:blipFill>
      <xdr:spPr>
        <a:xfrm>
          <a:off x="5934075" y="7315200"/>
          <a:ext cx="466725" cy="245228"/>
        </a:xfrm>
        <a:prstGeom prst="rect">
          <a:avLst/>
        </a:prstGeom>
      </xdr:spPr>
    </xdr:pic>
    <xdr:clientData/>
  </xdr:twoCellAnchor>
  <xdr:twoCellAnchor editAs="oneCell">
    <xdr:from>
      <xdr:col>11</xdr:col>
      <xdr:colOff>0</xdr:colOff>
      <xdr:row>27</xdr:row>
      <xdr:rowOff>152400</xdr:rowOff>
    </xdr:from>
    <xdr:to>
      <xdr:col>11</xdr:col>
      <xdr:colOff>477523</xdr:colOff>
      <xdr:row>29</xdr:row>
      <xdr:rowOff>172385</xdr:rowOff>
    </xdr:to>
    <xdr:pic>
      <xdr:nvPicPr>
        <xdr:cNvPr id="9"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5943600" y="5915025"/>
          <a:ext cx="477523" cy="420035"/>
        </a:xfrm>
        <a:prstGeom prst="rect">
          <a:avLst/>
        </a:prstGeom>
        <a:noFill/>
        <a:ln w="1">
          <a:noFill/>
          <a:miter lim="800000"/>
          <a:headEnd/>
          <a:tailEnd type="none" w="med" len="med"/>
        </a:ln>
        <a:effectLst/>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45824;&#52404;&#53804;&#51088;&#49324;&#50629;&#48512;/&#47532;&#52768;/REITs-&#45824;&#54620;&#53664;&#51648;&#49888;&#53441;/&#45824;&#54620;&#51228;4&#54840;&#45684;&#49828;&#53580;&#51060;(&#54868;&#49457;&#44592;&#49328;)/&#53804;&#51088;&#48372;&#44256;&#49436;/2021/6&#44592;2&#48516;&#44592;/&#45824;&#54620;&#51228;4&#54840;_&#51228;6&#44592;_1&#48516;&#44592;_&#53804;&#51088;&#48372;&#44256;&#4943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부.Ⅰ.1"/>
      <sheetName val="1부.Ⅰ.2.1)"/>
      <sheetName val="1부.Ⅰ.2.2)"/>
      <sheetName val="1부.Ⅰ.3.1)"/>
      <sheetName val="1부.Ⅰ.3.2)"/>
      <sheetName val="1부.Ⅰ.4.1)"/>
      <sheetName val="1부.Ⅰ.4.2)"/>
      <sheetName val="1부.Ⅰ.4.3)"/>
      <sheetName val="1부.Ⅰ.5"/>
      <sheetName val="2부.Ⅰ"/>
      <sheetName val="2부.Ⅰ.1.1)"/>
      <sheetName val="2부.Ⅰ.1.2)"/>
      <sheetName val="2부.Ⅰ.1.3)"/>
      <sheetName val="2부.Ⅰ.2"/>
      <sheetName val="2부.Ⅰ.3"/>
      <sheetName val="2부.Ⅰ.4"/>
      <sheetName val="2부.Ⅱ"/>
      <sheetName val="3부.Ⅰ"/>
      <sheetName val="3부.Ⅱ.1.1)"/>
      <sheetName val="3부.Ⅱ.1.2)"/>
      <sheetName val="3부.Ⅱ.2"/>
      <sheetName val="3부.Ⅱ.3"/>
      <sheetName val="3부.Ⅱ.4"/>
      <sheetName val="3부.Ⅲ"/>
      <sheetName val="3부.Ⅳ.1"/>
      <sheetName val="3부.Ⅳ.2"/>
      <sheetName val="3부.Ⅴ"/>
      <sheetName val="4부.Ⅰ.1"/>
      <sheetName val="4부.Ⅰ.2"/>
      <sheetName val="5부.Ⅰ"/>
      <sheetName val="5부.Ⅱ"/>
      <sheetName val="5부.Ⅲ"/>
      <sheetName val="5부.Ⅳ"/>
      <sheetName val="5부.Ⅴ"/>
      <sheetName val="5부.Ⅵ"/>
      <sheetName val="5부.Ⅶ"/>
      <sheetName val="6부.Ⅰ"/>
      <sheetName val="7부.Ⅰ"/>
      <sheetName val="8부.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row r="24">
          <cell r="O24">
            <v>60000000</v>
          </cell>
        </row>
        <row r="26">
          <cell r="O26">
            <v>7500000</v>
          </cell>
        </row>
        <row r="27">
          <cell r="O27">
            <v>21250000</v>
          </cell>
        </row>
      </sheetData>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39"/>
  <sheetViews>
    <sheetView showGridLines="0" tabSelected="1" view="pageBreakPreview" zoomScaleNormal="100" zoomScaleSheetLayoutView="100" workbookViewId="0">
      <selection activeCell="M5" sqref="M5"/>
    </sheetView>
  </sheetViews>
  <sheetFormatPr defaultRowHeight="16.5"/>
  <cols>
    <col min="1" max="1" width="3.625" customWidth="1"/>
    <col min="3" max="3" width="6.5" customWidth="1"/>
    <col min="4" max="4" width="12.625" customWidth="1"/>
    <col min="5" max="5" width="4.625" customWidth="1"/>
    <col min="6" max="6" width="5" customWidth="1"/>
    <col min="8" max="8" width="4.625" customWidth="1"/>
    <col min="9" max="9" width="5" customWidth="1"/>
    <col min="10" max="10" width="7" customWidth="1"/>
    <col min="11" max="11" width="11" customWidth="1"/>
    <col min="12" max="12" width="6.5" customWidth="1"/>
  </cols>
  <sheetData>
    <row r="1" spans="1:12" s="1" customFormat="1" ht="15.75"/>
    <row r="2" spans="1:12" s="1" customFormat="1" ht="15.75"/>
    <row r="3" spans="1:12" s="1" customFormat="1" ht="39.75">
      <c r="A3" s="226" t="s">
        <v>0</v>
      </c>
      <c r="B3" s="226"/>
      <c r="C3" s="226"/>
      <c r="D3" s="226"/>
      <c r="E3" s="226"/>
      <c r="F3" s="226"/>
      <c r="G3" s="226"/>
      <c r="H3" s="226"/>
      <c r="I3" s="226"/>
      <c r="J3" s="226"/>
      <c r="K3" s="226"/>
      <c r="L3" s="226"/>
    </row>
    <row r="4" spans="1:12" s="1" customFormat="1" ht="9" customHeight="1">
      <c r="A4" s="2"/>
      <c r="B4" s="2"/>
      <c r="C4" s="2"/>
      <c r="D4" s="2"/>
      <c r="E4" s="2"/>
      <c r="F4" s="2"/>
      <c r="G4" s="2"/>
      <c r="H4" s="2"/>
      <c r="I4" s="2"/>
      <c r="J4" s="2"/>
      <c r="K4" s="2"/>
      <c r="L4" s="2"/>
    </row>
    <row r="5" spans="1:12" s="1" customFormat="1" ht="7.5" customHeight="1">
      <c r="D5" s="227"/>
      <c r="E5" s="227"/>
      <c r="F5" s="227"/>
      <c r="G5" s="227"/>
      <c r="H5" s="3"/>
      <c r="I5" s="4"/>
    </row>
    <row r="6" spans="1:12" s="1" customFormat="1" ht="17.25">
      <c r="D6" s="228" t="s">
        <v>1083</v>
      </c>
      <c r="E6" s="228"/>
      <c r="F6" s="5" t="s">
        <v>1</v>
      </c>
      <c r="G6" s="228" t="s">
        <v>1084</v>
      </c>
      <c r="H6" s="228"/>
      <c r="I6" s="5" t="s">
        <v>2</v>
      </c>
    </row>
    <row r="7" spans="1:12" s="1" customFormat="1" ht="15.75"/>
    <row r="8" spans="1:12" s="1" customFormat="1" ht="17.25">
      <c r="D8" s="6" t="s">
        <v>1042</v>
      </c>
      <c r="E8" s="198">
        <v>6</v>
      </c>
      <c r="F8" s="199" t="s">
        <v>417</v>
      </c>
      <c r="G8" s="198">
        <v>3</v>
      </c>
      <c r="H8" s="199" t="s">
        <v>1043</v>
      </c>
    </row>
    <row r="9" spans="1:12" s="1" customFormat="1" ht="15.75"/>
    <row r="10" spans="1:12" s="1" customFormat="1" ht="15.75"/>
    <row r="11" spans="1:12" s="1" customFormat="1" ht="17.25">
      <c r="B11" s="229" t="s">
        <v>3</v>
      </c>
      <c r="C11" s="229"/>
      <c r="D11" s="229"/>
      <c r="E11" s="229"/>
      <c r="F11" s="229"/>
      <c r="G11" s="8"/>
      <c r="H11" s="8"/>
      <c r="I11" s="8"/>
    </row>
    <row r="12" spans="1:12" s="1" customFormat="1" ht="6.75" customHeight="1"/>
    <row r="13" spans="1:12" s="1" customFormat="1" ht="17.25">
      <c r="D13" s="230"/>
      <c r="E13" s="230"/>
      <c r="F13" s="230"/>
      <c r="G13" s="230"/>
      <c r="H13" s="230"/>
      <c r="I13" s="230"/>
    </row>
    <row r="14" spans="1:12" s="1" customFormat="1" ht="38.25" customHeight="1">
      <c r="B14" s="231" t="s">
        <v>4</v>
      </c>
      <c r="C14" s="229"/>
      <c r="D14" s="229"/>
      <c r="E14" s="229"/>
      <c r="F14" s="229"/>
      <c r="G14" s="229"/>
      <c r="H14" s="229"/>
      <c r="I14" s="229"/>
      <c r="J14" s="229"/>
      <c r="K14" s="229"/>
    </row>
    <row r="15" spans="1:12" s="1" customFormat="1" ht="15.75"/>
    <row r="16" spans="1:12" s="1" customFormat="1" ht="15.75"/>
    <row r="17" spans="4:11" s="1" customFormat="1" ht="15.75">
      <c r="J17" s="232" t="s">
        <v>1085</v>
      </c>
      <c r="K17" s="233"/>
    </row>
    <row r="18" spans="4:11" s="1" customFormat="1" ht="15.75"/>
    <row r="19" spans="4:11" s="1" customFormat="1" ht="15.75"/>
    <row r="20" spans="4:11" s="1" customFormat="1" ht="15.75"/>
    <row r="21" spans="4:11" s="1" customFormat="1" ht="15.75"/>
    <row r="22" spans="4:11" s="1" customFormat="1" ht="15.75"/>
    <row r="23" spans="4:11" s="1" customFormat="1" ht="15.75"/>
    <row r="24" spans="4:11" s="1" customFormat="1" ht="15.75"/>
    <row r="25" spans="4:11" s="1" customFormat="1" ht="15.75"/>
    <row r="26" spans="4:11" s="1" customFormat="1" ht="15.75"/>
    <row r="27" spans="4:11" s="1" customFormat="1" ht="15.75"/>
    <row r="28" spans="4:11" s="1" customFormat="1" ht="15.75">
      <c r="D28" s="10" t="s">
        <v>5</v>
      </c>
      <c r="E28" s="234" t="s">
        <v>1086</v>
      </c>
      <c r="F28" s="234"/>
      <c r="G28" s="234"/>
      <c r="H28" s="234"/>
      <c r="I28" s="234"/>
      <c r="J28" s="234"/>
      <c r="K28" s="234"/>
    </row>
    <row r="29" spans="4:11" s="1" customFormat="1" ht="15.75">
      <c r="D29" s="10" t="s">
        <v>6</v>
      </c>
      <c r="E29" s="234" t="s">
        <v>1087</v>
      </c>
      <c r="F29" s="234"/>
      <c r="G29" s="234"/>
      <c r="H29" s="234"/>
      <c r="I29" s="234"/>
      <c r="J29" s="234"/>
      <c r="K29" s="234"/>
    </row>
    <row r="30" spans="4:11" s="1" customFormat="1" ht="15.75">
      <c r="D30" s="10" t="s">
        <v>7</v>
      </c>
      <c r="E30" s="234" t="s">
        <v>1088</v>
      </c>
      <c r="F30" s="234"/>
      <c r="G30" s="234"/>
      <c r="H30" s="234"/>
      <c r="I30" s="234"/>
      <c r="J30" s="234"/>
      <c r="K30" s="234"/>
    </row>
    <row r="31" spans="4:11" s="1" customFormat="1" ht="15.75">
      <c r="D31" s="10"/>
      <c r="E31" s="224" t="s">
        <v>8</v>
      </c>
      <c r="F31" s="224"/>
      <c r="G31" s="225" t="s">
        <v>1089</v>
      </c>
      <c r="H31" s="225"/>
      <c r="I31" s="225"/>
      <c r="J31" s="225"/>
      <c r="K31" s="225"/>
    </row>
    <row r="32" spans="4:11" s="1" customFormat="1" ht="15.75">
      <c r="D32" s="10"/>
      <c r="E32" s="224" t="s">
        <v>9</v>
      </c>
      <c r="F32" s="224"/>
      <c r="G32" s="234" t="s">
        <v>1090</v>
      </c>
      <c r="H32" s="234"/>
      <c r="I32" s="234"/>
      <c r="J32" s="234"/>
      <c r="K32" s="234"/>
    </row>
    <row r="33" spans="1:12" s="1" customFormat="1" ht="15.75">
      <c r="D33" s="10" t="s">
        <v>10</v>
      </c>
      <c r="E33" s="235" t="s">
        <v>11</v>
      </c>
      <c r="F33" s="235"/>
      <c r="G33" s="225" t="s">
        <v>1091</v>
      </c>
      <c r="H33" s="225"/>
      <c r="I33" s="225"/>
      <c r="J33" s="11" t="s">
        <v>12</v>
      </c>
      <c r="K33" s="13" t="s">
        <v>1092</v>
      </c>
    </row>
    <row r="34" spans="1:12" s="1" customFormat="1" ht="15.75">
      <c r="E34" s="235" t="s">
        <v>13</v>
      </c>
      <c r="F34" s="235"/>
      <c r="G34" s="225" t="s">
        <v>1089</v>
      </c>
      <c r="H34" s="225"/>
      <c r="I34" s="225"/>
      <c r="J34" s="12" t="s">
        <v>14</v>
      </c>
      <c r="K34" s="13" t="s">
        <v>1093</v>
      </c>
    </row>
    <row r="35" spans="1:12" s="1" customFormat="1" ht="16.5" customHeight="1">
      <c r="D35" s="10" t="s">
        <v>15</v>
      </c>
      <c r="E35" s="235" t="s">
        <v>11</v>
      </c>
      <c r="F35" s="235"/>
      <c r="G35" s="225" t="s">
        <v>1091</v>
      </c>
      <c r="H35" s="225"/>
      <c r="I35" s="225"/>
      <c r="J35" s="11" t="s">
        <v>12</v>
      </c>
      <c r="K35" s="13" t="s">
        <v>1092</v>
      </c>
    </row>
    <row r="36" spans="1:12" s="1" customFormat="1" ht="16.5" customHeight="1">
      <c r="E36" s="235" t="s">
        <v>13</v>
      </c>
      <c r="F36" s="235"/>
      <c r="G36" s="225" t="s">
        <v>1089</v>
      </c>
      <c r="H36" s="225"/>
      <c r="I36" s="225"/>
      <c r="J36" s="12" t="s">
        <v>14</v>
      </c>
      <c r="K36" s="13" t="s">
        <v>1093</v>
      </c>
    </row>
    <row r="37" spans="1:12" s="1" customFormat="1" ht="15.75"/>
    <row r="38" spans="1:12" s="1" customFormat="1" ht="15.75"/>
    <row r="39" spans="1:12" s="1" customFormat="1" ht="86.25" customHeight="1">
      <c r="A39" s="236" t="s">
        <v>16</v>
      </c>
      <c r="B39" s="237"/>
      <c r="C39" s="237"/>
      <c r="D39" s="237"/>
      <c r="E39" s="237"/>
      <c r="F39" s="237"/>
      <c r="G39" s="237"/>
      <c r="H39" s="237"/>
      <c r="I39" s="237"/>
      <c r="J39" s="237"/>
      <c r="K39" s="237"/>
      <c r="L39" s="238"/>
    </row>
  </sheetData>
  <mergeCells count="24">
    <mergeCell ref="E35:F35"/>
    <mergeCell ref="G35:I35"/>
    <mergeCell ref="E36:F36"/>
    <mergeCell ref="G36:I36"/>
    <mergeCell ref="A39:L39"/>
    <mergeCell ref="E32:F32"/>
    <mergeCell ref="G32:K32"/>
    <mergeCell ref="E33:F33"/>
    <mergeCell ref="G33:I33"/>
    <mergeCell ref="E34:F34"/>
    <mergeCell ref="G34:I34"/>
    <mergeCell ref="E31:F31"/>
    <mergeCell ref="G31:K31"/>
    <mergeCell ref="A3:L3"/>
    <mergeCell ref="D5:G5"/>
    <mergeCell ref="D6:E6"/>
    <mergeCell ref="G6:H6"/>
    <mergeCell ref="B11:F11"/>
    <mergeCell ref="D13:I13"/>
    <mergeCell ref="B14:K14"/>
    <mergeCell ref="J17:K17"/>
    <mergeCell ref="E28:K28"/>
    <mergeCell ref="E29:K29"/>
    <mergeCell ref="E30:K30"/>
  </mergeCells>
  <phoneticPr fontId="2" type="noConversion"/>
  <pageMargins left="0.70866141732283472" right="0.70866141732283472" top="1.5748031496062993" bottom="0.74803149606299213" header="0.31496062992125984" footer="0.31496062992125984"/>
  <pageSetup paperSize="9" scale="94" orientation="portrait" blackAndWhite="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AM27"/>
  <sheetViews>
    <sheetView showZeros="0" view="pageBreakPreview" zoomScaleNormal="85" zoomScaleSheetLayoutView="100" workbookViewId="0">
      <selection activeCell="AL7" sqref="AL7"/>
    </sheetView>
  </sheetViews>
  <sheetFormatPr defaultRowHeight="16.5"/>
  <cols>
    <col min="1" max="4" width="1.125" style="1" customWidth="1"/>
    <col min="5" max="37" width="2.375" style="1" customWidth="1"/>
    <col min="38" max="38" width="22.5" style="1" customWidth="1"/>
    <col min="39" max="39" width="9" style="1"/>
  </cols>
  <sheetData>
    <row r="2" spans="1:39" ht="19.5">
      <c r="A2" s="239" t="s">
        <v>17</v>
      </c>
      <c r="B2" s="239"/>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c r="AC2" s="239"/>
      <c r="AD2" s="239"/>
      <c r="AE2" s="239"/>
      <c r="AF2" s="239"/>
      <c r="AG2" s="239"/>
      <c r="AH2" s="239"/>
      <c r="AI2" s="239"/>
      <c r="AJ2" s="239"/>
      <c r="AK2" s="239"/>
    </row>
    <row r="3" spans="1:39">
      <c r="A3" s="27"/>
      <c r="B3" s="27"/>
      <c r="C3" s="27"/>
      <c r="D3" s="27"/>
      <c r="E3" s="27"/>
      <c r="F3" s="27"/>
      <c r="G3" s="27"/>
      <c r="H3" s="27"/>
      <c r="I3" s="27"/>
      <c r="J3" s="27"/>
      <c r="K3" s="27"/>
      <c r="L3" s="27"/>
      <c r="M3" s="27"/>
      <c r="N3" s="27"/>
      <c r="O3" s="27"/>
      <c r="P3" s="27"/>
    </row>
    <row r="4" spans="1:39" ht="17.25">
      <c r="A4" s="27"/>
      <c r="B4" s="27"/>
      <c r="C4" s="27"/>
      <c r="D4" s="27"/>
      <c r="E4" s="27"/>
      <c r="F4" s="27"/>
      <c r="G4" s="27"/>
      <c r="H4" s="27"/>
      <c r="I4" s="27"/>
      <c r="J4" s="27"/>
      <c r="K4" s="27"/>
      <c r="L4" s="27"/>
      <c r="M4" s="27"/>
      <c r="N4" s="27"/>
      <c r="O4" s="27"/>
      <c r="P4" s="27"/>
      <c r="Y4" s="8"/>
      <c r="Z4" s="8"/>
      <c r="AA4" s="8"/>
      <c r="AB4" s="8"/>
      <c r="AC4" s="8"/>
      <c r="AD4" s="8"/>
      <c r="AE4" s="8"/>
      <c r="AF4" s="8"/>
      <c r="AG4" s="8"/>
      <c r="AH4" s="8"/>
      <c r="AI4" s="8"/>
      <c r="AJ4" s="8"/>
      <c r="AK4" s="8"/>
    </row>
    <row r="5" spans="1:39" ht="19.5">
      <c r="A5" s="240" t="s">
        <v>18</v>
      </c>
      <c r="B5" s="240"/>
      <c r="C5" s="240"/>
      <c r="D5" s="240"/>
      <c r="E5" s="240"/>
      <c r="F5" s="240"/>
      <c r="G5" s="240"/>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0"/>
      <c r="AG5" s="240"/>
      <c r="AH5" s="17"/>
      <c r="AI5" s="17"/>
      <c r="AJ5" s="17"/>
      <c r="AK5" s="35"/>
      <c r="AL5" s="14"/>
    </row>
    <row r="6" spans="1:39" ht="19.5">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35"/>
      <c r="AL6" s="14"/>
    </row>
    <row r="7" spans="1:39" ht="19.5">
      <c r="A7" s="17"/>
      <c r="B7" s="241" t="s">
        <v>19</v>
      </c>
      <c r="C7" s="241"/>
      <c r="D7" s="241"/>
      <c r="E7" s="241"/>
      <c r="F7" s="241"/>
      <c r="G7" s="241"/>
      <c r="H7" s="241"/>
      <c r="I7" s="241"/>
      <c r="J7" s="241"/>
      <c r="K7" s="241"/>
      <c r="L7" s="241"/>
      <c r="M7" s="241"/>
      <c r="N7" s="241"/>
      <c r="O7" s="241"/>
      <c r="P7" s="241"/>
      <c r="Q7" s="17"/>
      <c r="R7" s="17"/>
      <c r="S7" s="17"/>
      <c r="T7" s="17"/>
      <c r="U7" s="17"/>
      <c r="V7" s="17"/>
      <c r="W7" s="17"/>
      <c r="X7" s="17"/>
      <c r="Y7" s="17"/>
      <c r="Z7" s="17"/>
      <c r="AA7" s="17"/>
      <c r="AB7" s="17"/>
      <c r="AC7" s="17"/>
      <c r="AD7" s="17"/>
      <c r="AE7" s="17"/>
      <c r="AF7" s="17"/>
      <c r="AG7" s="17"/>
      <c r="AH7" s="17"/>
      <c r="AI7" s="17"/>
      <c r="AJ7" s="17"/>
      <c r="AK7" s="35"/>
      <c r="AL7" s="14"/>
    </row>
    <row r="8" spans="1:39" ht="19.5">
      <c r="A8" s="17"/>
      <c r="B8" s="16"/>
      <c r="C8" s="16"/>
      <c r="D8" s="16"/>
      <c r="E8" s="16"/>
      <c r="F8" s="16"/>
      <c r="G8" s="16"/>
      <c r="H8" s="16"/>
      <c r="I8" s="16"/>
      <c r="J8" s="16"/>
      <c r="K8" s="16"/>
      <c r="L8" s="16"/>
      <c r="M8" s="16"/>
      <c r="N8" s="16"/>
      <c r="O8" s="16"/>
      <c r="P8" s="16"/>
      <c r="Q8" s="17"/>
      <c r="R8" s="17"/>
      <c r="S8" s="17"/>
      <c r="T8" s="17"/>
      <c r="U8" s="17"/>
      <c r="V8" s="17"/>
      <c r="W8" s="17"/>
      <c r="X8" s="17"/>
      <c r="Y8" s="17"/>
      <c r="Z8" s="17"/>
      <c r="AA8" s="17"/>
      <c r="AB8" s="17"/>
      <c r="AC8" s="17"/>
      <c r="AD8" s="17"/>
      <c r="AE8" s="17"/>
      <c r="AF8" s="17"/>
      <c r="AG8" s="17"/>
      <c r="AH8" s="17"/>
      <c r="AI8" s="17"/>
      <c r="AJ8" s="17"/>
      <c r="AK8" s="35"/>
      <c r="AL8" s="34" t="s">
        <v>20</v>
      </c>
    </row>
    <row r="9" spans="1:39" s="26" customFormat="1" ht="57" customHeight="1">
      <c r="A9" s="30"/>
      <c r="B9" s="30"/>
      <c r="C9" s="29"/>
      <c r="D9" s="29"/>
      <c r="E9" s="242" t="s">
        <v>21</v>
      </c>
      <c r="F9" s="242"/>
      <c r="G9" s="242"/>
      <c r="H9" s="242"/>
      <c r="I9" s="242"/>
      <c r="J9" s="242"/>
      <c r="K9" s="242"/>
      <c r="L9" s="242"/>
      <c r="M9" s="242"/>
      <c r="N9" s="242"/>
      <c r="O9" s="242"/>
      <c r="P9" s="243" t="str">
        <f>표지!E28</f>
        <v>대한제4호뉴스테이위탁관리부동산투자회사</v>
      </c>
      <c r="Q9" s="244"/>
      <c r="R9" s="244"/>
      <c r="S9" s="244"/>
      <c r="T9" s="244"/>
      <c r="U9" s="244"/>
      <c r="V9" s="244"/>
      <c r="W9" s="244"/>
      <c r="X9" s="244"/>
      <c r="Y9" s="244"/>
      <c r="Z9" s="244"/>
      <c r="AA9" s="33" t="str">
        <f>IF(AL9="상장","(","")</f>
        <v/>
      </c>
      <c r="AB9" s="245" t="str">
        <f>IF(AL9="상장","상장일자:","")</f>
        <v/>
      </c>
      <c r="AC9" s="245"/>
      <c r="AD9" s="245"/>
      <c r="AE9" s="245"/>
      <c r="AF9" s="246" t="str">
        <f>IF(AL9="상장","상장일자 입력","")</f>
        <v/>
      </c>
      <c r="AG9" s="246"/>
      <c r="AH9" s="246"/>
      <c r="AI9" s="246"/>
      <c r="AJ9" s="246"/>
      <c r="AK9" s="32" t="str">
        <f>IF(AL9="상장",")","")</f>
        <v/>
      </c>
      <c r="AL9" s="31" t="s">
        <v>367</v>
      </c>
      <c r="AM9" s="27"/>
    </row>
    <row r="10" spans="1:39" s="26" customFormat="1" ht="18.75" customHeight="1">
      <c r="A10" s="30"/>
      <c r="B10" s="30"/>
      <c r="C10" s="29"/>
      <c r="D10" s="29"/>
      <c r="E10" s="247" t="s">
        <v>22</v>
      </c>
      <c r="F10" s="248"/>
      <c r="G10" s="248"/>
      <c r="H10" s="248"/>
      <c r="I10" s="248"/>
      <c r="J10" s="248"/>
      <c r="K10" s="248"/>
      <c r="L10" s="248"/>
      <c r="M10" s="248"/>
      <c r="N10" s="248"/>
      <c r="O10" s="249"/>
      <c r="P10" s="250" t="s">
        <v>1094</v>
      </c>
      <c r="Q10" s="251"/>
      <c r="R10" s="251"/>
      <c r="S10" s="251"/>
      <c r="T10" s="251"/>
      <c r="U10" s="251"/>
      <c r="V10" s="251"/>
      <c r="W10" s="251"/>
      <c r="X10" s="251"/>
      <c r="Y10" s="251"/>
      <c r="Z10" s="251"/>
      <c r="AA10" s="251"/>
      <c r="AB10" s="251"/>
      <c r="AC10" s="251"/>
      <c r="AD10" s="251"/>
      <c r="AE10" s="251"/>
      <c r="AF10" s="251"/>
      <c r="AG10" s="251"/>
      <c r="AH10" s="251"/>
      <c r="AI10" s="251"/>
      <c r="AJ10" s="251"/>
      <c r="AK10" s="252"/>
      <c r="AL10" s="28"/>
      <c r="AM10" s="27"/>
    </row>
    <row r="11" spans="1:39" s="26" customFormat="1" ht="37.5" customHeight="1">
      <c r="A11" s="30"/>
      <c r="B11" s="30"/>
      <c r="C11" s="29"/>
      <c r="D11" s="29"/>
      <c r="E11" s="247" t="s">
        <v>23</v>
      </c>
      <c r="F11" s="248"/>
      <c r="G11" s="248"/>
      <c r="H11" s="248"/>
      <c r="I11" s="248"/>
      <c r="J11" s="248"/>
      <c r="K11" s="248"/>
      <c r="L11" s="248"/>
      <c r="M11" s="248"/>
      <c r="N11" s="248"/>
      <c r="O11" s="249"/>
      <c r="P11" s="253" t="str">
        <f>표지!E30</f>
        <v>서울특별시 강남구 영동대로 517, 26층, 33층(삼성동, 아셈타워)</v>
      </c>
      <c r="Q11" s="254"/>
      <c r="R11" s="254"/>
      <c r="S11" s="254"/>
      <c r="T11" s="254"/>
      <c r="U11" s="254"/>
      <c r="V11" s="254"/>
      <c r="W11" s="254"/>
      <c r="X11" s="254"/>
      <c r="Y11" s="254"/>
      <c r="Z11" s="254"/>
      <c r="AA11" s="254"/>
      <c r="AB11" s="254"/>
      <c r="AC11" s="254"/>
      <c r="AD11" s="254"/>
      <c r="AE11" s="254"/>
      <c r="AF11" s="254"/>
      <c r="AG11" s="254"/>
      <c r="AH11" s="254"/>
      <c r="AI11" s="254"/>
      <c r="AJ11" s="254"/>
      <c r="AK11" s="255"/>
      <c r="AL11" s="28"/>
      <c r="AM11" s="27"/>
    </row>
    <row r="12" spans="1:39" ht="18.75" customHeight="1">
      <c r="A12" s="17"/>
      <c r="B12" s="17"/>
      <c r="C12" s="17"/>
      <c r="D12" s="17"/>
      <c r="E12" s="256" t="s">
        <v>24</v>
      </c>
      <c r="F12" s="257"/>
      <c r="G12" s="257"/>
      <c r="H12" s="257"/>
      <c r="I12" s="257"/>
      <c r="J12" s="257"/>
      <c r="K12" s="257"/>
      <c r="L12" s="257"/>
      <c r="M12" s="257"/>
      <c r="N12" s="257"/>
      <c r="O12" s="257"/>
      <c r="P12" s="258" t="s">
        <v>25</v>
      </c>
      <c r="Q12" s="259"/>
      <c r="R12" s="259"/>
      <c r="S12" s="259"/>
      <c r="T12" s="259"/>
      <c r="U12" s="260" t="str">
        <f>표지!G6</f>
        <v>2021.09.30</v>
      </c>
      <c r="V12" s="260"/>
      <c r="W12" s="260"/>
      <c r="X12" s="260"/>
      <c r="Y12" s="260"/>
      <c r="Z12" s="260"/>
      <c r="AA12" s="261" t="s">
        <v>26</v>
      </c>
      <c r="AB12" s="261"/>
      <c r="AC12" s="261"/>
      <c r="AD12" s="261"/>
      <c r="AE12" s="261"/>
      <c r="AF12" s="261"/>
      <c r="AG12" s="261"/>
      <c r="AH12" s="261"/>
      <c r="AI12" s="261"/>
      <c r="AJ12" s="261"/>
      <c r="AK12" s="262"/>
      <c r="AL12" s="14"/>
    </row>
    <row r="13" spans="1:39" ht="18.75" customHeight="1">
      <c r="A13" s="17"/>
      <c r="B13" s="17"/>
      <c r="C13" s="17"/>
      <c r="D13" s="17"/>
      <c r="E13" s="263" t="s">
        <v>27</v>
      </c>
      <c r="F13" s="263"/>
      <c r="G13" s="263"/>
      <c r="H13" s="263"/>
      <c r="I13" s="263"/>
      <c r="J13" s="263"/>
      <c r="K13" s="263"/>
      <c r="L13" s="263"/>
      <c r="M13" s="263"/>
      <c r="N13" s="263"/>
      <c r="O13" s="263"/>
      <c r="P13" s="264">
        <f>'5부.Ⅰ'!U79</f>
        <v>381579487493</v>
      </c>
      <c r="Q13" s="265"/>
      <c r="R13" s="265"/>
      <c r="S13" s="265"/>
      <c r="T13" s="265"/>
      <c r="U13" s="265"/>
      <c r="V13" s="265"/>
      <c r="W13" s="265"/>
      <c r="X13" s="265"/>
      <c r="Y13" s="265"/>
      <c r="Z13" s="265"/>
      <c r="AA13" s="266"/>
      <c r="AB13" s="266"/>
      <c r="AC13" s="266"/>
      <c r="AD13" s="266"/>
      <c r="AE13" s="266"/>
      <c r="AF13" s="266"/>
      <c r="AG13" s="266"/>
      <c r="AH13" s="266"/>
      <c r="AI13" s="266"/>
      <c r="AJ13" s="266"/>
      <c r="AK13" s="267"/>
      <c r="AL13" s="14"/>
    </row>
    <row r="14" spans="1:39" ht="18.75" customHeight="1">
      <c r="A14" s="17"/>
      <c r="B14" s="17"/>
      <c r="C14" s="17"/>
      <c r="D14" s="17"/>
      <c r="E14" s="268" t="s">
        <v>28</v>
      </c>
      <c r="F14" s="268"/>
      <c r="G14" s="268"/>
      <c r="H14" s="268"/>
      <c r="I14" s="268"/>
      <c r="J14" s="268"/>
      <c r="K14" s="268"/>
      <c r="L14" s="268"/>
      <c r="M14" s="268"/>
      <c r="N14" s="268"/>
      <c r="O14" s="268"/>
      <c r="P14" s="269">
        <f>'5부.Ⅰ'!U112</f>
        <v>28157500000</v>
      </c>
      <c r="Q14" s="270"/>
      <c r="R14" s="270"/>
      <c r="S14" s="270"/>
      <c r="T14" s="270"/>
      <c r="U14" s="270"/>
      <c r="V14" s="270"/>
      <c r="W14" s="270"/>
      <c r="X14" s="270"/>
      <c r="Y14" s="270"/>
      <c r="Z14" s="270"/>
      <c r="AA14" s="271"/>
      <c r="AB14" s="271"/>
      <c r="AC14" s="271"/>
      <c r="AD14" s="271"/>
      <c r="AE14" s="271"/>
      <c r="AF14" s="271"/>
      <c r="AG14" s="271"/>
      <c r="AH14" s="271"/>
      <c r="AI14" s="271"/>
      <c r="AJ14" s="271"/>
      <c r="AK14" s="272"/>
      <c r="AL14" s="14"/>
    </row>
    <row r="15" spans="1:39" ht="18.75" customHeight="1">
      <c r="A15" s="17"/>
      <c r="B15" s="17"/>
      <c r="C15" s="17"/>
      <c r="D15" s="17"/>
      <c r="E15" s="273" t="s">
        <v>29</v>
      </c>
      <c r="F15" s="273"/>
      <c r="G15" s="273"/>
      <c r="H15" s="273"/>
      <c r="I15" s="273"/>
      <c r="J15" s="273"/>
      <c r="K15" s="273"/>
      <c r="L15" s="273"/>
      <c r="M15" s="273"/>
      <c r="N15" s="273"/>
      <c r="O15" s="273"/>
      <c r="P15" s="274">
        <f>'5부.Ⅰ'!U110</f>
        <v>298078275653</v>
      </c>
      <c r="Q15" s="275"/>
      <c r="R15" s="275"/>
      <c r="S15" s="275"/>
      <c r="T15" s="275"/>
      <c r="U15" s="275"/>
      <c r="V15" s="275"/>
      <c r="W15" s="275"/>
      <c r="X15" s="275"/>
      <c r="Y15" s="275"/>
      <c r="Z15" s="275"/>
      <c r="AA15" s="276"/>
      <c r="AB15" s="276"/>
      <c r="AC15" s="276"/>
      <c r="AD15" s="276"/>
      <c r="AE15" s="276"/>
      <c r="AF15" s="276"/>
      <c r="AG15" s="276"/>
      <c r="AH15" s="276"/>
      <c r="AI15" s="276"/>
      <c r="AJ15" s="276"/>
      <c r="AK15" s="277"/>
      <c r="AL15" s="14"/>
    </row>
    <row r="16" spans="1:39" ht="18.75" customHeight="1">
      <c r="A16" s="17"/>
      <c r="B16" s="17"/>
      <c r="C16" s="17"/>
      <c r="D16" s="17"/>
      <c r="E16" s="256" t="s">
        <v>30</v>
      </c>
      <c r="F16" s="257"/>
      <c r="G16" s="257"/>
      <c r="H16" s="257"/>
      <c r="I16" s="257"/>
      <c r="J16" s="257"/>
      <c r="K16" s="257"/>
      <c r="L16" s="257"/>
      <c r="M16" s="257"/>
      <c r="N16" s="257"/>
      <c r="O16" s="257"/>
      <c r="P16" s="250" t="s">
        <v>1145</v>
      </c>
      <c r="Q16" s="251"/>
      <c r="R16" s="251"/>
      <c r="S16" s="251"/>
      <c r="T16" s="251"/>
      <c r="U16" s="251"/>
      <c r="V16" s="251"/>
      <c r="W16" s="251"/>
      <c r="X16" s="251"/>
      <c r="Y16" s="251"/>
      <c r="Z16" s="251"/>
      <c r="AA16" s="251"/>
      <c r="AB16" s="251"/>
      <c r="AC16" s="251"/>
      <c r="AD16" s="251"/>
      <c r="AE16" s="251"/>
      <c r="AF16" s="251"/>
      <c r="AG16" s="251"/>
      <c r="AH16" s="251"/>
      <c r="AI16" s="251"/>
      <c r="AJ16" s="251"/>
      <c r="AK16" s="252"/>
      <c r="AL16" s="14"/>
    </row>
    <row r="17" spans="1:38" ht="18.75" customHeight="1">
      <c r="A17" s="17"/>
      <c r="B17" s="17"/>
      <c r="C17" s="17"/>
      <c r="D17" s="17"/>
      <c r="E17" s="256" t="s">
        <v>31</v>
      </c>
      <c r="F17" s="257"/>
      <c r="G17" s="257"/>
      <c r="H17" s="257"/>
      <c r="I17" s="257"/>
      <c r="J17" s="257"/>
      <c r="K17" s="257"/>
      <c r="L17" s="257"/>
      <c r="M17" s="257"/>
      <c r="N17" s="257"/>
      <c r="O17" s="257"/>
      <c r="P17" s="250" t="s">
        <v>1143</v>
      </c>
      <c r="Q17" s="251"/>
      <c r="R17" s="251"/>
      <c r="S17" s="251"/>
      <c r="T17" s="251"/>
      <c r="U17" s="251"/>
      <c r="V17" s="251"/>
      <c r="W17" s="251"/>
      <c r="X17" s="251"/>
      <c r="Y17" s="251"/>
      <c r="Z17" s="251"/>
      <c r="AA17" s="251"/>
      <c r="AB17" s="251"/>
      <c r="AC17" s="251"/>
      <c r="AD17" s="251"/>
      <c r="AE17" s="251"/>
      <c r="AF17" s="251"/>
      <c r="AG17" s="251"/>
      <c r="AH17" s="251"/>
      <c r="AI17" s="251"/>
      <c r="AJ17" s="251"/>
      <c r="AK17" s="252"/>
      <c r="AL17" s="14"/>
    </row>
    <row r="18" spans="1:38" ht="18.75" customHeight="1">
      <c r="A18" s="17"/>
      <c r="B18" s="17"/>
      <c r="C18" s="17"/>
      <c r="D18" s="17"/>
      <c r="E18" s="256" t="s">
        <v>32</v>
      </c>
      <c r="F18" s="257"/>
      <c r="G18" s="257"/>
      <c r="H18" s="257"/>
      <c r="I18" s="257"/>
      <c r="J18" s="257"/>
      <c r="K18" s="257"/>
      <c r="L18" s="257"/>
      <c r="M18" s="257"/>
      <c r="N18" s="257"/>
      <c r="O18" s="257"/>
      <c r="P18" s="250" t="s">
        <v>1144</v>
      </c>
      <c r="Q18" s="251"/>
      <c r="R18" s="251"/>
      <c r="S18" s="251"/>
      <c r="T18" s="251"/>
      <c r="U18" s="251"/>
      <c r="V18" s="251"/>
      <c r="W18" s="251"/>
      <c r="X18" s="251"/>
      <c r="Y18" s="251"/>
      <c r="Z18" s="251"/>
      <c r="AA18" s="251"/>
      <c r="AB18" s="251"/>
      <c r="AC18" s="251"/>
      <c r="AD18" s="251"/>
      <c r="AE18" s="251"/>
      <c r="AF18" s="251"/>
      <c r="AG18" s="251"/>
      <c r="AH18" s="251"/>
      <c r="AI18" s="251"/>
      <c r="AJ18" s="251"/>
      <c r="AK18" s="252"/>
      <c r="AL18" s="14"/>
    </row>
    <row r="19" spans="1:38" ht="18.75" customHeight="1">
      <c r="A19" s="17"/>
      <c r="B19" s="17"/>
      <c r="C19" s="17"/>
      <c r="D19" s="17"/>
      <c r="E19" s="256" t="s">
        <v>33</v>
      </c>
      <c r="F19" s="257"/>
      <c r="G19" s="257"/>
      <c r="H19" s="257"/>
      <c r="I19" s="257"/>
      <c r="J19" s="257"/>
      <c r="K19" s="257"/>
      <c r="L19" s="257"/>
      <c r="M19" s="257"/>
      <c r="N19" s="257"/>
      <c r="O19" s="279"/>
      <c r="P19" s="286" t="s">
        <v>34</v>
      </c>
      <c r="Q19" s="287"/>
      <c r="R19" s="287"/>
      <c r="S19" s="287"/>
      <c r="T19" s="287"/>
      <c r="U19" s="287"/>
      <c r="V19" s="287"/>
      <c r="W19" s="287"/>
      <c r="X19" s="287"/>
      <c r="Y19" s="287"/>
      <c r="Z19" s="287"/>
      <c r="AA19" s="287"/>
      <c r="AB19" s="287"/>
      <c r="AC19" s="287"/>
      <c r="AD19" s="287"/>
      <c r="AE19" s="287"/>
      <c r="AF19" s="287"/>
      <c r="AG19" s="287"/>
      <c r="AH19" s="287"/>
      <c r="AI19" s="287"/>
      <c r="AJ19" s="287"/>
      <c r="AK19" s="288"/>
      <c r="AL19" s="14"/>
    </row>
    <row r="20" spans="1:38" ht="159.94999999999999" customHeight="1">
      <c r="A20" s="23"/>
      <c r="B20" s="22"/>
      <c r="C20" s="21"/>
      <c r="D20" s="21"/>
      <c r="E20" s="280"/>
      <c r="F20" s="281"/>
      <c r="G20" s="281"/>
      <c r="H20" s="281"/>
      <c r="I20" s="281"/>
      <c r="J20" s="281"/>
      <c r="K20" s="281"/>
      <c r="L20" s="281"/>
      <c r="M20" s="281"/>
      <c r="N20" s="281"/>
      <c r="O20" s="282"/>
      <c r="P20" s="289" t="s">
        <v>1095</v>
      </c>
      <c r="Q20" s="290"/>
      <c r="R20" s="290"/>
      <c r="S20" s="290"/>
      <c r="T20" s="290"/>
      <c r="U20" s="290"/>
      <c r="V20" s="290"/>
      <c r="W20" s="290"/>
      <c r="X20" s="290"/>
      <c r="Y20" s="290"/>
      <c r="Z20" s="290"/>
      <c r="AA20" s="290"/>
      <c r="AB20" s="290"/>
      <c r="AC20" s="290"/>
      <c r="AD20" s="290"/>
      <c r="AE20" s="290"/>
      <c r="AF20" s="290"/>
      <c r="AG20" s="290"/>
      <c r="AH20" s="290"/>
      <c r="AI20" s="290"/>
      <c r="AJ20" s="290"/>
      <c r="AK20" s="291"/>
      <c r="AL20" s="18"/>
    </row>
    <row r="21" spans="1:38" ht="18.75" customHeight="1">
      <c r="A21" s="17"/>
      <c r="B21" s="17"/>
      <c r="C21" s="17"/>
      <c r="D21" s="17"/>
      <c r="E21" s="280"/>
      <c r="F21" s="281"/>
      <c r="G21" s="281"/>
      <c r="H21" s="281"/>
      <c r="I21" s="281"/>
      <c r="J21" s="281"/>
      <c r="K21" s="281"/>
      <c r="L21" s="281"/>
      <c r="M21" s="281"/>
      <c r="N21" s="281"/>
      <c r="O21" s="282"/>
      <c r="P21" s="286" t="s">
        <v>35</v>
      </c>
      <c r="Q21" s="287"/>
      <c r="R21" s="287"/>
      <c r="S21" s="287"/>
      <c r="T21" s="287"/>
      <c r="U21" s="287"/>
      <c r="V21" s="287"/>
      <c r="W21" s="287"/>
      <c r="X21" s="287"/>
      <c r="Y21" s="287"/>
      <c r="Z21" s="287"/>
      <c r="AA21" s="287"/>
      <c r="AB21" s="287"/>
      <c r="AC21" s="287"/>
      <c r="AD21" s="287"/>
      <c r="AE21" s="287"/>
      <c r="AF21" s="287"/>
      <c r="AG21" s="287"/>
      <c r="AH21" s="287"/>
      <c r="AI21" s="287"/>
      <c r="AJ21" s="287"/>
      <c r="AK21" s="288"/>
      <c r="AL21" s="14"/>
    </row>
    <row r="22" spans="1:38" ht="52.5" customHeight="1">
      <c r="A22" s="23"/>
      <c r="B22" s="22"/>
      <c r="C22" s="21"/>
      <c r="D22" s="21"/>
      <c r="E22" s="283"/>
      <c r="F22" s="284"/>
      <c r="G22" s="284"/>
      <c r="H22" s="284"/>
      <c r="I22" s="284"/>
      <c r="J22" s="284"/>
      <c r="K22" s="284"/>
      <c r="L22" s="284"/>
      <c r="M22" s="284"/>
      <c r="N22" s="284"/>
      <c r="O22" s="285"/>
      <c r="P22" s="289" t="s">
        <v>1096</v>
      </c>
      <c r="Q22" s="290"/>
      <c r="R22" s="290"/>
      <c r="S22" s="290"/>
      <c r="T22" s="290"/>
      <c r="U22" s="290"/>
      <c r="V22" s="290"/>
      <c r="W22" s="290"/>
      <c r="X22" s="290"/>
      <c r="Y22" s="290"/>
      <c r="Z22" s="290"/>
      <c r="AA22" s="290"/>
      <c r="AB22" s="290"/>
      <c r="AC22" s="290"/>
      <c r="AD22" s="290"/>
      <c r="AE22" s="290"/>
      <c r="AF22" s="290"/>
      <c r="AG22" s="290"/>
      <c r="AH22" s="290"/>
      <c r="AI22" s="290"/>
      <c r="AJ22" s="290"/>
      <c r="AK22" s="291"/>
      <c r="AL22" s="18"/>
    </row>
    <row r="23" spans="1:38" ht="7.5" customHeight="1">
      <c r="A23" s="23"/>
      <c r="B23" s="22"/>
      <c r="C23" s="21"/>
      <c r="D23" s="21"/>
      <c r="E23" s="20"/>
      <c r="F23" s="20"/>
      <c r="G23" s="20"/>
      <c r="H23" s="20"/>
      <c r="I23" s="20"/>
      <c r="J23" s="20"/>
      <c r="K23" s="20"/>
      <c r="L23" s="20"/>
      <c r="M23" s="20"/>
      <c r="N23" s="20"/>
      <c r="O23" s="20"/>
      <c r="P23" s="19"/>
      <c r="Q23" s="19"/>
      <c r="R23" s="19"/>
      <c r="S23" s="19"/>
      <c r="T23" s="19"/>
      <c r="U23" s="19"/>
      <c r="V23" s="19"/>
      <c r="W23" s="19"/>
      <c r="X23" s="19"/>
      <c r="Y23" s="19"/>
      <c r="Z23" s="19"/>
      <c r="AA23" s="19"/>
      <c r="AB23" s="19"/>
      <c r="AC23" s="19"/>
      <c r="AD23" s="19"/>
      <c r="AE23" s="19"/>
      <c r="AF23" s="19"/>
      <c r="AG23" s="19"/>
      <c r="AH23" s="19"/>
      <c r="AI23" s="19"/>
      <c r="AJ23" s="19"/>
      <c r="AK23" s="19"/>
      <c r="AL23" s="18"/>
    </row>
    <row r="24" spans="1:38" ht="26.25" customHeight="1">
      <c r="A24" s="23"/>
      <c r="B24" s="22"/>
      <c r="C24" s="21"/>
      <c r="D24" s="21"/>
      <c r="E24" s="278"/>
      <c r="F24" s="278"/>
      <c r="G24" s="278"/>
      <c r="H24" s="278"/>
      <c r="I24" s="278"/>
      <c r="J24" s="278"/>
      <c r="K24" s="278"/>
      <c r="L24" s="278"/>
      <c r="M24" s="278"/>
      <c r="N24" s="278"/>
      <c r="O24" s="278"/>
      <c r="P24" s="278"/>
      <c r="Q24" s="278"/>
      <c r="R24" s="278"/>
      <c r="S24" s="278"/>
      <c r="T24" s="278"/>
      <c r="U24" s="278"/>
      <c r="V24" s="278"/>
      <c r="W24" s="278"/>
      <c r="X24" s="278"/>
      <c r="Y24" s="278"/>
      <c r="Z24" s="278"/>
      <c r="AA24" s="278"/>
      <c r="AB24" s="278"/>
      <c r="AC24" s="278"/>
      <c r="AD24" s="278"/>
      <c r="AE24" s="278"/>
      <c r="AF24" s="278"/>
      <c r="AG24" s="278"/>
      <c r="AH24" s="278"/>
      <c r="AI24" s="278"/>
      <c r="AJ24" s="278"/>
      <c r="AK24" s="278"/>
      <c r="AL24" s="24" t="s">
        <v>36</v>
      </c>
    </row>
    <row r="25" spans="1:38" ht="38.25" customHeight="1">
      <c r="A25" s="23"/>
      <c r="B25" s="22"/>
      <c r="C25" s="21"/>
      <c r="D25" s="21"/>
      <c r="E25" s="20"/>
      <c r="F25" s="20"/>
      <c r="G25" s="20"/>
      <c r="H25" s="20"/>
      <c r="I25" s="20"/>
      <c r="J25" s="20"/>
      <c r="K25" s="20"/>
      <c r="L25" s="20"/>
      <c r="M25" s="20"/>
      <c r="N25" s="20"/>
      <c r="O25" s="20"/>
      <c r="P25" s="19"/>
      <c r="Q25" s="19"/>
      <c r="R25" s="19"/>
      <c r="S25" s="19"/>
      <c r="T25" s="19"/>
      <c r="U25" s="19"/>
      <c r="V25" s="19"/>
      <c r="W25" s="19"/>
      <c r="X25" s="19"/>
      <c r="Y25" s="19"/>
      <c r="Z25" s="19"/>
      <c r="AA25" s="19"/>
      <c r="AB25" s="19"/>
      <c r="AC25" s="19"/>
      <c r="AD25" s="19"/>
      <c r="AE25" s="19"/>
      <c r="AF25" s="19"/>
      <c r="AG25" s="19"/>
      <c r="AH25" s="19"/>
      <c r="AI25" s="19"/>
      <c r="AJ25" s="19"/>
      <c r="AK25" s="19"/>
      <c r="AL25" s="18"/>
    </row>
    <row r="26" spans="1:38" ht="19.5">
      <c r="A26" s="17"/>
      <c r="B26" s="16"/>
      <c r="C26" s="16"/>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4"/>
    </row>
    <row r="27" spans="1:38" ht="99.75" customHeight="1">
      <c r="A27" s="236" t="s">
        <v>1041</v>
      </c>
      <c r="B27" s="237"/>
      <c r="C27" s="237"/>
      <c r="D27" s="237"/>
      <c r="E27" s="237"/>
      <c r="F27" s="237"/>
      <c r="G27" s="237"/>
      <c r="H27" s="237"/>
      <c r="I27" s="237"/>
      <c r="J27" s="237"/>
      <c r="K27" s="237"/>
      <c r="L27" s="237"/>
      <c r="M27" s="237"/>
      <c r="N27" s="237"/>
      <c r="O27" s="237"/>
      <c r="P27" s="237"/>
      <c r="Q27" s="237"/>
      <c r="R27" s="237"/>
      <c r="S27" s="237"/>
      <c r="T27" s="237"/>
      <c r="U27" s="237"/>
      <c r="V27" s="237"/>
      <c r="W27" s="237"/>
      <c r="X27" s="237"/>
      <c r="Y27" s="237"/>
      <c r="Z27" s="237"/>
      <c r="AA27" s="237"/>
      <c r="AB27" s="237"/>
      <c r="AC27" s="237"/>
      <c r="AD27" s="237"/>
      <c r="AE27" s="237"/>
      <c r="AF27" s="237"/>
      <c r="AG27" s="237"/>
      <c r="AH27" s="237"/>
      <c r="AI27" s="237"/>
      <c r="AJ27" s="237"/>
      <c r="AK27" s="238"/>
    </row>
  </sheetData>
  <sheetProtection formatCells="0" formatColumns="0" formatRows="0" insertHyperlinks="0" autoFilter="0" pivotTables="0"/>
  <protectedRanges>
    <protectedRange sqref="K10 E13" name="범위1"/>
  </protectedRanges>
  <mergeCells count="37">
    <mergeCell ref="E24:AK24"/>
    <mergeCell ref="A27:AK27"/>
    <mergeCell ref="E18:O18"/>
    <mergeCell ref="P18:AK18"/>
    <mergeCell ref="E19:O22"/>
    <mergeCell ref="P19:AK19"/>
    <mergeCell ref="P20:AK20"/>
    <mergeCell ref="P21:AK21"/>
    <mergeCell ref="P22:AK2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10:O10"/>
    <mergeCell ref="P10:AK10"/>
    <mergeCell ref="E11:O11"/>
    <mergeCell ref="P11:AK11"/>
    <mergeCell ref="E12:O12"/>
    <mergeCell ref="P12:T12"/>
    <mergeCell ref="U12:Z12"/>
    <mergeCell ref="AA12:AK12"/>
    <mergeCell ref="A2:AK2"/>
    <mergeCell ref="A5:AG5"/>
    <mergeCell ref="B7:P7"/>
    <mergeCell ref="E9:O9"/>
    <mergeCell ref="P9:Z9"/>
    <mergeCell ref="AB9:AE9"/>
    <mergeCell ref="AF9:AJ9"/>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zoomScaleNormal="85" zoomScaleSheetLayoutView="100" workbookViewId="0">
      <selection activeCell="AL4" sqref="AL4"/>
    </sheetView>
  </sheetViews>
  <sheetFormatPr defaultRowHeight="16.5"/>
  <cols>
    <col min="1" max="4" width="1.125" style="1" customWidth="1"/>
    <col min="5" max="37" width="2.375" style="1" customWidth="1"/>
    <col min="38" max="38" width="22.5" style="1" customWidth="1"/>
  </cols>
  <sheetData>
    <row r="2" spans="1:38" ht="19.5">
      <c r="A2" s="17"/>
      <c r="B2" s="240" t="s">
        <v>37</v>
      </c>
      <c r="C2" s="240"/>
      <c r="D2" s="240"/>
      <c r="E2" s="240"/>
      <c r="F2" s="240"/>
      <c r="G2" s="240"/>
      <c r="H2" s="240"/>
      <c r="I2" s="240"/>
      <c r="J2" s="240"/>
      <c r="K2" s="240"/>
      <c r="L2" s="240"/>
      <c r="M2" s="240"/>
      <c r="N2" s="240"/>
      <c r="O2" s="240"/>
      <c r="P2" s="240"/>
      <c r="Q2" s="17"/>
      <c r="R2" s="17"/>
      <c r="S2" s="17"/>
      <c r="T2" s="17"/>
      <c r="U2" s="17"/>
      <c r="V2" s="17"/>
      <c r="W2" s="17"/>
      <c r="X2" s="17"/>
      <c r="Y2" s="17"/>
      <c r="Z2" s="17"/>
      <c r="AA2" s="17"/>
      <c r="AB2" s="17"/>
      <c r="AC2" s="17"/>
      <c r="AD2" s="17"/>
      <c r="AE2" s="17"/>
      <c r="AF2" s="17"/>
      <c r="AG2" s="17"/>
      <c r="AH2" s="17"/>
      <c r="AI2" s="17"/>
      <c r="AJ2" s="17"/>
      <c r="AK2" s="35"/>
      <c r="AL2" s="14"/>
    </row>
    <row r="3" spans="1:38" ht="19.5">
      <c r="A3" s="17"/>
      <c r="B3" s="16"/>
      <c r="C3" s="16"/>
      <c r="D3" s="16"/>
      <c r="E3" s="16"/>
      <c r="F3" s="16"/>
      <c r="G3" s="16"/>
      <c r="H3" s="16"/>
      <c r="I3" s="16"/>
      <c r="J3" s="16"/>
      <c r="K3" s="16"/>
      <c r="L3" s="16"/>
      <c r="M3" s="16"/>
      <c r="N3" s="16"/>
      <c r="O3" s="16"/>
      <c r="P3" s="16"/>
      <c r="Q3" s="17"/>
      <c r="R3" s="17"/>
      <c r="S3" s="17"/>
      <c r="T3" s="17"/>
      <c r="U3" s="17"/>
      <c r="V3" s="17"/>
      <c r="W3" s="17"/>
      <c r="X3" s="17"/>
      <c r="Y3" s="17"/>
      <c r="Z3" s="17"/>
      <c r="AA3" s="17"/>
      <c r="AB3" s="17"/>
      <c r="AC3" s="17"/>
      <c r="AD3" s="17"/>
      <c r="AE3" s="17"/>
      <c r="AF3" s="17"/>
      <c r="AG3" s="17"/>
      <c r="AH3" s="17"/>
      <c r="AI3" s="17"/>
      <c r="AJ3" s="17"/>
      <c r="AK3" s="35"/>
      <c r="AL3" s="14"/>
    </row>
    <row r="4" spans="1:38" ht="33.75" customHeight="1">
      <c r="A4" s="17"/>
      <c r="B4" s="16"/>
      <c r="C4" s="281" t="s">
        <v>38</v>
      </c>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14"/>
    </row>
    <row r="5" spans="1:38" ht="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row>
    <row r="6" spans="1:38" ht="237.75" customHeight="1">
      <c r="A6" s="23"/>
      <c r="B6" s="22"/>
      <c r="C6" s="21"/>
      <c r="D6" s="21"/>
      <c r="E6" s="292" t="s">
        <v>1097</v>
      </c>
      <c r="F6" s="292"/>
      <c r="G6" s="292"/>
      <c r="H6" s="292"/>
      <c r="I6" s="292"/>
      <c r="J6" s="292"/>
      <c r="K6" s="292"/>
      <c r="L6" s="292"/>
      <c r="M6" s="292"/>
      <c r="N6" s="292"/>
      <c r="O6" s="292"/>
      <c r="P6" s="292"/>
      <c r="Q6" s="292"/>
      <c r="R6" s="292"/>
      <c r="S6" s="292"/>
      <c r="T6" s="292"/>
      <c r="U6" s="292"/>
      <c r="V6" s="292"/>
      <c r="W6" s="292"/>
      <c r="X6" s="292"/>
      <c r="Y6" s="292"/>
      <c r="Z6" s="292"/>
      <c r="AA6" s="292"/>
      <c r="AB6" s="292"/>
      <c r="AC6" s="292"/>
      <c r="AD6" s="292"/>
      <c r="AE6" s="292"/>
      <c r="AF6" s="292"/>
      <c r="AG6" s="292"/>
      <c r="AH6" s="292"/>
      <c r="AI6" s="292"/>
      <c r="AJ6" s="292"/>
      <c r="AK6" s="292"/>
      <c r="AL6" s="18"/>
    </row>
    <row r="7" spans="1:38" ht="51" customHeight="1">
      <c r="A7" s="23"/>
      <c r="B7" s="22"/>
      <c r="C7" s="21"/>
      <c r="D7" s="21"/>
      <c r="E7" s="292"/>
      <c r="F7" s="292"/>
      <c r="G7" s="292"/>
      <c r="H7" s="292"/>
      <c r="I7" s="292"/>
      <c r="J7" s="292"/>
      <c r="K7" s="292"/>
      <c r="L7" s="292"/>
      <c r="M7" s="292"/>
      <c r="N7" s="292"/>
      <c r="O7" s="292"/>
      <c r="P7" s="292"/>
      <c r="Q7" s="292"/>
      <c r="R7" s="292"/>
      <c r="S7" s="292"/>
      <c r="T7" s="292"/>
      <c r="U7" s="292"/>
      <c r="V7" s="292"/>
      <c r="W7" s="292"/>
      <c r="X7" s="292"/>
      <c r="Y7" s="292"/>
      <c r="Z7" s="292"/>
      <c r="AA7" s="292"/>
      <c r="AB7" s="292"/>
      <c r="AC7" s="292"/>
      <c r="AD7" s="292"/>
      <c r="AE7" s="292"/>
      <c r="AF7" s="292"/>
      <c r="AG7" s="292"/>
      <c r="AH7" s="292"/>
      <c r="AI7" s="292"/>
      <c r="AJ7" s="292"/>
      <c r="AK7" s="292"/>
      <c r="AL7" s="18"/>
    </row>
    <row r="8" spans="1:38" ht="51" customHeight="1">
      <c r="A8" s="23"/>
      <c r="B8" s="22"/>
      <c r="C8" s="21"/>
      <c r="D8" s="21"/>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18"/>
    </row>
    <row r="9" spans="1:38" ht="51" customHeight="1">
      <c r="A9" s="23"/>
      <c r="B9" s="22"/>
      <c r="C9" s="21"/>
      <c r="D9" s="21"/>
      <c r="E9" s="292"/>
      <c r="F9" s="292"/>
      <c r="G9" s="292"/>
      <c r="H9" s="292"/>
      <c r="I9" s="292"/>
      <c r="J9" s="292"/>
      <c r="K9" s="292"/>
      <c r="L9" s="292"/>
      <c r="M9" s="292"/>
      <c r="N9" s="292"/>
      <c r="O9" s="292"/>
      <c r="P9" s="292"/>
      <c r="Q9" s="292"/>
      <c r="R9" s="292"/>
      <c r="S9" s="292"/>
      <c r="T9" s="292"/>
      <c r="U9" s="292"/>
      <c r="V9" s="292"/>
      <c r="W9" s="292"/>
      <c r="X9" s="292"/>
      <c r="Y9" s="292"/>
      <c r="Z9" s="292"/>
      <c r="AA9" s="292"/>
      <c r="AB9" s="292"/>
      <c r="AC9" s="292"/>
      <c r="AD9" s="292"/>
      <c r="AE9" s="292"/>
      <c r="AF9" s="292"/>
      <c r="AG9" s="292"/>
      <c r="AH9" s="292"/>
      <c r="AI9" s="292"/>
      <c r="AJ9" s="292"/>
      <c r="AK9" s="292"/>
      <c r="AL9" s="18"/>
    </row>
    <row r="10" spans="1:38" ht="18.75" customHeight="1">
      <c r="A10" s="23"/>
      <c r="B10" s="22"/>
      <c r="C10" s="21"/>
      <c r="D10" s="21"/>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18"/>
    </row>
    <row r="11" spans="1:38" ht="19.5">
      <c r="A11" s="17"/>
      <c r="B11" s="16"/>
      <c r="C11" s="1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4"/>
    </row>
    <row r="12" spans="1:38" ht="70.5" customHeight="1">
      <c r="A12" s="236" t="s">
        <v>39</v>
      </c>
      <c r="B12" s="237"/>
      <c r="C12" s="237"/>
      <c r="D12" s="237"/>
      <c r="E12" s="237"/>
      <c r="F12" s="237"/>
      <c r="G12" s="237"/>
      <c r="H12" s="237"/>
      <c r="I12" s="237"/>
      <c r="J12" s="237"/>
      <c r="K12" s="237"/>
      <c r="L12" s="237"/>
      <c r="M12" s="237"/>
      <c r="N12" s="237"/>
      <c r="O12" s="237"/>
      <c r="P12" s="237"/>
      <c r="Q12" s="237"/>
      <c r="R12" s="237"/>
      <c r="S12" s="237"/>
      <c r="T12" s="237"/>
      <c r="U12" s="237"/>
      <c r="V12" s="237"/>
      <c r="W12" s="237"/>
      <c r="X12" s="237"/>
      <c r="Y12" s="237"/>
      <c r="Z12" s="237"/>
      <c r="AA12" s="237"/>
      <c r="AB12" s="237"/>
      <c r="AC12" s="237"/>
      <c r="AD12" s="237"/>
      <c r="AE12" s="237"/>
      <c r="AF12" s="237"/>
      <c r="AG12" s="237"/>
      <c r="AH12" s="237"/>
      <c r="AI12" s="237"/>
      <c r="AJ12" s="237"/>
      <c r="AK12" s="238"/>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zoomScaleNormal="85" zoomScaleSheetLayoutView="100" workbookViewId="0">
      <selection activeCell="AL6" sqref="AL6"/>
    </sheetView>
  </sheetViews>
  <sheetFormatPr defaultRowHeight="16.5"/>
  <cols>
    <col min="1" max="4" width="1.125" style="1" customWidth="1"/>
    <col min="5" max="37" width="2.375" style="1" customWidth="1"/>
    <col min="38" max="38" width="22.5" style="1" customWidth="1"/>
  </cols>
  <sheetData>
    <row r="1" spans="1:39" ht="18.75" customHeight="1">
      <c r="A1" s="17"/>
      <c r="B1" s="16"/>
      <c r="C1" s="16"/>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14"/>
    </row>
    <row r="2" spans="1:39" ht="18.75" customHeight="1">
      <c r="A2" s="23"/>
      <c r="B2" s="22"/>
      <c r="C2" s="281" t="s">
        <v>40</v>
      </c>
      <c r="D2" s="281"/>
      <c r="E2" s="281"/>
      <c r="F2" s="281"/>
      <c r="G2" s="281"/>
      <c r="H2" s="281"/>
      <c r="I2" s="281"/>
      <c r="J2" s="281"/>
      <c r="K2" s="281"/>
      <c r="L2" s="281"/>
      <c r="M2" s="281"/>
      <c r="N2" s="281"/>
      <c r="O2" s="281"/>
      <c r="P2" s="281"/>
      <c r="Q2" s="281"/>
      <c r="R2" s="281"/>
      <c r="S2" s="281"/>
      <c r="T2" s="281"/>
      <c r="U2" s="281"/>
      <c r="V2" s="281"/>
      <c r="W2" s="281"/>
      <c r="X2" s="281"/>
      <c r="Y2" s="281"/>
      <c r="Z2" s="281"/>
      <c r="AA2" s="281"/>
      <c r="AB2" s="281"/>
      <c r="AC2" s="281"/>
      <c r="AD2" s="281"/>
      <c r="AE2" s="281"/>
      <c r="AF2" s="281"/>
      <c r="AG2" s="281"/>
      <c r="AH2" s="281"/>
      <c r="AI2" s="281"/>
      <c r="AJ2" s="281"/>
      <c r="AK2" s="281"/>
      <c r="AL2" s="14"/>
    </row>
    <row r="3" spans="1:39" ht="18.75" customHeight="1">
      <c r="A3" s="23"/>
      <c r="B3" s="22"/>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14"/>
    </row>
    <row r="4" spans="1:39" ht="18.75" customHeight="1">
      <c r="A4" s="23"/>
      <c r="B4" s="22"/>
      <c r="C4" s="25"/>
      <c r="D4" s="281" t="s">
        <v>41</v>
      </c>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14"/>
    </row>
    <row r="5" spans="1:39" ht="18.75" customHeight="1">
      <c r="A5" s="23"/>
      <c r="B5" s="22"/>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c r="AI5" s="40"/>
      <c r="AJ5" s="40"/>
      <c r="AK5" s="40"/>
      <c r="AL5" s="14"/>
    </row>
    <row r="6" spans="1:39" ht="30" customHeight="1">
      <c r="A6" s="17"/>
      <c r="B6" s="16"/>
      <c r="C6" s="16"/>
      <c r="D6" s="21"/>
      <c r="E6" s="297" t="s">
        <v>42</v>
      </c>
      <c r="F6" s="297"/>
      <c r="G6" s="297"/>
      <c r="H6" s="297"/>
      <c r="I6" s="297"/>
      <c r="J6" s="297"/>
      <c r="K6" s="297"/>
      <c r="L6" s="297"/>
      <c r="M6" s="297" t="s">
        <v>43</v>
      </c>
      <c r="N6" s="297"/>
      <c r="O6" s="297"/>
      <c r="P6" s="297"/>
      <c r="Q6" s="297"/>
      <c r="R6" s="297"/>
      <c r="S6" s="297"/>
      <c r="T6" s="297" t="s">
        <v>44</v>
      </c>
      <c r="U6" s="297"/>
      <c r="V6" s="297"/>
      <c r="W6" s="297"/>
      <c r="X6" s="297"/>
      <c r="Y6" s="297"/>
      <c r="Z6" s="297"/>
      <c r="AA6" s="297"/>
      <c r="AB6" s="297"/>
      <c r="AC6" s="297"/>
      <c r="AD6" s="297"/>
      <c r="AE6" s="297"/>
      <c r="AF6" s="298" t="s">
        <v>45</v>
      </c>
      <c r="AG6" s="298"/>
      <c r="AH6" s="298"/>
      <c r="AI6" s="298"/>
      <c r="AJ6" s="298"/>
      <c r="AK6" s="298"/>
      <c r="AL6" s="14"/>
    </row>
    <row r="7" spans="1:39" ht="30" customHeight="1">
      <c r="A7" s="17"/>
      <c r="B7" s="16"/>
      <c r="C7" s="16"/>
      <c r="D7" s="21"/>
      <c r="E7" s="299" t="s">
        <v>1107</v>
      </c>
      <c r="F7" s="299"/>
      <c r="G7" s="299"/>
      <c r="H7" s="299"/>
      <c r="I7" s="299"/>
      <c r="J7" s="299"/>
      <c r="K7" s="299"/>
      <c r="L7" s="299"/>
      <c r="M7" s="295" t="s">
        <v>1108</v>
      </c>
      <c r="N7" s="295"/>
      <c r="O7" s="295"/>
      <c r="P7" s="295"/>
      <c r="Q7" s="295"/>
      <c r="R7" s="295"/>
      <c r="S7" s="295"/>
      <c r="T7" s="294" t="s">
        <v>1146</v>
      </c>
      <c r="U7" s="294"/>
      <c r="V7" s="294"/>
      <c r="W7" s="294"/>
      <c r="X7" s="294"/>
      <c r="Y7" s="294"/>
      <c r="Z7" s="294"/>
      <c r="AA7" s="294"/>
      <c r="AB7" s="294"/>
      <c r="AC7" s="294"/>
      <c r="AD7" s="294"/>
      <c r="AE7" s="294"/>
      <c r="AF7" s="294" t="s">
        <v>1096</v>
      </c>
      <c r="AG7" s="294"/>
      <c r="AH7" s="294"/>
      <c r="AI7" s="294"/>
      <c r="AJ7" s="294"/>
      <c r="AK7" s="294"/>
      <c r="AL7" s="14"/>
    </row>
    <row r="8" spans="1:39" ht="30" customHeight="1">
      <c r="A8" s="17"/>
      <c r="B8" s="16"/>
      <c r="C8" s="16"/>
      <c r="D8" s="21"/>
      <c r="E8" s="299"/>
      <c r="F8" s="299"/>
      <c r="G8" s="299"/>
      <c r="H8" s="299"/>
      <c r="I8" s="299"/>
      <c r="J8" s="299"/>
      <c r="K8" s="299"/>
      <c r="L8" s="299"/>
      <c r="M8" s="295"/>
      <c r="N8" s="295"/>
      <c r="O8" s="295"/>
      <c r="P8" s="295"/>
      <c r="Q8" s="295"/>
      <c r="R8" s="295"/>
      <c r="S8" s="295"/>
      <c r="T8" s="294"/>
      <c r="U8" s="294"/>
      <c r="V8" s="294"/>
      <c r="W8" s="294"/>
      <c r="X8" s="294"/>
      <c r="Y8" s="294"/>
      <c r="Z8" s="294"/>
      <c r="AA8" s="294"/>
      <c r="AB8" s="294"/>
      <c r="AC8" s="294"/>
      <c r="AD8" s="294"/>
      <c r="AE8" s="294"/>
      <c r="AF8" s="294"/>
      <c r="AG8" s="294"/>
      <c r="AH8" s="294"/>
      <c r="AI8" s="294"/>
      <c r="AJ8" s="294"/>
      <c r="AK8" s="294"/>
      <c r="AL8" s="14"/>
    </row>
    <row r="9" spans="1:39" ht="30" customHeight="1">
      <c r="A9" s="17"/>
      <c r="B9" s="16"/>
      <c r="C9" s="16"/>
      <c r="D9" s="21"/>
      <c r="E9" s="299"/>
      <c r="F9" s="299"/>
      <c r="G9" s="299"/>
      <c r="H9" s="299"/>
      <c r="I9" s="299"/>
      <c r="J9" s="299"/>
      <c r="K9" s="299"/>
      <c r="L9" s="299"/>
      <c r="M9" s="295"/>
      <c r="N9" s="295"/>
      <c r="O9" s="295"/>
      <c r="P9" s="295"/>
      <c r="Q9" s="295"/>
      <c r="R9" s="295"/>
      <c r="S9" s="295"/>
      <c r="T9" s="294"/>
      <c r="U9" s="294"/>
      <c r="V9" s="294"/>
      <c r="W9" s="294"/>
      <c r="X9" s="294"/>
      <c r="Y9" s="294"/>
      <c r="Z9" s="294"/>
      <c r="AA9" s="294"/>
      <c r="AB9" s="294"/>
      <c r="AC9" s="294"/>
      <c r="AD9" s="294"/>
      <c r="AE9" s="294"/>
      <c r="AF9" s="294"/>
      <c r="AG9" s="294"/>
      <c r="AH9" s="294"/>
      <c r="AI9" s="294"/>
      <c r="AJ9" s="294"/>
      <c r="AK9" s="294"/>
      <c r="AL9" s="14"/>
    </row>
    <row r="10" spans="1:39" ht="30" customHeight="1">
      <c r="A10" s="17"/>
      <c r="B10" s="16"/>
      <c r="C10" s="16"/>
      <c r="D10" s="21"/>
      <c r="E10" s="299"/>
      <c r="F10" s="299"/>
      <c r="G10" s="299"/>
      <c r="H10" s="299"/>
      <c r="I10" s="299"/>
      <c r="J10" s="299"/>
      <c r="K10" s="299"/>
      <c r="L10" s="299"/>
      <c r="M10" s="295"/>
      <c r="N10" s="295"/>
      <c r="O10" s="295"/>
      <c r="P10" s="295"/>
      <c r="Q10" s="295"/>
      <c r="R10" s="295"/>
      <c r="S10" s="295"/>
      <c r="T10" s="294"/>
      <c r="U10" s="294"/>
      <c r="V10" s="294"/>
      <c r="W10" s="294"/>
      <c r="X10" s="294"/>
      <c r="Y10" s="294"/>
      <c r="Z10" s="294"/>
      <c r="AA10" s="294"/>
      <c r="AB10" s="294"/>
      <c r="AC10" s="294"/>
      <c r="AD10" s="294"/>
      <c r="AE10" s="294"/>
      <c r="AF10" s="294"/>
      <c r="AG10" s="294"/>
      <c r="AH10" s="294"/>
      <c r="AI10" s="294"/>
      <c r="AJ10" s="294"/>
      <c r="AK10" s="294"/>
      <c r="AL10" s="14"/>
    </row>
    <row r="11" spans="1:39" ht="30" customHeight="1">
      <c r="A11" s="17"/>
      <c r="B11" s="16"/>
      <c r="C11" s="16"/>
      <c r="D11" s="21"/>
      <c r="E11" s="299"/>
      <c r="F11" s="299"/>
      <c r="G11" s="299"/>
      <c r="H11" s="299"/>
      <c r="I11" s="299"/>
      <c r="J11" s="299"/>
      <c r="K11" s="299"/>
      <c r="L11" s="299"/>
      <c r="M11" s="295"/>
      <c r="N11" s="295"/>
      <c r="O11" s="295"/>
      <c r="P11" s="295"/>
      <c r="Q11" s="295"/>
      <c r="R11" s="295"/>
      <c r="S11" s="295"/>
      <c r="T11" s="294"/>
      <c r="U11" s="294"/>
      <c r="V11" s="294"/>
      <c r="W11" s="294"/>
      <c r="X11" s="294"/>
      <c r="Y11" s="294"/>
      <c r="Z11" s="294"/>
      <c r="AA11" s="294"/>
      <c r="AB11" s="294"/>
      <c r="AC11" s="294"/>
      <c r="AD11" s="294"/>
      <c r="AE11" s="294"/>
      <c r="AF11" s="294"/>
      <c r="AG11" s="294"/>
      <c r="AH11" s="294"/>
      <c r="AI11" s="294"/>
      <c r="AJ11" s="294"/>
      <c r="AK11" s="294"/>
      <c r="AL11" s="14"/>
    </row>
    <row r="12" spans="1:39" ht="6" customHeight="1">
      <c r="A12" s="17"/>
      <c r="B12" s="16"/>
      <c r="C12" s="16"/>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14"/>
    </row>
    <row r="13" spans="1:39" ht="18.75" customHeight="1">
      <c r="A13" s="17"/>
      <c r="B13" s="16"/>
      <c r="C13" s="16"/>
      <c r="D13" s="21"/>
      <c r="E13" s="296" t="s">
        <v>46</v>
      </c>
      <c r="F13" s="296"/>
      <c r="G13" s="296"/>
      <c r="H13" s="296"/>
      <c r="I13" s="296"/>
      <c r="J13" s="296"/>
      <c r="K13" s="296"/>
      <c r="L13" s="296"/>
      <c r="M13" s="296"/>
      <c r="N13" s="296"/>
      <c r="O13" s="296"/>
      <c r="P13" s="296"/>
      <c r="Q13" s="296"/>
      <c r="R13" s="296"/>
      <c r="S13" s="296"/>
      <c r="T13" s="296"/>
      <c r="U13" s="296"/>
      <c r="V13" s="296"/>
      <c r="W13" s="296"/>
      <c r="X13" s="296"/>
      <c r="Y13" s="296"/>
      <c r="Z13" s="296"/>
      <c r="AA13" s="296"/>
      <c r="AB13" s="296"/>
      <c r="AC13" s="296"/>
      <c r="AD13" s="296"/>
      <c r="AE13" s="296"/>
      <c r="AF13" s="296"/>
      <c r="AG13" s="296"/>
      <c r="AH13" s="296"/>
      <c r="AI13" s="296"/>
      <c r="AJ13" s="296"/>
      <c r="AK13" s="296"/>
      <c r="AL13" s="14"/>
    </row>
    <row r="14" spans="1:39" ht="18.75" customHeight="1">
      <c r="A14" s="17"/>
      <c r="B14" s="16"/>
      <c r="C14" s="16"/>
      <c r="D14" s="21"/>
      <c r="E14" s="293" t="s">
        <v>47</v>
      </c>
      <c r="F14" s="293"/>
      <c r="G14" s="293"/>
      <c r="H14" s="293"/>
      <c r="I14" s="293"/>
      <c r="J14" s="293"/>
      <c r="K14" s="293"/>
      <c r="L14" s="293"/>
      <c r="M14" s="293"/>
      <c r="N14" s="293"/>
      <c r="O14" s="293"/>
      <c r="P14" s="293"/>
      <c r="Q14" s="293"/>
      <c r="R14" s="293"/>
      <c r="S14" s="293"/>
      <c r="T14" s="293"/>
      <c r="U14" s="293"/>
      <c r="V14" s="293"/>
      <c r="W14" s="293"/>
      <c r="X14" s="293"/>
      <c r="Y14" s="293"/>
      <c r="Z14" s="293"/>
      <c r="AA14" s="293"/>
      <c r="AB14" s="293"/>
      <c r="AC14" s="293"/>
      <c r="AD14" s="293"/>
      <c r="AE14" s="293"/>
      <c r="AF14" s="293"/>
      <c r="AG14" s="293"/>
      <c r="AH14" s="293"/>
      <c r="AI14" s="293"/>
      <c r="AJ14" s="293"/>
      <c r="AK14" s="293"/>
      <c r="AL14" s="14"/>
    </row>
    <row r="15" spans="1:39" ht="26.25" customHeight="1">
      <c r="A15" s="23"/>
      <c r="B15" s="22"/>
      <c r="C15" s="21"/>
      <c r="D15" s="21"/>
      <c r="E15" s="278"/>
      <c r="F15" s="278"/>
      <c r="G15" s="278"/>
      <c r="H15" s="278"/>
      <c r="I15" s="278"/>
      <c r="J15" s="278"/>
      <c r="K15" s="278"/>
      <c r="L15" s="278"/>
      <c r="M15" s="278"/>
      <c r="N15" s="278"/>
      <c r="O15" s="278"/>
      <c r="P15" s="278"/>
      <c r="Q15" s="278"/>
      <c r="R15" s="278"/>
      <c r="S15" s="278"/>
      <c r="T15" s="278"/>
      <c r="U15" s="278"/>
      <c r="V15" s="278"/>
      <c r="W15" s="278"/>
      <c r="X15" s="278"/>
      <c r="Y15" s="278"/>
      <c r="Z15" s="278"/>
      <c r="AA15" s="278"/>
      <c r="AB15" s="278"/>
      <c r="AC15" s="278"/>
      <c r="AD15" s="278"/>
      <c r="AE15" s="278"/>
      <c r="AF15" s="278"/>
      <c r="AG15" s="278"/>
      <c r="AH15" s="278"/>
      <c r="AI15" s="278"/>
      <c r="AJ15" s="278"/>
      <c r="AK15" s="278"/>
      <c r="AL15" s="24" t="s">
        <v>48</v>
      </c>
      <c r="AM15" s="1"/>
    </row>
    <row r="16" spans="1:39" ht="18.75" customHeight="1">
      <c r="A16" s="17"/>
      <c r="B16" s="16"/>
      <c r="C16" s="16"/>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14"/>
    </row>
    <row r="17" spans="1:39" ht="18.75" customHeight="1">
      <c r="A17" s="23"/>
      <c r="B17" s="22"/>
      <c r="C17" s="25"/>
      <c r="D17" s="281" t="s">
        <v>49</v>
      </c>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14"/>
    </row>
    <row r="18" spans="1:39" ht="18.75" customHeight="1">
      <c r="A18" s="23"/>
      <c r="B18" s="22"/>
      <c r="C18" s="40"/>
      <c r="D18" s="40"/>
      <c r="E18" s="40"/>
      <c r="F18" s="40"/>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14"/>
    </row>
    <row r="19" spans="1:39" ht="30" customHeight="1">
      <c r="A19" s="17"/>
      <c r="B19" s="16"/>
      <c r="C19" s="16"/>
      <c r="D19" s="21"/>
      <c r="E19" s="297" t="s">
        <v>50</v>
      </c>
      <c r="F19" s="297"/>
      <c r="G19" s="297"/>
      <c r="H19" s="297"/>
      <c r="I19" s="297"/>
      <c r="J19" s="297"/>
      <c r="K19" s="297" t="s">
        <v>51</v>
      </c>
      <c r="L19" s="297"/>
      <c r="M19" s="297"/>
      <c r="N19" s="297"/>
      <c r="O19" s="297"/>
      <c r="P19" s="297"/>
      <c r="Q19" s="297" t="s">
        <v>52</v>
      </c>
      <c r="R19" s="297"/>
      <c r="S19" s="297"/>
      <c r="T19" s="297"/>
      <c r="U19" s="297"/>
      <c r="V19" s="297" t="s">
        <v>53</v>
      </c>
      <c r="W19" s="297"/>
      <c r="X19" s="297"/>
      <c r="Y19" s="297"/>
      <c r="Z19" s="297"/>
      <c r="AA19" s="297"/>
      <c r="AB19" s="297"/>
      <c r="AC19" s="297"/>
      <c r="AD19" s="297"/>
      <c r="AE19" s="297"/>
      <c r="AF19" s="298" t="s">
        <v>54</v>
      </c>
      <c r="AG19" s="298"/>
      <c r="AH19" s="298"/>
      <c r="AI19" s="298"/>
      <c r="AJ19" s="298"/>
      <c r="AK19" s="298"/>
      <c r="AL19" s="14"/>
    </row>
    <row r="20" spans="1:39" ht="30" customHeight="1">
      <c r="A20" s="17"/>
      <c r="B20" s="16"/>
      <c r="C20" s="16"/>
      <c r="D20" s="21"/>
      <c r="E20" s="294" t="s">
        <v>1109</v>
      </c>
      <c r="F20" s="294"/>
      <c r="G20" s="294"/>
      <c r="H20" s="294"/>
      <c r="I20" s="294"/>
      <c r="J20" s="294"/>
      <c r="K20" s="294" t="s">
        <v>1087</v>
      </c>
      <c r="L20" s="294"/>
      <c r="M20" s="294"/>
      <c r="N20" s="294"/>
      <c r="O20" s="294"/>
      <c r="P20" s="294"/>
      <c r="Q20" s="295" t="s">
        <v>1110</v>
      </c>
      <c r="R20" s="295"/>
      <c r="S20" s="295"/>
      <c r="T20" s="295"/>
      <c r="U20" s="295"/>
      <c r="V20" s="294" t="s">
        <v>1111</v>
      </c>
      <c r="W20" s="294"/>
      <c r="X20" s="294"/>
      <c r="Y20" s="294"/>
      <c r="Z20" s="294"/>
      <c r="AA20" s="294"/>
      <c r="AB20" s="294"/>
      <c r="AC20" s="294"/>
      <c r="AD20" s="294"/>
      <c r="AE20" s="294"/>
      <c r="AF20" s="294" t="s">
        <v>1096</v>
      </c>
      <c r="AG20" s="294"/>
      <c r="AH20" s="294"/>
      <c r="AI20" s="294"/>
      <c r="AJ20" s="294"/>
      <c r="AK20" s="294"/>
      <c r="AL20" s="14"/>
    </row>
    <row r="21" spans="1:39" ht="30" customHeight="1">
      <c r="A21" s="17"/>
      <c r="B21" s="16"/>
      <c r="C21" s="16"/>
      <c r="D21" s="21"/>
      <c r="E21" s="294" t="s">
        <v>1112</v>
      </c>
      <c r="F21" s="294"/>
      <c r="G21" s="294"/>
      <c r="H21" s="294"/>
      <c r="I21" s="294"/>
      <c r="J21" s="294"/>
      <c r="K21" s="294" t="s">
        <v>1113</v>
      </c>
      <c r="L21" s="294"/>
      <c r="M21" s="294"/>
      <c r="N21" s="294"/>
      <c r="O21" s="294"/>
      <c r="P21" s="294"/>
      <c r="Q21" s="295" t="s">
        <v>1114</v>
      </c>
      <c r="R21" s="295"/>
      <c r="S21" s="295"/>
      <c r="T21" s="295"/>
      <c r="U21" s="295"/>
      <c r="V21" s="294" t="s">
        <v>1115</v>
      </c>
      <c r="W21" s="294"/>
      <c r="X21" s="294"/>
      <c r="Y21" s="294"/>
      <c r="Z21" s="294"/>
      <c r="AA21" s="294"/>
      <c r="AB21" s="294"/>
      <c r="AC21" s="294"/>
      <c r="AD21" s="294"/>
      <c r="AE21" s="294"/>
      <c r="AF21" s="294" t="s">
        <v>1096</v>
      </c>
      <c r="AG21" s="294"/>
      <c r="AH21" s="294"/>
      <c r="AI21" s="294"/>
      <c r="AJ21" s="294"/>
      <c r="AK21" s="294"/>
      <c r="AL21" s="14"/>
    </row>
    <row r="22" spans="1:39" ht="30" customHeight="1">
      <c r="A22" s="17"/>
      <c r="B22" s="16"/>
      <c r="C22" s="16"/>
      <c r="D22" s="21"/>
      <c r="E22" s="294" t="s">
        <v>1112</v>
      </c>
      <c r="F22" s="294"/>
      <c r="G22" s="294"/>
      <c r="H22" s="294"/>
      <c r="I22" s="294"/>
      <c r="J22" s="294"/>
      <c r="K22" s="294" t="s">
        <v>1116</v>
      </c>
      <c r="L22" s="294"/>
      <c r="M22" s="294"/>
      <c r="N22" s="294"/>
      <c r="O22" s="294"/>
      <c r="P22" s="294"/>
      <c r="Q22" s="295" t="s">
        <v>1117</v>
      </c>
      <c r="R22" s="295"/>
      <c r="S22" s="295"/>
      <c r="T22" s="295"/>
      <c r="U22" s="295"/>
      <c r="V22" s="294" t="s">
        <v>1115</v>
      </c>
      <c r="W22" s="294"/>
      <c r="X22" s="294"/>
      <c r="Y22" s="294"/>
      <c r="Z22" s="294"/>
      <c r="AA22" s="294"/>
      <c r="AB22" s="294"/>
      <c r="AC22" s="294"/>
      <c r="AD22" s="294"/>
      <c r="AE22" s="294"/>
      <c r="AF22" s="294" t="s">
        <v>1096</v>
      </c>
      <c r="AG22" s="294"/>
      <c r="AH22" s="294"/>
      <c r="AI22" s="294"/>
      <c r="AJ22" s="294"/>
      <c r="AK22" s="294"/>
      <c r="AL22" s="14"/>
    </row>
    <row r="23" spans="1:39" ht="30" customHeight="1">
      <c r="A23" s="17"/>
      <c r="B23" s="16"/>
      <c r="C23" s="16"/>
      <c r="D23" s="21"/>
      <c r="E23" s="294" t="s">
        <v>1118</v>
      </c>
      <c r="F23" s="294"/>
      <c r="G23" s="294"/>
      <c r="H23" s="294"/>
      <c r="I23" s="294"/>
      <c r="J23" s="294"/>
      <c r="K23" s="294" t="s">
        <v>1119</v>
      </c>
      <c r="L23" s="294"/>
      <c r="M23" s="294"/>
      <c r="N23" s="294"/>
      <c r="O23" s="294"/>
      <c r="P23" s="294"/>
      <c r="Q23" s="295" t="s">
        <v>1120</v>
      </c>
      <c r="R23" s="295"/>
      <c r="S23" s="295"/>
      <c r="T23" s="295"/>
      <c r="U23" s="295"/>
      <c r="V23" s="294" t="s">
        <v>1121</v>
      </c>
      <c r="W23" s="294"/>
      <c r="X23" s="294"/>
      <c r="Y23" s="294"/>
      <c r="Z23" s="294"/>
      <c r="AA23" s="294"/>
      <c r="AB23" s="294"/>
      <c r="AC23" s="294"/>
      <c r="AD23" s="294"/>
      <c r="AE23" s="294"/>
      <c r="AF23" s="294" t="s">
        <v>1096</v>
      </c>
      <c r="AG23" s="294"/>
      <c r="AH23" s="294"/>
      <c r="AI23" s="294"/>
      <c r="AJ23" s="294"/>
      <c r="AK23" s="294"/>
      <c r="AL23" s="14"/>
    </row>
    <row r="24" spans="1:39" ht="30" customHeight="1">
      <c r="A24" s="17"/>
      <c r="B24" s="16"/>
      <c r="C24" s="16"/>
      <c r="D24" s="21"/>
      <c r="E24" s="294"/>
      <c r="F24" s="294"/>
      <c r="G24" s="294"/>
      <c r="H24" s="294"/>
      <c r="I24" s="294"/>
      <c r="J24" s="294"/>
      <c r="K24" s="294"/>
      <c r="L24" s="294"/>
      <c r="M24" s="294"/>
      <c r="N24" s="294"/>
      <c r="O24" s="294"/>
      <c r="P24" s="294"/>
      <c r="Q24" s="295"/>
      <c r="R24" s="295"/>
      <c r="S24" s="295"/>
      <c r="T24" s="295"/>
      <c r="U24" s="295"/>
      <c r="V24" s="294"/>
      <c r="W24" s="294"/>
      <c r="X24" s="294"/>
      <c r="Y24" s="294"/>
      <c r="Z24" s="294"/>
      <c r="AA24" s="294"/>
      <c r="AB24" s="294"/>
      <c r="AC24" s="294"/>
      <c r="AD24" s="294"/>
      <c r="AE24" s="294"/>
      <c r="AF24" s="294"/>
      <c r="AG24" s="294"/>
      <c r="AH24" s="294"/>
      <c r="AI24" s="294"/>
      <c r="AJ24" s="294"/>
      <c r="AK24" s="294"/>
      <c r="AL24" s="14"/>
    </row>
    <row r="25" spans="1:39" ht="6" customHeight="1">
      <c r="A25" s="17"/>
      <c r="B25" s="16"/>
      <c r="C25" s="16"/>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14"/>
    </row>
    <row r="26" spans="1:39" ht="18.75" customHeight="1">
      <c r="A26" s="17"/>
      <c r="B26" s="16"/>
      <c r="C26" s="16"/>
      <c r="D26" s="21"/>
      <c r="E26" s="296" t="s">
        <v>55</v>
      </c>
      <c r="F26" s="296"/>
      <c r="G26" s="296"/>
      <c r="H26" s="296"/>
      <c r="I26" s="296"/>
      <c r="J26" s="296"/>
      <c r="K26" s="296"/>
      <c r="L26" s="296"/>
      <c r="M26" s="296"/>
      <c r="N26" s="296"/>
      <c r="O26" s="296"/>
      <c r="P26" s="296"/>
      <c r="Q26" s="296"/>
      <c r="R26" s="296"/>
      <c r="S26" s="296"/>
      <c r="T26" s="296"/>
      <c r="U26" s="296"/>
      <c r="V26" s="296"/>
      <c r="W26" s="296"/>
      <c r="X26" s="296"/>
      <c r="Y26" s="296"/>
      <c r="Z26" s="296"/>
      <c r="AA26" s="296"/>
      <c r="AB26" s="296"/>
      <c r="AC26" s="296"/>
      <c r="AD26" s="296"/>
      <c r="AE26" s="296"/>
      <c r="AF26" s="296"/>
      <c r="AG26" s="296"/>
      <c r="AH26" s="296"/>
      <c r="AI26" s="296"/>
      <c r="AJ26" s="296"/>
      <c r="AK26" s="296"/>
      <c r="AL26" s="14"/>
    </row>
    <row r="27" spans="1:39" ht="18.75" customHeight="1">
      <c r="A27" s="17"/>
      <c r="B27" s="16"/>
      <c r="C27" s="16"/>
      <c r="D27" s="21"/>
      <c r="E27" s="293" t="s">
        <v>47</v>
      </c>
      <c r="F27" s="293"/>
      <c r="G27" s="293"/>
      <c r="H27" s="293"/>
      <c r="I27" s="293"/>
      <c r="J27" s="293"/>
      <c r="K27" s="293"/>
      <c r="L27" s="293"/>
      <c r="M27" s="293"/>
      <c r="N27" s="293"/>
      <c r="O27" s="293"/>
      <c r="P27" s="293"/>
      <c r="Q27" s="293"/>
      <c r="R27" s="293"/>
      <c r="S27" s="293"/>
      <c r="T27" s="293"/>
      <c r="U27" s="293"/>
      <c r="V27" s="293"/>
      <c r="W27" s="293"/>
      <c r="X27" s="293"/>
      <c r="Y27" s="293"/>
      <c r="Z27" s="293"/>
      <c r="AA27" s="293"/>
      <c r="AB27" s="293"/>
      <c r="AC27" s="293"/>
      <c r="AD27" s="293"/>
      <c r="AE27" s="293"/>
      <c r="AF27" s="293"/>
      <c r="AG27" s="293"/>
      <c r="AH27" s="293"/>
      <c r="AI27" s="293"/>
      <c r="AJ27" s="293"/>
      <c r="AK27" s="293"/>
      <c r="AL27" s="14"/>
    </row>
    <row r="28" spans="1:39" ht="26.25" customHeight="1">
      <c r="A28" s="23"/>
      <c r="B28" s="22"/>
      <c r="C28" s="21"/>
      <c r="D28" s="21"/>
      <c r="E28" s="278"/>
      <c r="F28" s="278"/>
      <c r="G28" s="278"/>
      <c r="H28" s="278"/>
      <c r="I28" s="278"/>
      <c r="J28" s="278"/>
      <c r="K28" s="278"/>
      <c r="L28" s="278"/>
      <c r="M28" s="278"/>
      <c r="N28" s="278"/>
      <c r="O28" s="278"/>
      <c r="P28" s="278"/>
      <c r="Q28" s="278"/>
      <c r="R28" s="278"/>
      <c r="S28" s="278"/>
      <c r="T28" s="278"/>
      <c r="U28" s="278"/>
      <c r="V28" s="278"/>
      <c r="W28" s="278"/>
      <c r="X28" s="278"/>
      <c r="Y28" s="278"/>
      <c r="Z28" s="278"/>
      <c r="AA28" s="278"/>
      <c r="AB28" s="278"/>
      <c r="AC28" s="278"/>
      <c r="AD28" s="278"/>
      <c r="AE28" s="278"/>
      <c r="AF28" s="278"/>
      <c r="AG28" s="278"/>
      <c r="AH28" s="278"/>
      <c r="AI28" s="278"/>
      <c r="AJ28" s="278"/>
      <c r="AK28" s="278"/>
      <c r="AL28" s="24" t="s">
        <v>48</v>
      </c>
      <c r="AM28" s="1"/>
    </row>
    <row r="29" spans="1:39" ht="18.75" customHeight="1">
      <c r="A29" s="17"/>
      <c r="B29" s="16"/>
      <c r="C29" s="16"/>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14"/>
    </row>
    <row r="30" spans="1:39" ht="19.5">
      <c r="A30" s="17"/>
      <c r="B30" s="16"/>
      <c r="C30" s="16"/>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4"/>
    </row>
    <row r="31" spans="1:39" ht="85.5" customHeight="1">
      <c r="A31" s="236" t="s">
        <v>56</v>
      </c>
      <c r="B31" s="237"/>
      <c r="C31" s="237"/>
      <c r="D31" s="237"/>
      <c r="E31" s="237"/>
      <c r="F31" s="237"/>
      <c r="G31" s="237"/>
      <c r="H31" s="237"/>
      <c r="I31" s="237"/>
      <c r="J31" s="237"/>
      <c r="K31" s="237"/>
      <c r="L31" s="237"/>
      <c r="M31" s="237"/>
      <c r="N31" s="237"/>
      <c r="O31" s="237"/>
      <c r="P31" s="237"/>
      <c r="Q31" s="237"/>
      <c r="R31" s="237"/>
      <c r="S31" s="237"/>
      <c r="T31" s="237"/>
      <c r="U31" s="237"/>
      <c r="V31" s="237"/>
      <c r="W31" s="237"/>
      <c r="X31" s="237"/>
      <c r="Y31" s="237"/>
      <c r="Z31" s="237"/>
      <c r="AA31" s="237"/>
      <c r="AB31" s="237"/>
      <c r="AC31" s="237"/>
      <c r="AD31" s="237"/>
      <c r="AE31" s="237"/>
      <c r="AF31" s="237"/>
      <c r="AG31" s="237"/>
      <c r="AH31" s="237"/>
      <c r="AI31" s="237"/>
      <c r="AJ31" s="237"/>
      <c r="AK31" s="238"/>
    </row>
  </sheetData>
  <mergeCells count="64">
    <mergeCell ref="C2:AK2"/>
    <mergeCell ref="D4:AK4"/>
    <mergeCell ref="E6:L6"/>
    <mergeCell ref="M6:S6"/>
    <mergeCell ref="T6:AE6"/>
    <mergeCell ref="AF6:AK6"/>
    <mergeCell ref="E7:L7"/>
    <mergeCell ref="M7:S7"/>
    <mergeCell ref="T7:AE7"/>
    <mergeCell ref="AF7:AK7"/>
    <mergeCell ref="E8:L8"/>
    <mergeCell ref="M8:S8"/>
    <mergeCell ref="T8:AE8"/>
    <mergeCell ref="AF8:AK8"/>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15:AK15"/>
    <mergeCell ref="D17:AK17"/>
    <mergeCell ref="E19:J19"/>
    <mergeCell ref="K19:P19"/>
    <mergeCell ref="Q19:U19"/>
    <mergeCell ref="V19:AE19"/>
    <mergeCell ref="AF19:AK19"/>
    <mergeCell ref="E21:J21"/>
    <mergeCell ref="K21:P21"/>
    <mergeCell ref="Q21:U21"/>
    <mergeCell ref="V21:AE21"/>
    <mergeCell ref="AF21:AK21"/>
    <mergeCell ref="E20:J20"/>
    <mergeCell ref="K20:P20"/>
    <mergeCell ref="Q20:U20"/>
    <mergeCell ref="V20:AE20"/>
    <mergeCell ref="AF20:AK20"/>
    <mergeCell ref="E23:J23"/>
    <mergeCell ref="K23:P23"/>
    <mergeCell ref="Q23:U23"/>
    <mergeCell ref="V23:AE23"/>
    <mergeCell ref="AF23:AK23"/>
    <mergeCell ref="E22:J22"/>
    <mergeCell ref="K22:P22"/>
    <mergeCell ref="Q22:U22"/>
    <mergeCell ref="V22:AE22"/>
    <mergeCell ref="AF22:AK22"/>
    <mergeCell ref="E27:AK27"/>
    <mergeCell ref="E28:AK28"/>
    <mergeCell ref="A31:AK31"/>
    <mergeCell ref="E24:J24"/>
    <mergeCell ref="K24:P24"/>
    <mergeCell ref="Q24:U24"/>
    <mergeCell ref="V24:AE24"/>
    <mergeCell ref="AF24:AK24"/>
    <mergeCell ref="E26:AK2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zoomScaleNormal="85" zoomScaleSheetLayoutView="100" workbookViewId="0">
      <selection activeCell="AL9" sqref="AL9"/>
    </sheetView>
  </sheetViews>
  <sheetFormatPr defaultRowHeight="16.5"/>
  <cols>
    <col min="1" max="4" width="1.125" style="1" customWidth="1"/>
    <col min="5" max="21" width="2.375" style="1" customWidth="1"/>
    <col min="22" max="31" width="2.625" style="1" customWidth="1"/>
    <col min="32" max="36" width="2.375" style="1" customWidth="1"/>
    <col min="37" max="37" width="3.5" style="1" customWidth="1"/>
    <col min="38" max="39" width="9" style="1"/>
  </cols>
  <sheetData>
    <row r="2" spans="1:39" ht="19.5">
      <c r="A2" s="17"/>
      <c r="B2" s="240" t="s">
        <v>57</v>
      </c>
      <c r="C2" s="240"/>
      <c r="D2" s="240"/>
      <c r="E2" s="240"/>
      <c r="F2" s="240"/>
      <c r="G2" s="240"/>
      <c r="H2" s="240"/>
      <c r="I2" s="240"/>
      <c r="J2" s="240"/>
      <c r="K2" s="240"/>
      <c r="L2" s="240"/>
      <c r="M2" s="240"/>
      <c r="N2" s="240"/>
      <c r="O2" s="240"/>
      <c r="P2" s="240"/>
      <c r="Q2" s="17"/>
      <c r="R2" s="17"/>
      <c r="S2" s="17"/>
      <c r="T2" s="17"/>
      <c r="U2" s="17"/>
      <c r="V2" s="17"/>
      <c r="W2" s="17"/>
      <c r="X2" s="17"/>
      <c r="Y2" s="17"/>
      <c r="Z2" s="17"/>
      <c r="AA2" s="17"/>
      <c r="AB2" s="17"/>
      <c r="AC2" s="17"/>
      <c r="AD2" s="17"/>
      <c r="AE2" s="17"/>
      <c r="AF2" s="17"/>
      <c r="AG2" s="17"/>
      <c r="AH2" s="17"/>
      <c r="AI2" s="17"/>
      <c r="AJ2" s="17"/>
      <c r="AK2" s="35"/>
    </row>
    <row r="3" spans="1:39"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9" ht="17.25">
      <c r="C4" s="281" t="s">
        <v>58</v>
      </c>
      <c r="D4" s="281"/>
      <c r="E4" s="281"/>
      <c r="F4" s="281"/>
      <c r="G4" s="281"/>
      <c r="H4" s="281"/>
      <c r="I4" s="281"/>
      <c r="J4" s="281"/>
      <c r="K4" s="281"/>
      <c r="L4" s="281"/>
      <c r="M4" s="281"/>
      <c r="N4" s="281"/>
      <c r="O4" s="281"/>
      <c r="P4" s="281"/>
      <c r="W4" s="43"/>
    </row>
    <row r="5" spans="1:39" ht="17.25">
      <c r="C5" s="25"/>
      <c r="D5" s="25"/>
      <c r="E5" s="25"/>
      <c r="F5" s="25"/>
      <c r="G5" s="25"/>
      <c r="H5" s="25"/>
      <c r="I5" s="25"/>
      <c r="J5" s="25"/>
      <c r="K5" s="25"/>
      <c r="L5" s="25"/>
      <c r="M5" s="25"/>
      <c r="N5" s="25"/>
      <c r="O5" s="25"/>
      <c r="P5" s="25"/>
    </row>
    <row r="6" spans="1:39" ht="18.75" customHeight="1">
      <c r="A6" s="23"/>
      <c r="B6" s="22"/>
      <c r="C6" s="25"/>
      <c r="D6" s="281" t="s">
        <v>59</v>
      </c>
      <c r="E6" s="281"/>
      <c r="F6" s="281"/>
      <c r="G6" s="281"/>
      <c r="H6" s="281"/>
      <c r="I6" s="281"/>
      <c r="J6" s="281"/>
      <c r="K6" s="281"/>
      <c r="L6" s="281"/>
      <c r="M6" s="281"/>
      <c r="N6" s="281"/>
      <c r="O6" s="281"/>
      <c r="P6" s="281"/>
      <c r="Q6" s="281"/>
      <c r="R6" s="281"/>
      <c r="S6" s="281"/>
      <c r="T6" s="281"/>
      <c r="U6" s="281"/>
      <c r="V6" s="281"/>
      <c r="W6" s="281"/>
      <c r="X6" s="281"/>
      <c r="Y6" s="281"/>
      <c r="Z6" s="281"/>
      <c r="AA6" s="281"/>
      <c r="AB6" s="281"/>
      <c r="AC6" s="281"/>
      <c r="AD6" s="281"/>
      <c r="AE6" s="281"/>
      <c r="AF6" s="281"/>
      <c r="AG6" s="281"/>
      <c r="AH6" s="281"/>
      <c r="AI6" s="281"/>
      <c r="AJ6" s="281"/>
      <c r="AK6" s="281"/>
      <c r="AL6" s="14"/>
      <c r="AM6"/>
    </row>
    <row r="7" spans="1:39">
      <c r="AD7" s="41" t="s">
        <v>60</v>
      </c>
      <c r="AE7" s="306" t="str">
        <f>표지!G6</f>
        <v>2021.09.30</v>
      </c>
      <c r="AF7" s="306"/>
      <c r="AG7" s="306"/>
      <c r="AH7" s="306"/>
      <c r="AI7" s="306"/>
      <c r="AJ7" s="307" t="s">
        <v>61</v>
      </c>
      <c r="AK7" s="307"/>
    </row>
    <row r="8" spans="1:39">
      <c r="D8" s="308"/>
      <c r="E8" s="308"/>
      <c r="F8" s="308"/>
      <c r="G8" s="308"/>
      <c r="H8" s="308"/>
      <c r="I8" s="308"/>
      <c r="J8" s="308"/>
      <c r="K8" s="309"/>
      <c r="L8" s="309"/>
      <c r="M8" s="309"/>
      <c r="N8" s="42"/>
      <c r="O8" s="7"/>
      <c r="P8" s="7"/>
      <c r="AF8" s="305" t="s">
        <v>62</v>
      </c>
      <c r="AG8" s="305"/>
      <c r="AH8" s="305"/>
      <c r="AI8" s="305"/>
      <c r="AJ8" s="305"/>
      <c r="AK8" s="305"/>
    </row>
    <row r="9" spans="1:39" ht="25.5" customHeight="1">
      <c r="C9" s="298" t="s">
        <v>63</v>
      </c>
      <c r="D9" s="298"/>
      <c r="E9" s="298"/>
      <c r="F9" s="298"/>
      <c r="G9" s="298"/>
      <c r="H9" s="298"/>
      <c r="I9" s="298" t="s">
        <v>64</v>
      </c>
      <c r="J9" s="298"/>
      <c r="K9" s="298"/>
      <c r="L9" s="298"/>
      <c r="M9" s="298"/>
      <c r="N9" s="298"/>
      <c r="O9" s="298" t="s">
        <v>65</v>
      </c>
      <c r="P9" s="298"/>
      <c r="Q9" s="298"/>
      <c r="R9" s="298"/>
      <c r="S9" s="298"/>
      <c r="T9" s="298"/>
      <c r="U9" s="298"/>
      <c r="V9" s="298" t="s">
        <v>66</v>
      </c>
      <c r="W9" s="298"/>
      <c r="X9" s="298"/>
      <c r="Y9" s="298"/>
      <c r="Z9" s="298"/>
      <c r="AA9" s="298" t="s">
        <v>67</v>
      </c>
      <c r="AB9" s="298"/>
      <c r="AC9" s="298"/>
      <c r="AD9" s="298"/>
      <c r="AE9" s="298"/>
      <c r="AF9" s="298" t="s">
        <v>68</v>
      </c>
      <c r="AG9" s="298"/>
      <c r="AH9" s="298"/>
      <c r="AI9" s="298"/>
      <c r="AJ9" s="298"/>
      <c r="AK9" s="298"/>
    </row>
    <row r="10" spans="1:39" ht="25.5" customHeight="1">
      <c r="C10" s="673" t="s">
        <v>1122</v>
      </c>
      <c r="D10" s="673"/>
      <c r="E10" s="673"/>
      <c r="F10" s="673"/>
      <c r="G10" s="673"/>
      <c r="H10" s="673"/>
      <c r="I10" s="673" t="s">
        <v>1123</v>
      </c>
      <c r="J10" s="673"/>
      <c r="K10" s="673"/>
      <c r="L10" s="673"/>
      <c r="M10" s="673"/>
      <c r="N10" s="673"/>
      <c r="O10" s="674">
        <v>2179000</v>
      </c>
      <c r="P10" s="674"/>
      <c r="Q10" s="674"/>
      <c r="R10" s="674"/>
      <c r="S10" s="674"/>
      <c r="T10" s="674"/>
      <c r="U10" s="674"/>
      <c r="V10" s="674">
        <v>20000</v>
      </c>
      <c r="W10" s="674"/>
      <c r="X10" s="674"/>
      <c r="Y10" s="674"/>
      <c r="Z10" s="674"/>
      <c r="AA10" s="674">
        <v>5000</v>
      </c>
      <c r="AB10" s="674"/>
      <c r="AC10" s="674"/>
      <c r="AD10" s="674"/>
      <c r="AE10" s="674"/>
      <c r="AF10" s="675"/>
      <c r="AG10" s="675"/>
      <c r="AH10" s="675"/>
      <c r="AI10" s="675"/>
      <c r="AJ10" s="675"/>
      <c r="AK10" s="675"/>
    </row>
    <row r="11" spans="1:39" ht="25.5" customHeight="1">
      <c r="C11" s="673" t="s">
        <v>1122</v>
      </c>
      <c r="D11" s="673"/>
      <c r="E11" s="673"/>
      <c r="F11" s="673"/>
      <c r="G11" s="673"/>
      <c r="H11" s="673"/>
      <c r="I11" s="673" t="s">
        <v>1124</v>
      </c>
      <c r="J11" s="673"/>
      <c r="K11" s="673"/>
      <c r="L11" s="673"/>
      <c r="M11" s="673"/>
      <c r="N11" s="673"/>
      <c r="O11" s="674">
        <v>3452500</v>
      </c>
      <c r="P11" s="674"/>
      <c r="Q11" s="674"/>
      <c r="R11" s="674"/>
      <c r="S11" s="674"/>
      <c r="T11" s="674"/>
      <c r="U11" s="674"/>
      <c r="V11" s="674">
        <v>20000</v>
      </c>
      <c r="W11" s="674"/>
      <c r="X11" s="674"/>
      <c r="Y11" s="674"/>
      <c r="Z11" s="674"/>
      <c r="AA11" s="674">
        <v>5000</v>
      </c>
      <c r="AB11" s="674"/>
      <c r="AC11" s="674"/>
      <c r="AD11" s="674"/>
      <c r="AE11" s="674"/>
      <c r="AF11" s="675"/>
      <c r="AG11" s="675"/>
      <c r="AH11" s="675"/>
      <c r="AI11" s="675"/>
      <c r="AJ11" s="675"/>
      <c r="AK11" s="675"/>
    </row>
    <row r="12" spans="1:39" ht="25.5" customHeight="1">
      <c r="C12" s="302"/>
      <c r="D12" s="302"/>
      <c r="E12" s="302"/>
      <c r="F12" s="302"/>
      <c r="G12" s="302"/>
      <c r="H12" s="302"/>
      <c r="I12" s="302"/>
      <c r="J12" s="302"/>
      <c r="K12" s="302"/>
      <c r="L12" s="302"/>
      <c r="M12" s="302"/>
      <c r="N12" s="302"/>
      <c r="O12" s="301"/>
      <c r="P12" s="301"/>
      <c r="Q12" s="301"/>
      <c r="R12" s="301"/>
      <c r="S12" s="301"/>
      <c r="T12" s="301"/>
      <c r="U12" s="301"/>
      <c r="V12" s="301"/>
      <c r="W12" s="301"/>
      <c r="X12" s="301"/>
      <c r="Y12" s="301"/>
      <c r="Z12" s="301"/>
      <c r="AA12" s="301"/>
      <c r="AB12" s="301"/>
      <c r="AC12" s="301"/>
      <c r="AD12" s="301"/>
      <c r="AE12" s="301"/>
      <c r="AF12" s="300"/>
      <c r="AG12" s="300"/>
      <c r="AH12" s="300"/>
      <c r="AI12" s="300"/>
      <c r="AJ12" s="300"/>
      <c r="AK12" s="300"/>
    </row>
    <row r="13" spans="1:39" ht="25.5" customHeight="1">
      <c r="C13" s="302"/>
      <c r="D13" s="302"/>
      <c r="E13" s="302"/>
      <c r="F13" s="302"/>
      <c r="G13" s="302"/>
      <c r="H13" s="302"/>
      <c r="I13" s="302"/>
      <c r="J13" s="302"/>
      <c r="K13" s="302"/>
      <c r="L13" s="302"/>
      <c r="M13" s="302"/>
      <c r="N13" s="302"/>
      <c r="O13" s="301"/>
      <c r="P13" s="301"/>
      <c r="Q13" s="301"/>
      <c r="R13" s="301"/>
      <c r="S13" s="301"/>
      <c r="T13" s="301"/>
      <c r="U13" s="301"/>
      <c r="V13" s="301"/>
      <c r="W13" s="301"/>
      <c r="X13" s="301"/>
      <c r="Y13" s="301"/>
      <c r="Z13" s="301"/>
      <c r="AA13" s="301"/>
      <c r="AB13" s="301"/>
      <c r="AC13" s="301"/>
      <c r="AD13" s="301"/>
      <c r="AE13" s="301"/>
      <c r="AF13" s="300"/>
      <c r="AG13" s="300"/>
      <c r="AH13" s="300"/>
      <c r="AI13" s="300"/>
      <c r="AJ13" s="300"/>
      <c r="AK13" s="300"/>
    </row>
    <row r="14" spans="1:39" ht="7.5" customHeight="1">
      <c r="A14" s="23"/>
      <c r="B14" s="22"/>
      <c r="C14" s="21"/>
      <c r="D14" s="21"/>
      <c r="E14" s="25"/>
      <c r="F14" s="25"/>
      <c r="G14" s="25"/>
      <c r="H14" s="25"/>
      <c r="I14" s="25"/>
      <c r="J14" s="25"/>
      <c r="K14" s="25"/>
      <c r="L14" s="25"/>
      <c r="M14" s="25"/>
      <c r="N14" s="25"/>
      <c r="O14" s="25"/>
      <c r="P14" s="19"/>
      <c r="Q14" s="19"/>
      <c r="R14" s="19"/>
      <c r="S14" s="19"/>
      <c r="T14" s="19"/>
      <c r="U14" s="19"/>
      <c r="V14" s="19"/>
      <c r="W14" s="19"/>
      <c r="X14" s="19"/>
      <c r="Y14" s="19"/>
      <c r="Z14" s="19"/>
      <c r="AA14" s="19"/>
      <c r="AB14" s="19"/>
      <c r="AC14" s="19"/>
      <c r="AD14" s="19"/>
      <c r="AE14" s="19"/>
      <c r="AF14" s="19"/>
      <c r="AG14" s="19"/>
      <c r="AH14" s="19"/>
      <c r="AI14" s="19"/>
      <c r="AJ14" s="19"/>
      <c r="AK14" s="19"/>
      <c r="AL14" s="18"/>
    </row>
    <row r="15" spans="1:39" ht="26.25" customHeight="1">
      <c r="A15" s="23"/>
      <c r="B15" s="22"/>
      <c r="C15" s="21"/>
      <c r="D15" s="44"/>
      <c r="E15" s="303"/>
      <c r="F15" s="303"/>
      <c r="G15" s="303"/>
      <c r="H15" s="303"/>
      <c r="I15" s="303"/>
      <c r="J15" s="303"/>
      <c r="K15" s="303"/>
      <c r="L15" s="303"/>
      <c r="M15" s="303"/>
      <c r="N15" s="303"/>
      <c r="O15" s="303"/>
      <c r="P15" s="303"/>
      <c r="Q15" s="303"/>
      <c r="R15" s="303"/>
      <c r="S15" s="303"/>
      <c r="T15" s="303"/>
      <c r="U15" s="303"/>
      <c r="V15" s="303"/>
      <c r="W15" s="303"/>
      <c r="X15" s="303"/>
      <c r="Y15" s="303"/>
      <c r="Z15" s="303"/>
      <c r="AA15" s="303"/>
      <c r="AB15" s="303"/>
      <c r="AC15" s="303"/>
      <c r="AD15" s="303"/>
      <c r="AE15" s="303"/>
      <c r="AF15" s="303"/>
      <c r="AG15" s="303"/>
      <c r="AH15" s="303"/>
      <c r="AI15" s="303"/>
      <c r="AJ15" s="303"/>
      <c r="AK15" s="303"/>
      <c r="AL15" s="24" t="s">
        <v>36</v>
      </c>
    </row>
    <row r="17" spans="1:39" ht="18.75" customHeight="1">
      <c r="A17" s="23"/>
      <c r="B17" s="22"/>
      <c r="C17" s="25"/>
      <c r="D17" s="281" t="s">
        <v>69</v>
      </c>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14"/>
      <c r="AM17"/>
    </row>
    <row r="18" spans="1:39">
      <c r="AE18" s="45"/>
      <c r="AF18" s="305" t="s">
        <v>62</v>
      </c>
      <c r="AG18" s="305"/>
      <c r="AH18" s="305"/>
      <c r="AI18" s="305"/>
      <c r="AJ18" s="305"/>
      <c r="AK18" s="305"/>
    </row>
    <row r="19" spans="1:39" ht="25.5" customHeight="1">
      <c r="C19" s="298" t="s">
        <v>70</v>
      </c>
      <c r="D19" s="298"/>
      <c r="E19" s="298"/>
      <c r="F19" s="298"/>
      <c r="G19" s="298"/>
      <c r="H19" s="298"/>
      <c r="I19" s="298" t="s">
        <v>64</v>
      </c>
      <c r="J19" s="298"/>
      <c r="K19" s="298"/>
      <c r="L19" s="298"/>
      <c r="M19" s="298"/>
      <c r="N19" s="298"/>
      <c r="O19" s="298" t="s">
        <v>71</v>
      </c>
      <c r="P19" s="298"/>
      <c r="Q19" s="298"/>
      <c r="R19" s="298"/>
      <c r="S19" s="298"/>
      <c r="T19" s="298"/>
      <c r="U19" s="298"/>
      <c r="V19" s="298" t="s">
        <v>72</v>
      </c>
      <c r="W19" s="298"/>
      <c r="X19" s="298"/>
      <c r="Y19" s="298"/>
      <c r="Z19" s="298"/>
      <c r="AA19" s="298"/>
      <c r="AB19" s="298"/>
      <c r="AC19" s="298"/>
      <c r="AD19" s="298"/>
      <c r="AE19" s="298" t="s">
        <v>68</v>
      </c>
      <c r="AF19" s="298"/>
      <c r="AG19" s="298"/>
      <c r="AH19" s="298"/>
      <c r="AI19" s="298"/>
      <c r="AJ19" s="298"/>
      <c r="AK19" s="298"/>
    </row>
    <row r="20" spans="1:39" ht="25.5" customHeight="1">
      <c r="C20" s="300"/>
      <c r="D20" s="300"/>
      <c r="E20" s="300"/>
      <c r="F20" s="300"/>
      <c r="G20" s="300"/>
      <c r="H20" s="300"/>
      <c r="I20" s="300"/>
      <c r="J20" s="300"/>
      <c r="K20" s="300"/>
      <c r="L20" s="300"/>
      <c r="M20" s="300"/>
      <c r="N20" s="300"/>
      <c r="O20" s="301"/>
      <c r="P20" s="301"/>
      <c r="Q20" s="301"/>
      <c r="R20" s="301"/>
      <c r="S20" s="301"/>
      <c r="T20" s="301"/>
      <c r="U20" s="301"/>
      <c r="V20" s="301"/>
      <c r="W20" s="301"/>
      <c r="X20" s="301"/>
      <c r="Y20" s="301"/>
      <c r="Z20" s="301"/>
      <c r="AA20" s="301"/>
      <c r="AB20" s="301"/>
      <c r="AC20" s="301"/>
      <c r="AD20" s="301"/>
      <c r="AE20" s="302"/>
      <c r="AF20" s="302"/>
      <c r="AG20" s="302"/>
      <c r="AH20" s="302"/>
      <c r="AI20" s="302"/>
      <c r="AJ20" s="302"/>
      <c r="AK20" s="302"/>
    </row>
    <row r="21" spans="1:39" ht="25.5" customHeight="1">
      <c r="C21" s="300"/>
      <c r="D21" s="300"/>
      <c r="E21" s="300"/>
      <c r="F21" s="300"/>
      <c r="G21" s="300"/>
      <c r="H21" s="300"/>
      <c r="I21" s="300"/>
      <c r="J21" s="300"/>
      <c r="K21" s="300"/>
      <c r="L21" s="300"/>
      <c r="M21" s="300"/>
      <c r="N21" s="300"/>
      <c r="O21" s="301"/>
      <c r="P21" s="301"/>
      <c r="Q21" s="301"/>
      <c r="R21" s="301"/>
      <c r="S21" s="301"/>
      <c r="T21" s="301"/>
      <c r="U21" s="301"/>
      <c r="V21" s="301"/>
      <c r="W21" s="301"/>
      <c r="X21" s="301"/>
      <c r="Y21" s="301"/>
      <c r="Z21" s="301"/>
      <c r="AA21" s="301"/>
      <c r="AB21" s="301"/>
      <c r="AC21" s="301"/>
      <c r="AD21" s="301"/>
      <c r="AE21" s="302"/>
      <c r="AF21" s="302"/>
      <c r="AG21" s="302"/>
      <c r="AH21" s="302"/>
      <c r="AI21" s="302"/>
      <c r="AJ21" s="302"/>
      <c r="AK21" s="302"/>
    </row>
    <row r="22" spans="1:39" ht="7.5" customHeight="1">
      <c r="A22" s="23"/>
      <c r="B22" s="22"/>
      <c r="C22" s="21"/>
      <c r="D22" s="21"/>
      <c r="E22" s="25"/>
      <c r="F22" s="25"/>
      <c r="G22" s="25"/>
      <c r="H22" s="25"/>
      <c r="I22" s="25"/>
      <c r="J22" s="25"/>
      <c r="K22" s="25"/>
      <c r="L22" s="25"/>
      <c r="M22" s="25"/>
      <c r="N22" s="25"/>
      <c r="O22" s="25"/>
      <c r="P22" s="19"/>
      <c r="Q22" s="19"/>
      <c r="R22" s="19"/>
      <c r="S22" s="19"/>
      <c r="T22" s="19"/>
      <c r="U22" s="19"/>
      <c r="V22" s="19"/>
      <c r="W22" s="19"/>
      <c r="X22" s="19"/>
      <c r="Y22" s="19"/>
      <c r="Z22" s="19"/>
      <c r="AA22" s="19"/>
      <c r="AB22" s="19"/>
      <c r="AC22" s="19"/>
      <c r="AD22" s="19"/>
      <c r="AE22" s="19"/>
      <c r="AF22" s="19"/>
      <c r="AG22" s="19"/>
      <c r="AH22" s="19"/>
      <c r="AI22" s="19"/>
      <c r="AJ22" s="19"/>
      <c r="AK22" s="19"/>
      <c r="AL22" s="18"/>
    </row>
    <row r="23" spans="1:39" ht="26.25" customHeight="1">
      <c r="A23" s="23"/>
      <c r="B23" s="22"/>
      <c r="C23" s="21"/>
      <c r="D23" s="44"/>
      <c r="E23" s="303"/>
      <c r="F23" s="303"/>
      <c r="G23" s="303"/>
      <c r="H23" s="303"/>
      <c r="I23" s="303"/>
      <c r="J23" s="303"/>
      <c r="K23" s="303"/>
      <c r="L23" s="303"/>
      <c r="M23" s="303"/>
      <c r="N23" s="303"/>
      <c r="O23" s="303"/>
      <c r="P23" s="303"/>
      <c r="Q23" s="303"/>
      <c r="R23" s="303"/>
      <c r="S23" s="303"/>
      <c r="T23" s="303"/>
      <c r="U23" s="303"/>
      <c r="V23" s="303"/>
      <c r="W23" s="303"/>
      <c r="X23" s="303"/>
      <c r="Y23" s="303"/>
      <c r="Z23" s="303"/>
      <c r="AA23" s="303"/>
      <c r="AB23" s="303"/>
      <c r="AC23" s="303"/>
      <c r="AD23" s="303"/>
      <c r="AE23" s="303"/>
      <c r="AF23" s="303"/>
      <c r="AG23" s="303"/>
      <c r="AH23" s="303"/>
      <c r="AI23" s="303"/>
      <c r="AJ23" s="303"/>
      <c r="AK23" s="303"/>
      <c r="AL23" s="24" t="s">
        <v>36</v>
      </c>
    </row>
    <row r="25" spans="1:39" ht="18.75" customHeight="1">
      <c r="A25" s="23"/>
      <c r="B25" s="22"/>
      <c r="C25" s="25"/>
      <c r="D25" s="281" t="s">
        <v>73</v>
      </c>
      <c r="E25" s="281"/>
      <c r="F25" s="281"/>
      <c r="G25" s="281"/>
      <c r="H25" s="281"/>
      <c r="I25" s="281"/>
      <c r="J25" s="281"/>
      <c r="K25" s="281"/>
      <c r="L25" s="281"/>
      <c r="M25" s="281"/>
      <c r="N25" s="281"/>
      <c r="O25" s="281"/>
      <c r="P25" s="281"/>
      <c r="Q25" s="281"/>
      <c r="R25" s="281"/>
      <c r="S25" s="281"/>
      <c r="T25" s="281"/>
      <c r="U25" s="281"/>
      <c r="V25" s="281"/>
      <c r="W25" s="281"/>
      <c r="X25" s="281"/>
      <c r="Y25" s="281"/>
      <c r="Z25" s="281"/>
      <c r="AA25" s="281"/>
      <c r="AB25" s="281"/>
      <c r="AC25" s="281"/>
      <c r="AD25" s="281"/>
      <c r="AE25" s="281"/>
      <c r="AF25" s="281"/>
      <c r="AG25" s="281"/>
      <c r="AH25" s="281"/>
      <c r="AI25" s="281"/>
      <c r="AJ25" s="281"/>
      <c r="AK25" s="281"/>
      <c r="AL25" s="14"/>
      <c r="AM25"/>
    </row>
    <row r="26" spans="1:39">
      <c r="AL26" s="46"/>
      <c r="AM26"/>
    </row>
    <row r="27" spans="1:39" ht="52.5" customHeight="1">
      <c r="C27" s="304"/>
      <c r="D27" s="304"/>
      <c r="E27" s="304"/>
      <c r="F27" s="304"/>
      <c r="G27" s="304"/>
      <c r="H27" s="304"/>
      <c r="I27" s="304"/>
      <c r="J27" s="304"/>
      <c r="K27" s="304"/>
      <c r="L27" s="304"/>
      <c r="M27" s="304"/>
      <c r="N27" s="304"/>
      <c r="O27" s="304"/>
      <c r="P27" s="304"/>
      <c r="Q27" s="304"/>
      <c r="R27" s="304"/>
      <c r="S27" s="304"/>
      <c r="T27" s="304"/>
      <c r="U27" s="304"/>
      <c r="V27" s="304"/>
      <c r="W27" s="304"/>
      <c r="X27" s="304"/>
      <c r="Y27" s="304"/>
      <c r="Z27" s="304"/>
      <c r="AA27" s="304"/>
      <c r="AB27" s="304"/>
      <c r="AC27" s="304"/>
      <c r="AD27" s="304"/>
      <c r="AE27" s="304"/>
      <c r="AF27" s="304"/>
      <c r="AG27" s="304"/>
      <c r="AH27" s="304"/>
      <c r="AI27" s="304"/>
      <c r="AJ27" s="304"/>
      <c r="AK27" s="304"/>
      <c r="AL27"/>
      <c r="AM27"/>
    </row>
    <row r="29" spans="1:39" ht="18.75" customHeight="1">
      <c r="A29" s="23"/>
      <c r="B29" s="22"/>
      <c r="C29" s="25"/>
      <c r="D29" s="281" t="s">
        <v>74</v>
      </c>
      <c r="E29" s="281"/>
      <c r="F29" s="281"/>
      <c r="G29" s="281"/>
      <c r="H29" s="281"/>
      <c r="I29" s="281"/>
      <c r="J29" s="281"/>
      <c r="K29" s="281"/>
      <c r="L29" s="281"/>
      <c r="M29" s="281"/>
      <c r="N29" s="281"/>
      <c r="O29" s="281"/>
      <c r="P29" s="281"/>
      <c r="Q29" s="281"/>
      <c r="R29" s="281"/>
      <c r="S29" s="281"/>
      <c r="T29" s="281"/>
      <c r="U29" s="281"/>
      <c r="V29" s="281"/>
      <c r="W29" s="281"/>
      <c r="X29" s="281"/>
      <c r="Y29" s="281"/>
      <c r="Z29" s="281"/>
      <c r="AA29" s="281"/>
      <c r="AB29" s="281"/>
      <c r="AC29" s="281"/>
      <c r="AD29" s="281"/>
      <c r="AE29" s="281"/>
      <c r="AF29" s="281"/>
      <c r="AG29" s="281"/>
      <c r="AH29" s="281"/>
      <c r="AI29" s="281"/>
      <c r="AJ29" s="281"/>
      <c r="AK29" s="281"/>
      <c r="AL29" s="14"/>
      <c r="AM29"/>
    </row>
    <row r="30" spans="1:39">
      <c r="AL30" s="46"/>
      <c r="AM30"/>
    </row>
    <row r="31" spans="1:39" ht="52.5" customHeight="1">
      <c r="C31" s="304"/>
      <c r="D31" s="304"/>
      <c r="E31" s="304"/>
      <c r="F31" s="304"/>
      <c r="G31" s="304"/>
      <c r="H31" s="304"/>
      <c r="I31" s="304"/>
      <c r="J31" s="304"/>
      <c r="K31" s="304"/>
      <c r="L31" s="304"/>
      <c r="M31" s="304"/>
      <c r="N31" s="304"/>
      <c r="O31" s="304"/>
      <c r="P31" s="304"/>
      <c r="Q31" s="304"/>
      <c r="R31" s="304"/>
      <c r="S31" s="304"/>
      <c r="T31" s="304"/>
      <c r="U31" s="304"/>
      <c r="V31" s="304"/>
      <c r="W31" s="304"/>
      <c r="X31" s="304"/>
      <c r="Y31" s="304"/>
      <c r="Z31" s="304"/>
      <c r="AA31" s="304"/>
      <c r="AB31" s="304"/>
      <c r="AC31" s="304"/>
      <c r="AD31" s="304"/>
      <c r="AE31" s="304"/>
      <c r="AF31" s="304"/>
      <c r="AG31" s="304"/>
      <c r="AH31" s="304"/>
      <c r="AI31" s="304"/>
      <c r="AJ31" s="304"/>
      <c r="AK31" s="304"/>
      <c r="AL31"/>
      <c r="AM31"/>
    </row>
    <row r="35" spans="1:37" s="1" customFormat="1" ht="68.25" customHeight="1">
      <c r="A35" s="236" t="s">
        <v>75</v>
      </c>
      <c r="B35" s="237"/>
      <c r="C35" s="237"/>
      <c r="D35" s="237"/>
      <c r="E35" s="237"/>
      <c r="F35" s="237"/>
      <c r="G35" s="237"/>
      <c r="H35" s="237"/>
      <c r="I35" s="237"/>
      <c r="J35" s="237"/>
      <c r="K35" s="237"/>
      <c r="L35" s="237"/>
      <c r="M35" s="237"/>
      <c r="N35" s="237"/>
      <c r="O35" s="237"/>
      <c r="P35" s="237"/>
      <c r="Q35" s="237"/>
      <c r="R35" s="237"/>
      <c r="S35" s="237"/>
      <c r="T35" s="237"/>
      <c r="U35" s="237"/>
      <c r="V35" s="237"/>
      <c r="W35" s="237"/>
      <c r="X35" s="237"/>
      <c r="Y35" s="237"/>
      <c r="Z35" s="237"/>
      <c r="AA35" s="237"/>
      <c r="AB35" s="237"/>
      <c r="AC35" s="237"/>
      <c r="AD35" s="237"/>
      <c r="AE35" s="237"/>
      <c r="AF35" s="237"/>
      <c r="AG35" s="237"/>
      <c r="AH35" s="237"/>
      <c r="AI35" s="237"/>
      <c r="AJ35" s="237"/>
      <c r="AK35" s="238"/>
    </row>
  </sheetData>
  <mergeCells count="62">
    <mergeCell ref="AF9:AK9"/>
    <mergeCell ref="B2:P2"/>
    <mergeCell ref="C4:P4"/>
    <mergeCell ref="D6:AK6"/>
    <mergeCell ref="AE7:AI7"/>
    <mergeCell ref="AJ7:AK7"/>
    <mergeCell ref="D8:J8"/>
    <mergeCell ref="K8:M8"/>
    <mergeCell ref="AF8:AK8"/>
    <mergeCell ref="C9:H9"/>
    <mergeCell ref="I9:N9"/>
    <mergeCell ref="O9:U9"/>
    <mergeCell ref="V9:Z9"/>
    <mergeCell ref="AA9:AE9"/>
    <mergeCell ref="AF10:AK10"/>
    <mergeCell ref="C10:H10"/>
    <mergeCell ref="I10:N10"/>
    <mergeCell ref="O10:U10"/>
    <mergeCell ref="V10:Z10"/>
    <mergeCell ref="AA10:AE10"/>
    <mergeCell ref="AF12:AK12"/>
    <mergeCell ref="C11:H11"/>
    <mergeCell ref="I11:N11"/>
    <mergeCell ref="O11:U11"/>
    <mergeCell ref="V11:Z11"/>
    <mergeCell ref="AA11:AE11"/>
    <mergeCell ref="AF11:AK11"/>
    <mergeCell ref="C12:H12"/>
    <mergeCell ref="I12:N12"/>
    <mergeCell ref="O12:U12"/>
    <mergeCell ref="V12:Z12"/>
    <mergeCell ref="AA12:AE12"/>
    <mergeCell ref="E15:AK15"/>
    <mergeCell ref="C13:H13"/>
    <mergeCell ref="I13:N13"/>
    <mergeCell ref="O13:U13"/>
    <mergeCell ref="V13:Z13"/>
    <mergeCell ref="AA13:AE13"/>
    <mergeCell ref="AF13:AK13"/>
    <mergeCell ref="D17:AK17"/>
    <mergeCell ref="AF18:AK18"/>
    <mergeCell ref="C19:H19"/>
    <mergeCell ref="I19:N19"/>
    <mergeCell ref="O19:U19"/>
    <mergeCell ref="V19:AD19"/>
    <mergeCell ref="AE19:AK19"/>
    <mergeCell ref="C20:H20"/>
    <mergeCell ref="I20:N20"/>
    <mergeCell ref="O20:U20"/>
    <mergeCell ref="V20:AD20"/>
    <mergeCell ref="AE20:AK20"/>
    <mergeCell ref="A35:AK35"/>
    <mergeCell ref="C21:H21"/>
    <mergeCell ref="I21:N21"/>
    <mergeCell ref="O21:U21"/>
    <mergeCell ref="V21:AD21"/>
    <mergeCell ref="AE21:AK21"/>
    <mergeCell ref="E23:AK23"/>
    <mergeCell ref="D25:AK25"/>
    <mergeCell ref="C27:AK27"/>
    <mergeCell ref="D29:AK29"/>
    <mergeCell ref="C31:AK31"/>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5"/>
  <sheetViews>
    <sheetView view="pageBreakPreview" zoomScaleNormal="85" zoomScaleSheetLayoutView="100" workbookViewId="0">
      <selection activeCell="AM5" sqref="AM5"/>
    </sheetView>
  </sheetViews>
  <sheetFormatPr defaultRowHeight="16.5"/>
  <cols>
    <col min="1" max="4" width="1.125" style="1" customWidth="1"/>
    <col min="5" max="5" width="1.625" style="1" customWidth="1"/>
    <col min="6" max="6" width="1.875" style="1" customWidth="1"/>
    <col min="7" max="7" width="2.875" style="1" customWidth="1"/>
    <col min="8" max="38" width="2.375" style="1" customWidth="1"/>
    <col min="39" max="39" width="15" customWidth="1"/>
  </cols>
  <sheetData>
    <row r="1" spans="1:39" ht="19.5">
      <c r="A1" s="17"/>
      <c r="B1" s="16"/>
      <c r="C1" s="16"/>
      <c r="D1" s="16"/>
      <c r="E1" s="16"/>
      <c r="F1" s="16"/>
      <c r="G1" s="16"/>
      <c r="H1" s="16"/>
      <c r="I1" s="16"/>
      <c r="J1" s="16"/>
      <c r="K1" s="16"/>
      <c r="L1" s="16"/>
      <c r="M1" s="16"/>
      <c r="N1" s="16"/>
      <c r="O1" s="16"/>
      <c r="P1" s="16"/>
      <c r="Q1" s="17"/>
      <c r="R1" s="17"/>
      <c r="S1" s="17"/>
      <c r="T1" s="17"/>
      <c r="U1" s="17"/>
      <c r="V1" s="17"/>
      <c r="W1" s="17"/>
      <c r="X1" s="17"/>
      <c r="Y1" s="17"/>
      <c r="Z1" s="17"/>
      <c r="AA1" s="17"/>
      <c r="AB1" s="17"/>
      <c r="AC1" s="17"/>
      <c r="AD1" s="17"/>
      <c r="AE1" s="17"/>
      <c r="AF1" s="17"/>
      <c r="AG1" s="17"/>
      <c r="AH1" s="17"/>
      <c r="AI1" s="17"/>
      <c r="AJ1" s="17"/>
      <c r="AK1" s="17"/>
      <c r="AL1" s="35"/>
    </row>
    <row r="2" spans="1:39" ht="19.5">
      <c r="A2" s="17"/>
      <c r="B2" s="17"/>
      <c r="C2" s="315" t="s">
        <v>76</v>
      </c>
      <c r="D2" s="315"/>
      <c r="E2" s="315"/>
      <c r="F2" s="315"/>
      <c r="G2" s="315"/>
      <c r="H2" s="315"/>
      <c r="I2" s="315"/>
      <c r="J2" s="315"/>
      <c r="K2" s="315"/>
      <c r="L2" s="315"/>
      <c r="M2" s="315"/>
      <c r="N2" s="315"/>
      <c r="O2" s="315"/>
      <c r="P2" s="315"/>
      <c r="Q2" s="17"/>
      <c r="R2" s="17"/>
      <c r="S2" s="17"/>
      <c r="T2" s="17"/>
      <c r="U2" s="17"/>
      <c r="V2" s="17"/>
      <c r="W2" s="17"/>
      <c r="X2" s="17"/>
      <c r="Y2" s="17"/>
      <c r="Z2" s="17"/>
      <c r="AA2" s="17"/>
      <c r="AB2" s="17"/>
      <c r="AC2" s="17"/>
      <c r="AD2" s="17"/>
      <c r="AE2" s="17"/>
      <c r="AF2" s="17"/>
      <c r="AG2" s="17"/>
      <c r="AH2" s="17"/>
      <c r="AI2" s="17"/>
      <c r="AJ2" s="17"/>
      <c r="AK2" s="17"/>
      <c r="AL2" s="35"/>
    </row>
    <row r="3" spans="1:39" ht="17.25" customHeight="1">
      <c r="A3" s="47"/>
      <c r="B3" s="47"/>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17" t="s">
        <v>77</v>
      </c>
      <c r="AF3" s="317"/>
      <c r="AG3" s="317"/>
      <c r="AH3" s="317"/>
      <c r="AI3" s="317"/>
      <c r="AJ3" s="317"/>
      <c r="AK3" s="317"/>
      <c r="AL3" s="317"/>
    </row>
    <row r="4" spans="1:39" ht="16.5" customHeight="1">
      <c r="A4" s="47"/>
      <c r="B4" s="47"/>
      <c r="C4" s="318" t="s">
        <v>78</v>
      </c>
      <c r="D4" s="318"/>
      <c r="E4" s="318"/>
      <c r="F4" s="318"/>
      <c r="G4" s="318" t="s">
        <v>79</v>
      </c>
      <c r="H4" s="318"/>
      <c r="I4" s="318" t="s">
        <v>80</v>
      </c>
      <c r="J4" s="318"/>
      <c r="K4" s="318"/>
      <c r="L4" s="318"/>
      <c r="M4" s="318"/>
      <c r="N4" s="318"/>
      <c r="O4" s="318"/>
      <c r="P4" s="318"/>
      <c r="Q4" s="318"/>
      <c r="R4" s="318"/>
      <c r="S4" s="318"/>
      <c r="T4" s="318"/>
      <c r="U4" s="318"/>
      <c r="V4" s="318"/>
      <c r="W4" s="319" t="s">
        <v>81</v>
      </c>
      <c r="X4" s="319"/>
      <c r="Y4" s="319"/>
      <c r="Z4" s="319"/>
      <c r="AA4" s="319"/>
      <c r="AB4" s="319"/>
      <c r="AC4" s="318" t="s">
        <v>82</v>
      </c>
      <c r="AD4" s="318"/>
      <c r="AE4" s="318"/>
      <c r="AF4" s="318"/>
      <c r="AG4" s="318"/>
      <c r="AH4" s="318"/>
      <c r="AI4" s="318" t="s">
        <v>83</v>
      </c>
      <c r="AJ4" s="318"/>
      <c r="AK4" s="318"/>
      <c r="AL4" s="318"/>
    </row>
    <row r="5" spans="1:39" ht="29.25" customHeight="1">
      <c r="A5" s="47"/>
      <c r="B5" s="47"/>
      <c r="C5" s="318"/>
      <c r="D5" s="318"/>
      <c r="E5" s="318"/>
      <c r="F5" s="318"/>
      <c r="G5" s="318"/>
      <c r="H5" s="318"/>
      <c r="I5" s="318" t="s">
        <v>84</v>
      </c>
      <c r="J5" s="318"/>
      <c r="K5" s="318"/>
      <c r="L5" s="318" t="s">
        <v>85</v>
      </c>
      <c r="M5" s="318"/>
      <c r="N5" s="318"/>
      <c r="O5" s="318"/>
      <c r="P5" s="318"/>
      <c r="Q5" s="320" t="s">
        <v>86</v>
      </c>
      <c r="R5" s="320"/>
      <c r="S5" s="320"/>
      <c r="T5" s="320" t="s">
        <v>87</v>
      </c>
      <c r="U5" s="320"/>
      <c r="V5" s="320"/>
      <c r="W5" s="319"/>
      <c r="X5" s="319"/>
      <c r="Y5" s="319"/>
      <c r="Z5" s="319"/>
      <c r="AA5" s="319"/>
      <c r="AB5" s="319"/>
      <c r="AC5" s="318"/>
      <c r="AD5" s="318"/>
      <c r="AE5" s="318"/>
      <c r="AF5" s="318"/>
      <c r="AG5" s="318"/>
      <c r="AH5" s="318"/>
      <c r="AI5" s="318"/>
      <c r="AJ5" s="318"/>
      <c r="AK5" s="318"/>
      <c r="AL5" s="318"/>
    </row>
    <row r="6" spans="1:39" ht="29.25" customHeight="1">
      <c r="A6" s="47"/>
      <c r="B6" s="47"/>
      <c r="C6" s="676" t="s">
        <v>1094</v>
      </c>
      <c r="D6" s="676"/>
      <c r="E6" s="676"/>
      <c r="F6" s="676"/>
      <c r="G6" s="677" t="s">
        <v>1125</v>
      </c>
      <c r="H6" s="677"/>
      <c r="I6" s="677" t="s">
        <v>1123</v>
      </c>
      <c r="J6" s="677"/>
      <c r="K6" s="677"/>
      <c r="L6" s="678">
        <v>100000</v>
      </c>
      <c r="M6" s="678"/>
      <c r="N6" s="678"/>
      <c r="O6" s="678"/>
      <c r="P6" s="678"/>
      <c r="Q6" s="678">
        <v>5000</v>
      </c>
      <c r="R6" s="678"/>
      <c r="S6" s="678"/>
      <c r="T6" s="678">
        <v>5000</v>
      </c>
      <c r="U6" s="678"/>
      <c r="V6" s="678"/>
      <c r="W6" s="678">
        <v>500000000</v>
      </c>
      <c r="X6" s="678"/>
      <c r="Y6" s="678"/>
      <c r="Z6" s="678"/>
      <c r="AA6" s="678"/>
      <c r="AB6" s="678"/>
      <c r="AC6" s="678">
        <v>500000000</v>
      </c>
      <c r="AD6" s="678"/>
      <c r="AE6" s="678"/>
      <c r="AF6" s="678"/>
      <c r="AG6" s="678"/>
      <c r="AH6" s="678"/>
      <c r="AI6" s="679">
        <v>0</v>
      </c>
      <c r="AJ6" s="679"/>
      <c r="AK6" s="679"/>
      <c r="AL6" s="679"/>
    </row>
    <row r="7" spans="1:39" ht="29.25" customHeight="1">
      <c r="A7" s="47"/>
      <c r="B7" s="47"/>
      <c r="C7" s="676" t="s">
        <v>1126</v>
      </c>
      <c r="D7" s="676"/>
      <c r="E7" s="676"/>
      <c r="F7" s="676"/>
      <c r="G7" s="677" t="s">
        <v>1127</v>
      </c>
      <c r="H7" s="677"/>
      <c r="I7" s="677" t="s">
        <v>1123</v>
      </c>
      <c r="J7" s="677"/>
      <c r="K7" s="677"/>
      <c r="L7" s="678">
        <v>787500</v>
      </c>
      <c r="M7" s="678"/>
      <c r="N7" s="678"/>
      <c r="O7" s="678"/>
      <c r="P7" s="678"/>
      <c r="Q7" s="678">
        <v>20000</v>
      </c>
      <c r="R7" s="678"/>
      <c r="S7" s="678"/>
      <c r="T7" s="678">
        <v>5000</v>
      </c>
      <c r="U7" s="678"/>
      <c r="V7" s="678"/>
      <c r="W7" s="678">
        <v>3937500000</v>
      </c>
      <c r="X7" s="678"/>
      <c r="Y7" s="678"/>
      <c r="Z7" s="678"/>
      <c r="AA7" s="678"/>
      <c r="AB7" s="678"/>
      <c r="AC7" s="678">
        <f>AC6+W7</f>
        <v>4437500000</v>
      </c>
      <c r="AD7" s="678"/>
      <c r="AE7" s="678"/>
      <c r="AF7" s="678"/>
      <c r="AG7" s="678"/>
      <c r="AH7" s="678"/>
      <c r="AI7" s="679">
        <v>7.875</v>
      </c>
      <c r="AJ7" s="679"/>
      <c r="AK7" s="679"/>
      <c r="AL7" s="679"/>
    </row>
    <row r="8" spans="1:39" ht="29.25" customHeight="1">
      <c r="A8" s="47"/>
      <c r="B8" s="47"/>
      <c r="C8" s="676" t="s">
        <v>1126</v>
      </c>
      <c r="D8" s="676"/>
      <c r="E8" s="676"/>
      <c r="F8" s="676"/>
      <c r="G8" s="677" t="s">
        <v>1127</v>
      </c>
      <c r="H8" s="677"/>
      <c r="I8" s="677" t="s">
        <v>1147</v>
      </c>
      <c r="J8" s="677"/>
      <c r="K8" s="677"/>
      <c r="L8" s="678">
        <v>1287500</v>
      </c>
      <c r="M8" s="678"/>
      <c r="N8" s="678"/>
      <c r="O8" s="678"/>
      <c r="P8" s="678"/>
      <c r="Q8" s="678">
        <v>20000</v>
      </c>
      <c r="R8" s="678"/>
      <c r="S8" s="678"/>
      <c r="T8" s="678">
        <v>5000</v>
      </c>
      <c r="U8" s="678"/>
      <c r="V8" s="678"/>
      <c r="W8" s="678">
        <v>6437500000</v>
      </c>
      <c r="X8" s="678"/>
      <c r="Y8" s="678"/>
      <c r="Z8" s="678"/>
      <c r="AA8" s="678"/>
      <c r="AB8" s="678"/>
      <c r="AC8" s="678">
        <f t="shared" ref="AC8:AC13" si="0">AC7+W8</f>
        <v>10875000000</v>
      </c>
      <c r="AD8" s="678"/>
      <c r="AE8" s="678"/>
      <c r="AF8" s="678"/>
      <c r="AG8" s="678"/>
      <c r="AH8" s="678"/>
      <c r="AI8" s="679">
        <v>1.450704</v>
      </c>
      <c r="AJ8" s="679"/>
      <c r="AK8" s="679"/>
      <c r="AL8" s="679"/>
    </row>
    <row r="9" spans="1:39" ht="29.25" customHeight="1">
      <c r="A9" s="47"/>
      <c r="B9" s="47"/>
      <c r="C9" s="676" t="s">
        <v>1148</v>
      </c>
      <c r="D9" s="676"/>
      <c r="E9" s="676"/>
      <c r="F9" s="676"/>
      <c r="G9" s="677" t="s">
        <v>1149</v>
      </c>
      <c r="H9" s="677"/>
      <c r="I9" s="677" t="s">
        <v>1123</v>
      </c>
      <c r="J9" s="677"/>
      <c r="K9" s="677"/>
      <c r="L9" s="678">
        <v>-75000</v>
      </c>
      <c r="M9" s="678"/>
      <c r="N9" s="678"/>
      <c r="O9" s="678"/>
      <c r="P9" s="678"/>
      <c r="Q9" s="678">
        <v>5000</v>
      </c>
      <c r="R9" s="678"/>
      <c r="S9" s="678"/>
      <c r="T9" s="678">
        <v>5000</v>
      </c>
      <c r="U9" s="678"/>
      <c r="V9" s="678"/>
      <c r="W9" s="678">
        <f>L9*Q9</f>
        <v>-375000000</v>
      </c>
      <c r="X9" s="678"/>
      <c r="Y9" s="678"/>
      <c r="Z9" s="678"/>
      <c r="AA9" s="678"/>
      <c r="AB9" s="678"/>
      <c r="AC9" s="678">
        <f t="shared" si="0"/>
        <v>10500000000</v>
      </c>
      <c r="AD9" s="678"/>
      <c r="AE9" s="678"/>
      <c r="AF9" s="678"/>
      <c r="AG9" s="678"/>
      <c r="AH9" s="678"/>
      <c r="AI9" s="679">
        <v>-3.4000000000000002E-2</v>
      </c>
      <c r="AJ9" s="679"/>
      <c r="AK9" s="679"/>
      <c r="AL9" s="679"/>
    </row>
    <row r="10" spans="1:39" ht="29.25" customHeight="1">
      <c r="A10" s="47"/>
      <c r="B10" s="47"/>
      <c r="C10" s="676" t="s">
        <v>1128</v>
      </c>
      <c r="D10" s="676"/>
      <c r="E10" s="676"/>
      <c r="F10" s="676"/>
      <c r="G10" s="677" t="s">
        <v>1127</v>
      </c>
      <c r="H10" s="677"/>
      <c r="I10" s="677" t="s">
        <v>1123</v>
      </c>
      <c r="J10" s="677"/>
      <c r="K10" s="677"/>
      <c r="L10" s="678">
        <v>23200</v>
      </c>
      <c r="M10" s="678"/>
      <c r="N10" s="678"/>
      <c r="O10" s="678"/>
      <c r="P10" s="678"/>
      <c r="Q10" s="678">
        <v>20000</v>
      </c>
      <c r="R10" s="678"/>
      <c r="S10" s="678"/>
      <c r="T10" s="678">
        <v>5000</v>
      </c>
      <c r="U10" s="678"/>
      <c r="V10" s="678"/>
      <c r="W10" s="678">
        <f>L10*T10</f>
        <v>116000000</v>
      </c>
      <c r="X10" s="678"/>
      <c r="Y10" s="678"/>
      <c r="Z10" s="678"/>
      <c r="AA10" s="678"/>
      <c r="AB10" s="678"/>
      <c r="AC10" s="678">
        <f t="shared" si="0"/>
        <v>10616000000</v>
      </c>
      <c r="AD10" s="678"/>
      <c r="AE10" s="678"/>
      <c r="AF10" s="678"/>
      <c r="AG10" s="678"/>
      <c r="AH10" s="678"/>
      <c r="AI10" s="679">
        <v>1.0999999999999999E-2</v>
      </c>
      <c r="AJ10" s="679"/>
      <c r="AK10" s="679"/>
      <c r="AL10" s="679"/>
    </row>
    <row r="11" spans="1:39" ht="29.25" customHeight="1">
      <c r="A11" s="47"/>
      <c r="B11" s="47"/>
      <c r="C11" s="676" t="s">
        <v>1150</v>
      </c>
      <c r="D11" s="676"/>
      <c r="E11" s="676"/>
      <c r="F11" s="676"/>
      <c r="G11" s="677" t="s">
        <v>1151</v>
      </c>
      <c r="H11" s="677"/>
      <c r="I11" s="677" t="s">
        <v>1147</v>
      </c>
      <c r="J11" s="677"/>
      <c r="K11" s="677"/>
      <c r="L11" s="678">
        <v>36800</v>
      </c>
      <c r="M11" s="678"/>
      <c r="N11" s="678"/>
      <c r="O11" s="678"/>
      <c r="P11" s="678"/>
      <c r="Q11" s="678">
        <v>20000</v>
      </c>
      <c r="R11" s="678"/>
      <c r="S11" s="678"/>
      <c r="T11" s="678">
        <v>5000</v>
      </c>
      <c r="U11" s="678"/>
      <c r="V11" s="678"/>
      <c r="W11" s="678">
        <f t="shared" ref="W11:W13" si="1">L11*T11</f>
        <v>184000000</v>
      </c>
      <c r="X11" s="678"/>
      <c r="Y11" s="678"/>
      <c r="Z11" s="678"/>
      <c r="AA11" s="678"/>
      <c r="AB11" s="678"/>
      <c r="AC11" s="678">
        <f t="shared" si="0"/>
        <v>10800000000</v>
      </c>
      <c r="AD11" s="678"/>
      <c r="AE11" s="678"/>
      <c r="AF11" s="678"/>
      <c r="AG11" s="678"/>
      <c r="AH11" s="678"/>
      <c r="AI11" s="679">
        <v>1.7000000000000001E-2</v>
      </c>
      <c r="AJ11" s="679"/>
      <c r="AK11" s="679"/>
      <c r="AL11" s="679"/>
    </row>
    <row r="12" spans="1:39" ht="29.25" customHeight="1">
      <c r="A12" s="47"/>
      <c r="B12" s="47"/>
      <c r="C12" s="676" t="s">
        <v>1152</v>
      </c>
      <c r="D12" s="676"/>
      <c r="E12" s="676"/>
      <c r="F12" s="676"/>
      <c r="G12" s="677" t="s">
        <v>1151</v>
      </c>
      <c r="H12" s="677"/>
      <c r="I12" s="677" t="s">
        <v>1123</v>
      </c>
      <c r="J12" s="677"/>
      <c r="K12" s="677"/>
      <c r="L12" s="678">
        <v>1343300</v>
      </c>
      <c r="M12" s="678"/>
      <c r="N12" s="678"/>
      <c r="O12" s="678"/>
      <c r="P12" s="678"/>
      <c r="Q12" s="678">
        <v>20000</v>
      </c>
      <c r="R12" s="678"/>
      <c r="S12" s="678"/>
      <c r="T12" s="678">
        <v>5000</v>
      </c>
      <c r="U12" s="678"/>
      <c r="V12" s="678"/>
      <c r="W12" s="678">
        <f t="shared" si="1"/>
        <v>6716500000</v>
      </c>
      <c r="X12" s="678"/>
      <c r="Y12" s="678"/>
      <c r="Z12" s="678"/>
      <c r="AA12" s="678"/>
      <c r="AB12" s="678"/>
      <c r="AC12" s="678">
        <f t="shared" si="0"/>
        <v>17516500000</v>
      </c>
      <c r="AD12" s="678"/>
      <c r="AE12" s="678"/>
      <c r="AF12" s="678"/>
      <c r="AG12" s="678"/>
      <c r="AH12" s="678"/>
      <c r="AI12" s="679">
        <v>0.622</v>
      </c>
      <c r="AJ12" s="679"/>
      <c r="AK12" s="679"/>
      <c r="AL12" s="679"/>
    </row>
    <row r="13" spans="1:39" ht="29.25" customHeight="1">
      <c r="A13" s="47"/>
      <c r="B13" s="47"/>
      <c r="C13" s="676" t="s">
        <v>1153</v>
      </c>
      <c r="D13" s="676"/>
      <c r="E13" s="676"/>
      <c r="F13" s="676"/>
      <c r="G13" s="677" t="s">
        <v>1151</v>
      </c>
      <c r="H13" s="677"/>
      <c r="I13" s="677" t="s">
        <v>1147</v>
      </c>
      <c r="J13" s="677"/>
      <c r="K13" s="677"/>
      <c r="L13" s="678">
        <v>2128200</v>
      </c>
      <c r="M13" s="678"/>
      <c r="N13" s="678"/>
      <c r="O13" s="678"/>
      <c r="P13" s="678"/>
      <c r="Q13" s="678">
        <v>20000</v>
      </c>
      <c r="R13" s="678"/>
      <c r="S13" s="678"/>
      <c r="T13" s="678">
        <v>5000</v>
      </c>
      <c r="U13" s="678"/>
      <c r="V13" s="678"/>
      <c r="W13" s="678">
        <f t="shared" si="1"/>
        <v>10641000000</v>
      </c>
      <c r="X13" s="678"/>
      <c r="Y13" s="678"/>
      <c r="Z13" s="678"/>
      <c r="AA13" s="678"/>
      <c r="AB13" s="678"/>
      <c r="AC13" s="678">
        <f t="shared" si="0"/>
        <v>28157500000</v>
      </c>
      <c r="AD13" s="678"/>
      <c r="AE13" s="678"/>
      <c r="AF13" s="678"/>
      <c r="AG13" s="678"/>
      <c r="AH13" s="678"/>
      <c r="AI13" s="679">
        <v>0.627</v>
      </c>
      <c r="AJ13" s="679"/>
      <c r="AK13" s="679"/>
      <c r="AL13" s="679"/>
    </row>
    <row r="14" spans="1:39" ht="7.5" customHeight="1">
      <c r="A14" s="23"/>
      <c r="B14" s="22"/>
      <c r="C14" s="21"/>
      <c r="D14" s="21"/>
      <c r="E14" s="25"/>
      <c r="F14" s="25"/>
      <c r="G14" s="25"/>
      <c r="H14" s="25"/>
      <c r="I14" s="25"/>
      <c r="J14" s="25"/>
      <c r="K14" s="25"/>
      <c r="L14" s="25"/>
      <c r="M14" s="25"/>
      <c r="N14" s="25"/>
      <c r="O14" s="25"/>
      <c r="P14" s="19"/>
      <c r="Q14" s="19"/>
      <c r="R14" s="19"/>
      <c r="S14" s="19"/>
      <c r="T14" s="19"/>
      <c r="U14" s="19"/>
      <c r="V14" s="19"/>
      <c r="W14" s="19"/>
      <c r="X14" s="19"/>
      <c r="Y14" s="19"/>
      <c r="Z14" s="19"/>
      <c r="AA14" s="19"/>
      <c r="AB14" s="19"/>
      <c r="AC14" s="19"/>
      <c r="AD14" s="19"/>
      <c r="AE14" s="19"/>
      <c r="AF14" s="19"/>
      <c r="AG14" s="19"/>
      <c r="AH14" s="19"/>
      <c r="AI14" s="19"/>
      <c r="AJ14" s="19"/>
      <c r="AK14" s="19"/>
      <c r="AL14" s="18"/>
      <c r="AM14" s="1"/>
    </row>
    <row r="15" spans="1:39" ht="26.25" customHeight="1">
      <c r="A15" s="23"/>
      <c r="B15" s="22"/>
      <c r="C15" s="21"/>
      <c r="D15" s="44"/>
      <c r="E15" s="303"/>
      <c r="F15" s="303"/>
      <c r="G15" s="303"/>
      <c r="H15" s="303"/>
      <c r="I15" s="303"/>
      <c r="J15" s="303"/>
      <c r="K15" s="303"/>
      <c r="L15" s="303"/>
      <c r="M15" s="303"/>
      <c r="N15" s="303"/>
      <c r="O15" s="303"/>
      <c r="P15" s="303"/>
      <c r="Q15" s="303"/>
      <c r="R15" s="303"/>
      <c r="S15" s="303"/>
      <c r="T15" s="303"/>
      <c r="U15" s="303"/>
      <c r="V15" s="303"/>
      <c r="W15" s="303"/>
      <c r="X15" s="303"/>
      <c r="Y15" s="303"/>
      <c r="Z15" s="303"/>
      <c r="AA15" s="303"/>
      <c r="AB15" s="303"/>
      <c r="AC15" s="303"/>
      <c r="AD15" s="303"/>
      <c r="AE15" s="303"/>
      <c r="AF15" s="303"/>
      <c r="AG15" s="303"/>
      <c r="AH15" s="303"/>
      <c r="AI15" s="303"/>
      <c r="AJ15" s="303"/>
      <c r="AK15" s="303"/>
      <c r="AL15" s="303"/>
      <c r="AM15" s="24" t="s">
        <v>89</v>
      </c>
    </row>
    <row r="16" spans="1:39" ht="17.25" customHeight="1">
      <c r="A16" s="47"/>
      <c r="B16" s="47"/>
      <c r="C16" s="314"/>
      <c r="D16" s="314"/>
      <c r="E16" s="314"/>
      <c r="F16" s="314"/>
      <c r="G16" s="314"/>
      <c r="H16" s="314"/>
      <c r="I16" s="314"/>
      <c r="J16" s="314"/>
      <c r="K16" s="314"/>
      <c r="L16" s="314"/>
      <c r="M16" s="314"/>
      <c r="N16" s="314"/>
      <c r="O16" s="314"/>
      <c r="P16" s="314"/>
      <c r="Q16" s="314"/>
      <c r="R16" s="49"/>
      <c r="S16" s="49"/>
      <c r="T16" s="49"/>
      <c r="U16" s="49"/>
      <c r="V16" s="49"/>
      <c r="W16" s="49"/>
      <c r="X16" s="49"/>
      <c r="Y16" s="49"/>
      <c r="Z16" s="49"/>
      <c r="AA16" s="49"/>
      <c r="AB16" s="49"/>
      <c r="AC16" s="49"/>
      <c r="AD16" s="19"/>
      <c r="AE16" s="19"/>
      <c r="AF16" s="19"/>
      <c r="AG16" s="19"/>
      <c r="AH16" s="19"/>
      <c r="AI16" s="19"/>
      <c r="AJ16" s="19"/>
      <c r="AK16" s="19"/>
      <c r="AL16" s="19"/>
    </row>
    <row r="17" spans="1:39" ht="18.75" customHeight="1">
      <c r="A17" s="47"/>
      <c r="B17" s="47"/>
      <c r="C17" s="315" t="s">
        <v>90</v>
      </c>
      <c r="D17" s="315"/>
      <c r="E17" s="315"/>
      <c r="F17" s="315"/>
      <c r="G17" s="315"/>
      <c r="H17" s="315"/>
      <c r="I17" s="315"/>
      <c r="J17" s="315"/>
      <c r="K17" s="315"/>
      <c r="L17" s="315"/>
      <c r="M17" s="315"/>
      <c r="N17" s="315"/>
      <c r="O17" s="315"/>
      <c r="P17" s="315"/>
      <c r="Q17" s="18"/>
      <c r="R17" s="49"/>
      <c r="S17" s="49"/>
      <c r="T17" s="49"/>
      <c r="U17" s="49"/>
      <c r="V17" s="49"/>
      <c r="W17" s="49"/>
      <c r="X17" s="49"/>
      <c r="Y17" s="49"/>
      <c r="Z17" s="49"/>
      <c r="AA17" s="49"/>
      <c r="AB17" s="49"/>
      <c r="AC17" s="49"/>
      <c r="AD17" s="19"/>
      <c r="AE17" s="19"/>
      <c r="AF17" s="19"/>
      <c r="AG17" s="19"/>
      <c r="AH17" s="19"/>
      <c r="AI17" s="19"/>
      <c r="AJ17" s="19"/>
      <c r="AK17" s="19"/>
      <c r="AL17" s="19"/>
    </row>
    <row r="18" spans="1:39" ht="17.25" customHeight="1">
      <c r="A18" s="47"/>
      <c r="B18" s="47"/>
      <c r="C18" s="19"/>
      <c r="D18" s="19"/>
      <c r="E18" s="19"/>
      <c r="F18" s="19"/>
      <c r="G18" s="19"/>
      <c r="H18" s="19"/>
      <c r="I18" s="19"/>
      <c r="J18" s="19"/>
      <c r="K18" s="19"/>
      <c r="L18" s="19"/>
      <c r="M18" s="19"/>
      <c r="N18" s="19"/>
      <c r="O18" s="19"/>
      <c r="P18" s="19"/>
      <c r="Q18" s="19"/>
      <c r="R18" s="19"/>
      <c r="S18" s="49"/>
      <c r="T18" s="49"/>
      <c r="U18" s="49"/>
      <c r="V18" s="49"/>
      <c r="W18" s="49"/>
      <c r="X18" s="49"/>
      <c r="Y18" s="49"/>
      <c r="Z18" s="49"/>
      <c r="AA18" s="49"/>
      <c r="AB18" s="49"/>
      <c r="AC18" s="49"/>
      <c r="AD18" s="49"/>
      <c r="AE18" s="49"/>
      <c r="AF18" s="49"/>
      <c r="AG18" s="49"/>
      <c r="AH18" s="49"/>
      <c r="AI18" s="49"/>
      <c r="AJ18" s="49"/>
      <c r="AK18" s="49"/>
      <c r="AL18" s="49"/>
      <c r="AM18" s="46"/>
    </row>
    <row r="19" spans="1:39" ht="51" customHeight="1">
      <c r="C19" s="310"/>
      <c r="D19" s="311"/>
      <c r="E19" s="311"/>
      <c r="F19" s="311"/>
      <c r="G19" s="311"/>
      <c r="H19" s="311"/>
      <c r="I19" s="311"/>
      <c r="J19" s="311"/>
      <c r="K19" s="311"/>
      <c r="L19" s="311"/>
      <c r="M19" s="311"/>
      <c r="N19" s="311"/>
      <c r="O19" s="311"/>
      <c r="P19" s="311"/>
      <c r="Q19" s="311"/>
      <c r="R19" s="311"/>
      <c r="S19" s="311"/>
      <c r="T19" s="311"/>
      <c r="U19" s="311"/>
      <c r="V19" s="311"/>
      <c r="W19" s="311"/>
      <c r="X19" s="311"/>
      <c r="Y19" s="311"/>
      <c r="Z19" s="311"/>
      <c r="AA19" s="311"/>
      <c r="AB19" s="311"/>
      <c r="AC19" s="311"/>
      <c r="AD19" s="311"/>
      <c r="AE19" s="311"/>
      <c r="AF19" s="311"/>
      <c r="AG19" s="311"/>
      <c r="AH19" s="311"/>
      <c r="AI19" s="311"/>
      <c r="AJ19" s="311"/>
      <c r="AK19" s="311"/>
      <c r="AL19" s="312"/>
    </row>
    <row r="25" spans="1:39" ht="138" customHeight="1">
      <c r="A25" s="236" t="s">
        <v>91</v>
      </c>
      <c r="B25" s="237"/>
      <c r="C25" s="237"/>
      <c r="D25" s="237"/>
      <c r="E25" s="237"/>
      <c r="F25" s="237"/>
      <c r="G25" s="237"/>
      <c r="H25" s="237"/>
      <c r="I25" s="237"/>
      <c r="J25" s="237"/>
      <c r="K25" s="237"/>
      <c r="L25" s="237"/>
      <c r="M25" s="237"/>
      <c r="N25" s="237"/>
      <c r="O25" s="237"/>
      <c r="P25" s="237"/>
      <c r="Q25" s="237"/>
      <c r="R25" s="237"/>
      <c r="S25" s="237"/>
      <c r="T25" s="237"/>
      <c r="U25" s="237"/>
      <c r="V25" s="237"/>
      <c r="W25" s="237"/>
      <c r="X25" s="237"/>
      <c r="Y25" s="237"/>
      <c r="Z25" s="237"/>
      <c r="AA25" s="237"/>
      <c r="AB25" s="237"/>
      <c r="AC25" s="237"/>
      <c r="AD25" s="237"/>
      <c r="AE25" s="237"/>
      <c r="AF25" s="237"/>
      <c r="AG25" s="237"/>
      <c r="AH25" s="237"/>
      <c r="AI25" s="237"/>
      <c r="AJ25" s="237"/>
      <c r="AK25" s="237"/>
      <c r="AL25" s="238"/>
    </row>
  </sheetData>
  <sheetProtection formatCells="0" formatColumns="0" formatRows="0" insertRows="0" deleteRows="0"/>
  <mergeCells count="89">
    <mergeCell ref="AI9:AL9"/>
    <mergeCell ref="C10:F10"/>
    <mergeCell ref="G10:H10"/>
    <mergeCell ref="I10:K10"/>
    <mergeCell ref="L10:P10"/>
    <mergeCell ref="Q10:S10"/>
    <mergeCell ref="T10:V10"/>
    <mergeCell ref="W10:AB10"/>
    <mergeCell ref="AC10:AH10"/>
    <mergeCell ref="AI10:AL10"/>
    <mergeCell ref="C9:F9"/>
    <mergeCell ref="G9:H9"/>
    <mergeCell ref="I9:K9"/>
    <mergeCell ref="L9:P9"/>
    <mergeCell ref="Q9:S9"/>
    <mergeCell ref="AI7:AL7"/>
    <mergeCell ref="C8:F8"/>
    <mergeCell ref="G8:H8"/>
    <mergeCell ref="I8:K8"/>
    <mergeCell ref="L8:P8"/>
    <mergeCell ref="Q8:S8"/>
    <mergeCell ref="T8:V8"/>
    <mergeCell ref="W8:AB8"/>
    <mergeCell ref="AC8:AH8"/>
    <mergeCell ref="AI8:AL8"/>
    <mergeCell ref="C7:F7"/>
    <mergeCell ref="G7:H7"/>
    <mergeCell ref="I7:K7"/>
    <mergeCell ref="L7:P7"/>
    <mergeCell ref="Q7:S7"/>
    <mergeCell ref="C2:P2"/>
    <mergeCell ref="AE3:AL3"/>
    <mergeCell ref="C4:F5"/>
    <mergeCell ref="G4:H5"/>
    <mergeCell ref="I4:V4"/>
    <mergeCell ref="W4:AB5"/>
    <mergeCell ref="AC4:AH5"/>
    <mergeCell ref="AI4:AL5"/>
    <mergeCell ref="I5:K5"/>
    <mergeCell ref="L5:P5"/>
    <mergeCell ref="Q5:S5"/>
    <mergeCell ref="T5:V5"/>
    <mergeCell ref="AI6:AL6"/>
    <mergeCell ref="C11:F11"/>
    <mergeCell ref="G11:H11"/>
    <mergeCell ref="I11:K11"/>
    <mergeCell ref="L11:P11"/>
    <mergeCell ref="Q11:S11"/>
    <mergeCell ref="T11:V11"/>
    <mergeCell ref="W11:AB11"/>
    <mergeCell ref="AC11:AH11"/>
    <mergeCell ref="AI11:AL11"/>
    <mergeCell ref="C6:F6"/>
    <mergeCell ref="G6:H6"/>
    <mergeCell ref="I6:K6"/>
    <mergeCell ref="L6:P6"/>
    <mergeCell ref="Q6:S6"/>
    <mergeCell ref="T6:V6"/>
    <mergeCell ref="W6:AB6"/>
    <mergeCell ref="AC6:AH6"/>
    <mergeCell ref="T12:V12"/>
    <mergeCell ref="W12:AB12"/>
    <mergeCell ref="AC12:AH12"/>
    <mergeCell ref="T7:V7"/>
    <mergeCell ref="W7:AB7"/>
    <mergeCell ref="AC7:AH7"/>
    <mergeCell ref="T9:V9"/>
    <mergeCell ref="W9:AB9"/>
    <mergeCell ref="AC9:AH9"/>
    <mergeCell ref="AI12:AL12"/>
    <mergeCell ref="C13:F13"/>
    <mergeCell ref="G13:H13"/>
    <mergeCell ref="I13:K13"/>
    <mergeCell ref="L13:P13"/>
    <mergeCell ref="Q13:S13"/>
    <mergeCell ref="T13:V13"/>
    <mergeCell ref="W13:AB13"/>
    <mergeCell ref="AC13:AH13"/>
    <mergeCell ref="AI13:AL13"/>
    <mergeCell ref="C12:F12"/>
    <mergeCell ref="G12:H12"/>
    <mergeCell ref="I12:K12"/>
    <mergeCell ref="L12:P12"/>
    <mergeCell ref="Q12:S12"/>
    <mergeCell ref="C19:AL19"/>
    <mergeCell ref="A25:AL25"/>
    <mergeCell ref="E15:AL15"/>
    <mergeCell ref="C16:Q16"/>
    <mergeCell ref="C17:P17"/>
  </mergeCells>
  <phoneticPr fontId="2" type="noConversion"/>
  <dataValidations count="1">
    <dataValidation type="list" allowBlank="1" showInputMessage="1" showErrorMessage="1" sqref="I6:K13">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AW6" sqref="AW6"/>
    </sheetView>
  </sheetViews>
  <sheetFormatPr defaultRowHeight="16.5"/>
  <cols>
    <col min="1" max="4" width="1.125" style="1" customWidth="1"/>
    <col min="5" max="7" width="2.375" style="1" customWidth="1"/>
    <col min="8" max="10" width="2" style="1" customWidth="1"/>
    <col min="11" max="13" width="2.375" style="1" customWidth="1"/>
    <col min="14" max="16" width="2" style="1" customWidth="1"/>
    <col min="17" max="18" width="3" style="1" customWidth="1"/>
    <col min="19" max="21" width="3.375" style="1" customWidth="1"/>
    <col min="22" max="47" width="2.375" style="1" customWidth="1"/>
    <col min="48" max="50" width="9" style="1"/>
  </cols>
  <sheetData>
    <row r="2" spans="1:50" ht="19.5">
      <c r="A2" s="17"/>
      <c r="B2" s="240" t="s">
        <v>1072</v>
      </c>
      <c r="C2" s="240"/>
      <c r="D2" s="240"/>
      <c r="E2" s="240"/>
      <c r="F2" s="240"/>
      <c r="G2" s="240"/>
      <c r="H2" s="240"/>
      <c r="I2" s="240"/>
      <c r="J2" s="240"/>
      <c r="K2" s="240"/>
      <c r="L2" s="240"/>
      <c r="M2" s="240"/>
      <c r="N2" s="240"/>
      <c r="O2" s="240"/>
      <c r="P2" s="240"/>
      <c r="Q2" s="240"/>
      <c r="R2" s="240"/>
      <c r="S2" s="240"/>
      <c r="T2" s="240"/>
      <c r="U2" s="240"/>
      <c r="V2" s="240"/>
      <c r="W2" s="240"/>
      <c r="X2" s="240"/>
      <c r="Y2" s="240"/>
      <c r="Z2" s="240"/>
      <c r="AA2" s="17"/>
      <c r="AB2" s="17"/>
      <c r="AC2" s="17"/>
      <c r="AD2" s="17"/>
      <c r="AE2" s="17"/>
      <c r="AF2" s="17"/>
      <c r="AG2" s="17"/>
      <c r="AH2" s="17"/>
      <c r="AI2" s="17"/>
      <c r="AJ2" s="17"/>
      <c r="AK2" s="17"/>
      <c r="AL2" s="17"/>
      <c r="AM2" s="17"/>
      <c r="AN2" s="17"/>
      <c r="AO2" s="17"/>
      <c r="AP2" s="17"/>
      <c r="AQ2" s="17"/>
      <c r="AR2" s="17"/>
      <c r="AS2" s="17"/>
      <c r="AT2" s="17"/>
      <c r="AU2" s="35"/>
      <c r="AX2"/>
    </row>
    <row r="3" spans="1:50"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X3"/>
    </row>
    <row r="4" spans="1:50" ht="17.25" customHeight="1">
      <c r="C4" s="281" t="s">
        <v>92</v>
      </c>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X4"/>
    </row>
    <row r="5" spans="1:50" ht="19.5" customHeight="1">
      <c r="A5" s="17"/>
      <c r="B5" s="16"/>
      <c r="C5" s="206"/>
      <c r="D5" s="206"/>
      <c r="E5" s="206"/>
      <c r="F5" s="206"/>
      <c r="G5" s="206"/>
      <c r="H5" s="206"/>
      <c r="I5" s="206"/>
      <c r="J5" s="206"/>
      <c r="K5" s="206"/>
      <c r="L5" s="206"/>
      <c r="M5" s="206"/>
      <c r="N5" s="206"/>
      <c r="O5" s="206"/>
      <c r="P5" s="206"/>
      <c r="Q5" s="206"/>
      <c r="R5" s="206"/>
      <c r="S5" s="206"/>
      <c r="T5" s="206"/>
      <c r="U5" s="206"/>
      <c r="V5" s="206"/>
      <c r="W5" s="206"/>
      <c r="X5" s="206"/>
      <c r="Y5" s="206"/>
      <c r="Z5" s="206"/>
      <c r="AA5" s="17"/>
      <c r="AB5" s="17"/>
      <c r="AC5" s="17"/>
      <c r="AD5" s="17"/>
      <c r="AE5" s="17"/>
      <c r="AF5" s="17"/>
      <c r="AG5" s="17"/>
      <c r="AH5" s="17"/>
      <c r="AI5" s="50"/>
      <c r="AJ5" s="50"/>
      <c r="AK5" s="50"/>
      <c r="AL5" s="50" t="s">
        <v>93</v>
      </c>
      <c r="AM5" s="329" t="str">
        <f>표지!G6</f>
        <v>2021.09.30</v>
      </c>
      <c r="AN5" s="329"/>
      <c r="AO5" s="329"/>
      <c r="AP5" s="329"/>
      <c r="AQ5" s="329"/>
      <c r="AR5" s="330" t="s">
        <v>94</v>
      </c>
      <c r="AS5" s="330"/>
      <c r="AT5" s="330"/>
      <c r="AU5" s="50" t="s">
        <v>95</v>
      </c>
    </row>
    <row r="6" spans="1:50" ht="30" customHeight="1">
      <c r="A6" s="47"/>
      <c r="B6" s="47"/>
      <c r="C6" s="297" t="s">
        <v>14</v>
      </c>
      <c r="D6" s="297"/>
      <c r="E6" s="297"/>
      <c r="F6" s="297"/>
      <c r="G6" s="297"/>
      <c r="H6" s="297" t="s">
        <v>96</v>
      </c>
      <c r="I6" s="297"/>
      <c r="J6" s="297"/>
      <c r="K6" s="297" t="s">
        <v>97</v>
      </c>
      <c r="L6" s="297"/>
      <c r="M6" s="297"/>
      <c r="N6" s="297" t="s">
        <v>98</v>
      </c>
      <c r="O6" s="297"/>
      <c r="P6" s="297"/>
      <c r="Q6" s="297" t="s">
        <v>99</v>
      </c>
      <c r="R6" s="297"/>
      <c r="S6" s="297" t="s">
        <v>100</v>
      </c>
      <c r="T6" s="297"/>
      <c r="U6" s="297"/>
      <c r="V6" s="297" t="s">
        <v>101</v>
      </c>
      <c r="W6" s="297"/>
      <c r="X6" s="297"/>
      <c r="Y6" s="297" t="s">
        <v>102</v>
      </c>
      <c r="Z6" s="297"/>
      <c r="AA6" s="297"/>
      <c r="AB6" s="297"/>
      <c r="AC6" s="297"/>
      <c r="AD6" s="297"/>
      <c r="AE6" s="297"/>
      <c r="AF6" s="297"/>
      <c r="AG6" s="297"/>
      <c r="AH6" s="297"/>
      <c r="AI6" s="297"/>
      <c r="AJ6" s="297"/>
      <c r="AK6" s="297"/>
      <c r="AL6" s="297"/>
      <c r="AM6" s="297"/>
      <c r="AN6" s="297"/>
      <c r="AO6" s="297"/>
      <c r="AP6" s="297"/>
      <c r="AQ6" s="297" t="s">
        <v>103</v>
      </c>
      <c r="AR6" s="297"/>
      <c r="AS6" s="297"/>
      <c r="AT6" s="297"/>
      <c r="AU6" s="297"/>
    </row>
    <row r="7" spans="1:50" ht="30" customHeight="1">
      <c r="A7" s="47"/>
      <c r="B7" s="47"/>
      <c r="C7" s="297"/>
      <c r="D7" s="297"/>
      <c r="E7" s="297"/>
      <c r="F7" s="297"/>
      <c r="G7" s="297"/>
      <c r="H7" s="297"/>
      <c r="I7" s="297"/>
      <c r="J7" s="297"/>
      <c r="K7" s="297"/>
      <c r="L7" s="297"/>
      <c r="M7" s="297"/>
      <c r="N7" s="297"/>
      <c r="O7" s="297"/>
      <c r="P7" s="297"/>
      <c r="Q7" s="297"/>
      <c r="R7" s="297"/>
      <c r="S7" s="297"/>
      <c r="T7" s="297"/>
      <c r="U7" s="297"/>
      <c r="V7" s="297"/>
      <c r="W7" s="297"/>
      <c r="X7" s="297"/>
      <c r="Y7" s="328" t="s">
        <v>104</v>
      </c>
      <c r="Z7" s="328"/>
      <c r="AA7" s="328"/>
      <c r="AB7" s="328"/>
      <c r="AC7" s="328"/>
      <c r="AD7" s="328" t="s">
        <v>105</v>
      </c>
      <c r="AE7" s="328"/>
      <c r="AF7" s="328"/>
      <c r="AG7" s="328"/>
      <c r="AH7" s="328" t="s">
        <v>106</v>
      </c>
      <c r="AI7" s="328"/>
      <c r="AJ7" s="328"/>
      <c r="AK7" s="328"/>
      <c r="AL7" s="328" t="s">
        <v>107</v>
      </c>
      <c r="AM7" s="328"/>
      <c r="AN7" s="328"/>
      <c r="AO7" s="328"/>
      <c r="AP7" s="328"/>
      <c r="AQ7" s="297"/>
      <c r="AR7" s="297"/>
      <c r="AS7" s="297"/>
      <c r="AT7" s="297"/>
      <c r="AU7" s="297"/>
    </row>
    <row r="8" spans="1:50" ht="49.5" customHeight="1">
      <c r="A8" s="47"/>
      <c r="B8" s="47"/>
      <c r="C8" s="680" t="s">
        <v>1129</v>
      </c>
      <c r="D8" s="680"/>
      <c r="E8" s="680"/>
      <c r="F8" s="680"/>
      <c r="G8" s="680"/>
      <c r="H8" s="676" t="s">
        <v>1099</v>
      </c>
      <c r="I8" s="676"/>
      <c r="J8" s="676"/>
      <c r="K8" s="676" t="s">
        <v>1130</v>
      </c>
      <c r="L8" s="676"/>
      <c r="M8" s="676"/>
      <c r="N8" s="676" t="s">
        <v>1131</v>
      </c>
      <c r="O8" s="676"/>
      <c r="P8" s="676"/>
      <c r="Q8" s="676" t="s">
        <v>1132</v>
      </c>
      <c r="R8" s="676"/>
      <c r="S8" s="676" t="s">
        <v>1154</v>
      </c>
      <c r="T8" s="676"/>
      <c r="U8" s="676"/>
      <c r="V8" s="676" t="s">
        <v>1155</v>
      </c>
      <c r="W8" s="676"/>
      <c r="X8" s="676"/>
      <c r="Y8" s="681">
        <v>3452500</v>
      </c>
      <c r="Z8" s="681"/>
      <c r="AA8" s="681"/>
      <c r="AB8" s="681"/>
      <c r="AC8" s="681"/>
      <c r="AD8" s="682"/>
      <c r="AE8" s="682"/>
      <c r="AF8" s="682"/>
      <c r="AG8" s="682"/>
      <c r="AH8" s="682"/>
      <c r="AI8" s="682"/>
      <c r="AJ8" s="682"/>
      <c r="AK8" s="682"/>
      <c r="AL8" s="323">
        <f>Y8+AD8-AH8</f>
        <v>3452500</v>
      </c>
      <c r="AM8" s="323"/>
      <c r="AN8" s="323"/>
      <c r="AO8" s="323"/>
      <c r="AP8" s="323"/>
      <c r="AQ8" s="324"/>
      <c r="AR8" s="324"/>
      <c r="AS8" s="324"/>
      <c r="AT8" s="324"/>
      <c r="AU8" s="324"/>
    </row>
    <row r="9" spans="1:50" ht="22.5" customHeight="1">
      <c r="A9" s="47"/>
      <c r="B9" s="47"/>
      <c r="C9" s="680"/>
      <c r="D9" s="680"/>
      <c r="E9" s="680"/>
      <c r="F9" s="680"/>
      <c r="G9" s="680"/>
      <c r="H9" s="676"/>
      <c r="I9" s="676"/>
      <c r="J9" s="676"/>
      <c r="K9" s="676"/>
      <c r="L9" s="676"/>
      <c r="M9" s="676"/>
      <c r="N9" s="676"/>
      <c r="O9" s="676"/>
      <c r="P9" s="676"/>
      <c r="Q9" s="676"/>
      <c r="R9" s="676"/>
      <c r="S9" s="676"/>
      <c r="T9" s="676"/>
      <c r="U9" s="676"/>
      <c r="V9" s="676"/>
      <c r="W9" s="676"/>
      <c r="X9" s="676"/>
      <c r="Y9" s="683">
        <v>0.61309999999999998</v>
      </c>
      <c r="Z9" s="683"/>
      <c r="AA9" s="683"/>
      <c r="AB9" s="683"/>
      <c r="AC9" s="683"/>
      <c r="AD9" s="683"/>
      <c r="AE9" s="683"/>
      <c r="AF9" s="683"/>
      <c r="AG9" s="683"/>
      <c r="AH9" s="683"/>
      <c r="AI9" s="683"/>
      <c r="AJ9" s="683"/>
      <c r="AK9" s="683"/>
      <c r="AL9" s="683">
        <v>0.61309999999999998</v>
      </c>
      <c r="AM9" s="683"/>
      <c r="AN9" s="683"/>
      <c r="AO9" s="683"/>
      <c r="AP9" s="683"/>
      <c r="AQ9" s="324"/>
      <c r="AR9" s="324"/>
      <c r="AS9" s="324"/>
      <c r="AT9" s="324"/>
      <c r="AU9" s="324"/>
    </row>
    <row r="10" spans="1:50" ht="49.5" customHeight="1">
      <c r="A10" s="47"/>
      <c r="B10" s="47"/>
      <c r="C10" s="327"/>
      <c r="D10" s="327"/>
      <c r="E10" s="327"/>
      <c r="F10" s="327"/>
      <c r="G10" s="327"/>
      <c r="H10" s="316"/>
      <c r="I10" s="316"/>
      <c r="J10" s="316"/>
      <c r="K10" s="316"/>
      <c r="L10" s="316"/>
      <c r="M10" s="316"/>
      <c r="N10" s="316"/>
      <c r="O10" s="316"/>
      <c r="P10" s="316"/>
      <c r="Q10" s="316"/>
      <c r="R10" s="316"/>
      <c r="S10" s="316"/>
      <c r="T10" s="316"/>
      <c r="U10" s="316"/>
      <c r="V10" s="316"/>
      <c r="W10" s="316"/>
      <c r="X10" s="316"/>
      <c r="Y10" s="321"/>
      <c r="Z10" s="321"/>
      <c r="AA10" s="321"/>
      <c r="AB10" s="321"/>
      <c r="AC10" s="321"/>
      <c r="AD10" s="322"/>
      <c r="AE10" s="322"/>
      <c r="AF10" s="322"/>
      <c r="AG10" s="322"/>
      <c r="AH10" s="322"/>
      <c r="AI10" s="322"/>
      <c r="AJ10" s="322"/>
      <c r="AK10" s="322"/>
      <c r="AL10" s="323">
        <f>Y10+AD10-AH10</f>
        <v>0</v>
      </c>
      <c r="AM10" s="323"/>
      <c r="AN10" s="323"/>
      <c r="AO10" s="323"/>
      <c r="AP10" s="323"/>
      <c r="AQ10" s="324"/>
      <c r="AR10" s="324"/>
      <c r="AS10" s="324"/>
      <c r="AT10" s="324"/>
      <c r="AU10" s="324"/>
    </row>
    <row r="11" spans="1:50" ht="22.5" customHeight="1">
      <c r="A11" s="47"/>
      <c r="B11" s="47"/>
      <c r="C11" s="327"/>
      <c r="D11" s="327"/>
      <c r="E11" s="327"/>
      <c r="F11" s="327"/>
      <c r="G11" s="327"/>
      <c r="H11" s="316"/>
      <c r="I11" s="316"/>
      <c r="J11" s="316"/>
      <c r="K11" s="316"/>
      <c r="L11" s="316"/>
      <c r="M11" s="316"/>
      <c r="N11" s="316"/>
      <c r="O11" s="316"/>
      <c r="P11" s="316"/>
      <c r="Q11" s="316"/>
      <c r="R11" s="316"/>
      <c r="S11" s="316"/>
      <c r="T11" s="316"/>
      <c r="U11" s="316"/>
      <c r="V11" s="316"/>
      <c r="W11" s="316"/>
      <c r="X11" s="316"/>
      <c r="Y11" s="325"/>
      <c r="Z11" s="325"/>
      <c r="AA11" s="325"/>
      <c r="AB11" s="325"/>
      <c r="AC11" s="325"/>
      <c r="AD11" s="325"/>
      <c r="AE11" s="325"/>
      <c r="AF11" s="325"/>
      <c r="AG11" s="325"/>
      <c r="AH11" s="325"/>
      <c r="AI11" s="325"/>
      <c r="AJ11" s="325"/>
      <c r="AK11" s="325"/>
      <c r="AL11" s="326"/>
      <c r="AM11" s="326"/>
      <c r="AN11" s="326"/>
      <c r="AO11" s="326"/>
      <c r="AP11" s="326"/>
      <c r="AQ11" s="324"/>
      <c r="AR11" s="324"/>
      <c r="AS11" s="324"/>
      <c r="AT11" s="324"/>
      <c r="AU11" s="324"/>
    </row>
    <row r="12" spans="1:50" ht="49.5" customHeight="1">
      <c r="A12" s="47"/>
      <c r="B12" s="47"/>
      <c r="C12" s="327"/>
      <c r="D12" s="327"/>
      <c r="E12" s="327"/>
      <c r="F12" s="327"/>
      <c r="G12" s="327"/>
      <c r="H12" s="316"/>
      <c r="I12" s="316"/>
      <c r="J12" s="316"/>
      <c r="K12" s="316"/>
      <c r="L12" s="316"/>
      <c r="M12" s="316"/>
      <c r="N12" s="316"/>
      <c r="O12" s="316"/>
      <c r="P12" s="316"/>
      <c r="Q12" s="316"/>
      <c r="R12" s="316"/>
      <c r="S12" s="316"/>
      <c r="T12" s="316"/>
      <c r="U12" s="316"/>
      <c r="V12" s="316"/>
      <c r="W12" s="316"/>
      <c r="X12" s="316"/>
      <c r="Y12" s="321"/>
      <c r="Z12" s="321"/>
      <c r="AA12" s="321"/>
      <c r="AB12" s="321"/>
      <c r="AC12" s="321"/>
      <c r="AD12" s="322"/>
      <c r="AE12" s="322"/>
      <c r="AF12" s="322"/>
      <c r="AG12" s="322"/>
      <c r="AH12" s="322"/>
      <c r="AI12" s="322"/>
      <c r="AJ12" s="322"/>
      <c r="AK12" s="322"/>
      <c r="AL12" s="323">
        <f>Y12+AD12-AH12</f>
        <v>0</v>
      </c>
      <c r="AM12" s="323"/>
      <c r="AN12" s="323"/>
      <c r="AO12" s="323"/>
      <c r="AP12" s="323"/>
      <c r="AQ12" s="324"/>
      <c r="AR12" s="324"/>
      <c r="AS12" s="324"/>
      <c r="AT12" s="324"/>
      <c r="AU12" s="324"/>
    </row>
    <row r="13" spans="1:50" ht="22.5" customHeight="1">
      <c r="A13" s="47"/>
      <c r="B13" s="47"/>
      <c r="C13" s="327"/>
      <c r="D13" s="327"/>
      <c r="E13" s="327"/>
      <c r="F13" s="327"/>
      <c r="G13" s="327"/>
      <c r="H13" s="316"/>
      <c r="I13" s="316"/>
      <c r="J13" s="316"/>
      <c r="K13" s="316"/>
      <c r="L13" s="316"/>
      <c r="M13" s="316"/>
      <c r="N13" s="316"/>
      <c r="O13" s="316"/>
      <c r="P13" s="316"/>
      <c r="Q13" s="316"/>
      <c r="R13" s="316"/>
      <c r="S13" s="316"/>
      <c r="T13" s="316"/>
      <c r="U13" s="316"/>
      <c r="V13" s="316"/>
      <c r="W13" s="316"/>
      <c r="X13" s="316"/>
      <c r="Y13" s="325"/>
      <c r="Z13" s="325"/>
      <c r="AA13" s="325"/>
      <c r="AB13" s="325"/>
      <c r="AC13" s="325"/>
      <c r="AD13" s="325"/>
      <c r="AE13" s="325"/>
      <c r="AF13" s="325"/>
      <c r="AG13" s="325"/>
      <c r="AH13" s="325"/>
      <c r="AI13" s="325"/>
      <c r="AJ13" s="325"/>
      <c r="AK13" s="325"/>
      <c r="AL13" s="326"/>
      <c r="AM13" s="326"/>
      <c r="AN13" s="326"/>
      <c r="AO13" s="326"/>
      <c r="AP13" s="326"/>
      <c r="AQ13" s="324"/>
      <c r="AR13" s="324"/>
      <c r="AS13" s="324"/>
      <c r="AT13" s="324"/>
      <c r="AU13" s="324"/>
    </row>
    <row r="14" spans="1:50" ht="49.5" customHeight="1">
      <c r="A14" s="47"/>
      <c r="B14" s="47"/>
      <c r="C14" s="327"/>
      <c r="D14" s="327"/>
      <c r="E14" s="327"/>
      <c r="F14" s="327"/>
      <c r="G14" s="327"/>
      <c r="H14" s="316"/>
      <c r="I14" s="316"/>
      <c r="J14" s="316"/>
      <c r="K14" s="316"/>
      <c r="L14" s="316"/>
      <c r="M14" s="316"/>
      <c r="N14" s="316"/>
      <c r="O14" s="316"/>
      <c r="P14" s="316"/>
      <c r="Q14" s="316"/>
      <c r="R14" s="316"/>
      <c r="S14" s="316"/>
      <c r="T14" s="316"/>
      <c r="U14" s="316"/>
      <c r="V14" s="316"/>
      <c r="W14" s="316"/>
      <c r="X14" s="316"/>
      <c r="Y14" s="321"/>
      <c r="Z14" s="321"/>
      <c r="AA14" s="321"/>
      <c r="AB14" s="321"/>
      <c r="AC14" s="321"/>
      <c r="AD14" s="322"/>
      <c r="AE14" s="322"/>
      <c r="AF14" s="322"/>
      <c r="AG14" s="322"/>
      <c r="AH14" s="322"/>
      <c r="AI14" s="322"/>
      <c r="AJ14" s="322"/>
      <c r="AK14" s="322"/>
      <c r="AL14" s="323">
        <f>Y14+AD14-AH14</f>
        <v>0</v>
      </c>
      <c r="AM14" s="323"/>
      <c r="AN14" s="323"/>
      <c r="AO14" s="323"/>
      <c r="AP14" s="323"/>
      <c r="AQ14" s="324"/>
      <c r="AR14" s="324"/>
      <c r="AS14" s="324"/>
      <c r="AT14" s="324"/>
      <c r="AU14" s="324"/>
    </row>
    <row r="15" spans="1:50" ht="22.5" customHeight="1">
      <c r="A15" s="47"/>
      <c r="B15" s="47"/>
      <c r="C15" s="327"/>
      <c r="D15" s="327"/>
      <c r="E15" s="327"/>
      <c r="F15" s="327"/>
      <c r="G15" s="327"/>
      <c r="H15" s="316"/>
      <c r="I15" s="316"/>
      <c r="J15" s="316"/>
      <c r="K15" s="316"/>
      <c r="L15" s="316"/>
      <c r="M15" s="316"/>
      <c r="N15" s="316"/>
      <c r="O15" s="316"/>
      <c r="P15" s="316"/>
      <c r="Q15" s="316"/>
      <c r="R15" s="316"/>
      <c r="S15" s="316"/>
      <c r="T15" s="316"/>
      <c r="U15" s="316"/>
      <c r="V15" s="316"/>
      <c r="W15" s="316"/>
      <c r="X15" s="316"/>
      <c r="Y15" s="325"/>
      <c r="Z15" s="325"/>
      <c r="AA15" s="325"/>
      <c r="AB15" s="325"/>
      <c r="AC15" s="325"/>
      <c r="AD15" s="325"/>
      <c r="AE15" s="325"/>
      <c r="AF15" s="325"/>
      <c r="AG15" s="325"/>
      <c r="AH15" s="325"/>
      <c r="AI15" s="325"/>
      <c r="AJ15" s="325"/>
      <c r="AK15" s="325"/>
      <c r="AL15" s="326"/>
      <c r="AM15" s="326"/>
      <c r="AN15" s="326"/>
      <c r="AO15" s="326"/>
      <c r="AP15" s="326"/>
      <c r="AQ15" s="324"/>
      <c r="AR15" s="324"/>
      <c r="AS15" s="324"/>
      <c r="AT15" s="324"/>
      <c r="AU15" s="324"/>
    </row>
    <row r="16" spans="1:50" ht="49.5" customHeight="1">
      <c r="A16" s="47"/>
      <c r="B16" s="47"/>
      <c r="C16" s="327"/>
      <c r="D16" s="327"/>
      <c r="E16" s="327"/>
      <c r="F16" s="327"/>
      <c r="G16" s="327"/>
      <c r="H16" s="316"/>
      <c r="I16" s="316"/>
      <c r="J16" s="316"/>
      <c r="K16" s="316"/>
      <c r="L16" s="316"/>
      <c r="M16" s="316"/>
      <c r="N16" s="316"/>
      <c r="O16" s="316"/>
      <c r="P16" s="316"/>
      <c r="Q16" s="316"/>
      <c r="R16" s="316"/>
      <c r="S16" s="316"/>
      <c r="T16" s="316"/>
      <c r="U16" s="316"/>
      <c r="V16" s="316"/>
      <c r="W16" s="316"/>
      <c r="X16" s="316"/>
      <c r="Y16" s="321"/>
      <c r="Z16" s="321"/>
      <c r="AA16" s="321"/>
      <c r="AB16" s="321"/>
      <c r="AC16" s="321"/>
      <c r="AD16" s="322"/>
      <c r="AE16" s="322"/>
      <c r="AF16" s="322"/>
      <c r="AG16" s="322"/>
      <c r="AH16" s="322"/>
      <c r="AI16" s="322"/>
      <c r="AJ16" s="322"/>
      <c r="AK16" s="322"/>
      <c r="AL16" s="323">
        <f>Y16+AD16-AH16</f>
        <v>0</v>
      </c>
      <c r="AM16" s="323"/>
      <c r="AN16" s="323"/>
      <c r="AO16" s="323"/>
      <c r="AP16" s="323"/>
      <c r="AQ16" s="324"/>
      <c r="AR16" s="324"/>
      <c r="AS16" s="324"/>
      <c r="AT16" s="324"/>
      <c r="AU16" s="324"/>
    </row>
    <row r="17" spans="1:50" ht="22.5" customHeight="1">
      <c r="A17" s="47"/>
      <c r="B17" s="47"/>
      <c r="C17" s="327"/>
      <c r="D17" s="327"/>
      <c r="E17" s="327"/>
      <c r="F17" s="327"/>
      <c r="G17" s="327"/>
      <c r="H17" s="316"/>
      <c r="I17" s="316"/>
      <c r="J17" s="316"/>
      <c r="K17" s="316"/>
      <c r="L17" s="316"/>
      <c r="M17" s="316"/>
      <c r="N17" s="316"/>
      <c r="O17" s="316"/>
      <c r="P17" s="316"/>
      <c r="Q17" s="316"/>
      <c r="R17" s="316"/>
      <c r="S17" s="316"/>
      <c r="T17" s="316"/>
      <c r="U17" s="316"/>
      <c r="V17" s="316"/>
      <c r="W17" s="316"/>
      <c r="X17" s="316"/>
      <c r="Y17" s="325"/>
      <c r="Z17" s="325"/>
      <c r="AA17" s="325"/>
      <c r="AB17" s="325"/>
      <c r="AC17" s="325"/>
      <c r="AD17" s="325"/>
      <c r="AE17" s="325"/>
      <c r="AF17" s="325"/>
      <c r="AG17" s="325"/>
      <c r="AH17" s="325"/>
      <c r="AI17" s="325"/>
      <c r="AJ17" s="325"/>
      <c r="AK17" s="325"/>
      <c r="AL17" s="326"/>
      <c r="AM17" s="326"/>
      <c r="AN17" s="326"/>
      <c r="AO17" s="326"/>
      <c r="AP17" s="326"/>
      <c r="AQ17" s="324"/>
      <c r="AR17" s="324"/>
      <c r="AS17" s="324"/>
      <c r="AT17" s="324"/>
      <c r="AU17" s="324"/>
    </row>
    <row r="18" spans="1:50" ht="6" customHeight="1">
      <c r="A18" s="17"/>
      <c r="B18" s="16"/>
      <c r="C18" s="16"/>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14"/>
      <c r="AM18"/>
      <c r="AN18"/>
      <c r="AO18"/>
      <c r="AP18"/>
      <c r="AQ18"/>
      <c r="AR18"/>
      <c r="AS18"/>
      <c r="AT18"/>
      <c r="AU18"/>
      <c r="AV18"/>
      <c r="AW18"/>
      <c r="AX18"/>
    </row>
    <row r="19" spans="1:50" ht="18.75" customHeight="1">
      <c r="A19" s="17"/>
      <c r="B19" s="16"/>
      <c r="C19" s="16"/>
      <c r="D19" s="21"/>
      <c r="E19" s="296" t="s">
        <v>108</v>
      </c>
      <c r="F19" s="296"/>
      <c r="G19" s="296"/>
      <c r="H19" s="296"/>
      <c r="I19" s="296"/>
      <c r="J19" s="296"/>
      <c r="K19" s="296"/>
      <c r="L19" s="296"/>
      <c r="M19" s="296"/>
      <c r="N19" s="296"/>
      <c r="O19" s="296"/>
      <c r="P19" s="296"/>
      <c r="Q19" s="296"/>
      <c r="R19" s="296"/>
      <c r="S19" s="296"/>
      <c r="T19" s="296"/>
      <c r="U19" s="296"/>
      <c r="V19" s="296"/>
      <c r="W19" s="296"/>
      <c r="X19" s="296"/>
      <c r="Y19" s="296"/>
      <c r="Z19" s="296"/>
      <c r="AA19" s="296"/>
      <c r="AB19" s="296"/>
      <c r="AC19" s="296"/>
      <c r="AD19" s="296"/>
      <c r="AE19" s="296"/>
      <c r="AF19" s="296"/>
      <c r="AG19" s="296"/>
      <c r="AH19" s="296"/>
      <c r="AI19" s="296"/>
      <c r="AJ19" s="296"/>
      <c r="AK19" s="296"/>
      <c r="AL19" s="14"/>
      <c r="AM19"/>
      <c r="AN19"/>
      <c r="AO19"/>
      <c r="AP19"/>
      <c r="AQ19"/>
      <c r="AR19"/>
      <c r="AS19"/>
      <c r="AT19"/>
      <c r="AU19"/>
      <c r="AV19"/>
      <c r="AW19"/>
      <c r="AX19"/>
    </row>
    <row r="20" spans="1:50" ht="18.75" customHeight="1">
      <c r="A20" s="17"/>
      <c r="B20" s="16"/>
      <c r="C20" s="16"/>
      <c r="D20" s="21"/>
      <c r="E20" s="293" t="s">
        <v>109</v>
      </c>
      <c r="F20" s="293"/>
      <c r="G20" s="293"/>
      <c r="H20" s="293"/>
      <c r="I20" s="293"/>
      <c r="J20" s="293"/>
      <c r="K20" s="293"/>
      <c r="L20" s="293"/>
      <c r="M20" s="293"/>
      <c r="N20" s="293"/>
      <c r="O20" s="293"/>
      <c r="P20" s="293"/>
      <c r="Q20" s="293"/>
      <c r="R20" s="293"/>
      <c r="S20" s="293"/>
      <c r="T20" s="293"/>
      <c r="U20" s="293"/>
      <c r="V20" s="293"/>
      <c r="W20" s="293"/>
      <c r="X20" s="293"/>
      <c r="Y20" s="293"/>
      <c r="Z20" s="293"/>
      <c r="AA20" s="293"/>
      <c r="AB20" s="293"/>
      <c r="AC20" s="293"/>
      <c r="AD20" s="293"/>
      <c r="AE20" s="293"/>
      <c r="AF20" s="293"/>
      <c r="AG20" s="293"/>
      <c r="AH20" s="293"/>
      <c r="AI20" s="293"/>
      <c r="AJ20" s="293"/>
      <c r="AK20" s="293"/>
      <c r="AL20" s="14"/>
      <c r="AM20"/>
      <c r="AN20"/>
      <c r="AO20"/>
      <c r="AP20"/>
      <c r="AQ20"/>
      <c r="AR20"/>
      <c r="AS20"/>
      <c r="AT20"/>
      <c r="AU20"/>
      <c r="AV20"/>
      <c r="AW20"/>
      <c r="AX20"/>
    </row>
    <row r="21" spans="1:50" ht="26.25" customHeight="1">
      <c r="A21" s="23"/>
      <c r="B21" s="22"/>
      <c r="C21" s="21"/>
      <c r="D21" s="21"/>
      <c r="E21" s="303"/>
      <c r="F21" s="303"/>
      <c r="G21" s="303"/>
      <c r="H21" s="303"/>
      <c r="I21" s="303"/>
      <c r="J21" s="303"/>
      <c r="K21" s="303"/>
      <c r="L21" s="303"/>
      <c r="M21" s="303"/>
      <c r="N21" s="303"/>
      <c r="O21" s="303"/>
      <c r="P21" s="303"/>
      <c r="Q21" s="303"/>
      <c r="R21" s="303"/>
      <c r="S21" s="303"/>
      <c r="T21" s="303"/>
      <c r="U21" s="303"/>
      <c r="V21" s="303"/>
      <c r="W21" s="303"/>
      <c r="X21" s="303"/>
      <c r="Y21" s="303"/>
      <c r="Z21" s="303"/>
      <c r="AA21" s="303"/>
      <c r="AB21" s="303"/>
      <c r="AC21" s="303"/>
      <c r="AD21" s="303"/>
      <c r="AE21" s="303"/>
      <c r="AF21" s="303"/>
      <c r="AG21" s="303"/>
      <c r="AH21" s="303"/>
      <c r="AI21" s="303"/>
      <c r="AJ21" s="303"/>
      <c r="AK21" s="303"/>
      <c r="AL21" s="303"/>
      <c r="AM21" s="303"/>
      <c r="AN21" s="303"/>
      <c r="AO21" s="303"/>
      <c r="AP21" s="303"/>
      <c r="AQ21" s="303"/>
      <c r="AR21" s="303"/>
      <c r="AS21" s="303"/>
      <c r="AT21" s="303"/>
      <c r="AU21" s="303"/>
      <c r="AV21" s="24" t="s">
        <v>36</v>
      </c>
      <c r="AW21"/>
      <c r="AX21"/>
    </row>
    <row r="22" spans="1:50" s="1" customFormat="1" ht="19.5">
      <c r="A22" s="17"/>
      <c r="B22" s="17"/>
      <c r="C22" s="51"/>
      <c r="D22" s="51"/>
      <c r="E22" s="51"/>
      <c r="F22" s="51"/>
      <c r="G22" s="51"/>
      <c r="H22" s="51"/>
      <c r="I22" s="52"/>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row>
    <row r="24" spans="1:50" s="1" customFormat="1" ht="79.5" customHeight="1">
      <c r="A24" s="236" t="s">
        <v>368</v>
      </c>
      <c r="B24" s="237"/>
      <c r="C24" s="237"/>
      <c r="D24" s="237"/>
      <c r="E24" s="237"/>
      <c r="F24" s="237"/>
      <c r="G24" s="237"/>
      <c r="H24" s="237"/>
      <c r="I24" s="237"/>
      <c r="J24" s="237"/>
      <c r="K24" s="237"/>
      <c r="L24" s="237"/>
      <c r="M24" s="237"/>
      <c r="N24" s="237"/>
      <c r="O24" s="237"/>
      <c r="P24" s="237"/>
      <c r="Q24" s="237"/>
      <c r="R24" s="237"/>
      <c r="S24" s="237"/>
      <c r="T24" s="237"/>
      <c r="U24" s="237"/>
      <c r="V24" s="237"/>
      <c r="W24" s="237"/>
      <c r="X24" s="237"/>
      <c r="Y24" s="237"/>
      <c r="Z24" s="237"/>
      <c r="AA24" s="237"/>
      <c r="AB24" s="237"/>
      <c r="AC24" s="237"/>
      <c r="AD24" s="237"/>
      <c r="AE24" s="237"/>
      <c r="AF24" s="237"/>
      <c r="AG24" s="237"/>
      <c r="AH24" s="237"/>
      <c r="AI24" s="237"/>
      <c r="AJ24" s="237"/>
      <c r="AK24" s="237"/>
      <c r="AL24" s="237"/>
      <c r="AM24" s="237"/>
      <c r="AN24" s="237"/>
      <c r="AO24" s="237"/>
      <c r="AP24" s="237"/>
      <c r="AQ24" s="237"/>
      <c r="AR24" s="237"/>
      <c r="AS24" s="237"/>
      <c r="AT24" s="237"/>
      <c r="AU24" s="238"/>
    </row>
  </sheetData>
  <dataConsolidate link="1"/>
  <mergeCells count="101">
    <mergeCell ref="B2:Z2"/>
    <mergeCell ref="C4:AG4"/>
    <mergeCell ref="AM5:AQ5"/>
    <mergeCell ref="AR5:AT5"/>
    <mergeCell ref="C6:G7"/>
    <mergeCell ref="H6:J7"/>
    <mergeCell ref="K6:M7"/>
    <mergeCell ref="N6:P7"/>
    <mergeCell ref="Q6:R7"/>
    <mergeCell ref="S6:U7"/>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12:G13"/>
    <mergeCell ref="H12:J13"/>
    <mergeCell ref="K12:M13"/>
    <mergeCell ref="N12:P13"/>
    <mergeCell ref="Q12:R13"/>
    <mergeCell ref="S12:U13"/>
    <mergeCell ref="V10:X11"/>
    <mergeCell ref="Y10:AC10"/>
    <mergeCell ref="AD10:AG10"/>
    <mergeCell ref="V12:X13"/>
    <mergeCell ref="Y12:AC12"/>
    <mergeCell ref="AD12:AG12"/>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AY4" sqref="AY4"/>
    </sheetView>
  </sheetViews>
  <sheetFormatPr defaultRowHeight="16.5"/>
  <cols>
    <col min="1" max="4" width="1.125" style="1" customWidth="1"/>
    <col min="5" max="11" width="2.375" style="1" customWidth="1"/>
    <col min="12" max="19" width="2" style="1" customWidth="1"/>
    <col min="20" max="23" width="1.625" style="1" customWidth="1"/>
    <col min="24" max="50" width="2.375" style="1" customWidth="1"/>
    <col min="51" max="52" width="9" style="1"/>
  </cols>
  <sheetData>
    <row r="1" spans="1:62" ht="19.5">
      <c r="A1" s="17"/>
      <c r="B1" s="17"/>
      <c r="C1" s="51"/>
      <c r="D1" s="51"/>
      <c r="E1" s="51"/>
      <c r="F1" s="51"/>
      <c r="G1" s="51"/>
      <c r="H1" s="51"/>
      <c r="I1" s="52"/>
      <c r="J1" s="35"/>
      <c r="K1" s="35"/>
      <c r="L1" s="51"/>
      <c r="M1" s="51"/>
      <c r="N1" s="52"/>
      <c r="O1" s="35"/>
      <c r="P1" s="51"/>
      <c r="Q1" s="51"/>
      <c r="R1" s="52"/>
      <c r="S1" s="35"/>
      <c r="T1" s="51"/>
      <c r="U1" s="51"/>
      <c r="V1" s="52"/>
      <c r="W1" s="35"/>
      <c r="X1" s="51"/>
      <c r="Y1" s="51"/>
      <c r="Z1" s="52"/>
      <c r="AA1" s="35"/>
      <c r="AB1" s="35"/>
      <c r="AC1" s="35"/>
      <c r="AD1" s="35"/>
      <c r="AE1" s="35"/>
      <c r="AF1" s="35"/>
      <c r="AG1" s="35"/>
      <c r="AH1" s="35"/>
      <c r="AI1" s="35"/>
      <c r="AJ1" s="35"/>
      <c r="AK1" s="35"/>
      <c r="AL1" s="35"/>
      <c r="AM1" s="35"/>
      <c r="AN1" s="35"/>
      <c r="AO1" s="35"/>
      <c r="AP1" s="35"/>
      <c r="AQ1" s="35"/>
      <c r="AR1" s="35"/>
      <c r="AS1" s="35"/>
      <c r="AT1" s="35"/>
      <c r="AU1" s="35"/>
      <c r="AV1" s="35"/>
      <c r="AW1" s="35"/>
      <c r="AX1" s="35"/>
    </row>
    <row r="2" spans="1:62" ht="17.25" customHeight="1">
      <c r="C2" s="281" t="s">
        <v>110</v>
      </c>
      <c r="D2" s="281"/>
      <c r="E2" s="281"/>
      <c r="F2" s="281"/>
      <c r="G2" s="281"/>
      <c r="H2" s="281"/>
      <c r="I2" s="281"/>
      <c r="J2" s="281"/>
      <c r="K2" s="281"/>
      <c r="L2" s="281"/>
      <c r="M2" s="281"/>
      <c r="N2" s="281"/>
      <c r="O2" s="281"/>
      <c r="P2" s="281"/>
      <c r="Q2" s="281"/>
      <c r="R2" s="281"/>
      <c r="S2" s="281"/>
      <c r="T2" s="281"/>
      <c r="U2" s="281"/>
      <c r="V2" s="281"/>
      <c r="W2" s="281"/>
      <c r="X2" s="281"/>
      <c r="Y2" s="281"/>
      <c r="Z2" s="281"/>
      <c r="AA2" s="281"/>
      <c r="AB2" s="281"/>
      <c r="AC2" s="281"/>
      <c r="AD2" s="281"/>
      <c r="AE2" s="281"/>
      <c r="AF2" s="281"/>
      <c r="AG2" s="281"/>
      <c r="AH2" s="281"/>
      <c r="AI2" s="281"/>
      <c r="AJ2" s="281"/>
      <c r="AK2" s="281"/>
      <c r="AL2" s="281"/>
      <c r="AM2" s="281"/>
      <c r="AN2" s="281"/>
      <c r="AO2" s="281"/>
      <c r="AP2" s="281"/>
      <c r="AQ2" s="281"/>
      <c r="AR2" s="281"/>
      <c r="AS2" s="281"/>
      <c r="AT2" s="281"/>
      <c r="BA2" s="1"/>
      <c r="BB2" s="1"/>
      <c r="BC2" s="1"/>
      <c r="BD2" s="1"/>
      <c r="BE2" s="1"/>
      <c r="BF2" s="1"/>
      <c r="BG2" s="1"/>
      <c r="BH2" s="1"/>
      <c r="BI2" s="1"/>
      <c r="BJ2" s="1"/>
    </row>
    <row r="3" spans="1:62" ht="19.5" customHeight="1">
      <c r="A3" s="17"/>
      <c r="B3" s="16"/>
      <c r="C3" s="206"/>
      <c r="D3" s="206"/>
      <c r="E3" s="206"/>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17"/>
      <c r="AG3" s="17"/>
      <c r="AH3" s="17"/>
      <c r="AI3" s="17"/>
      <c r="AJ3" s="17"/>
      <c r="AK3" s="17"/>
      <c r="AL3" s="50"/>
      <c r="AM3" s="50"/>
      <c r="AN3" s="50"/>
      <c r="AO3" s="50" t="s">
        <v>111</v>
      </c>
      <c r="AP3" s="329" t="str">
        <f>표지!G6</f>
        <v>2021.09.30</v>
      </c>
      <c r="AQ3" s="329"/>
      <c r="AR3" s="329"/>
      <c r="AS3" s="329"/>
      <c r="AT3" s="329"/>
      <c r="AU3" s="330" t="s">
        <v>94</v>
      </c>
      <c r="AV3" s="330"/>
      <c r="AW3" s="330"/>
      <c r="AX3" s="50" t="s">
        <v>112</v>
      </c>
    </row>
    <row r="4" spans="1:62" ht="30" customHeight="1">
      <c r="A4" s="47"/>
      <c r="B4" s="47"/>
      <c r="C4" s="297" t="s">
        <v>113</v>
      </c>
      <c r="D4" s="297"/>
      <c r="E4" s="297"/>
      <c r="F4" s="297"/>
      <c r="G4" s="297" t="s">
        <v>14</v>
      </c>
      <c r="H4" s="297"/>
      <c r="I4" s="297"/>
      <c r="J4" s="297"/>
      <c r="K4" s="297"/>
      <c r="L4" s="297" t="s">
        <v>97</v>
      </c>
      <c r="M4" s="297"/>
      <c r="N4" s="297"/>
      <c r="O4" s="297"/>
      <c r="P4" s="297" t="s">
        <v>98</v>
      </c>
      <c r="Q4" s="297"/>
      <c r="R4" s="297"/>
      <c r="S4" s="297"/>
      <c r="T4" s="297" t="s">
        <v>114</v>
      </c>
      <c r="U4" s="297"/>
      <c r="V4" s="297"/>
      <c r="W4" s="297"/>
      <c r="X4" s="297" t="s">
        <v>115</v>
      </c>
      <c r="Y4" s="297"/>
      <c r="Z4" s="297"/>
      <c r="AA4" s="297"/>
      <c r="AB4" s="297" t="s">
        <v>116</v>
      </c>
      <c r="AC4" s="297"/>
      <c r="AD4" s="297"/>
      <c r="AE4" s="297"/>
      <c r="AF4" s="297" t="s">
        <v>117</v>
      </c>
      <c r="AG4" s="297"/>
      <c r="AH4" s="297"/>
      <c r="AI4" s="297"/>
      <c r="AJ4" s="297"/>
      <c r="AK4" s="297"/>
      <c r="AL4" s="297"/>
      <c r="AM4" s="297"/>
      <c r="AN4" s="297" t="s">
        <v>118</v>
      </c>
      <c r="AO4" s="297"/>
      <c r="AP4" s="297"/>
      <c r="AQ4" s="297"/>
      <c r="AR4" s="297"/>
      <c r="AS4" s="297"/>
      <c r="AT4" s="297" t="s">
        <v>119</v>
      </c>
      <c r="AU4" s="297"/>
      <c r="AV4" s="297"/>
      <c r="AW4" s="297"/>
      <c r="AX4" s="297"/>
    </row>
    <row r="5" spans="1:62" ht="30" customHeight="1">
      <c r="A5" s="47"/>
      <c r="B5" s="47"/>
      <c r="C5" s="684">
        <v>1</v>
      </c>
      <c r="D5" s="685"/>
      <c r="E5" s="685"/>
      <c r="F5" s="686"/>
      <c r="G5" s="687" t="s">
        <v>1133</v>
      </c>
      <c r="H5" s="688"/>
      <c r="I5" s="688"/>
      <c r="J5" s="688"/>
      <c r="K5" s="501"/>
      <c r="L5" s="687" t="s">
        <v>1130</v>
      </c>
      <c r="M5" s="688"/>
      <c r="N5" s="688"/>
      <c r="O5" s="501"/>
      <c r="P5" s="687" t="s">
        <v>1131</v>
      </c>
      <c r="Q5" s="688"/>
      <c r="R5" s="688"/>
      <c r="S5" s="501"/>
      <c r="T5" s="687" t="s">
        <v>1132</v>
      </c>
      <c r="U5" s="688"/>
      <c r="V5" s="688"/>
      <c r="W5" s="501"/>
      <c r="X5" s="687" t="s">
        <v>1096</v>
      </c>
      <c r="Y5" s="688"/>
      <c r="Z5" s="688"/>
      <c r="AA5" s="501"/>
      <c r="AB5" s="689" t="s">
        <v>1123</v>
      </c>
      <c r="AC5" s="690"/>
      <c r="AD5" s="690"/>
      <c r="AE5" s="691"/>
      <c r="AF5" s="692">
        <v>2179000</v>
      </c>
      <c r="AG5" s="693"/>
      <c r="AH5" s="693"/>
      <c r="AI5" s="693"/>
      <c r="AJ5" s="693"/>
      <c r="AK5" s="693"/>
      <c r="AL5" s="693"/>
      <c r="AM5" s="694"/>
      <c r="AN5" s="695">
        <v>0.38690000000000002</v>
      </c>
      <c r="AO5" s="696"/>
      <c r="AP5" s="696"/>
      <c r="AQ5" s="696"/>
      <c r="AR5" s="696"/>
      <c r="AS5" s="697"/>
      <c r="AT5" s="332"/>
      <c r="AU5" s="332"/>
      <c r="AV5" s="332"/>
      <c r="AW5" s="332"/>
      <c r="AX5" s="332"/>
    </row>
    <row r="6" spans="1:62" ht="30" customHeight="1">
      <c r="A6" s="47"/>
      <c r="B6" s="47"/>
      <c r="C6" s="335"/>
      <c r="D6" s="335"/>
      <c r="E6" s="335"/>
      <c r="F6" s="335"/>
      <c r="G6" s="327"/>
      <c r="H6" s="327"/>
      <c r="I6" s="327"/>
      <c r="J6" s="327"/>
      <c r="K6" s="327"/>
      <c r="L6" s="327"/>
      <c r="M6" s="327"/>
      <c r="N6" s="327"/>
      <c r="O6" s="327"/>
      <c r="P6" s="327"/>
      <c r="Q6" s="327"/>
      <c r="R6" s="327"/>
      <c r="S6" s="327"/>
      <c r="T6" s="327"/>
      <c r="U6" s="327"/>
      <c r="V6" s="327"/>
      <c r="W6" s="327"/>
      <c r="X6" s="327"/>
      <c r="Y6" s="327"/>
      <c r="Z6" s="327"/>
      <c r="AA6" s="327"/>
      <c r="AB6" s="333"/>
      <c r="AC6" s="333"/>
      <c r="AD6" s="333"/>
      <c r="AE6" s="333"/>
      <c r="AF6" s="334"/>
      <c r="AG6" s="334"/>
      <c r="AH6" s="334"/>
      <c r="AI6" s="334"/>
      <c r="AJ6" s="334"/>
      <c r="AK6" s="334"/>
      <c r="AL6" s="334"/>
      <c r="AM6" s="334"/>
      <c r="AN6" s="331"/>
      <c r="AO6" s="331"/>
      <c r="AP6" s="331"/>
      <c r="AQ6" s="331"/>
      <c r="AR6" s="331"/>
      <c r="AS6" s="331"/>
      <c r="AT6" s="332"/>
      <c r="AU6" s="332"/>
      <c r="AV6" s="332"/>
      <c r="AW6" s="332"/>
      <c r="AX6" s="332"/>
    </row>
    <row r="7" spans="1:62" ht="30" customHeight="1">
      <c r="A7" s="47"/>
      <c r="B7" s="47"/>
      <c r="C7" s="335"/>
      <c r="D7" s="335"/>
      <c r="E7" s="335"/>
      <c r="F7" s="335"/>
      <c r="G7" s="327"/>
      <c r="H7" s="327"/>
      <c r="I7" s="327"/>
      <c r="J7" s="327"/>
      <c r="K7" s="327"/>
      <c r="L7" s="327"/>
      <c r="M7" s="327"/>
      <c r="N7" s="327"/>
      <c r="O7" s="327"/>
      <c r="P7" s="327"/>
      <c r="Q7" s="327"/>
      <c r="R7" s="327"/>
      <c r="S7" s="327"/>
      <c r="T7" s="327"/>
      <c r="U7" s="327"/>
      <c r="V7" s="327"/>
      <c r="W7" s="327"/>
      <c r="X7" s="327"/>
      <c r="Y7" s="327"/>
      <c r="Z7" s="327"/>
      <c r="AA7" s="327"/>
      <c r="AB7" s="333"/>
      <c r="AC7" s="333"/>
      <c r="AD7" s="333"/>
      <c r="AE7" s="333"/>
      <c r="AF7" s="334"/>
      <c r="AG7" s="334"/>
      <c r="AH7" s="334"/>
      <c r="AI7" s="334"/>
      <c r="AJ7" s="334"/>
      <c r="AK7" s="334"/>
      <c r="AL7" s="334"/>
      <c r="AM7" s="334"/>
      <c r="AN7" s="331"/>
      <c r="AO7" s="331"/>
      <c r="AP7" s="331"/>
      <c r="AQ7" s="331"/>
      <c r="AR7" s="331"/>
      <c r="AS7" s="331"/>
      <c r="AT7" s="332"/>
      <c r="AU7" s="332"/>
      <c r="AV7" s="332"/>
      <c r="AW7" s="332"/>
      <c r="AX7" s="332"/>
    </row>
    <row r="8" spans="1:62" ht="30" customHeight="1">
      <c r="A8" s="47"/>
      <c r="B8" s="47"/>
      <c r="C8" s="335"/>
      <c r="D8" s="335"/>
      <c r="E8" s="335"/>
      <c r="F8" s="335"/>
      <c r="G8" s="327"/>
      <c r="H8" s="327"/>
      <c r="I8" s="327"/>
      <c r="J8" s="327"/>
      <c r="K8" s="327"/>
      <c r="L8" s="327"/>
      <c r="M8" s="327"/>
      <c r="N8" s="327"/>
      <c r="O8" s="327"/>
      <c r="P8" s="327"/>
      <c r="Q8" s="327"/>
      <c r="R8" s="327"/>
      <c r="S8" s="327"/>
      <c r="T8" s="327"/>
      <c r="U8" s="327"/>
      <c r="V8" s="327"/>
      <c r="W8" s="327"/>
      <c r="X8" s="327"/>
      <c r="Y8" s="327"/>
      <c r="Z8" s="327"/>
      <c r="AA8" s="327"/>
      <c r="AB8" s="333"/>
      <c r="AC8" s="333"/>
      <c r="AD8" s="333"/>
      <c r="AE8" s="333"/>
      <c r="AF8" s="334"/>
      <c r="AG8" s="334"/>
      <c r="AH8" s="334"/>
      <c r="AI8" s="334"/>
      <c r="AJ8" s="334"/>
      <c r="AK8" s="334"/>
      <c r="AL8" s="334"/>
      <c r="AM8" s="334"/>
      <c r="AN8" s="331"/>
      <c r="AO8" s="331"/>
      <c r="AP8" s="331"/>
      <c r="AQ8" s="331"/>
      <c r="AR8" s="331"/>
      <c r="AS8" s="331"/>
      <c r="AT8" s="332"/>
      <c r="AU8" s="332"/>
      <c r="AV8" s="332"/>
      <c r="AW8" s="332"/>
      <c r="AX8" s="332"/>
    </row>
    <row r="9" spans="1:62" ht="30" customHeight="1">
      <c r="A9" s="47"/>
      <c r="B9" s="47"/>
      <c r="C9" s="335"/>
      <c r="D9" s="335"/>
      <c r="E9" s="335"/>
      <c r="F9" s="335"/>
      <c r="G9" s="327"/>
      <c r="H9" s="327"/>
      <c r="I9" s="327"/>
      <c r="J9" s="327"/>
      <c r="K9" s="327"/>
      <c r="L9" s="327"/>
      <c r="M9" s="327"/>
      <c r="N9" s="327"/>
      <c r="O9" s="327"/>
      <c r="P9" s="327"/>
      <c r="Q9" s="327"/>
      <c r="R9" s="327"/>
      <c r="S9" s="327"/>
      <c r="T9" s="327"/>
      <c r="U9" s="327"/>
      <c r="V9" s="327"/>
      <c r="W9" s="327"/>
      <c r="X9" s="327"/>
      <c r="Y9" s="327"/>
      <c r="Z9" s="327"/>
      <c r="AA9" s="327"/>
      <c r="AB9" s="333"/>
      <c r="AC9" s="333"/>
      <c r="AD9" s="333"/>
      <c r="AE9" s="333"/>
      <c r="AF9" s="334"/>
      <c r="AG9" s="334"/>
      <c r="AH9" s="334"/>
      <c r="AI9" s="334"/>
      <c r="AJ9" s="334"/>
      <c r="AK9" s="334"/>
      <c r="AL9" s="334"/>
      <c r="AM9" s="334"/>
      <c r="AN9" s="331"/>
      <c r="AO9" s="331"/>
      <c r="AP9" s="331"/>
      <c r="AQ9" s="331"/>
      <c r="AR9" s="331"/>
      <c r="AS9" s="331"/>
      <c r="AT9" s="332"/>
      <c r="AU9" s="332"/>
      <c r="AV9" s="332"/>
      <c r="AW9" s="332"/>
      <c r="AX9" s="332"/>
    </row>
    <row r="10" spans="1:62"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9"/>
      <c r="AH10" s="19"/>
      <c r="AI10" s="19"/>
      <c r="AJ10" s="19"/>
      <c r="AK10" s="19"/>
      <c r="AL10" s="18"/>
      <c r="AN10"/>
      <c r="AO10"/>
      <c r="AP10"/>
      <c r="AQ10"/>
      <c r="AR10"/>
      <c r="AS10"/>
      <c r="AT10"/>
      <c r="AU10"/>
      <c r="AV10"/>
      <c r="AW10"/>
      <c r="AX10"/>
      <c r="AY10"/>
      <c r="AZ10"/>
    </row>
    <row r="11" spans="1:62" ht="26.25" customHeight="1">
      <c r="A11" s="23"/>
      <c r="B11" s="22"/>
      <c r="C11" s="21"/>
      <c r="D11" s="44"/>
      <c r="E11" s="303"/>
      <c r="F11" s="303"/>
      <c r="G11" s="303"/>
      <c r="H11" s="303"/>
      <c r="I11" s="303"/>
      <c r="J11" s="303"/>
      <c r="K11" s="303"/>
      <c r="L11" s="303"/>
      <c r="M11" s="303"/>
      <c r="N11" s="303"/>
      <c r="O11" s="303"/>
      <c r="P11" s="303"/>
      <c r="Q11" s="303"/>
      <c r="R11" s="303"/>
      <c r="S11" s="303"/>
      <c r="T11" s="303"/>
      <c r="U11" s="303"/>
      <c r="V11" s="303"/>
      <c r="W11" s="303"/>
      <c r="X11" s="303"/>
      <c r="Y11" s="303"/>
      <c r="Z11" s="303"/>
      <c r="AA11" s="303"/>
      <c r="AB11" s="303"/>
      <c r="AC11" s="303"/>
      <c r="AD11" s="303"/>
      <c r="AE11" s="303"/>
      <c r="AF11" s="303"/>
      <c r="AG11" s="303"/>
      <c r="AH11" s="303"/>
      <c r="AI11" s="303"/>
      <c r="AJ11" s="303"/>
      <c r="AK11" s="303"/>
      <c r="AL11" s="303"/>
      <c r="AM11" s="303"/>
      <c r="AN11" s="303"/>
      <c r="AO11" s="303"/>
      <c r="AP11" s="303"/>
      <c r="AQ11" s="303"/>
      <c r="AR11" s="303"/>
      <c r="AS11" s="303"/>
      <c r="AT11" s="303"/>
      <c r="AU11" s="303"/>
      <c r="AV11" s="303"/>
      <c r="AW11" s="303"/>
      <c r="AX11" s="303"/>
      <c r="AY11" s="24" t="s">
        <v>120</v>
      </c>
      <c r="AZ11"/>
    </row>
    <row r="12" spans="1:62" ht="19.5">
      <c r="A12" s="17"/>
      <c r="B12" s="17"/>
      <c r="C12" s="51"/>
      <c r="D12" s="51"/>
      <c r="E12" s="51"/>
      <c r="F12" s="51"/>
      <c r="G12" s="51"/>
      <c r="H12" s="51"/>
      <c r="I12" s="52"/>
      <c r="J12" s="35"/>
      <c r="K12" s="35"/>
      <c r="L12" s="51"/>
      <c r="M12" s="51"/>
      <c r="N12" s="52"/>
      <c r="O12" s="35"/>
      <c r="P12" s="51"/>
      <c r="Q12" s="51"/>
      <c r="R12" s="52"/>
      <c r="S12" s="35"/>
      <c r="T12" s="51"/>
      <c r="U12" s="51"/>
      <c r="V12" s="52"/>
      <c r="W12" s="35"/>
      <c r="X12" s="51"/>
      <c r="Y12" s="51"/>
      <c r="Z12" s="52"/>
      <c r="AA12" s="35"/>
      <c r="AB12" s="35"/>
      <c r="AC12" s="35"/>
      <c r="AD12" s="35"/>
      <c r="AE12" s="35"/>
      <c r="AF12" s="35"/>
      <c r="AG12" s="35"/>
      <c r="AH12" s="35"/>
      <c r="AI12" s="35"/>
      <c r="AJ12" s="35"/>
      <c r="AK12" s="35"/>
      <c r="AL12" s="35"/>
      <c r="AM12" s="35"/>
      <c r="AN12" s="35"/>
      <c r="AO12" s="35"/>
      <c r="AP12" s="35"/>
      <c r="AQ12" s="35"/>
      <c r="AR12" s="35"/>
      <c r="AS12" s="35"/>
      <c r="AT12" s="35"/>
      <c r="AU12" s="35"/>
      <c r="AV12" s="35"/>
      <c r="AW12" s="35"/>
      <c r="AX12" s="35"/>
    </row>
    <row r="16" spans="1:62" ht="67.5" customHeight="1">
      <c r="A16" s="236" t="s">
        <v>245</v>
      </c>
      <c r="B16" s="237"/>
      <c r="C16" s="237"/>
      <c r="D16" s="237"/>
      <c r="E16" s="237"/>
      <c r="F16" s="237"/>
      <c r="G16" s="237"/>
      <c r="H16" s="237"/>
      <c r="I16" s="237"/>
      <c r="J16" s="237"/>
      <c r="K16" s="237"/>
      <c r="L16" s="237"/>
      <c r="M16" s="237"/>
      <c r="N16" s="237"/>
      <c r="O16" s="237"/>
      <c r="P16" s="237"/>
      <c r="Q16" s="237"/>
      <c r="R16" s="237"/>
      <c r="S16" s="237"/>
      <c r="T16" s="237"/>
      <c r="U16" s="237"/>
      <c r="V16" s="237"/>
      <c r="W16" s="237"/>
      <c r="X16" s="237"/>
      <c r="Y16" s="237"/>
      <c r="Z16" s="237"/>
      <c r="AA16" s="237"/>
      <c r="AB16" s="237"/>
      <c r="AC16" s="237"/>
      <c r="AD16" s="237"/>
      <c r="AE16" s="237"/>
      <c r="AF16" s="237"/>
      <c r="AG16" s="237"/>
      <c r="AH16" s="237"/>
      <c r="AI16" s="237"/>
      <c r="AJ16" s="237"/>
      <c r="AK16" s="237"/>
      <c r="AL16" s="237"/>
      <c r="AM16" s="237"/>
      <c r="AN16" s="237"/>
      <c r="AO16" s="237"/>
      <c r="AP16" s="237"/>
      <c r="AQ16" s="237"/>
      <c r="AR16" s="237"/>
      <c r="AS16" s="237"/>
      <c r="AT16" s="237"/>
      <c r="AU16" s="237"/>
      <c r="AV16" s="237"/>
      <c r="AW16" s="237"/>
      <c r="AX16" s="238"/>
      <c r="AY16"/>
      <c r="AZ16"/>
    </row>
  </sheetData>
  <mergeCells count="65">
    <mergeCell ref="C2:AT2"/>
    <mergeCell ref="AP3:AT3"/>
    <mergeCell ref="AU3:AW3"/>
    <mergeCell ref="C4:F4"/>
    <mergeCell ref="G4:K4"/>
    <mergeCell ref="L4:O4"/>
    <mergeCell ref="P4:S4"/>
    <mergeCell ref="T4:W4"/>
    <mergeCell ref="X4:AA4"/>
    <mergeCell ref="AB4:AE4"/>
    <mergeCell ref="AF4:AM4"/>
    <mergeCell ref="AN4:AS4"/>
    <mergeCell ref="AT4:AX4"/>
    <mergeCell ref="AN6:AS6"/>
    <mergeCell ref="AT6:AX6"/>
    <mergeCell ref="X6:AA6"/>
    <mergeCell ref="AF5:AM5"/>
    <mergeCell ref="AN5:AS5"/>
    <mergeCell ref="AT5:AX5"/>
    <mergeCell ref="X5:AA5"/>
    <mergeCell ref="AB5:AE5"/>
    <mergeCell ref="AB6:AE6"/>
    <mergeCell ref="C5:F5"/>
    <mergeCell ref="G5:K5"/>
    <mergeCell ref="L5:O5"/>
    <mergeCell ref="P5:S5"/>
    <mergeCell ref="T5:W5"/>
    <mergeCell ref="AN7:AS7"/>
    <mergeCell ref="AT7:AX7"/>
    <mergeCell ref="C7:F7"/>
    <mergeCell ref="G7:K7"/>
    <mergeCell ref="L7:O7"/>
    <mergeCell ref="P7:S7"/>
    <mergeCell ref="T7:W7"/>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AL4" sqref="AL4"/>
    </sheetView>
  </sheetViews>
  <sheetFormatPr defaultRowHeight="16.5"/>
  <cols>
    <col min="1" max="4" width="1.125" style="1" customWidth="1"/>
    <col min="5" max="37" width="2.375" style="1" customWidth="1"/>
    <col min="38" max="40" width="9" style="1"/>
  </cols>
  <sheetData>
    <row r="1" spans="1:51" ht="19.5">
      <c r="A1" s="17"/>
      <c r="B1" s="17"/>
      <c r="C1" s="51"/>
      <c r="D1" s="51"/>
      <c r="E1" s="51"/>
      <c r="F1" s="51"/>
      <c r="G1" s="51"/>
      <c r="H1" s="51"/>
      <c r="I1" s="52"/>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row>
    <row r="2" spans="1:51" ht="18.75" customHeight="1">
      <c r="C2" s="281" t="s">
        <v>121</v>
      </c>
      <c r="D2" s="281"/>
      <c r="E2" s="281"/>
      <c r="F2" s="281"/>
      <c r="G2" s="281"/>
      <c r="H2" s="281"/>
      <c r="I2" s="281"/>
      <c r="J2" s="281"/>
      <c r="K2" s="281"/>
      <c r="L2" s="281"/>
      <c r="M2" s="281"/>
      <c r="N2" s="281"/>
      <c r="O2" s="281"/>
      <c r="P2" s="281"/>
      <c r="Q2" s="281"/>
      <c r="R2" s="281"/>
      <c r="S2" s="281"/>
      <c r="T2" s="281"/>
      <c r="U2" s="281"/>
      <c r="V2" s="281"/>
      <c r="W2" s="281"/>
      <c r="X2" s="281"/>
      <c r="Y2" s="281"/>
      <c r="Z2" s="281"/>
      <c r="AA2" s="281"/>
      <c r="AB2" s="281"/>
      <c r="AC2" s="281"/>
      <c r="AD2" s="281"/>
      <c r="AE2" s="281"/>
      <c r="AF2" s="281"/>
      <c r="AG2" s="281"/>
      <c r="AH2" s="281"/>
      <c r="AI2" s="281"/>
      <c r="AJ2" s="281"/>
      <c r="AK2" s="281"/>
      <c r="AL2" s="53"/>
      <c r="AM2" s="53"/>
      <c r="AN2" s="53"/>
      <c r="AO2" s="53"/>
      <c r="AP2" s="53"/>
      <c r="AQ2" s="53"/>
      <c r="AR2" s="53"/>
      <c r="AS2" s="53"/>
      <c r="AT2" s="53"/>
      <c r="AU2" s="1"/>
      <c r="AV2" s="1"/>
      <c r="AW2" s="1"/>
      <c r="AX2" s="1"/>
      <c r="AY2" s="1"/>
    </row>
    <row r="3" spans="1:51" ht="19.5" customHeight="1">
      <c r="A3" s="17"/>
      <c r="B3" s="16"/>
      <c r="C3" s="206"/>
      <c r="D3" s="206"/>
      <c r="E3" s="206"/>
      <c r="F3" s="206"/>
      <c r="G3" s="206"/>
      <c r="H3" s="206"/>
      <c r="I3" s="206"/>
      <c r="J3" s="206"/>
      <c r="K3" s="206"/>
      <c r="L3" s="206"/>
      <c r="M3" s="206"/>
      <c r="N3" s="206"/>
      <c r="O3" s="206"/>
      <c r="P3" s="206"/>
      <c r="Q3" s="17"/>
      <c r="R3" s="17"/>
      <c r="S3" s="17"/>
      <c r="T3" s="17"/>
      <c r="U3" s="17"/>
      <c r="V3" s="17"/>
      <c r="W3" s="17"/>
      <c r="X3" s="17"/>
      <c r="Y3" s="50"/>
      <c r="Z3" s="50"/>
      <c r="AA3" s="50"/>
      <c r="AB3" s="50" t="s">
        <v>122</v>
      </c>
      <c r="AC3" s="329" t="str">
        <f>표지!G6</f>
        <v>2021.09.30</v>
      </c>
      <c r="AD3" s="329"/>
      <c r="AE3" s="329"/>
      <c r="AF3" s="329"/>
      <c r="AG3" s="329"/>
      <c r="AH3" s="330" t="s">
        <v>94</v>
      </c>
      <c r="AI3" s="330"/>
      <c r="AJ3" s="330"/>
      <c r="AK3" s="50" t="s">
        <v>95</v>
      </c>
    </row>
    <row r="4" spans="1:51" ht="34.5" customHeight="1">
      <c r="A4" s="47"/>
      <c r="B4" s="47"/>
      <c r="C4" s="297" t="s">
        <v>123</v>
      </c>
      <c r="D4" s="297"/>
      <c r="E4" s="297"/>
      <c r="F4" s="297"/>
      <c r="G4" s="297"/>
      <c r="H4" s="297"/>
      <c r="I4" s="297"/>
      <c r="J4" s="297" t="s">
        <v>124</v>
      </c>
      <c r="K4" s="297"/>
      <c r="L4" s="297"/>
      <c r="M4" s="297"/>
      <c r="N4" s="297" t="s">
        <v>125</v>
      </c>
      <c r="O4" s="297"/>
      <c r="P4" s="297"/>
      <c r="Q4" s="297"/>
      <c r="R4" s="297"/>
      <c r="S4" s="297"/>
      <c r="T4" s="297" t="s">
        <v>126</v>
      </c>
      <c r="U4" s="297"/>
      <c r="V4" s="297"/>
      <c r="W4" s="297"/>
      <c r="X4" s="297"/>
      <c r="Y4" s="297"/>
      <c r="Z4" s="297"/>
      <c r="AA4" s="297" t="s">
        <v>127</v>
      </c>
      <c r="AB4" s="297"/>
      <c r="AC4" s="297"/>
      <c r="AD4" s="297"/>
      <c r="AE4" s="297"/>
      <c r="AF4" s="297"/>
      <c r="AG4" s="297" t="s">
        <v>119</v>
      </c>
      <c r="AH4" s="297"/>
      <c r="AI4" s="297"/>
      <c r="AJ4" s="297"/>
      <c r="AK4" s="297"/>
    </row>
    <row r="5" spans="1:51" ht="30" customHeight="1">
      <c r="A5" s="47"/>
      <c r="B5" s="47"/>
      <c r="C5" s="297" t="s">
        <v>1100</v>
      </c>
      <c r="D5" s="297"/>
      <c r="E5" s="297"/>
      <c r="F5" s="297"/>
      <c r="G5" s="297"/>
      <c r="H5" s="297"/>
      <c r="I5" s="297"/>
      <c r="J5" s="343">
        <v>1</v>
      </c>
      <c r="K5" s="343"/>
      <c r="L5" s="343"/>
      <c r="M5" s="343"/>
      <c r="N5" s="344">
        <f>IFERROR(J5/SUM($J$5:$M$8),"")</f>
        <v>0.5</v>
      </c>
      <c r="O5" s="344"/>
      <c r="P5" s="344"/>
      <c r="Q5" s="344"/>
      <c r="R5" s="344"/>
      <c r="S5" s="344"/>
      <c r="T5" s="698">
        <v>3452500</v>
      </c>
      <c r="U5" s="698"/>
      <c r="V5" s="698"/>
      <c r="W5" s="698"/>
      <c r="X5" s="698"/>
      <c r="Y5" s="698"/>
      <c r="Z5" s="698"/>
      <c r="AA5" s="344">
        <f>IFERROR(T5/SUM($T$5:$Z$8),"")</f>
        <v>0.61306934209358077</v>
      </c>
      <c r="AB5" s="344"/>
      <c r="AC5" s="344"/>
      <c r="AD5" s="344"/>
      <c r="AE5" s="344"/>
      <c r="AF5" s="344"/>
      <c r="AG5" s="346"/>
      <c r="AH5" s="346"/>
      <c r="AI5" s="346"/>
      <c r="AJ5" s="346"/>
      <c r="AK5" s="346"/>
    </row>
    <row r="6" spans="1:51" ht="30" customHeight="1">
      <c r="A6" s="47"/>
      <c r="B6" s="47"/>
      <c r="C6" s="297" t="s">
        <v>1101</v>
      </c>
      <c r="D6" s="297"/>
      <c r="E6" s="297"/>
      <c r="F6" s="297"/>
      <c r="G6" s="297"/>
      <c r="H6" s="297"/>
      <c r="I6" s="297"/>
      <c r="J6" s="343">
        <v>1</v>
      </c>
      <c r="K6" s="343"/>
      <c r="L6" s="343"/>
      <c r="M6" s="343"/>
      <c r="N6" s="344">
        <f>IFERROR(J6/SUM($J$5:$M$8),"")</f>
        <v>0.5</v>
      </c>
      <c r="O6" s="344"/>
      <c r="P6" s="344"/>
      <c r="Q6" s="344"/>
      <c r="R6" s="344"/>
      <c r="S6" s="344"/>
      <c r="T6" s="698">
        <v>2179000</v>
      </c>
      <c r="U6" s="698"/>
      <c r="V6" s="698"/>
      <c r="W6" s="698"/>
      <c r="X6" s="698"/>
      <c r="Y6" s="698"/>
      <c r="Z6" s="698"/>
      <c r="AA6" s="344">
        <f>IFERROR(T6/SUM($T$5:$Z$8),"")</f>
        <v>0.38693065790641923</v>
      </c>
      <c r="AB6" s="344"/>
      <c r="AC6" s="344"/>
      <c r="AD6" s="344"/>
      <c r="AE6" s="344"/>
      <c r="AF6" s="344"/>
      <c r="AG6" s="346"/>
      <c r="AH6" s="346"/>
      <c r="AI6" s="346"/>
      <c r="AJ6" s="346"/>
      <c r="AK6" s="346"/>
    </row>
    <row r="7" spans="1:51" ht="45" customHeight="1">
      <c r="A7" s="47"/>
      <c r="B7" s="47"/>
      <c r="C7" s="297" t="s">
        <v>1102</v>
      </c>
      <c r="D7" s="297"/>
      <c r="E7" s="297"/>
      <c r="F7" s="297"/>
      <c r="G7" s="297"/>
      <c r="H7" s="297"/>
      <c r="I7" s="297"/>
      <c r="J7" s="343"/>
      <c r="K7" s="343"/>
      <c r="L7" s="343"/>
      <c r="M7" s="343"/>
      <c r="N7" s="344">
        <f>IFERROR(J7/SUM($J$5:$M$8),"")</f>
        <v>0</v>
      </c>
      <c r="O7" s="344"/>
      <c r="P7" s="344"/>
      <c r="Q7" s="344"/>
      <c r="R7" s="344"/>
      <c r="S7" s="344"/>
      <c r="T7" s="345"/>
      <c r="U7" s="345"/>
      <c r="V7" s="345"/>
      <c r="W7" s="345"/>
      <c r="X7" s="345"/>
      <c r="Y7" s="345"/>
      <c r="Z7" s="345"/>
      <c r="AA7" s="344">
        <f>IFERROR(T7/SUM($T$5:$Z$8),"")</f>
        <v>0</v>
      </c>
      <c r="AB7" s="344"/>
      <c r="AC7" s="344"/>
      <c r="AD7" s="344"/>
      <c r="AE7" s="344"/>
      <c r="AF7" s="344"/>
      <c r="AG7" s="346"/>
      <c r="AH7" s="346"/>
      <c r="AI7" s="346"/>
      <c r="AJ7" s="346"/>
      <c r="AK7" s="346"/>
    </row>
    <row r="8" spans="1:51" ht="45" customHeight="1">
      <c r="A8" s="47"/>
      <c r="B8" s="47"/>
      <c r="C8" s="297" t="s">
        <v>1103</v>
      </c>
      <c r="D8" s="297"/>
      <c r="E8" s="297"/>
      <c r="F8" s="297"/>
      <c r="G8" s="297"/>
      <c r="H8" s="297"/>
      <c r="I8" s="297"/>
      <c r="J8" s="343"/>
      <c r="K8" s="343"/>
      <c r="L8" s="343"/>
      <c r="M8" s="343"/>
      <c r="N8" s="344">
        <f>IFERROR(J8/SUM($J$5:$M$8),"")</f>
        <v>0</v>
      </c>
      <c r="O8" s="344"/>
      <c r="P8" s="344"/>
      <c r="Q8" s="344"/>
      <c r="R8" s="344"/>
      <c r="S8" s="344"/>
      <c r="T8" s="345"/>
      <c r="U8" s="345"/>
      <c r="V8" s="345"/>
      <c r="W8" s="345"/>
      <c r="X8" s="345"/>
      <c r="Y8" s="345"/>
      <c r="Z8" s="345"/>
      <c r="AA8" s="344">
        <f>IFERROR(T8/SUM($T$5:$Z$8),"")</f>
        <v>0</v>
      </c>
      <c r="AB8" s="344"/>
      <c r="AC8" s="344"/>
      <c r="AD8" s="344"/>
      <c r="AE8" s="344"/>
      <c r="AF8" s="344"/>
      <c r="AG8" s="346"/>
      <c r="AH8" s="346"/>
      <c r="AI8" s="346"/>
      <c r="AJ8" s="346"/>
      <c r="AK8" s="346"/>
    </row>
    <row r="9" spans="1:51" ht="30" customHeight="1">
      <c r="A9" s="47"/>
      <c r="B9" s="47"/>
      <c r="C9" s="297" t="s">
        <v>128</v>
      </c>
      <c r="D9" s="297"/>
      <c r="E9" s="297"/>
      <c r="F9" s="297"/>
      <c r="G9" s="297"/>
      <c r="H9" s="297"/>
      <c r="I9" s="297"/>
      <c r="J9" s="347">
        <f>SUM(J5:M8)</f>
        <v>2</v>
      </c>
      <c r="K9" s="347"/>
      <c r="L9" s="347"/>
      <c r="M9" s="347"/>
      <c r="N9" s="344">
        <f>SUM(N5:S8)</f>
        <v>1</v>
      </c>
      <c r="O9" s="344"/>
      <c r="P9" s="344"/>
      <c r="Q9" s="344"/>
      <c r="R9" s="344"/>
      <c r="S9" s="344"/>
      <c r="T9" s="348">
        <f>SUM(T5:Z8)</f>
        <v>5631500</v>
      </c>
      <c r="U9" s="348"/>
      <c r="V9" s="348"/>
      <c r="W9" s="348"/>
      <c r="X9" s="348"/>
      <c r="Y9" s="348"/>
      <c r="Z9" s="348"/>
      <c r="AA9" s="344">
        <f>SUM(AA5:AF8)</f>
        <v>1</v>
      </c>
      <c r="AB9" s="344"/>
      <c r="AC9" s="344"/>
      <c r="AD9" s="344"/>
      <c r="AE9" s="344"/>
      <c r="AF9" s="344"/>
      <c r="AG9" s="328"/>
      <c r="AH9" s="328"/>
      <c r="AI9" s="328"/>
      <c r="AJ9" s="328"/>
      <c r="AK9" s="328"/>
    </row>
    <row r="10" spans="1:51"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9"/>
      <c r="AH10" s="19"/>
      <c r="AI10" s="19"/>
      <c r="AJ10" s="19"/>
      <c r="AK10" s="19"/>
      <c r="AL10" s="18"/>
      <c r="AN10"/>
    </row>
    <row r="11" spans="1:51" ht="26.25" customHeight="1">
      <c r="A11" s="23"/>
      <c r="B11" s="22"/>
      <c r="C11" s="21"/>
      <c r="D11" s="44"/>
      <c r="E11" s="303"/>
      <c r="F11" s="303"/>
      <c r="G11" s="303"/>
      <c r="H11" s="303"/>
      <c r="I11" s="303"/>
      <c r="J11" s="303"/>
      <c r="K11" s="303"/>
      <c r="L11" s="303"/>
      <c r="M11" s="303"/>
      <c r="N11" s="303"/>
      <c r="O11" s="303"/>
      <c r="P11" s="303"/>
      <c r="Q11" s="303"/>
      <c r="R11" s="303"/>
      <c r="S11" s="303"/>
      <c r="T11" s="303"/>
      <c r="U11" s="303"/>
      <c r="V11" s="303"/>
      <c r="W11" s="303"/>
      <c r="X11" s="303"/>
      <c r="Y11" s="303"/>
      <c r="Z11" s="303"/>
      <c r="AA11" s="303"/>
      <c r="AB11" s="303"/>
      <c r="AC11" s="303"/>
      <c r="AD11" s="303"/>
      <c r="AE11" s="303"/>
      <c r="AF11" s="303"/>
      <c r="AG11" s="303"/>
      <c r="AH11" s="303"/>
      <c r="AI11" s="303"/>
      <c r="AJ11" s="303"/>
      <c r="AK11" s="303"/>
      <c r="AL11" s="24" t="s">
        <v>129</v>
      </c>
      <c r="AM11" s="44"/>
      <c r="AN11" s="44"/>
      <c r="AO11" s="44"/>
      <c r="AP11" s="44"/>
      <c r="AQ11" s="44"/>
      <c r="AR11" s="44"/>
      <c r="AS11" s="44"/>
      <c r="AT11" s="44"/>
      <c r="AU11" s="44"/>
      <c r="AV11" s="44"/>
      <c r="AW11" s="44"/>
      <c r="AX11" s="44"/>
      <c r="AY11" s="24"/>
    </row>
    <row r="14" spans="1:51" ht="20.25" customHeight="1">
      <c r="C14" s="281" t="s">
        <v>130</v>
      </c>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14"/>
      <c r="AM14" s="27"/>
    </row>
    <row r="15" spans="1:51" ht="19.5">
      <c r="A15" s="17"/>
      <c r="B15" s="17"/>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35"/>
    </row>
    <row r="16" spans="1:51" ht="30" customHeight="1">
      <c r="A16" s="47"/>
      <c r="B16" s="47"/>
      <c r="C16" s="336" t="s">
        <v>131</v>
      </c>
      <c r="D16" s="336"/>
      <c r="E16" s="336"/>
      <c r="F16" s="336"/>
      <c r="G16" s="336"/>
      <c r="H16" s="336"/>
      <c r="I16" s="336"/>
      <c r="J16" s="336"/>
      <c r="K16" s="340"/>
      <c r="L16" s="341"/>
      <c r="M16" s="342"/>
      <c r="N16" s="54" t="s">
        <v>132</v>
      </c>
      <c r="O16" s="342"/>
      <c r="P16" s="342"/>
      <c r="Q16" s="54" t="s">
        <v>133</v>
      </c>
      <c r="R16" s="55"/>
      <c r="S16" s="341"/>
      <c r="T16" s="342"/>
      <c r="U16" s="54" t="s">
        <v>132</v>
      </c>
      <c r="V16" s="342"/>
      <c r="W16" s="342"/>
      <c r="X16" s="54" t="s">
        <v>133</v>
      </c>
      <c r="Y16" s="55"/>
      <c r="Z16" s="341"/>
      <c r="AA16" s="342"/>
      <c r="AB16" s="54" t="s">
        <v>134</v>
      </c>
      <c r="AC16" s="342"/>
      <c r="AD16" s="342"/>
      <c r="AE16" s="54" t="s">
        <v>135</v>
      </c>
      <c r="AF16" s="55"/>
      <c r="AG16" s="336" t="s">
        <v>136</v>
      </c>
      <c r="AH16" s="336"/>
      <c r="AI16" s="336"/>
      <c r="AJ16" s="336"/>
      <c r="AK16" s="336"/>
    </row>
    <row r="17" spans="1:40" ht="30" customHeight="1">
      <c r="A17" s="47"/>
      <c r="B17" s="47"/>
      <c r="C17" s="336" t="s">
        <v>137</v>
      </c>
      <c r="D17" s="336"/>
      <c r="E17" s="336"/>
      <c r="F17" s="336"/>
      <c r="G17" s="336"/>
      <c r="H17" s="336"/>
      <c r="I17" s="336"/>
      <c r="J17" s="336"/>
      <c r="K17" s="336"/>
      <c r="L17" s="339"/>
      <c r="M17" s="339"/>
      <c r="N17" s="339"/>
      <c r="O17" s="339"/>
      <c r="P17" s="339"/>
      <c r="Q17" s="339"/>
      <c r="R17" s="339"/>
      <c r="S17" s="337"/>
      <c r="T17" s="337"/>
      <c r="U17" s="337"/>
      <c r="V17" s="337"/>
      <c r="W17" s="337"/>
      <c r="X17" s="337"/>
      <c r="Y17" s="337"/>
      <c r="Z17" s="337"/>
      <c r="AA17" s="337"/>
      <c r="AB17" s="337"/>
      <c r="AC17" s="337"/>
      <c r="AD17" s="337"/>
      <c r="AE17" s="337"/>
      <c r="AF17" s="337"/>
      <c r="AG17" s="338"/>
      <c r="AH17" s="338"/>
      <c r="AI17" s="338"/>
      <c r="AJ17" s="338"/>
      <c r="AK17" s="338"/>
    </row>
    <row r="18" spans="1:40" ht="30" customHeight="1">
      <c r="A18" s="47"/>
      <c r="B18" s="47"/>
      <c r="C18" s="336" t="s">
        <v>138</v>
      </c>
      <c r="D18" s="336"/>
      <c r="E18" s="336"/>
      <c r="F18" s="336"/>
      <c r="G18" s="336"/>
      <c r="H18" s="336"/>
      <c r="I18" s="336"/>
      <c r="J18" s="336"/>
      <c r="K18" s="336"/>
      <c r="L18" s="337"/>
      <c r="M18" s="337"/>
      <c r="N18" s="337"/>
      <c r="O18" s="337"/>
      <c r="P18" s="337"/>
      <c r="Q18" s="337"/>
      <c r="R18" s="337"/>
      <c r="S18" s="337"/>
      <c r="T18" s="337"/>
      <c r="U18" s="337"/>
      <c r="V18" s="337"/>
      <c r="W18" s="337"/>
      <c r="X18" s="337"/>
      <c r="Y18" s="337"/>
      <c r="Z18" s="337"/>
      <c r="AA18" s="337"/>
      <c r="AB18" s="337"/>
      <c r="AC18" s="337"/>
      <c r="AD18" s="337"/>
      <c r="AE18" s="337"/>
      <c r="AF18" s="337"/>
      <c r="AG18" s="338"/>
      <c r="AH18" s="338"/>
      <c r="AI18" s="338"/>
      <c r="AJ18" s="338"/>
      <c r="AK18" s="338"/>
    </row>
    <row r="19" spans="1:40" ht="30" customHeight="1">
      <c r="A19" s="47"/>
      <c r="B19" s="47"/>
      <c r="C19" s="336" t="s">
        <v>139</v>
      </c>
      <c r="D19" s="336"/>
      <c r="E19" s="336"/>
      <c r="F19" s="336"/>
      <c r="G19" s="336"/>
      <c r="H19" s="336"/>
      <c r="I19" s="336"/>
      <c r="J19" s="336"/>
      <c r="K19" s="336"/>
      <c r="L19" s="337"/>
      <c r="M19" s="337"/>
      <c r="N19" s="337"/>
      <c r="O19" s="337"/>
      <c r="P19" s="337"/>
      <c r="Q19" s="337"/>
      <c r="R19" s="337"/>
      <c r="S19" s="337"/>
      <c r="T19" s="337"/>
      <c r="U19" s="337"/>
      <c r="V19" s="337"/>
      <c r="W19" s="337"/>
      <c r="X19" s="337"/>
      <c r="Y19" s="337"/>
      <c r="Z19" s="337"/>
      <c r="AA19" s="337"/>
      <c r="AB19" s="337"/>
      <c r="AC19" s="337"/>
      <c r="AD19" s="337"/>
      <c r="AE19" s="337"/>
      <c r="AF19" s="337"/>
      <c r="AG19" s="338"/>
      <c r="AH19" s="338"/>
      <c r="AI19" s="338"/>
      <c r="AJ19" s="338"/>
      <c r="AK19" s="338"/>
    </row>
    <row r="20" spans="1:40" ht="30" customHeight="1">
      <c r="A20" s="47"/>
      <c r="B20" s="47"/>
      <c r="C20" s="336" t="s">
        <v>140</v>
      </c>
      <c r="D20" s="336"/>
      <c r="E20" s="336"/>
      <c r="F20" s="336"/>
      <c r="G20" s="336"/>
      <c r="H20" s="336"/>
      <c r="I20" s="336"/>
      <c r="J20" s="336"/>
      <c r="K20" s="336"/>
      <c r="L20" s="337"/>
      <c r="M20" s="337"/>
      <c r="N20" s="337"/>
      <c r="O20" s="337"/>
      <c r="P20" s="337"/>
      <c r="Q20" s="337"/>
      <c r="R20" s="337"/>
      <c r="S20" s="337"/>
      <c r="T20" s="337"/>
      <c r="U20" s="337"/>
      <c r="V20" s="337"/>
      <c r="W20" s="337"/>
      <c r="X20" s="337"/>
      <c r="Y20" s="337"/>
      <c r="Z20" s="337"/>
      <c r="AA20" s="337"/>
      <c r="AB20" s="337"/>
      <c r="AC20" s="337"/>
      <c r="AD20" s="337"/>
      <c r="AE20" s="337"/>
      <c r="AF20" s="337"/>
      <c r="AG20" s="338"/>
      <c r="AH20" s="338"/>
      <c r="AI20" s="338"/>
      <c r="AJ20" s="338"/>
      <c r="AK20" s="338"/>
    </row>
    <row r="21" spans="1:40" ht="18.75" customHeight="1">
      <c r="A21" s="17"/>
      <c r="B21" s="16"/>
      <c r="C21" s="16"/>
      <c r="D21" s="21"/>
      <c r="E21" s="293" t="s">
        <v>141</v>
      </c>
      <c r="F21" s="293"/>
      <c r="G21" s="293"/>
      <c r="H21" s="293"/>
      <c r="I21" s="293"/>
      <c r="J21" s="293"/>
      <c r="K21" s="293"/>
      <c r="L21" s="293"/>
      <c r="M21" s="293"/>
      <c r="N21" s="293"/>
      <c r="O21" s="293"/>
      <c r="P21" s="293"/>
      <c r="Q21" s="293"/>
      <c r="R21" s="293"/>
      <c r="S21" s="293"/>
      <c r="T21" s="293"/>
      <c r="U21" s="293"/>
      <c r="V21" s="293"/>
      <c r="W21" s="293"/>
      <c r="X21" s="293"/>
      <c r="Y21" s="293"/>
      <c r="Z21" s="293"/>
      <c r="AA21" s="293"/>
      <c r="AB21" s="293"/>
      <c r="AC21" s="293"/>
      <c r="AD21" s="293"/>
      <c r="AE21" s="293"/>
      <c r="AF21" s="293"/>
      <c r="AG21" s="293"/>
      <c r="AH21" s="293"/>
      <c r="AI21" s="293"/>
      <c r="AJ21" s="293"/>
      <c r="AK21" s="293"/>
      <c r="AL21" s="14"/>
      <c r="AM21"/>
      <c r="AN21"/>
    </row>
    <row r="22" spans="1:40" ht="26.25" customHeight="1">
      <c r="A22" s="23"/>
      <c r="B22" s="22"/>
      <c r="C22" s="21"/>
      <c r="D22" s="21"/>
      <c r="E22" s="278"/>
      <c r="F22" s="278"/>
      <c r="G22" s="278"/>
      <c r="H22" s="278"/>
      <c r="I22" s="278"/>
      <c r="J22" s="278"/>
      <c r="K22" s="278"/>
      <c r="L22" s="278"/>
      <c r="M22" s="278"/>
      <c r="N22" s="278"/>
      <c r="O22" s="278"/>
      <c r="P22" s="278"/>
      <c r="Q22" s="278"/>
      <c r="R22" s="278"/>
      <c r="S22" s="278"/>
      <c r="T22" s="278"/>
      <c r="U22" s="278"/>
      <c r="V22" s="278"/>
      <c r="W22" s="278"/>
      <c r="X22" s="278"/>
      <c r="Y22" s="278"/>
      <c r="Z22" s="278"/>
      <c r="AA22" s="278"/>
      <c r="AB22" s="278"/>
      <c r="AC22" s="278"/>
      <c r="AD22" s="278"/>
      <c r="AE22" s="278"/>
      <c r="AF22" s="278"/>
      <c r="AG22" s="278"/>
      <c r="AH22" s="278"/>
      <c r="AI22" s="278"/>
      <c r="AJ22" s="278"/>
      <c r="AK22" s="278"/>
      <c r="AL22" s="24" t="s">
        <v>36</v>
      </c>
      <c r="AN22"/>
    </row>
    <row r="25" spans="1:40" ht="82.5" customHeight="1">
      <c r="A25" s="236" t="s">
        <v>142</v>
      </c>
      <c r="B25" s="237"/>
      <c r="C25" s="237"/>
      <c r="D25" s="237"/>
      <c r="E25" s="237"/>
      <c r="F25" s="237"/>
      <c r="G25" s="237"/>
      <c r="H25" s="237"/>
      <c r="I25" s="237"/>
      <c r="J25" s="237"/>
      <c r="K25" s="237"/>
      <c r="L25" s="237"/>
      <c r="M25" s="237"/>
      <c r="N25" s="237"/>
      <c r="O25" s="237"/>
      <c r="P25" s="237"/>
      <c r="Q25" s="237"/>
      <c r="R25" s="237"/>
      <c r="S25" s="237"/>
      <c r="T25" s="237"/>
      <c r="U25" s="237"/>
      <c r="V25" s="237"/>
      <c r="W25" s="237"/>
      <c r="X25" s="237"/>
      <c r="Y25" s="237"/>
      <c r="Z25" s="237"/>
      <c r="AA25" s="237"/>
      <c r="AB25" s="237"/>
      <c r="AC25" s="237"/>
      <c r="AD25" s="237"/>
      <c r="AE25" s="237"/>
      <c r="AF25" s="237"/>
      <c r="AG25" s="237"/>
      <c r="AH25" s="237"/>
      <c r="AI25" s="237"/>
      <c r="AJ25" s="237"/>
      <c r="AK25" s="238"/>
    </row>
  </sheetData>
  <sheetProtection formatCells="0" formatRows="0"/>
  <protectedRanges>
    <protectedRange sqref="J5:M8 T7:Z8 AG5:AK8 AC3" name="범위1"/>
  </protectedRanges>
  <mergeCells count="72">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 ref="AG7:AK7"/>
    <mergeCell ref="C6:I6"/>
    <mergeCell ref="J6:M6"/>
    <mergeCell ref="N6:S6"/>
    <mergeCell ref="T6:Z6"/>
    <mergeCell ref="AA6:AF6"/>
    <mergeCell ref="AG6:AK6"/>
    <mergeCell ref="C7:I7"/>
    <mergeCell ref="J7:M7"/>
    <mergeCell ref="N7:S7"/>
    <mergeCell ref="T7:Z7"/>
    <mergeCell ref="AA7:AF7"/>
    <mergeCell ref="AG9:AK9"/>
    <mergeCell ref="C8:I8"/>
    <mergeCell ref="J8:M8"/>
    <mergeCell ref="N8:S8"/>
    <mergeCell ref="T8:Z8"/>
    <mergeCell ref="AA8:AF8"/>
    <mergeCell ref="AG8:AK8"/>
    <mergeCell ref="C9:I9"/>
    <mergeCell ref="J9:M9"/>
    <mergeCell ref="N9:S9"/>
    <mergeCell ref="T9:Z9"/>
    <mergeCell ref="AA9:AF9"/>
    <mergeCell ref="E11:AK11"/>
    <mergeCell ref="C14:AK14"/>
    <mergeCell ref="C16:K16"/>
    <mergeCell ref="L16:M16"/>
    <mergeCell ref="O16:P16"/>
    <mergeCell ref="S16:T16"/>
    <mergeCell ref="V16:W16"/>
    <mergeCell ref="Z16:AA16"/>
    <mergeCell ref="AC16:AD16"/>
    <mergeCell ref="AG16:AK16"/>
    <mergeCell ref="C18:K18"/>
    <mergeCell ref="L18:R18"/>
    <mergeCell ref="S18:Y18"/>
    <mergeCell ref="Z18:AF18"/>
    <mergeCell ref="AG18:AK18"/>
    <mergeCell ref="C17:K17"/>
    <mergeCell ref="L17:R17"/>
    <mergeCell ref="S17:Y17"/>
    <mergeCell ref="Z17:AF17"/>
    <mergeCell ref="AG17:AK17"/>
    <mergeCell ref="E21:AK21"/>
    <mergeCell ref="E22:AK22"/>
    <mergeCell ref="A25:AK25"/>
    <mergeCell ref="C19:K19"/>
    <mergeCell ref="L19:R19"/>
    <mergeCell ref="S19:Y19"/>
    <mergeCell ref="Z19:AF19"/>
    <mergeCell ref="AG19:AK19"/>
    <mergeCell ref="C20:K20"/>
    <mergeCell ref="L20:R20"/>
    <mergeCell ref="S20:Y20"/>
    <mergeCell ref="Z20:AF20"/>
    <mergeCell ref="AG20:AK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zoomScale="85" zoomScaleNormal="85" zoomScaleSheetLayoutView="85" workbookViewId="0">
      <selection activeCell="AG6" sqref="AG6"/>
    </sheetView>
  </sheetViews>
  <sheetFormatPr defaultRowHeight="16.5"/>
  <cols>
    <col min="1" max="4" width="1.125" style="58" customWidth="1"/>
    <col min="5" max="7" width="2.375" style="58" customWidth="1"/>
    <col min="8" max="8" width="5.25" style="58" customWidth="1"/>
    <col min="9" max="9" width="1.5" style="58" customWidth="1"/>
    <col min="10" max="32" width="3.125" style="58" customWidth="1"/>
    <col min="33" max="33" width="13.625" style="58" bestFit="1" customWidth="1"/>
    <col min="34" max="34" width="14.625" style="58" bestFit="1" customWidth="1"/>
    <col min="35" max="35" width="9" style="58"/>
    <col min="36" max="16384" width="9" style="72"/>
  </cols>
  <sheetData>
    <row r="2" spans="1:39" s="58" customFormat="1" ht="19.5">
      <c r="A2" s="56"/>
      <c r="B2" s="240" t="s">
        <v>143</v>
      </c>
      <c r="C2" s="240"/>
      <c r="D2" s="240"/>
      <c r="E2" s="240"/>
      <c r="F2" s="240"/>
      <c r="G2" s="240"/>
      <c r="H2" s="240"/>
      <c r="I2" s="240"/>
      <c r="J2" s="240"/>
      <c r="K2" s="240"/>
      <c r="L2" s="240"/>
      <c r="M2" s="240"/>
      <c r="N2" s="240"/>
      <c r="O2" s="240"/>
      <c r="P2" s="240"/>
      <c r="Q2" s="56"/>
      <c r="R2" s="56"/>
      <c r="S2" s="56"/>
      <c r="T2" s="56"/>
      <c r="U2" s="56"/>
      <c r="V2" s="56"/>
      <c r="W2" s="56"/>
      <c r="X2" s="56"/>
      <c r="Y2" s="56"/>
      <c r="Z2" s="56"/>
      <c r="AA2" s="56"/>
      <c r="AB2" s="56"/>
      <c r="AC2" s="56"/>
      <c r="AD2" s="56"/>
      <c r="AE2" s="56"/>
      <c r="AF2" s="56"/>
      <c r="AG2" s="57"/>
      <c r="AJ2" s="72"/>
      <c r="AK2" s="72"/>
      <c r="AL2" s="72"/>
      <c r="AM2" s="72"/>
    </row>
    <row r="3" spans="1:39" s="58" customFormat="1" ht="19.5">
      <c r="A3" s="56"/>
      <c r="B3" s="59"/>
      <c r="C3" s="59"/>
      <c r="D3" s="59"/>
      <c r="E3" s="59"/>
      <c r="F3" s="59"/>
      <c r="G3" s="59"/>
      <c r="H3" s="59"/>
      <c r="I3" s="59"/>
      <c r="J3" s="59"/>
      <c r="K3" s="59"/>
      <c r="L3" s="59"/>
      <c r="M3" s="59"/>
      <c r="N3" s="59"/>
      <c r="O3" s="59"/>
      <c r="P3" s="59"/>
      <c r="Q3" s="56"/>
      <c r="R3" s="56"/>
      <c r="S3" s="56"/>
      <c r="T3" s="56"/>
      <c r="U3" s="56"/>
      <c r="V3" s="56"/>
      <c r="W3" s="56"/>
      <c r="X3" s="56"/>
      <c r="Y3" s="56"/>
      <c r="Z3" s="56"/>
      <c r="AA3" s="56"/>
      <c r="AB3" s="56"/>
      <c r="AC3" s="56"/>
      <c r="AD3" s="56"/>
      <c r="AE3" s="56"/>
      <c r="AF3" s="56"/>
      <c r="AG3" s="57"/>
      <c r="AJ3" s="72"/>
      <c r="AK3" s="72"/>
      <c r="AL3" s="72"/>
      <c r="AM3" s="72"/>
    </row>
    <row r="4" spans="1:39" s="58" customFormat="1" ht="19.5">
      <c r="A4" s="56"/>
      <c r="B4" s="59"/>
      <c r="C4" s="388" t="s">
        <v>144</v>
      </c>
      <c r="D4" s="388"/>
      <c r="E4" s="388"/>
      <c r="F4" s="388"/>
      <c r="G4" s="388"/>
      <c r="H4" s="388"/>
      <c r="I4" s="388"/>
      <c r="J4" s="388"/>
      <c r="K4" s="388"/>
      <c r="L4" s="388"/>
      <c r="M4" s="388"/>
      <c r="N4" s="388"/>
      <c r="O4" s="388"/>
      <c r="P4" s="388"/>
      <c r="Q4" s="56"/>
      <c r="R4" s="56"/>
      <c r="S4" s="56"/>
      <c r="T4" s="56"/>
      <c r="U4" s="56"/>
      <c r="V4" s="56"/>
      <c r="W4" s="56"/>
      <c r="X4" s="56"/>
      <c r="Y4" s="56"/>
      <c r="Z4" s="56"/>
      <c r="AA4" s="56"/>
      <c r="AB4" s="56"/>
      <c r="AC4" s="56"/>
      <c r="AD4" s="56"/>
      <c r="AE4" s="56"/>
      <c r="AF4" s="56"/>
      <c r="AG4" s="57"/>
      <c r="AJ4" s="72"/>
      <c r="AK4" s="72"/>
      <c r="AL4" s="72"/>
      <c r="AM4" s="72"/>
    </row>
    <row r="5" spans="1:39" s="58" customFormat="1" ht="19.5">
      <c r="A5" s="56"/>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7"/>
      <c r="AJ5" s="72"/>
      <c r="AK5" s="72"/>
      <c r="AL5" s="72"/>
      <c r="AM5" s="72"/>
    </row>
    <row r="6" spans="1:39" s="58" customFormat="1" ht="251.25" customHeight="1">
      <c r="A6" s="56"/>
      <c r="B6" s="56"/>
      <c r="C6" s="389" t="s">
        <v>1134</v>
      </c>
      <c r="D6" s="390"/>
      <c r="E6" s="390"/>
      <c r="F6" s="390"/>
      <c r="G6" s="390"/>
      <c r="H6" s="390"/>
      <c r="I6" s="390"/>
      <c r="J6" s="390"/>
      <c r="K6" s="390"/>
      <c r="L6" s="390"/>
      <c r="M6" s="390"/>
      <c r="N6" s="390"/>
      <c r="O6" s="390"/>
      <c r="P6" s="390"/>
      <c r="Q6" s="390"/>
      <c r="R6" s="390"/>
      <c r="S6" s="390"/>
      <c r="T6" s="390"/>
      <c r="U6" s="390"/>
      <c r="V6" s="390"/>
      <c r="W6" s="390"/>
      <c r="X6" s="390"/>
      <c r="Y6" s="390"/>
      <c r="Z6" s="390"/>
      <c r="AA6" s="390"/>
      <c r="AB6" s="390"/>
      <c r="AC6" s="390"/>
      <c r="AD6" s="390"/>
      <c r="AE6" s="390"/>
      <c r="AF6" s="390"/>
      <c r="AG6" s="57"/>
      <c r="AJ6" s="72"/>
      <c r="AK6" s="72"/>
      <c r="AL6" s="72"/>
      <c r="AM6" s="72"/>
    </row>
    <row r="7" spans="1:39" s="58" customFormat="1" ht="25.5" customHeight="1">
      <c r="A7" s="56"/>
      <c r="B7" s="56"/>
      <c r="C7" s="56"/>
      <c r="D7" s="56"/>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7"/>
      <c r="AJ7" s="72"/>
      <c r="AK7" s="72"/>
      <c r="AL7" s="72"/>
      <c r="AM7" s="72"/>
    </row>
    <row r="8" spans="1:39" s="58" customFormat="1" ht="18.75" customHeight="1">
      <c r="A8" s="56"/>
      <c r="B8" s="56"/>
      <c r="C8" s="388" t="s">
        <v>145</v>
      </c>
      <c r="D8" s="388"/>
      <c r="E8" s="388"/>
      <c r="F8" s="388"/>
      <c r="G8" s="388"/>
      <c r="H8" s="388"/>
      <c r="I8" s="388"/>
      <c r="J8" s="388"/>
      <c r="K8" s="388"/>
      <c r="L8" s="388"/>
      <c r="M8" s="388"/>
      <c r="N8" s="388"/>
      <c r="O8" s="388"/>
      <c r="P8" s="388"/>
      <c r="Q8" s="388"/>
      <c r="R8" s="388"/>
      <c r="S8" s="388"/>
      <c r="T8" s="388"/>
      <c r="U8" s="388"/>
      <c r="V8" s="388"/>
      <c r="W8" s="388"/>
      <c r="X8" s="56"/>
      <c r="Y8" s="56"/>
      <c r="Z8" s="56"/>
      <c r="AA8" s="56"/>
      <c r="AB8" s="56"/>
      <c r="AC8" s="56"/>
      <c r="AD8" s="56"/>
      <c r="AE8" s="56"/>
      <c r="AF8" s="56"/>
      <c r="AG8" s="57"/>
      <c r="AJ8" s="72"/>
      <c r="AK8" s="72"/>
      <c r="AL8" s="72"/>
      <c r="AM8" s="72"/>
    </row>
    <row r="9" spans="1:39" s="58" customFormat="1" ht="18.75" customHeight="1">
      <c r="A9" s="56"/>
      <c r="B9" s="56"/>
      <c r="D9" s="391" t="s">
        <v>146</v>
      </c>
      <c r="E9" s="391"/>
      <c r="F9" s="391"/>
      <c r="G9" s="391"/>
      <c r="H9" s="391"/>
      <c r="I9" s="391"/>
      <c r="J9" s="391"/>
      <c r="K9" s="392">
        <v>5000</v>
      </c>
      <c r="L9" s="392"/>
      <c r="M9" s="392"/>
      <c r="N9" s="60" t="s">
        <v>147</v>
      </c>
      <c r="O9" s="61" t="s">
        <v>148</v>
      </c>
      <c r="P9" s="61"/>
      <c r="AA9" s="362" t="s">
        <v>149</v>
      </c>
      <c r="AB9" s="362"/>
      <c r="AC9" s="362"/>
      <c r="AD9" s="362"/>
      <c r="AE9" s="362"/>
      <c r="AF9" s="362"/>
      <c r="AG9" s="57"/>
      <c r="AJ9" s="72"/>
      <c r="AK9" s="72"/>
      <c r="AL9" s="72"/>
      <c r="AM9" s="72"/>
    </row>
    <row r="10" spans="1:39" s="58" customFormat="1" ht="25.5" customHeight="1">
      <c r="A10" s="62"/>
      <c r="B10" s="62"/>
      <c r="C10" s="376" t="s">
        <v>150</v>
      </c>
      <c r="D10" s="376"/>
      <c r="E10" s="376"/>
      <c r="F10" s="376"/>
      <c r="G10" s="376"/>
      <c r="H10" s="387"/>
      <c r="I10" s="63"/>
      <c r="J10" s="64"/>
      <c r="K10" s="65" t="s">
        <v>151</v>
      </c>
      <c r="L10" s="81">
        <v>5</v>
      </c>
      <c r="M10" s="67" t="s">
        <v>152</v>
      </c>
      <c r="N10" s="64"/>
      <c r="O10" s="68"/>
      <c r="P10" s="69"/>
      <c r="Q10" s="70" t="s">
        <v>151</v>
      </c>
      <c r="R10" s="81">
        <v>4</v>
      </c>
      <c r="S10" s="69" t="s">
        <v>152</v>
      </c>
      <c r="T10" s="69"/>
      <c r="U10" s="68"/>
      <c r="V10" s="69"/>
      <c r="W10" s="70" t="s">
        <v>151</v>
      </c>
      <c r="X10" s="81">
        <v>3</v>
      </c>
      <c r="Y10" s="70" t="s">
        <v>152</v>
      </c>
      <c r="Z10" s="69"/>
      <c r="AA10" s="68"/>
      <c r="AB10" s="69"/>
      <c r="AC10" s="70" t="s">
        <v>151</v>
      </c>
      <c r="AD10" s="81">
        <v>2</v>
      </c>
      <c r="AE10" s="70" t="s">
        <v>152</v>
      </c>
      <c r="AF10" s="71"/>
      <c r="AG10" s="57"/>
      <c r="AJ10" s="72"/>
      <c r="AK10" s="72"/>
      <c r="AL10" s="72"/>
      <c r="AM10" s="72"/>
    </row>
    <row r="11" spans="1:39" s="58" customFormat="1" ht="25.5" customHeight="1">
      <c r="A11" s="62"/>
      <c r="B11" s="62"/>
      <c r="C11" s="358" t="s">
        <v>153</v>
      </c>
      <c r="D11" s="358"/>
      <c r="E11" s="358"/>
      <c r="F11" s="358"/>
      <c r="G11" s="358"/>
      <c r="H11" s="358"/>
      <c r="I11" s="357">
        <v>-6278403822</v>
      </c>
      <c r="J11" s="357"/>
      <c r="K11" s="357"/>
      <c r="L11" s="357"/>
      <c r="M11" s="357"/>
      <c r="N11" s="357"/>
      <c r="O11" s="357">
        <v>-13826745117</v>
      </c>
      <c r="P11" s="357"/>
      <c r="Q11" s="357"/>
      <c r="R11" s="357"/>
      <c r="S11" s="357"/>
      <c r="T11" s="357"/>
      <c r="U11" s="357">
        <v>-231248935</v>
      </c>
      <c r="V11" s="357"/>
      <c r="W11" s="357"/>
      <c r="X11" s="357"/>
      <c r="Y11" s="357"/>
      <c r="Z11" s="357"/>
      <c r="AA11" s="357">
        <v>-1581520720</v>
      </c>
      <c r="AB11" s="357"/>
      <c r="AC11" s="357"/>
      <c r="AD11" s="357"/>
      <c r="AE11" s="357"/>
      <c r="AF11" s="357"/>
      <c r="AG11" s="57"/>
      <c r="AJ11" s="72"/>
      <c r="AK11" s="72"/>
      <c r="AL11" s="72"/>
      <c r="AM11" s="72"/>
    </row>
    <row r="12" spans="1:39" s="58" customFormat="1" ht="25.5" customHeight="1">
      <c r="C12" s="370" t="s">
        <v>154</v>
      </c>
      <c r="D12" s="365"/>
      <c r="E12" s="365"/>
      <c r="F12" s="365"/>
      <c r="G12" s="365"/>
      <c r="H12" s="366"/>
      <c r="I12" s="380">
        <v>0</v>
      </c>
      <c r="J12" s="381"/>
      <c r="K12" s="381"/>
      <c r="L12" s="381"/>
      <c r="M12" s="381"/>
      <c r="N12" s="382"/>
      <c r="O12" s="383">
        <v>0</v>
      </c>
      <c r="P12" s="383"/>
      <c r="Q12" s="383"/>
      <c r="R12" s="383"/>
      <c r="S12" s="383"/>
      <c r="T12" s="383"/>
      <c r="U12" s="383">
        <v>0</v>
      </c>
      <c r="V12" s="383"/>
      <c r="W12" s="383"/>
      <c r="X12" s="383"/>
      <c r="Y12" s="383"/>
      <c r="Z12" s="383"/>
      <c r="AA12" s="383">
        <v>0</v>
      </c>
      <c r="AB12" s="383"/>
      <c r="AC12" s="383"/>
      <c r="AD12" s="383"/>
      <c r="AE12" s="383"/>
      <c r="AF12" s="383"/>
      <c r="AJ12" s="72"/>
      <c r="AK12" s="72"/>
      <c r="AL12" s="72"/>
      <c r="AM12" s="72"/>
    </row>
    <row r="13" spans="1:39" s="58" customFormat="1" ht="25.5" customHeight="1">
      <c r="C13" s="364" t="s">
        <v>155</v>
      </c>
      <c r="D13" s="365"/>
      <c r="E13" s="365"/>
      <c r="F13" s="365"/>
      <c r="G13" s="365"/>
      <c r="H13" s="366"/>
      <c r="I13" s="384">
        <f>I32+I33</f>
        <v>4272676225</v>
      </c>
      <c r="J13" s="385"/>
      <c r="K13" s="385"/>
      <c r="L13" s="385"/>
      <c r="M13" s="385"/>
      <c r="N13" s="386"/>
      <c r="O13" s="384">
        <f>O32+O33</f>
        <v>4269583572</v>
      </c>
      <c r="P13" s="385"/>
      <c r="Q13" s="385"/>
      <c r="R13" s="385"/>
      <c r="S13" s="385"/>
      <c r="T13" s="386"/>
      <c r="U13" s="384">
        <f>U32+U33</f>
        <v>0</v>
      </c>
      <c r="V13" s="385"/>
      <c r="W13" s="385"/>
      <c r="X13" s="385"/>
      <c r="Y13" s="385"/>
      <c r="Z13" s="386"/>
      <c r="AA13" s="384">
        <f>AA32+AA33</f>
        <v>0</v>
      </c>
      <c r="AB13" s="385"/>
      <c r="AC13" s="385"/>
      <c r="AD13" s="385"/>
      <c r="AE13" s="385"/>
      <c r="AF13" s="386"/>
      <c r="AJ13" s="72"/>
      <c r="AK13" s="72"/>
      <c r="AL13" s="72"/>
      <c r="AM13" s="72"/>
    </row>
    <row r="14" spans="1:39" s="58" customFormat="1" ht="25.5" customHeight="1">
      <c r="A14" s="62"/>
      <c r="B14" s="62"/>
      <c r="C14" s="358" t="s">
        <v>156</v>
      </c>
      <c r="D14" s="358"/>
      <c r="E14" s="358"/>
      <c r="F14" s="358"/>
      <c r="G14" s="358"/>
      <c r="H14" s="358"/>
      <c r="I14" s="379">
        <f>I12+I13</f>
        <v>4272676225</v>
      </c>
      <c r="J14" s="379"/>
      <c r="K14" s="379"/>
      <c r="L14" s="379"/>
      <c r="M14" s="379"/>
      <c r="N14" s="379"/>
      <c r="O14" s="379">
        <f>O12+O13</f>
        <v>4269583572</v>
      </c>
      <c r="P14" s="379"/>
      <c r="Q14" s="379"/>
      <c r="R14" s="379"/>
      <c r="S14" s="379"/>
      <c r="T14" s="379"/>
      <c r="U14" s="379">
        <f>U12+U13</f>
        <v>0</v>
      </c>
      <c r="V14" s="379"/>
      <c r="W14" s="379"/>
      <c r="X14" s="379"/>
      <c r="Y14" s="379"/>
      <c r="Z14" s="379"/>
      <c r="AA14" s="379">
        <f>AA12+AA13</f>
        <v>0</v>
      </c>
      <c r="AB14" s="379"/>
      <c r="AC14" s="379"/>
      <c r="AD14" s="379"/>
      <c r="AE14" s="379"/>
      <c r="AF14" s="379"/>
      <c r="AG14" s="57"/>
      <c r="AJ14" s="72"/>
      <c r="AK14" s="72"/>
      <c r="AL14" s="72"/>
      <c r="AM14" s="72"/>
    </row>
    <row r="15" spans="1:39" s="58" customFormat="1" ht="25.5" customHeight="1">
      <c r="A15" s="62"/>
      <c r="B15" s="62"/>
      <c r="C15" s="358" t="s">
        <v>157</v>
      </c>
      <c r="D15" s="358"/>
      <c r="E15" s="358"/>
      <c r="F15" s="358"/>
      <c r="G15" s="358"/>
      <c r="H15" s="358"/>
      <c r="I15" s="357">
        <v>0</v>
      </c>
      <c r="J15" s="357"/>
      <c r="K15" s="357"/>
      <c r="L15" s="357"/>
      <c r="M15" s="357"/>
      <c r="N15" s="357"/>
      <c r="O15" s="367">
        <v>0</v>
      </c>
      <c r="P15" s="368"/>
      <c r="Q15" s="368"/>
      <c r="R15" s="368"/>
      <c r="S15" s="368"/>
      <c r="T15" s="369"/>
      <c r="U15" s="353">
        <v>0</v>
      </c>
      <c r="V15" s="353"/>
      <c r="W15" s="353"/>
      <c r="X15" s="353"/>
      <c r="Y15" s="353"/>
      <c r="Z15" s="353"/>
      <c r="AA15" s="353">
        <v>0</v>
      </c>
      <c r="AB15" s="353"/>
      <c r="AC15" s="353"/>
      <c r="AD15" s="353"/>
      <c r="AE15" s="353"/>
      <c r="AF15" s="353"/>
      <c r="AG15" s="57"/>
      <c r="AJ15" s="72"/>
      <c r="AK15" s="72"/>
      <c r="AL15" s="72"/>
      <c r="AM15" s="72"/>
    </row>
    <row r="16" spans="1:39" s="58" customFormat="1" ht="25.5" customHeight="1">
      <c r="A16" s="62"/>
      <c r="B16" s="62"/>
      <c r="C16" s="358" t="s">
        <v>158</v>
      </c>
      <c r="D16" s="358"/>
      <c r="E16" s="358"/>
      <c r="F16" s="358"/>
      <c r="G16" s="358"/>
      <c r="H16" s="358"/>
      <c r="I16" s="367">
        <v>0</v>
      </c>
      <c r="J16" s="368"/>
      <c r="K16" s="368"/>
      <c r="L16" s="368"/>
      <c r="M16" s="368"/>
      <c r="N16" s="369"/>
      <c r="O16" s="353">
        <v>0</v>
      </c>
      <c r="P16" s="353"/>
      <c r="Q16" s="353"/>
      <c r="R16" s="353"/>
      <c r="S16" s="353"/>
      <c r="T16" s="353"/>
      <c r="U16" s="353">
        <v>0</v>
      </c>
      <c r="V16" s="353"/>
      <c r="W16" s="353"/>
      <c r="X16" s="353"/>
      <c r="Y16" s="353"/>
      <c r="Z16" s="353"/>
      <c r="AA16" s="353">
        <v>0</v>
      </c>
      <c r="AB16" s="353"/>
      <c r="AC16" s="353"/>
      <c r="AD16" s="353"/>
      <c r="AE16" s="353"/>
      <c r="AF16" s="353"/>
      <c r="AG16" s="57"/>
      <c r="AJ16" s="72"/>
      <c r="AK16" s="72"/>
      <c r="AL16" s="72"/>
      <c r="AM16" s="72"/>
    </row>
    <row r="17" spans="1:39" s="58" customFormat="1" ht="25.5" customHeight="1">
      <c r="A17" s="62"/>
      <c r="B17" s="62"/>
      <c r="C17" s="358" t="s">
        <v>159</v>
      </c>
      <c r="D17" s="358"/>
      <c r="E17" s="358"/>
      <c r="F17" s="358"/>
      <c r="G17" s="358"/>
      <c r="H17" s="358"/>
      <c r="I17" s="359">
        <f>IF(ISERROR(I15/((I34+I35)/2)*100),"-",I15/((I34+I35)/2))</f>
        <v>0</v>
      </c>
      <c r="J17" s="359"/>
      <c r="K17" s="359"/>
      <c r="L17" s="359"/>
      <c r="M17" s="359"/>
      <c r="N17" s="359"/>
      <c r="O17" s="359">
        <f>IF(ISERROR(O15/((O34+O35)/2)*100),"-",O15/((O34+O35)/2))</f>
        <v>0</v>
      </c>
      <c r="P17" s="359"/>
      <c r="Q17" s="359"/>
      <c r="R17" s="359"/>
      <c r="S17" s="359"/>
      <c r="T17" s="359"/>
      <c r="U17" s="359">
        <f>IF(ISERROR(U15/((U34+U35)/2)*100),"-",U15/((U34+U35)/2))</f>
        <v>0</v>
      </c>
      <c r="V17" s="359"/>
      <c r="W17" s="359"/>
      <c r="X17" s="359"/>
      <c r="Y17" s="359"/>
      <c r="Z17" s="359"/>
      <c r="AA17" s="359">
        <f>IF(ISERROR(AA15/((AA34+AA35)/2)*100),"-",AA15/((AA34+AA35)/2))</f>
        <v>0</v>
      </c>
      <c r="AB17" s="359"/>
      <c r="AC17" s="359"/>
      <c r="AD17" s="359"/>
      <c r="AE17" s="359"/>
      <c r="AF17" s="359"/>
      <c r="AG17" s="57"/>
      <c r="AJ17" s="72"/>
      <c r="AK17" s="72"/>
      <c r="AL17" s="72"/>
      <c r="AM17" s="72"/>
    </row>
    <row r="18" spans="1:39" ht="25.5" customHeight="1">
      <c r="A18" s="62"/>
      <c r="B18" s="62"/>
      <c r="C18" s="358" t="s">
        <v>160</v>
      </c>
      <c r="D18" s="358"/>
      <c r="E18" s="358"/>
      <c r="F18" s="358"/>
      <c r="G18" s="358"/>
      <c r="H18" s="358"/>
      <c r="I18" s="359">
        <f>IF(ISERROR(I17*365/I31),"-",I17*365/I31)</f>
        <v>0</v>
      </c>
      <c r="J18" s="359"/>
      <c r="K18" s="359"/>
      <c r="L18" s="359"/>
      <c r="M18" s="359"/>
      <c r="N18" s="359"/>
      <c r="O18" s="359">
        <f>IF(ISERROR(O17*365/O31),"-",O17*365/O31)</f>
        <v>0</v>
      </c>
      <c r="P18" s="359"/>
      <c r="Q18" s="359"/>
      <c r="R18" s="359"/>
      <c r="S18" s="359"/>
      <c r="T18" s="359"/>
      <c r="U18" s="359">
        <f>IF(ISERROR(U17*365/U31),"-",U17*365/U31)</f>
        <v>0</v>
      </c>
      <c r="V18" s="359"/>
      <c r="W18" s="359"/>
      <c r="X18" s="359"/>
      <c r="Y18" s="359"/>
      <c r="Z18" s="359"/>
      <c r="AA18" s="359">
        <f>IF(ISERROR(AA17*365/AA31),"-",AA17*365/AA31)</f>
        <v>0</v>
      </c>
      <c r="AB18" s="359"/>
      <c r="AC18" s="359"/>
      <c r="AD18" s="359"/>
      <c r="AE18" s="359"/>
      <c r="AF18" s="359"/>
      <c r="AG18" s="57"/>
    </row>
    <row r="19" spans="1:39" ht="30.75" customHeight="1">
      <c r="E19" s="378" t="s">
        <v>161</v>
      </c>
      <c r="F19" s="378"/>
      <c r="G19" s="378"/>
      <c r="H19" s="378"/>
      <c r="I19" s="378"/>
      <c r="J19" s="378"/>
      <c r="K19" s="378"/>
      <c r="L19" s="378"/>
      <c r="M19" s="378"/>
      <c r="N19" s="378"/>
      <c r="O19" s="378"/>
      <c r="P19" s="378"/>
      <c r="Q19" s="378"/>
      <c r="R19" s="378"/>
      <c r="S19" s="378"/>
      <c r="T19" s="378"/>
      <c r="U19" s="378"/>
      <c r="V19" s="378"/>
      <c r="W19" s="378"/>
      <c r="X19" s="378"/>
      <c r="Y19" s="378"/>
      <c r="Z19" s="378"/>
      <c r="AA19" s="378"/>
      <c r="AB19" s="378"/>
      <c r="AC19" s="378"/>
      <c r="AD19" s="378"/>
      <c r="AE19" s="378"/>
      <c r="AF19" s="378"/>
    </row>
    <row r="20" spans="1:39">
      <c r="E20" s="296" t="s">
        <v>162</v>
      </c>
      <c r="F20" s="296"/>
      <c r="G20" s="296"/>
      <c r="H20" s="296"/>
      <c r="I20" s="296"/>
      <c r="J20" s="296"/>
      <c r="K20" s="296"/>
      <c r="L20" s="296"/>
      <c r="M20" s="296"/>
      <c r="N20" s="296"/>
      <c r="O20" s="296"/>
      <c r="P20" s="296"/>
      <c r="Q20" s="296"/>
      <c r="R20" s="296"/>
      <c r="S20" s="296"/>
      <c r="T20" s="296"/>
      <c r="U20" s="296"/>
      <c r="V20" s="296"/>
      <c r="W20" s="296"/>
      <c r="X20" s="296"/>
      <c r="Y20" s="296"/>
      <c r="Z20" s="296"/>
      <c r="AA20" s="296"/>
      <c r="AB20" s="296"/>
      <c r="AC20" s="296"/>
      <c r="AD20" s="296"/>
      <c r="AE20" s="296"/>
      <c r="AF20" s="296"/>
    </row>
    <row r="21" spans="1:39">
      <c r="E21" s="293" t="s">
        <v>163</v>
      </c>
      <c r="F21" s="293"/>
      <c r="G21" s="293"/>
      <c r="H21" s="293"/>
      <c r="I21" s="293"/>
      <c r="J21" s="293"/>
      <c r="K21" s="293"/>
      <c r="L21" s="293"/>
      <c r="M21" s="293"/>
      <c r="N21" s="293"/>
      <c r="O21" s="293"/>
      <c r="P21" s="293"/>
      <c r="Q21" s="293"/>
      <c r="R21" s="293"/>
      <c r="S21" s="293"/>
      <c r="T21" s="293"/>
      <c r="U21" s="293"/>
      <c r="V21" s="293"/>
      <c r="W21" s="293"/>
      <c r="X21" s="293"/>
      <c r="Y21" s="293"/>
      <c r="Z21" s="293"/>
      <c r="AA21" s="293"/>
      <c r="AB21" s="293"/>
      <c r="AC21" s="293"/>
      <c r="AD21" s="293"/>
      <c r="AE21" s="293"/>
      <c r="AF21" s="293"/>
    </row>
    <row r="22" spans="1:39">
      <c r="E22" s="293" t="s">
        <v>164</v>
      </c>
      <c r="F22" s="293"/>
      <c r="G22" s="293"/>
      <c r="H22" s="293"/>
      <c r="I22" s="293"/>
      <c r="J22" s="293"/>
      <c r="K22" s="293"/>
      <c r="L22" s="293"/>
      <c r="M22" s="293"/>
      <c r="N22" s="293"/>
      <c r="O22" s="293"/>
      <c r="P22" s="293"/>
      <c r="Q22" s="293"/>
      <c r="R22" s="293"/>
      <c r="S22" s="293"/>
      <c r="T22" s="293"/>
      <c r="U22" s="293"/>
      <c r="V22" s="293"/>
      <c r="W22" s="293"/>
      <c r="X22" s="293"/>
      <c r="Y22" s="293"/>
      <c r="Z22" s="293"/>
      <c r="AA22" s="293"/>
      <c r="AB22" s="293"/>
      <c r="AC22" s="293"/>
      <c r="AD22" s="293"/>
      <c r="AE22" s="293"/>
      <c r="AF22" s="293"/>
    </row>
    <row r="23" spans="1:39">
      <c r="E23" s="296" t="s">
        <v>165</v>
      </c>
      <c r="F23" s="296"/>
      <c r="G23" s="296"/>
      <c r="H23" s="296"/>
      <c r="I23" s="296"/>
      <c r="J23" s="296"/>
      <c r="K23" s="296"/>
      <c r="L23" s="296"/>
      <c r="M23" s="296"/>
      <c r="N23" s="296"/>
      <c r="O23" s="296"/>
      <c r="P23" s="296"/>
      <c r="Q23" s="296"/>
      <c r="R23" s="296"/>
      <c r="S23" s="296"/>
      <c r="T23" s="296"/>
      <c r="U23" s="296"/>
      <c r="V23" s="296"/>
      <c r="W23" s="296"/>
      <c r="X23" s="296"/>
      <c r="Y23" s="296"/>
      <c r="Z23" s="296"/>
      <c r="AA23" s="296"/>
      <c r="AB23" s="296"/>
      <c r="AC23" s="296"/>
      <c r="AD23" s="296"/>
      <c r="AE23" s="296"/>
      <c r="AF23" s="296"/>
    </row>
    <row r="24" spans="1:39" ht="33.75" customHeight="1">
      <c r="E24" s="377" t="s">
        <v>166</v>
      </c>
      <c r="F24" s="377"/>
      <c r="G24" s="377"/>
      <c r="H24" s="377"/>
      <c r="I24" s="377"/>
      <c r="J24" s="377"/>
      <c r="K24" s="377"/>
      <c r="L24" s="377"/>
      <c r="M24" s="377"/>
      <c r="N24" s="377"/>
      <c r="O24" s="377"/>
      <c r="P24" s="377"/>
      <c r="Q24" s="377"/>
      <c r="R24" s="377"/>
      <c r="S24" s="377"/>
      <c r="T24" s="377"/>
      <c r="U24" s="377"/>
      <c r="V24" s="377"/>
      <c r="W24" s="377"/>
      <c r="X24" s="377"/>
      <c r="Y24" s="377"/>
      <c r="Z24" s="377"/>
      <c r="AA24" s="377"/>
      <c r="AB24" s="377"/>
      <c r="AC24" s="377"/>
      <c r="AD24" s="377"/>
      <c r="AE24" s="377"/>
      <c r="AF24" s="377"/>
    </row>
    <row r="25" spans="1:39" customFormat="1" ht="26.25" customHeight="1">
      <c r="A25" s="23"/>
      <c r="B25" s="22"/>
      <c r="C25" s="21"/>
      <c r="D25" s="21"/>
      <c r="E25" s="303"/>
      <c r="F25" s="303"/>
      <c r="G25" s="303"/>
      <c r="H25" s="303"/>
      <c r="I25" s="303"/>
      <c r="J25" s="303"/>
      <c r="K25" s="303"/>
      <c r="L25" s="303"/>
      <c r="M25" s="303"/>
      <c r="N25" s="303"/>
      <c r="O25" s="303"/>
      <c r="P25" s="303"/>
      <c r="Q25" s="303"/>
      <c r="R25" s="303"/>
      <c r="S25" s="303"/>
      <c r="T25" s="303"/>
      <c r="U25" s="303"/>
      <c r="V25" s="303"/>
      <c r="W25" s="303"/>
      <c r="X25" s="303"/>
      <c r="Y25" s="303"/>
      <c r="Z25" s="303"/>
      <c r="AA25" s="303"/>
      <c r="AB25" s="303"/>
      <c r="AC25" s="303"/>
      <c r="AD25" s="303"/>
      <c r="AE25" s="303"/>
      <c r="AF25" s="303"/>
      <c r="AG25" s="73" t="s">
        <v>36</v>
      </c>
      <c r="AH25" s="44"/>
      <c r="AI25" s="44"/>
      <c r="AJ25" s="44"/>
      <c r="AK25" s="44"/>
      <c r="AL25" s="73"/>
      <c r="AM25" s="1"/>
    </row>
    <row r="26" spans="1:39" ht="15" customHeight="1">
      <c r="D26" s="74"/>
      <c r="E26" s="61"/>
      <c r="F26" s="61"/>
      <c r="G26" s="61"/>
      <c r="H26" s="61"/>
      <c r="I26" s="61"/>
      <c r="J26" s="61"/>
      <c r="K26" s="61"/>
      <c r="L26" s="61"/>
      <c r="M26" s="61"/>
      <c r="N26" s="61"/>
      <c r="O26" s="61"/>
      <c r="P26" s="61"/>
      <c r="Q26" s="61"/>
      <c r="R26" s="61"/>
      <c r="S26" s="61"/>
      <c r="T26" s="61"/>
      <c r="U26" s="61"/>
      <c r="V26" s="61"/>
      <c r="W26" s="61"/>
      <c r="X26" s="61"/>
      <c r="Y26" s="61"/>
      <c r="Z26" s="61"/>
      <c r="AA26" s="61"/>
      <c r="AB26" s="61"/>
      <c r="AC26" s="61"/>
      <c r="AD26" s="61"/>
      <c r="AE26" s="61"/>
      <c r="AF26" s="61"/>
    </row>
    <row r="27" spans="1:39">
      <c r="D27" s="296" t="s">
        <v>167</v>
      </c>
      <c r="E27" s="296"/>
      <c r="F27" s="296"/>
      <c r="G27" s="296"/>
      <c r="H27" s="296"/>
      <c r="I27" s="296"/>
      <c r="J27" s="296"/>
      <c r="K27" s="296"/>
      <c r="L27" s="296"/>
      <c r="M27" s="296"/>
      <c r="N27" s="296"/>
      <c r="AA27" s="362" t="s">
        <v>168</v>
      </c>
      <c r="AB27" s="362"/>
      <c r="AC27" s="362"/>
      <c r="AD27" s="362"/>
      <c r="AE27" s="362"/>
      <c r="AF27" s="362"/>
    </row>
    <row r="28" spans="1:39" ht="16.5" customHeight="1">
      <c r="C28" s="376" t="s">
        <v>150</v>
      </c>
      <c r="D28" s="376"/>
      <c r="E28" s="376"/>
      <c r="F28" s="376"/>
      <c r="G28" s="376"/>
      <c r="H28" s="376"/>
      <c r="I28" s="63"/>
      <c r="J28" s="64"/>
      <c r="K28" s="65" t="s">
        <v>151</v>
      </c>
      <c r="L28" s="66">
        <f>L10</f>
        <v>5</v>
      </c>
      <c r="M28" s="67" t="s">
        <v>152</v>
      </c>
      <c r="N28" s="64"/>
      <c r="O28" s="68"/>
      <c r="P28" s="69"/>
      <c r="Q28" s="70" t="s">
        <v>151</v>
      </c>
      <c r="R28" s="70">
        <f>R10</f>
        <v>4</v>
      </c>
      <c r="S28" s="69" t="s">
        <v>152</v>
      </c>
      <c r="T28" s="69"/>
      <c r="U28" s="68"/>
      <c r="V28" s="69"/>
      <c r="W28" s="70" t="s">
        <v>151</v>
      </c>
      <c r="X28" s="70">
        <f>X10</f>
        <v>3</v>
      </c>
      <c r="Y28" s="70" t="s">
        <v>152</v>
      </c>
      <c r="Z28" s="69"/>
      <c r="AA28" s="68"/>
      <c r="AB28" s="69"/>
      <c r="AC28" s="70" t="s">
        <v>151</v>
      </c>
      <c r="AD28" s="70">
        <f>AD10</f>
        <v>2</v>
      </c>
      <c r="AE28" s="70" t="s">
        <v>152</v>
      </c>
      <c r="AF28" s="71"/>
    </row>
    <row r="29" spans="1:39" ht="16.5" customHeight="1">
      <c r="C29" s="358" t="s">
        <v>169</v>
      </c>
      <c r="D29" s="358"/>
      <c r="E29" s="358"/>
      <c r="F29" s="358"/>
      <c r="G29" s="358"/>
      <c r="H29" s="358"/>
      <c r="I29" s="371">
        <v>43831</v>
      </c>
      <c r="J29" s="372"/>
      <c r="K29" s="372"/>
      <c r="L29" s="372"/>
      <c r="M29" s="372"/>
      <c r="N29" s="373"/>
      <c r="O29" s="374">
        <v>43466</v>
      </c>
      <c r="P29" s="374"/>
      <c r="Q29" s="374"/>
      <c r="R29" s="374"/>
      <c r="S29" s="374"/>
      <c r="T29" s="374"/>
      <c r="U29" s="374">
        <v>43101</v>
      </c>
      <c r="V29" s="374"/>
      <c r="W29" s="374"/>
      <c r="X29" s="374"/>
      <c r="Y29" s="374"/>
      <c r="Z29" s="374"/>
      <c r="AA29" s="374">
        <v>42736</v>
      </c>
      <c r="AB29" s="374"/>
      <c r="AC29" s="374"/>
      <c r="AD29" s="374"/>
      <c r="AE29" s="374"/>
      <c r="AF29" s="374"/>
    </row>
    <row r="30" spans="1:39" ht="16.5" customHeight="1">
      <c r="C30" s="358" t="s">
        <v>170</v>
      </c>
      <c r="D30" s="358"/>
      <c r="E30" s="358"/>
      <c r="F30" s="358"/>
      <c r="G30" s="358"/>
      <c r="H30" s="358"/>
      <c r="I30" s="371">
        <v>44196</v>
      </c>
      <c r="J30" s="372"/>
      <c r="K30" s="372"/>
      <c r="L30" s="372"/>
      <c r="M30" s="372"/>
      <c r="N30" s="373"/>
      <c r="O30" s="374">
        <v>43830</v>
      </c>
      <c r="P30" s="374"/>
      <c r="Q30" s="374"/>
      <c r="R30" s="374"/>
      <c r="S30" s="374"/>
      <c r="T30" s="374"/>
      <c r="U30" s="374">
        <v>43465</v>
      </c>
      <c r="V30" s="374"/>
      <c r="W30" s="374"/>
      <c r="X30" s="374"/>
      <c r="Y30" s="374"/>
      <c r="Z30" s="374"/>
      <c r="AA30" s="374">
        <v>43100</v>
      </c>
      <c r="AB30" s="374"/>
      <c r="AC30" s="374"/>
      <c r="AD30" s="374"/>
      <c r="AE30" s="374"/>
      <c r="AF30" s="374"/>
    </row>
    <row r="31" spans="1:39" ht="16.5" customHeight="1">
      <c r="C31" s="358" t="s">
        <v>171</v>
      </c>
      <c r="D31" s="358"/>
      <c r="E31" s="358"/>
      <c r="F31" s="358"/>
      <c r="G31" s="358"/>
      <c r="H31" s="358"/>
      <c r="I31" s="375">
        <f>IFERROR(IF(I29&gt;0, I30-I29+1, " "),"")</f>
        <v>366</v>
      </c>
      <c r="J31" s="375"/>
      <c r="K31" s="375"/>
      <c r="L31" s="375"/>
      <c r="M31" s="375"/>
      <c r="N31" s="375"/>
      <c r="O31" s="375">
        <f>IFERROR(IF(O29&gt;0, O30-O29+1, " "),"")</f>
        <v>365</v>
      </c>
      <c r="P31" s="375"/>
      <c r="Q31" s="375"/>
      <c r="R31" s="375"/>
      <c r="S31" s="375"/>
      <c r="T31" s="375"/>
      <c r="U31" s="375">
        <f>IFERROR(IF(U29&gt;0, U30-U29+1, " "),"")</f>
        <v>365</v>
      </c>
      <c r="V31" s="375"/>
      <c r="W31" s="375"/>
      <c r="X31" s="375"/>
      <c r="Y31" s="375"/>
      <c r="Z31" s="375"/>
      <c r="AA31" s="375">
        <f>IFERROR(IF(AA29&gt;0, AA30-AA29+1, " "),"")</f>
        <v>365</v>
      </c>
      <c r="AB31" s="375"/>
      <c r="AC31" s="375"/>
      <c r="AD31" s="375"/>
      <c r="AE31" s="375"/>
      <c r="AF31" s="375"/>
    </row>
    <row r="32" spans="1:39" ht="16.5" customHeight="1">
      <c r="C32" s="364" t="s">
        <v>172</v>
      </c>
      <c r="D32" s="365"/>
      <c r="E32" s="365"/>
      <c r="F32" s="365"/>
      <c r="G32" s="365"/>
      <c r="H32" s="366"/>
      <c r="I32" s="367">
        <v>4272676225</v>
      </c>
      <c r="J32" s="368"/>
      <c r="K32" s="368"/>
      <c r="L32" s="368"/>
      <c r="M32" s="368"/>
      <c r="N32" s="369"/>
      <c r="O32" s="353">
        <v>4269583572</v>
      </c>
      <c r="P32" s="353"/>
      <c r="Q32" s="353"/>
      <c r="R32" s="353"/>
      <c r="S32" s="353"/>
      <c r="T32" s="353"/>
      <c r="U32" s="353">
        <v>0</v>
      </c>
      <c r="V32" s="353"/>
      <c r="W32" s="353"/>
      <c r="X32" s="353"/>
      <c r="Y32" s="353"/>
      <c r="Z32" s="353"/>
      <c r="AA32" s="353">
        <v>0</v>
      </c>
      <c r="AB32" s="353"/>
      <c r="AC32" s="353"/>
      <c r="AD32" s="353"/>
      <c r="AE32" s="353"/>
      <c r="AF32" s="353"/>
    </row>
    <row r="33" spans="1:35" ht="45" customHeight="1">
      <c r="C33" s="370" t="s">
        <v>173</v>
      </c>
      <c r="D33" s="365"/>
      <c r="E33" s="365"/>
      <c r="F33" s="365"/>
      <c r="G33" s="365"/>
      <c r="H33" s="366"/>
      <c r="I33" s="367">
        <v>0</v>
      </c>
      <c r="J33" s="368"/>
      <c r="K33" s="368"/>
      <c r="L33" s="368"/>
      <c r="M33" s="368"/>
      <c r="N33" s="369"/>
      <c r="O33" s="353">
        <v>0</v>
      </c>
      <c r="P33" s="353"/>
      <c r="Q33" s="353"/>
      <c r="R33" s="353"/>
      <c r="S33" s="353"/>
      <c r="T33" s="353"/>
      <c r="U33" s="353">
        <v>0</v>
      </c>
      <c r="V33" s="353"/>
      <c r="W33" s="353"/>
      <c r="X33" s="353"/>
      <c r="Y33" s="353"/>
      <c r="Z33" s="353"/>
      <c r="AA33" s="353">
        <v>0</v>
      </c>
      <c r="AB33" s="353"/>
      <c r="AC33" s="353"/>
      <c r="AD33" s="353"/>
      <c r="AE33" s="353"/>
      <c r="AF33" s="353"/>
    </row>
    <row r="34" spans="1:35">
      <c r="C34" s="364" t="s">
        <v>174</v>
      </c>
      <c r="D34" s="365"/>
      <c r="E34" s="365"/>
      <c r="F34" s="365"/>
      <c r="G34" s="365"/>
      <c r="H34" s="366"/>
      <c r="I34" s="357">
        <v>112461585938</v>
      </c>
      <c r="J34" s="357"/>
      <c r="K34" s="357"/>
      <c r="L34" s="357"/>
      <c r="M34" s="357"/>
      <c r="N34" s="357"/>
      <c r="O34" s="353">
        <v>43128930178</v>
      </c>
      <c r="P34" s="353"/>
      <c r="Q34" s="353"/>
      <c r="R34" s="353"/>
      <c r="S34" s="353"/>
      <c r="T34" s="353"/>
      <c r="U34" s="353">
        <v>43128930178</v>
      </c>
      <c r="V34" s="353"/>
      <c r="W34" s="353"/>
      <c r="X34" s="353"/>
      <c r="Y34" s="353"/>
      <c r="Z34" s="353"/>
      <c r="AA34" s="353">
        <v>41931058530</v>
      </c>
      <c r="AB34" s="353"/>
      <c r="AC34" s="353"/>
      <c r="AD34" s="353"/>
      <c r="AE34" s="353"/>
      <c r="AF34" s="353"/>
      <c r="AH34" s="75"/>
    </row>
    <row r="35" spans="1:35">
      <c r="C35" s="364" t="s">
        <v>175</v>
      </c>
      <c r="D35" s="365"/>
      <c r="E35" s="365"/>
      <c r="F35" s="365"/>
      <c r="G35" s="365"/>
      <c r="H35" s="366"/>
      <c r="I35" s="357">
        <v>112461585938</v>
      </c>
      <c r="J35" s="357"/>
      <c r="K35" s="357"/>
      <c r="L35" s="357"/>
      <c r="M35" s="357"/>
      <c r="N35" s="357"/>
      <c r="O35" s="353">
        <v>112461585938</v>
      </c>
      <c r="P35" s="353"/>
      <c r="Q35" s="353"/>
      <c r="R35" s="353"/>
      <c r="S35" s="353"/>
      <c r="T35" s="353"/>
      <c r="U35" s="353">
        <v>43128930178</v>
      </c>
      <c r="V35" s="353"/>
      <c r="W35" s="353"/>
      <c r="X35" s="353"/>
      <c r="Y35" s="353"/>
      <c r="Z35" s="353"/>
      <c r="AA35" s="353">
        <v>43128930178</v>
      </c>
      <c r="AB35" s="353"/>
      <c r="AC35" s="353"/>
      <c r="AD35" s="353"/>
      <c r="AE35" s="353"/>
      <c r="AF35" s="353"/>
      <c r="AH35" s="76"/>
    </row>
    <row r="36" spans="1:35" ht="5.25" customHeight="1">
      <c r="AH36" s="76"/>
    </row>
    <row r="37" spans="1:35">
      <c r="D37" s="293" t="s">
        <v>176</v>
      </c>
      <c r="E37" s="293"/>
      <c r="F37" s="293"/>
      <c r="G37" s="293"/>
      <c r="H37" s="293"/>
      <c r="I37" s="293"/>
      <c r="J37" s="293"/>
      <c r="K37" s="293"/>
      <c r="L37" s="293"/>
      <c r="M37" s="293"/>
      <c r="N37" s="293"/>
      <c r="O37" s="293"/>
      <c r="P37" s="293"/>
      <c r="Q37" s="293"/>
      <c r="R37" s="293"/>
      <c r="S37" s="293"/>
      <c r="T37" s="293"/>
      <c r="U37" s="293"/>
      <c r="V37" s="293"/>
      <c r="W37" s="293"/>
      <c r="X37" s="293"/>
      <c r="Y37" s="293"/>
      <c r="Z37" s="293"/>
      <c r="AA37" s="293"/>
      <c r="AB37" s="293"/>
      <c r="AC37" s="293"/>
      <c r="AD37" s="293"/>
      <c r="AE37" s="293"/>
      <c r="AF37" s="293"/>
    </row>
    <row r="39" spans="1:35">
      <c r="D39" s="77" t="s">
        <v>177</v>
      </c>
      <c r="AA39" s="362" t="s">
        <v>149</v>
      </c>
      <c r="AB39" s="362"/>
      <c r="AC39" s="362"/>
      <c r="AD39" s="362"/>
      <c r="AE39" s="362"/>
      <c r="AF39" s="362"/>
    </row>
    <row r="40" spans="1:35" ht="25.5" customHeight="1">
      <c r="A40" s="62"/>
      <c r="B40" s="62"/>
      <c r="C40" s="363" t="s">
        <v>150</v>
      </c>
      <c r="D40" s="363"/>
      <c r="E40" s="363"/>
      <c r="F40" s="363"/>
      <c r="G40" s="363"/>
      <c r="H40" s="363"/>
      <c r="I40" s="63"/>
      <c r="J40" s="64"/>
      <c r="K40" s="65" t="s">
        <v>151</v>
      </c>
      <c r="L40" s="66">
        <f>L10</f>
        <v>5</v>
      </c>
      <c r="M40" s="67" t="s">
        <v>152</v>
      </c>
      <c r="N40" s="64"/>
      <c r="O40" s="68"/>
      <c r="P40" s="69"/>
      <c r="Q40" s="70" t="s">
        <v>151</v>
      </c>
      <c r="R40" s="70">
        <f>R10</f>
        <v>4</v>
      </c>
      <c r="S40" s="69" t="s">
        <v>152</v>
      </c>
      <c r="T40" s="69"/>
      <c r="U40" s="68"/>
      <c r="V40" s="69"/>
      <c r="W40" s="70" t="s">
        <v>151</v>
      </c>
      <c r="X40" s="70">
        <f>X10</f>
        <v>3</v>
      </c>
      <c r="Y40" s="70" t="s">
        <v>152</v>
      </c>
      <c r="Z40" s="69"/>
      <c r="AA40" s="68"/>
      <c r="AB40" s="69"/>
      <c r="AC40" s="70" t="s">
        <v>151</v>
      </c>
      <c r="AD40" s="70">
        <f>AD10</f>
        <v>2</v>
      </c>
      <c r="AE40" s="70" t="s">
        <v>152</v>
      </c>
      <c r="AF40" s="71"/>
      <c r="AG40" s="57"/>
    </row>
    <row r="41" spans="1:35" ht="25.5" customHeight="1">
      <c r="A41" s="62"/>
      <c r="B41" s="62"/>
      <c r="C41" s="358" t="s">
        <v>178</v>
      </c>
      <c r="D41" s="358"/>
      <c r="E41" s="358"/>
      <c r="F41" s="358"/>
      <c r="G41" s="358"/>
      <c r="H41" s="358"/>
      <c r="I41" s="357">
        <v>0</v>
      </c>
      <c r="J41" s="357"/>
      <c r="K41" s="357"/>
      <c r="L41" s="357"/>
      <c r="M41" s="357"/>
      <c r="N41" s="357"/>
      <c r="O41" s="353">
        <v>0</v>
      </c>
      <c r="P41" s="353"/>
      <c r="Q41" s="353"/>
      <c r="R41" s="353"/>
      <c r="S41" s="353"/>
      <c r="T41" s="353"/>
      <c r="U41" s="353">
        <v>0</v>
      </c>
      <c r="V41" s="353"/>
      <c r="W41" s="353"/>
      <c r="X41" s="353"/>
      <c r="Y41" s="353"/>
      <c r="Z41" s="353"/>
      <c r="AA41" s="353">
        <v>0</v>
      </c>
      <c r="AB41" s="353"/>
      <c r="AC41" s="353"/>
      <c r="AD41" s="353"/>
      <c r="AE41" s="353"/>
      <c r="AF41" s="353"/>
      <c r="AG41" s="57"/>
    </row>
    <row r="42" spans="1:35" s="80" customFormat="1" ht="25.5" customHeight="1">
      <c r="A42" s="78"/>
      <c r="B42" s="78"/>
      <c r="C42" s="360" t="s">
        <v>179</v>
      </c>
      <c r="D42" s="360"/>
      <c r="E42" s="360"/>
      <c r="F42" s="360"/>
      <c r="G42" s="360"/>
      <c r="H42" s="360"/>
      <c r="I42" s="361">
        <f>IF(ISERROR(I41/((I47+I48)/2)*100),"-",I41/((I47+I48)/2))</f>
        <v>0</v>
      </c>
      <c r="J42" s="361"/>
      <c r="K42" s="361"/>
      <c r="L42" s="361"/>
      <c r="M42" s="361"/>
      <c r="N42" s="361"/>
      <c r="O42" s="361">
        <f>IF(ISERROR(O41/((O47+O48)/2)*100),"-",O41/((O47+O48)/2))</f>
        <v>0</v>
      </c>
      <c r="P42" s="361"/>
      <c r="Q42" s="361"/>
      <c r="R42" s="361"/>
      <c r="S42" s="361"/>
      <c r="T42" s="361"/>
      <c r="U42" s="361">
        <f>IF(ISERROR(U41/((U47+U48)/2)*100),"-",U41/((U47+U48)/2))</f>
        <v>0</v>
      </c>
      <c r="V42" s="361"/>
      <c r="W42" s="361"/>
      <c r="X42" s="361"/>
      <c r="Y42" s="361"/>
      <c r="Z42" s="361"/>
      <c r="AA42" s="361">
        <f>IF(ISERROR(AA41/((AA47+AA48)/2)*100),"-",AA41/((AA47+AA48)/2))</f>
        <v>0</v>
      </c>
      <c r="AB42" s="361"/>
      <c r="AC42" s="361"/>
      <c r="AD42" s="361"/>
      <c r="AE42" s="361"/>
      <c r="AF42" s="361"/>
      <c r="AG42" s="57"/>
      <c r="AH42" s="79"/>
      <c r="AI42" s="79"/>
    </row>
    <row r="43" spans="1:35" s="80" customFormat="1" ht="25.5" customHeight="1">
      <c r="A43" s="78"/>
      <c r="B43" s="78"/>
      <c r="C43" s="358" t="s">
        <v>180</v>
      </c>
      <c r="D43" s="358"/>
      <c r="E43" s="358"/>
      <c r="F43" s="358"/>
      <c r="G43" s="358"/>
      <c r="H43" s="358"/>
      <c r="I43" s="359">
        <f>IF(ISERROR(I42*365/I31),"-",I42*365/I31)</f>
        <v>0</v>
      </c>
      <c r="J43" s="359"/>
      <c r="K43" s="359"/>
      <c r="L43" s="359"/>
      <c r="M43" s="359"/>
      <c r="N43" s="359"/>
      <c r="O43" s="359">
        <f>IF(ISERROR(O42*365/O31),"-",O42*365/O31)</f>
        <v>0</v>
      </c>
      <c r="P43" s="359"/>
      <c r="Q43" s="359"/>
      <c r="R43" s="359"/>
      <c r="S43" s="359"/>
      <c r="T43" s="359"/>
      <c r="U43" s="359">
        <f>IF(ISERROR(U42*365/U31),"-",U42*365/U31)</f>
        <v>0</v>
      </c>
      <c r="V43" s="359"/>
      <c r="W43" s="359"/>
      <c r="X43" s="359"/>
      <c r="Y43" s="359"/>
      <c r="Z43" s="359"/>
      <c r="AA43" s="359">
        <f>IF(ISERROR(AA42*365/AA31),"-",AA42*365/AA31)</f>
        <v>0</v>
      </c>
      <c r="AB43" s="359"/>
      <c r="AC43" s="359"/>
      <c r="AD43" s="359"/>
      <c r="AE43" s="359"/>
      <c r="AF43" s="359"/>
      <c r="AG43" s="57"/>
      <c r="AH43" s="79"/>
      <c r="AI43" s="79"/>
    </row>
    <row r="44" spans="1:35" ht="25.5" customHeight="1">
      <c r="A44" s="62"/>
      <c r="B44" s="62"/>
      <c r="C44" s="358" t="s">
        <v>181</v>
      </c>
      <c r="D44" s="358"/>
      <c r="E44" s="358"/>
      <c r="F44" s="358"/>
      <c r="G44" s="358"/>
      <c r="H44" s="358"/>
      <c r="I44" s="357">
        <v>0</v>
      </c>
      <c r="J44" s="357"/>
      <c r="K44" s="357"/>
      <c r="L44" s="357"/>
      <c r="M44" s="357"/>
      <c r="N44" s="357"/>
      <c r="O44" s="353">
        <v>0</v>
      </c>
      <c r="P44" s="353"/>
      <c r="Q44" s="353"/>
      <c r="R44" s="353"/>
      <c r="S44" s="353"/>
      <c r="T44" s="353"/>
      <c r="U44" s="353">
        <v>0</v>
      </c>
      <c r="V44" s="353"/>
      <c r="W44" s="353"/>
      <c r="X44" s="353"/>
      <c r="Y44" s="353"/>
      <c r="Z44" s="353"/>
      <c r="AA44" s="353">
        <v>0</v>
      </c>
      <c r="AB44" s="353"/>
      <c r="AC44" s="353"/>
      <c r="AD44" s="353"/>
      <c r="AE44" s="353"/>
      <c r="AF44" s="353"/>
      <c r="AG44" s="57"/>
    </row>
    <row r="45" spans="1:35" s="80" customFormat="1" ht="25.5" customHeight="1">
      <c r="A45" s="78"/>
      <c r="B45" s="78"/>
      <c r="C45" s="358" t="s">
        <v>182</v>
      </c>
      <c r="D45" s="358"/>
      <c r="E45" s="358"/>
      <c r="F45" s="358"/>
      <c r="G45" s="358"/>
      <c r="H45" s="358"/>
      <c r="I45" s="359">
        <f>IF(ISERROR(I44/((I49+I50)/2)*100),"-",I44/((I49+I50)/2))</f>
        <v>0</v>
      </c>
      <c r="J45" s="359"/>
      <c r="K45" s="359"/>
      <c r="L45" s="359"/>
      <c r="M45" s="359"/>
      <c r="N45" s="359"/>
      <c r="O45" s="359">
        <f>IF(ISERROR(O44/((O49+O50)/2)*100),"-",O44/((O49+O50)/2))</f>
        <v>0</v>
      </c>
      <c r="P45" s="359"/>
      <c r="Q45" s="359"/>
      <c r="R45" s="359"/>
      <c r="S45" s="359"/>
      <c r="T45" s="359"/>
      <c r="U45" s="359">
        <f>IF(ISERROR(U44/((U49+U50)/2)*100),"-",U44/((U49+U50)/2))</f>
        <v>0</v>
      </c>
      <c r="V45" s="359"/>
      <c r="W45" s="359"/>
      <c r="X45" s="359"/>
      <c r="Y45" s="359"/>
      <c r="Z45" s="359"/>
      <c r="AA45" s="359">
        <f>IF(ISERROR(AA44/((AA49+AA50)/2)*100),"-",AA44/((AA49+AA50)/2))</f>
        <v>0</v>
      </c>
      <c r="AB45" s="359"/>
      <c r="AC45" s="359"/>
      <c r="AD45" s="359"/>
      <c r="AE45" s="359"/>
      <c r="AF45" s="359"/>
      <c r="AG45" s="57"/>
      <c r="AH45" s="79"/>
      <c r="AI45" s="79"/>
    </row>
    <row r="46" spans="1:35" s="80" customFormat="1" ht="25.5" customHeight="1" thickBot="1">
      <c r="A46" s="78"/>
      <c r="B46" s="78"/>
      <c r="C46" s="354" t="s">
        <v>183</v>
      </c>
      <c r="D46" s="354"/>
      <c r="E46" s="354"/>
      <c r="F46" s="354"/>
      <c r="G46" s="354"/>
      <c r="H46" s="354"/>
      <c r="I46" s="355">
        <f>IF(ISERROR(I45*365/I31),"-",I45*365/I31)</f>
        <v>0</v>
      </c>
      <c r="J46" s="355"/>
      <c r="K46" s="355"/>
      <c r="L46" s="355"/>
      <c r="M46" s="355"/>
      <c r="N46" s="355"/>
      <c r="O46" s="355">
        <f>IF(ISERROR(O45*365/O31),"-",O45*365/O31)</f>
        <v>0</v>
      </c>
      <c r="P46" s="355"/>
      <c r="Q46" s="355"/>
      <c r="R46" s="355"/>
      <c r="S46" s="355"/>
      <c r="T46" s="355"/>
      <c r="U46" s="355">
        <f>IF(ISERROR(U45*365/U31),"-",U45*365/U31)</f>
        <v>0</v>
      </c>
      <c r="V46" s="355"/>
      <c r="W46" s="355"/>
      <c r="X46" s="355"/>
      <c r="Y46" s="355"/>
      <c r="Z46" s="355"/>
      <c r="AA46" s="355">
        <f>IF(ISERROR(AA45*365/AA31),"-",AA45*365/AA31)</f>
        <v>0</v>
      </c>
      <c r="AB46" s="355"/>
      <c r="AC46" s="355"/>
      <c r="AD46" s="355"/>
      <c r="AE46" s="355"/>
      <c r="AF46" s="355"/>
      <c r="AG46" s="57"/>
      <c r="AH46" s="79"/>
      <c r="AI46" s="79"/>
    </row>
    <row r="47" spans="1:35" ht="23.25" customHeight="1">
      <c r="C47" s="356" t="s">
        <v>184</v>
      </c>
      <c r="D47" s="356"/>
      <c r="E47" s="356"/>
      <c r="F47" s="356"/>
      <c r="G47" s="356"/>
      <c r="H47" s="356"/>
      <c r="I47" s="357">
        <v>17262500000</v>
      </c>
      <c r="J47" s="357"/>
      <c r="K47" s="357"/>
      <c r="L47" s="357"/>
      <c r="M47" s="357"/>
      <c r="N47" s="357"/>
      <c r="O47" s="357">
        <v>6621500000</v>
      </c>
      <c r="P47" s="357"/>
      <c r="Q47" s="357"/>
      <c r="R47" s="357"/>
      <c r="S47" s="357"/>
      <c r="T47" s="357"/>
      <c r="U47" s="357">
        <v>6621500000</v>
      </c>
      <c r="V47" s="357"/>
      <c r="W47" s="357"/>
      <c r="X47" s="357"/>
      <c r="Y47" s="357"/>
      <c r="Z47" s="357"/>
      <c r="AA47" s="357">
        <v>6437500000</v>
      </c>
      <c r="AB47" s="357"/>
      <c r="AC47" s="357"/>
      <c r="AD47" s="357"/>
      <c r="AE47" s="357"/>
      <c r="AF47" s="357"/>
      <c r="AH47" s="75"/>
    </row>
    <row r="48" spans="1:35" ht="23.25" customHeight="1">
      <c r="C48" s="352" t="s">
        <v>185</v>
      </c>
      <c r="D48" s="352"/>
      <c r="E48" s="352"/>
      <c r="F48" s="352"/>
      <c r="G48" s="352"/>
      <c r="H48" s="352"/>
      <c r="I48" s="353">
        <v>17262500000</v>
      </c>
      <c r="J48" s="353"/>
      <c r="K48" s="353"/>
      <c r="L48" s="353"/>
      <c r="M48" s="353"/>
      <c r="N48" s="353"/>
      <c r="O48" s="353">
        <v>17262500000</v>
      </c>
      <c r="P48" s="353"/>
      <c r="Q48" s="353"/>
      <c r="R48" s="353"/>
      <c r="S48" s="353"/>
      <c r="T48" s="353"/>
      <c r="U48" s="353">
        <v>6621500000</v>
      </c>
      <c r="V48" s="353"/>
      <c r="W48" s="353"/>
      <c r="X48" s="353"/>
      <c r="Y48" s="353"/>
      <c r="Z48" s="353"/>
      <c r="AA48" s="353">
        <v>6621500000</v>
      </c>
      <c r="AB48" s="353"/>
      <c r="AC48" s="353"/>
      <c r="AD48" s="353"/>
      <c r="AE48" s="353"/>
      <c r="AF48" s="353"/>
      <c r="AH48" s="76"/>
    </row>
    <row r="49" spans="1:39" ht="23.25" customHeight="1">
      <c r="C49" s="352" t="s">
        <v>186</v>
      </c>
      <c r="D49" s="352"/>
      <c r="E49" s="352"/>
      <c r="F49" s="352"/>
      <c r="G49" s="352"/>
      <c r="H49" s="352"/>
      <c r="I49" s="353">
        <v>11270000000</v>
      </c>
      <c r="J49" s="353"/>
      <c r="K49" s="353"/>
      <c r="L49" s="353"/>
      <c r="M49" s="353"/>
      <c r="N49" s="353"/>
      <c r="O49" s="353">
        <v>4553500000</v>
      </c>
      <c r="P49" s="353"/>
      <c r="Q49" s="353"/>
      <c r="R49" s="353"/>
      <c r="S49" s="353"/>
      <c r="T49" s="353"/>
      <c r="U49" s="353">
        <v>4553500000</v>
      </c>
      <c r="V49" s="353"/>
      <c r="W49" s="353"/>
      <c r="X49" s="353"/>
      <c r="Y49" s="353"/>
      <c r="Z49" s="353"/>
      <c r="AA49" s="353">
        <v>4437500000</v>
      </c>
      <c r="AB49" s="353"/>
      <c r="AC49" s="353"/>
      <c r="AD49" s="353"/>
      <c r="AE49" s="353"/>
      <c r="AF49" s="353"/>
      <c r="AH49" s="75"/>
    </row>
    <row r="50" spans="1:39" s="58" customFormat="1" ht="23.25" customHeight="1">
      <c r="C50" s="352" t="s">
        <v>187</v>
      </c>
      <c r="D50" s="352"/>
      <c r="E50" s="352"/>
      <c r="F50" s="352"/>
      <c r="G50" s="352"/>
      <c r="H50" s="352"/>
      <c r="I50" s="353">
        <v>11270000000</v>
      </c>
      <c r="J50" s="353"/>
      <c r="K50" s="353"/>
      <c r="L50" s="353"/>
      <c r="M50" s="353"/>
      <c r="N50" s="353"/>
      <c r="O50" s="353">
        <v>11270000000</v>
      </c>
      <c r="P50" s="353"/>
      <c r="Q50" s="353"/>
      <c r="R50" s="353"/>
      <c r="S50" s="353"/>
      <c r="T50" s="353"/>
      <c r="U50" s="353">
        <v>4553500000</v>
      </c>
      <c r="V50" s="353"/>
      <c r="W50" s="353"/>
      <c r="X50" s="353"/>
      <c r="Y50" s="353"/>
      <c r="Z50" s="353"/>
      <c r="AA50" s="353">
        <v>4553500000</v>
      </c>
      <c r="AB50" s="353"/>
      <c r="AC50" s="353"/>
      <c r="AD50" s="353"/>
      <c r="AE50" s="353"/>
      <c r="AF50" s="353"/>
      <c r="AH50" s="76"/>
      <c r="AJ50" s="72"/>
      <c r="AK50" s="72"/>
      <c r="AL50" s="72"/>
      <c r="AM50" s="72"/>
    </row>
    <row r="51" spans="1:39" s="58" customFormat="1" ht="5.25" customHeight="1">
      <c r="AH51" s="76"/>
      <c r="AJ51" s="72"/>
      <c r="AK51" s="72"/>
      <c r="AL51" s="72"/>
      <c r="AM51" s="72"/>
    </row>
    <row r="52" spans="1:39" s="58" customFormat="1">
      <c r="D52" s="293" t="s">
        <v>176</v>
      </c>
      <c r="E52" s="293"/>
      <c r="F52" s="293"/>
      <c r="G52" s="293"/>
      <c r="H52" s="293"/>
      <c r="I52" s="293"/>
      <c r="J52" s="293"/>
      <c r="K52" s="293"/>
      <c r="L52" s="293"/>
      <c r="M52" s="293"/>
      <c r="N52" s="293"/>
      <c r="O52" s="293"/>
      <c r="P52" s="293"/>
      <c r="Q52" s="293"/>
      <c r="R52" s="293"/>
      <c r="S52" s="293"/>
      <c r="T52" s="293"/>
      <c r="U52" s="293"/>
      <c r="V52" s="293"/>
      <c r="W52" s="293"/>
      <c r="X52" s="293"/>
      <c r="Y52" s="293"/>
      <c r="Z52" s="293"/>
      <c r="AA52" s="293"/>
      <c r="AB52" s="293"/>
      <c r="AC52" s="293"/>
      <c r="AD52" s="293"/>
      <c r="AE52" s="293"/>
      <c r="AF52" s="293"/>
      <c r="AJ52" s="72"/>
      <c r="AK52" s="72"/>
      <c r="AL52" s="72"/>
      <c r="AM52" s="72"/>
    </row>
    <row r="57" spans="1:39" s="58" customFormat="1" ht="103.5" customHeight="1">
      <c r="A57" s="349" t="s">
        <v>188</v>
      </c>
      <c r="B57" s="350"/>
      <c r="C57" s="350"/>
      <c r="D57" s="350"/>
      <c r="E57" s="350"/>
      <c r="F57" s="350"/>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0"/>
      <c r="AE57" s="350"/>
      <c r="AF57" s="351"/>
      <c r="AJ57" s="72"/>
      <c r="AK57" s="72"/>
      <c r="AL57" s="72"/>
      <c r="AM57" s="72"/>
    </row>
  </sheetData>
  <sheetProtection formatCells="0" formatColumns="0" formatRows="0"/>
  <protectedRanges>
    <protectedRange sqref="O44:AF44 I47:AF50 O41:AF41" name="범위8_2"/>
    <protectedRange sqref="C6 I29:AF30 O10:AF11 O15:AF16 O32:AF35 I12:AF13 L10 I11:N11 I15:N15 I34:N35 I41:N41 I44:N44" name="범위8"/>
  </protectedRanges>
  <mergeCells count="148">
    <mergeCell ref="C10:H10"/>
    <mergeCell ref="C11:H11"/>
    <mergeCell ref="I11:N11"/>
    <mergeCell ref="O11:T11"/>
    <mergeCell ref="U11:Z11"/>
    <mergeCell ref="AA11:AF11"/>
    <mergeCell ref="B2:P2"/>
    <mergeCell ref="C4:P4"/>
    <mergeCell ref="C6:AF6"/>
    <mergeCell ref="C8:W8"/>
    <mergeCell ref="D9:J9"/>
    <mergeCell ref="K9:M9"/>
    <mergeCell ref="AA9:AF9"/>
    <mergeCell ref="C12:H12"/>
    <mergeCell ref="I12:N12"/>
    <mergeCell ref="O12:T12"/>
    <mergeCell ref="U12:Z12"/>
    <mergeCell ref="AA12:AF12"/>
    <mergeCell ref="C13:H13"/>
    <mergeCell ref="I13:N13"/>
    <mergeCell ref="O13:T13"/>
    <mergeCell ref="U13:Z13"/>
    <mergeCell ref="AA13:AF13"/>
    <mergeCell ref="C14:H14"/>
    <mergeCell ref="I14:N14"/>
    <mergeCell ref="O14:T14"/>
    <mergeCell ref="U14:Z14"/>
    <mergeCell ref="AA14:AF14"/>
    <mergeCell ref="C15:H15"/>
    <mergeCell ref="I15:N15"/>
    <mergeCell ref="O15:T15"/>
    <mergeCell ref="U15:Z15"/>
    <mergeCell ref="AA15:AF1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30:H30"/>
    <mergeCell ref="I30:N30"/>
    <mergeCell ref="O30:T30"/>
    <mergeCell ref="U30:Z30"/>
    <mergeCell ref="AA30:AF30"/>
    <mergeCell ref="C31:H31"/>
    <mergeCell ref="I31:N31"/>
    <mergeCell ref="O31:T31"/>
    <mergeCell ref="U31:Z31"/>
    <mergeCell ref="AA31:AF31"/>
    <mergeCell ref="C32:H32"/>
    <mergeCell ref="I32:N32"/>
    <mergeCell ref="O32:T32"/>
    <mergeCell ref="U32:Z32"/>
    <mergeCell ref="AA32:AF32"/>
    <mergeCell ref="C33:H33"/>
    <mergeCell ref="I33:N33"/>
    <mergeCell ref="O33:T33"/>
    <mergeCell ref="U33:Z33"/>
    <mergeCell ref="AA33:AF3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42:H42"/>
    <mergeCell ref="I42:N42"/>
    <mergeCell ref="O42:T42"/>
    <mergeCell ref="U42:Z42"/>
    <mergeCell ref="AA42:AF42"/>
    <mergeCell ref="C43:H43"/>
    <mergeCell ref="I43:N43"/>
    <mergeCell ref="O43:T43"/>
    <mergeCell ref="U43:Z43"/>
    <mergeCell ref="AA43:AF43"/>
    <mergeCell ref="C44:H44"/>
    <mergeCell ref="I44:N44"/>
    <mergeCell ref="O44:T44"/>
    <mergeCell ref="U44:Z44"/>
    <mergeCell ref="AA44:AF44"/>
    <mergeCell ref="C45:H45"/>
    <mergeCell ref="I45:N45"/>
    <mergeCell ref="O45:T45"/>
    <mergeCell ref="U45:Z45"/>
    <mergeCell ref="AA45:AF45"/>
    <mergeCell ref="C46:H46"/>
    <mergeCell ref="I46:N46"/>
    <mergeCell ref="O46:T46"/>
    <mergeCell ref="U46:Z46"/>
    <mergeCell ref="AA46:AF46"/>
    <mergeCell ref="C47:H47"/>
    <mergeCell ref="I47:N47"/>
    <mergeCell ref="O47:T47"/>
    <mergeCell ref="U47:Z47"/>
    <mergeCell ref="AA47:AF47"/>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zoomScaleNormal="85" zoomScaleSheetLayoutView="100" workbookViewId="0">
      <selection activeCell="AL7" sqref="AL7"/>
    </sheetView>
  </sheetViews>
  <sheetFormatPr defaultRowHeight="16.5"/>
  <cols>
    <col min="1" max="3" width="1.125" style="1" customWidth="1"/>
    <col min="4" max="4" width="2.625" style="1" customWidth="1"/>
    <col min="5" max="13" width="2.375" style="1" customWidth="1"/>
    <col min="14" max="18" width="2.5" style="1" customWidth="1"/>
    <col min="19" max="21" width="2.375" style="1" customWidth="1"/>
    <col min="22" max="26" width="2.5" style="1" customWidth="1"/>
    <col min="27" max="36" width="2.375" style="1" customWidth="1"/>
    <col min="37" max="37" width="4.25" style="1" customWidth="1"/>
    <col min="38" max="42" width="9" style="1"/>
  </cols>
  <sheetData>
    <row r="2" spans="1:46" s="1" customFormat="1" ht="19.5">
      <c r="A2" s="239" t="s">
        <v>189</v>
      </c>
      <c r="B2" s="239"/>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c r="AC2" s="239"/>
      <c r="AD2" s="239"/>
      <c r="AE2" s="239"/>
      <c r="AF2" s="239"/>
      <c r="AG2" s="239"/>
      <c r="AH2" s="239"/>
      <c r="AI2" s="239"/>
      <c r="AJ2" s="239"/>
      <c r="AK2" s="239"/>
      <c r="AQ2"/>
      <c r="AR2"/>
      <c r="AS2"/>
      <c r="AT2"/>
    </row>
    <row r="3" spans="1:46" s="1" customFormat="1" ht="19.5">
      <c r="A3" s="82"/>
      <c r="B3" s="82"/>
      <c r="C3" s="82"/>
      <c r="D3" s="82"/>
      <c r="E3" s="82"/>
      <c r="F3" s="82"/>
      <c r="G3" s="82"/>
      <c r="H3" s="82"/>
      <c r="I3" s="82"/>
      <c r="J3" s="82"/>
      <c r="K3" s="82"/>
      <c r="L3" s="82"/>
      <c r="M3" s="82"/>
      <c r="N3" s="82"/>
      <c r="O3" s="82"/>
      <c r="P3" s="82"/>
      <c r="Q3" s="82"/>
      <c r="R3" s="82"/>
      <c r="S3" s="82"/>
      <c r="T3" s="82"/>
      <c r="U3" s="82"/>
      <c r="V3" s="82"/>
      <c r="W3" s="82"/>
      <c r="X3" s="82"/>
      <c r="Y3" s="82"/>
      <c r="Z3" s="82"/>
      <c r="AA3" s="82"/>
      <c r="AB3" s="82"/>
      <c r="AC3" s="82"/>
      <c r="AD3" s="82"/>
      <c r="AE3" s="82"/>
      <c r="AF3" s="82"/>
      <c r="AG3" s="82"/>
      <c r="AH3" s="82"/>
      <c r="AI3" s="82"/>
      <c r="AJ3" s="82"/>
      <c r="AK3" s="82"/>
      <c r="AQ3"/>
      <c r="AR3"/>
      <c r="AS3"/>
      <c r="AT3"/>
    </row>
    <row r="4" spans="1:46" s="1" customFormat="1" ht="19.5">
      <c r="A4" s="240" t="s">
        <v>190</v>
      </c>
      <c r="B4" s="240"/>
      <c r="C4" s="240"/>
      <c r="D4" s="240"/>
      <c r="E4" s="240"/>
      <c r="F4" s="240"/>
      <c r="G4" s="240"/>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0"/>
      <c r="AG4" s="240"/>
      <c r="AH4" s="17"/>
      <c r="AI4" s="17"/>
      <c r="AJ4" s="17"/>
      <c r="AK4" s="35"/>
      <c r="AL4" s="14"/>
    </row>
    <row r="5" spans="1:46" s="1" customFormat="1" ht="19.5">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c r="AL5" s="14"/>
      <c r="AQ5"/>
      <c r="AR5"/>
      <c r="AS5"/>
      <c r="AT5"/>
    </row>
    <row r="6" spans="1:46" s="1" customFormat="1">
      <c r="AA6" s="417" t="s">
        <v>191</v>
      </c>
      <c r="AB6" s="417"/>
      <c r="AC6" s="417"/>
      <c r="AD6" s="417"/>
      <c r="AE6" s="417"/>
      <c r="AF6" s="417"/>
      <c r="AG6" s="417"/>
      <c r="AH6" s="417"/>
      <c r="AI6" s="417"/>
      <c r="AJ6" s="417"/>
      <c r="AK6" s="417"/>
      <c r="AQ6"/>
      <c r="AR6"/>
      <c r="AS6"/>
      <c r="AT6"/>
    </row>
    <row r="7" spans="1:46" s="1" customFormat="1" ht="20.100000000000001" customHeight="1">
      <c r="C7" s="418" t="s">
        <v>192</v>
      </c>
      <c r="D7" s="419"/>
      <c r="E7" s="419"/>
      <c r="F7" s="419"/>
      <c r="G7" s="419"/>
      <c r="H7" s="419"/>
      <c r="I7" s="419"/>
      <c r="J7" s="419"/>
      <c r="K7" s="419"/>
      <c r="L7" s="419"/>
      <c r="M7" s="420"/>
      <c r="N7" s="425" t="s">
        <v>1044</v>
      </c>
      <c r="O7" s="426"/>
      <c r="P7" s="426"/>
      <c r="Q7" s="426"/>
      <c r="R7" s="426"/>
      <c r="S7" s="426"/>
      <c r="T7" s="426"/>
      <c r="U7" s="427"/>
      <c r="V7" s="425" t="s">
        <v>1045</v>
      </c>
      <c r="W7" s="426"/>
      <c r="X7" s="426"/>
      <c r="Y7" s="426"/>
      <c r="Z7" s="426"/>
      <c r="AA7" s="426"/>
      <c r="AB7" s="426"/>
      <c r="AC7" s="427"/>
      <c r="AD7" s="428" t="s">
        <v>193</v>
      </c>
      <c r="AE7" s="419"/>
      <c r="AF7" s="419"/>
      <c r="AG7" s="419"/>
      <c r="AH7" s="419"/>
      <c r="AI7" s="419"/>
      <c r="AJ7" s="419"/>
      <c r="AK7" s="420"/>
      <c r="AQ7"/>
      <c r="AR7"/>
      <c r="AS7"/>
      <c r="AT7"/>
    </row>
    <row r="8" spans="1:46" s="1" customFormat="1" ht="20.100000000000001" customHeight="1">
      <c r="C8" s="421"/>
      <c r="D8" s="422"/>
      <c r="E8" s="422"/>
      <c r="F8" s="423"/>
      <c r="G8" s="423"/>
      <c r="H8" s="423"/>
      <c r="I8" s="423"/>
      <c r="J8" s="423"/>
      <c r="K8" s="423"/>
      <c r="L8" s="423"/>
      <c r="M8" s="424"/>
      <c r="N8" s="430" t="s">
        <v>194</v>
      </c>
      <c r="O8" s="430"/>
      <c r="P8" s="430"/>
      <c r="Q8" s="430"/>
      <c r="R8" s="430"/>
      <c r="S8" s="430" t="s">
        <v>125</v>
      </c>
      <c r="T8" s="430"/>
      <c r="U8" s="430"/>
      <c r="V8" s="430" t="s">
        <v>194</v>
      </c>
      <c r="W8" s="430"/>
      <c r="X8" s="430"/>
      <c r="Y8" s="430"/>
      <c r="Z8" s="430"/>
      <c r="AA8" s="430" t="s">
        <v>125</v>
      </c>
      <c r="AB8" s="430"/>
      <c r="AC8" s="430"/>
      <c r="AD8" s="429"/>
      <c r="AE8" s="423"/>
      <c r="AF8" s="423"/>
      <c r="AG8" s="423"/>
      <c r="AH8" s="423"/>
      <c r="AI8" s="423"/>
      <c r="AJ8" s="423"/>
      <c r="AK8" s="424"/>
      <c r="AQ8"/>
      <c r="AR8"/>
      <c r="AS8"/>
      <c r="AT8"/>
    </row>
    <row r="9" spans="1:46" s="1" customFormat="1" ht="37.5" customHeight="1">
      <c r="C9" s="414" t="s">
        <v>195</v>
      </c>
      <c r="D9" s="415"/>
      <c r="E9" s="415"/>
      <c r="F9" s="416"/>
      <c r="G9" s="394"/>
      <c r="H9" s="394"/>
      <c r="I9" s="394"/>
      <c r="J9" s="394"/>
      <c r="K9" s="394"/>
      <c r="L9" s="394"/>
      <c r="M9" s="394"/>
      <c r="N9" s="395">
        <v>352137500389</v>
      </c>
      <c r="O9" s="395"/>
      <c r="P9" s="395"/>
      <c r="Q9" s="395"/>
      <c r="R9" s="395"/>
      <c r="S9" s="393">
        <f>IFERROR(N9/SUM($N$9:$R$13)*100,"")</f>
        <v>89.934099437549932</v>
      </c>
      <c r="T9" s="393"/>
      <c r="U9" s="393"/>
      <c r="V9" s="395">
        <v>351069331333</v>
      </c>
      <c r="W9" s="395"/>
      <c r="X9" s="395"/>
      <c r="Y9" s="395"/>
      <c r="Z9" s="395"/>
      <c r="AA9" s="393">
        <f>IFERROR(V9/SUM($V$9:$Z$13)*100,"")</f>
        <v>92.004246255359917</v>
      </c>
      <c r="AB9" s="393"/>
      <c r="AC9" s="393"/>
      <c r="AD9" s="404">
        <f>IFERROR(AA9+AA10,"")</f>
        <v>92.004246255359917</v>
      </c>
      <c r="AE9" s="405"/>
      <c r="AF9" s="405"/>
      <c r="AG9" s="405"/>
      <c r="AH9" s="405"/>
      <c r="AI9" s="405"/>
      <c r="AJ9" s="405"/>
      <c r="AK9" s="406"/>
      <c r="AQ9"/>
      <c r="AR9"/>
      <c r="AS9"/>
      <c r="AT9"/>
    </row>
    <row r="10" spans="1:46" s="1" customFormat="1" ht="37.5" customHeight="1">
      <c r="C10" s="410"/>
      <c r="D10" s="411"/>
      <c r="E10" s="412"/>
      <c r="F10" s="413" t="s">
        <v>196</v>
      </c>
      <c r="G10" s="394"/>
      <c r="H10" s="394"/>
      <c r="I10" s="394"/>
      <c r="J10" s="394"/>
      <c r="K10" s="394"/>
      <c r="L10" s="394"/>
      <c r="M10" s="394"/>
      <c r="N10" s="395"/>
      <c r="O10" s="395"/>
      <c r="P10" s="395"/>
      <c r="Q10" s="395"/>
      <c r="R10" s="395"/>
      <c r="S10" s="393">
        <f>IFERROR(N10/SUM($N$9:$R$13)*100,"")</f>
        <v>0</v>
      </c>
      <c r="T10" s="393"/>
      <c r="U10" s="393"/>
      <c r="V10" s="395"/>
      <c r="W10" s="395"/>
      <c r="X10" s="395"/>
      <c r="Y10" s="395"/>
      <c r="Z10" s="395"/>
      <c r="AA10" s="393">
        <f>IFERROR(V10/SUM($V$9:$Z$13)*100,"")</f>
        <v>0</v>
      </c>
      <c r="AB10" s="393"/>
      <c r="AC10" s="393"/>
      <c r="AD10" s="407"/>
      <c r="AE10" s="408"/>
      <c r="AF10" s="408"/>
      <c r="AG10" s="408"/>
      <c r="AH10" s="408"/>
      <c r="AI10" s="408"/>
      <c r="AJ10" s="408"/>
      <c r="AK10" s="409"/>
      <c r="AQ10"/>
      <c r="AR10"/>
      <c r="AS10"/>
      <c r="AT10"/>
    </row>
    <row r="11" spans="1:46" s="1" customFormat="1" ht="37.5" customHeight="1">
      <c r="C11" s="403" t="s">
        <v>197</v>
      </c>
      <c r="D11" s="403"/>
      <c r="E11" s="403"/>
      <c r="F11" s="394"/>
      <c r="G11" s="394"/>
      <c r="H11" s="394"/>
      <c r="I11" s="394"/>
      <c r="J11" s="394"/>
      <c r="K11" s="394"/>
      <c r="L11" s="394"/>
      <c r="M11" s="394"/>
      <c r="N11" s="395"/>
      <c r="O11" s="395"/>
      <c r="P11" s="395"/>
      <c r="Q11" s="395"/>
      <c r="R11" s="395"/>
      <c r="S11" s="393">
        <f>IFERROR(N11/SUM($N$9:$R$13)*100,"")</f>
        <v>0</v>
      </c>
      <c r="T11" s="393"/>
      <c r="U11" s="393"/>
      <c r="V11" s="395"/>
      <c r="W11" s="395"/>
      <c r="X11" s="395"/>
      <c r="Y11" s="395"/>
      <c r="Z11" s="395"/>
      <c r="AA11" s="393">
        <f>IFERROR(V11/SUM($V$9:$Z$13)*100,"")</f>
        <v>0</v>
      </c>
      <c r="AB11" s="393"/>
      <c r="AC11" s="393"/>
      <c r="AD11" s="396">
        <f>AA11</f>
        <v>0</v>
      </c>
      <c r="AE11" s="397"/>
      <c r="AF11" s="397"/>
      <c r="AG11" s="397"/>
      <c r="AH11" s="397"/>
      <c r="AI11" s="397"/>
      <c r="AJ11" s="397"/>
      <c r="AK11" s="398"/>
      <c r="AQ11"/>
      <c r="AR11"/>
      <c r="AS11"/>
      <c r="AT11"/>
    </row>
    <row r="12" spans="1:46" s="1" customFormat="1" ht="37.5" customHeight="1">
      <c r="C12" s="394" t="s">
        <v>198</v>
      </c>
      <c r="D12" s="394"/>
      <c r="E12" s="394"/>
      <c r="F12" s="394"/>
      <c r="G12" s="394"/>
      <c r="H12" s="394"/>
      <c r="I12" s="394"/>
      <c r="J12" s="394"/>
      <c r="K12" s="394"/>
      <c r="L12" s="394"/>
      <c r="M12" s="394"/>
      <c r="N12" s="395">
        <v>37071803934</v>
      </c>
      <c r="O12" s="395"/>
      <c r="P12" s="395"/>
      <c r="Q12" s="395"/>
      <c r="R12" s="395"/>
      <c r="S12" s="393">
        <f>IFERROR(N12/SUM($N$9:$R$13)*100,"")</f>
        <v>9.4679473150308606</v>
      </c>
      <c r="T12" s="393"/>
      <c r="U12" s="393"/>
      <c r="V12" s="395">
        <v>28332832379</v>
      </c>
      <c r="W12" s="395"/>
      <c r="X12" s="395"/>
      <c r="Y12" s="395"/>
      <c r="Z12" s="395"/>
      <c r="AA12" s="393">
        <f>IFERROR(V12/SUM($V$9:$Z$13)*100,"")</f>
        <v>7.4251455614525828</v>
      </c>
      <c r="AB12" s="393"/>
      <c r="AC12" s="393"/>
      <c r="AD12" s="396">
        <f>AA12</f>
        <v>7.4251455614525828</v>
      </c>
      <c r="AE12" s="397"/>
      <c r="AF12" s="397"/>
      <c r="AG12" s="397"/>
      <c r="AH12" s="397"/>
      <c r="AI12" s="397"/>
      <c r="AJ12" s="397"/>
      <c r="AK12" s="398"/>
      <c r="AQ12"/>
      <c r="AR12"/>
      <c r="AS12"/>
      <c r="AT12"/>
    </row>
    <row r="13" spans="1:46" s="1" customFormat="1" ht="37.5" customHeight="1">
      <c r="C13" s="394" t="s">
        <v>199</v>
      </c>
      <c r="D13" s="394"/>
      <c r="E13" s="394"/>
      <c r="F13" s="394"/>
      <c r="G13" s="394"/>
      <c r="H13" s="394"/>
      <c r="I13" s="394"/>
      <c r="J13" s="394"/>
      <c r="K13" s="394"/>
      <c r="L13" s="394"/>
      <c r="M13" s="394"/>
      <c r="N13" s="395">
        <v>2341289491</v>
      </c>
      <c r="O13" s="395"/>
      <c r="P13" s="395"/>
      <c r="Q13" s="395"/>
      <c r="R13" s="395"/>
      <c r="S13" s="393">
        <f>IFERROR(N13/SUM($N$9:$R$13)*100,"")</f>
        <v>0.59795324741920663</v>
      </c>
      <c r="T13" s="393"/>
      <c r="U13" s="393"/>
      <c r="V13" s="395">
        <v>2177323781</v>
      </c>
      <c r="W13" s="395"/>
      <c r="X13" s="395"/>
      <c r="Y13" s="395"/>
      <c r="Z13" s="395"/>
      <c r="AA13" s="393">
        <f>IFERROR(V13/SUM($V$9:$Z$13)*100,"")</f>
        <v>0.57060818318750495</v>
      </c>
      <c r="AB13" s="393"/>
      <c r="AC13" s="393"/>
      <c r="AD13" s="396">
        <f>AA13</f>
        <v>0.57060818318750495</v>
      </c>
      <c r="AE13" s="397"/>
      <c r="AF13" s="397"/>
      <c r="AG13" s="397"/>
      <c r="AH13" s="397"/>
      <c r="AI13" s="397"/>
      <c r="AJ13" s="397"/>
      <c r="AK13" s="398"/>
      <c r="AQ13"/>
      <c r="AR13"/>
      <c r="AS13"/>
      <c r="AT13"/>
    </row>
    <row r="14" spans="1:46" s="1" customFormat="1" ht="37.5" customHeight="1">
      <c r="C14" s="399" t="s">
        <v>200</v>
      </c>
      <c r="D14" s="400"/>
      <c r="E14" s="400"/>
      <c r="F14" s="400"/>
      <c r="G14" s="400"/>
      <c r="H14" s="400"/>
      <c r="I14" s="400"/>
      <c r="J14" s="400"/>
      <c r="K14" s="400"/>
      <c r="L14" s="400"/>
      <c r="M14" s="401"/>
      <c r="N14" s="402">
        <f>SUM(N9:R13)</f>
        <v>391550593814</v>
      </c>
      <c r="O14" s="402"/>
      <c r="P14" s="402"/>
      <c r="Q14" s="402"/>
      <c r="R14" s="402"/>
      <c r="S14" s="393">
        <f>IFERROR(N14/SUM($N$14:$R$14)*100,"")</f>
        <v>100</v>
      </c>
      <c r="T14" s="393"/>
      <c r="U14" s="393"/>
      <c r="V14" s="402">
        <f>SUM(V9:Z13)</f>
        <v>381579487493</v>
      </c>
      <c r="W14" s="402"/>
      <c r="X14" s="402"/>
      <c r="Y14" s="402"/>
      <c r="Z14" s="402"/>
      <c r="AA14" s="393">
        <f>IFERROR(V14/SUM($V$14:$Z$14)*100,"")</f>
        <v>100</v>
      </c>
      <c r="AB14" s="393"/>
      <c r="AC14" s="393"/>
      <c r="AD14" s="393">
        <f>AA14</f>
        <v>100</v>
      </c>
      <c r="AE14" s="393"/>
      <c r="AF14" s="393"/>
      <c r="AG14" s="393"/>
      <c r="AH14" s="393"/>
      <c r="AI14" s="393"/>
      <c r="AJ14" s="393"/>
      <c r="AK14" s="393"/>
      <c r="AQ14"/>
      <c r="AR14"/>
      <c r="AS14"/>
      <c r="AT14"/>
    </row>
    <row r="15" spans="1:46" s="1" customFormat="1" ht="6" customHeight="1">
      <c r="AQ15"/>
      <c r="AR15"/>
      <c r="AS15"/>
      <c r="AT15"/>
    </row>
    <row r="16" spans="1:46" s="1" customFormat="1" ht="64.5" customHeight="1">
      <c r="D16" s="83"/>
      <c r="E16" s="231" t="s">
        <v>201</v>
      </c>
      <c r="F16" s="231"/>
      <c r="G16" s="231"/>
      <c r="H16" s="231"/>
      <c r="I16" s="231"/>
      <c r="J16" s="231"/>
      <c r="K16" s="231"/>
      <c r="L16" s="231"/>
      <c r="M16" s="231"/>
      <c r="N16" s="231"/>
      <c r="O16" s="231"/>
      <c r="P16" s="231"/>
      <c r="Q16" s="231"/>
      <c r="R16" s="231"/>
      <c r="S16" s="231"/>
      <c r="T16" s="231"/>
      <c r="U16" s="231"/>
      <c r="V16" s="231"/>
      <c r="W16" s="231"/>
      <c r="X16" s="231"/>
      <c r="Y16" s="231"/>
      <c r="Z16" s="231"/>
      <c r="AA16" s="231"/>
      <c r="AB16" s="231"/>
      <c r="AC16" s="231"/>
      <c r="AD16" s="231"/>
      <c r="AE16" s="231"/>
      <c r="AF16" s="231"/>
      <c r="AG16" s="231"/>
      <c r="AH16" s="231"/>
      <c r="AI16" s="231"/>
      <c r="AJ16" s="231"/>
      <c r="AK16" s="231"/>
      <c r="AQ16"/>
      <c r="AR16"/>
      <c r="AS16"/>
      <c r="AT16"/>
    </row>
    <row r="17" spans="1:46" s="1" customFormat="1" ht="18.75" customHeight="1">
      <c r="E17" s="231" t="s">
        <v>202</v>
      </c>
      <c r="F17" s="231"/>
      <c r="G17" s="231"/>
      <c r="H17" s="231"/>
      <c r="I17" s="231"/>
      <c r="J17" s="231"/>
      <c r="K17" s="231"/>
      <c r="L17" s="231"/>
      <c r="M17" s="231"/>
      <c r="N17" s="231"/>
      <c r="O17" s="231"/>
      <c r="P17" s="231"/>
      <c r="Q17" s="231"/>
      <c r="R17" s="231"/>
      <c r="S17" s="231"/>
      <c r="T17" s="231"/>
      <c r="U17" s="231"/>
      <c r="V17" s="231"/>
      <c r="W17" s="231"/>
      <c r="X17" s="231"/>
      <c r="Y17" s="231"/>
      <c r="Z17" s="231"/>
      <c r="AA17" s="231"/>
      <c r="AB17" s="231"/>
      <c r="AC17" s="231"/>
      <c r="AD17" s="231"/>
      <c r="AE17" s="231"/>
      <c r="AF17" s="231"/>
      <c r="AG17" s="231"/>
      <c r="AH17" s="231"/>
      <c r="AI17" s="231"/>
      <c r="AJ17" s="231"/>
      <c r="AK17" s="231"/>
      <c r="AQ17"/>
      <c r="AR17"/>
      <c r="AS17"/>
      <c r="AT17"/>
    </row>
    <row r="18" spans="1:46" ht="18.75" customHeight="1">
      <c r="E18" s="231" t="s">
        <v>203</v>
      </c>
      <c r="F18" s="231"/>
      <c r="G18" s="231"/>
      <c r="H18" s="231"/>
      <c r="I18" s="231"/>
      <c r="J18" s="231"/>
      <c r="K18" s="231"/>
      <c r="L18" s="231"/>
      <c r="M18" s="231"/>
      <c r="N18" s="231"/>
      <c r="O18" s="231"/>
      <c r="P18" s="231"/>
      <c r="Q18" s="231"/>
      <c r="R18" s="231"/>
      <c r="S18" s="231"/>
      <c r="T18" s="231"/>
      <c r="U18" s="231"/>
      <c r="V18" s="231"/>
      <c r="W18" s="231"/>
      <c r="X18" s="231"/>
      <c r="Y18" s="231"/>
      <c r="Z18" s="231"/>
      <c r="AA18" s="231"/>
      <c r="AB18" s="231"/>
      <c r="AC18" s="231"/>
      <c r="AD18" s="231"/>
      <c r="AE18" s="231"/>
      <c r="AF18" s="231"/>
      <c r="AG18" s="231"/>
      <c r="AH18" s="231"/>
      <c r="AI18" s="231"/>
      <c r="AJ18" s="231"/>
      <c r="AK18" s="231"/>
    </row>
    <row r="19" spans="1:46" ht="18.75" customHeight="1">
      <c r="E19" s="231" t="s">
        <v>204</v>
      </c>
      <c r="F19" s="231"/>
      <c r="G19" s="231"/>
      <c r="H19" s="231"/>
      <c r="I19" s="231"/>
      <c r="J19" s="231"/>
      <c r="K19" s="231"/>
      <c r="L19" s="231"/>
      <c r="M19" s="231"/>
      <c r="N19" s="231"/>
      <c r="O19" s="231"/>
      <c r="P19" s="231"/>
      <c r="Q19" s="231"/>
      <c r="R19" s="231"/>
      <c r="S19" s="231"/>
      <c r="T19" s="231"/>
      <c r="U19" s="231"/>
      <c r="V19" s="231"/>
      <c r="W19" s="231"/>
      <c r="X19" s="231"/>
      <c r="Y19" s="231"/>
      <c r="Z19" s="231"/>
      <c r="AA19" s="231"/>
      <c r="AB19" s="231"/>
      <c r="AC19" s="231"/>
      <c r="AD19" s="231"/>
      <c r="AE19" s="231"/>
      <c r="AF19" s="231"/>
      <c r="AG19" s="231"/>
      <c r="AH19" s="231"/>
      <c r="AI19" s="231"/>
      <c r="AJ19" s="231"/>
      <c r="AK19" s="231"/>
    </row>
    <row r="20" spans="1:46" ht="26.25" customHeight="1">
      <c r="A20" s="23"/>
      <c r="B20" s="22"/>
      <c r="C20" s="21"/>
      <c r="D20" s="21"/>
      <c r="E20" s="278"/>
      <c r="F20" s="278"/>
      <c r="G20" s="278"/>
      <c r="H20" s="278"/>
      <c r="I20" s="278"/>
      <c r="J20" s="278"/>
      <c r="K20" s="278"/>
      <c r="L20" s="278"/>
      <c r="M20" s="278"/>
      <c r="N20" s="278"/>
      <c r="O20" s="278"/>
      <c r="P20" s="278"/>
      <c r="Q20" s="278"/>
      <c r="R20" s="278"/>
      <c r="S20" s="278"/>
      <c r="T20" s="278"/>
      <c r="U20" s="278"/>
      <c r="V20" s="278"/>
      <c r="W20" s="278"/>
      <c r="X20" s="278"/>
      <c r="Y20" s="278"/>
      <c r="Z20" s="278"/>
      <c r="AA20" s="278"/>
      <c r="AB20" s="278"/>
      <c r="AC20" s="278"/>
      <c r="AD20" s="278"/>
      <c r="AE20" s="278"/>
      <c r="AF20" s="278"/>
      <c r="AG20" s="278"/>
      <c r="AH20" s="278"/>
      <c r="AI20" s="278"/>
      <c r="AJ20" s="278"/>
      <c r="AK20" s="278"/>
      <c r="AL20" s="87" t="s">
        <v>217</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4"/>
      <c r="E22" s="84"/>
      <c r="F22" s="84"/>
      <c r="G22" s="84"/>
      <c r="H22" s="84"/>
      <c r="I22" s="84"/>
      <c r="J22" s="84"/>
      <c r="K22" s="84"/>
      <c r="L22" s="84"/>
      <c r="M22" s="84"/>
      <c r="N22" s="84"/>
      <c r="O22" s="84"/>
      <c r="P22" s="84"/>
      <c r="Q22" s="84"/>
      <c r="R22" s="84"/>
      <c r="S22" s="84"/>
      <c r="T22" s="84"/>
      <c r="U22" s="84"/>
      <c r="V22" s="84"/>
      <c r="W22" s="84"/>
      <c r="X22" s="84"/>
      <c r="Y22" s="84"/>
      <c r="Z22" s="84"/>
      <c r="AA22" s="84"/>
      <c r="AB22" s="84"/>
      <c r="AC22" s="84"/>
      <c r="AD22" s="84"/>
      <c r="AE22" s="84"/>
      <c r="AF22" s="84"/>
      <c r="AG22" s="84"/>
      <c r="AH22" s="84"/>
      <c r="AI22" s="84"/>
      <c r="AJ22" s="84"/>
      <c r="AK22" s="84"/>
    </row>
    <row r="23" spans="1:46" ht="41.25" customHeight="1">
      <c r="A23" s="236" t="s">
        <v>205</v>
      </c>
      <c r="B23" s="237"/>
      <c r="C23" s="237"/>
      <c r="D23" s="237"/>
      <c r="E23" s="237"/>
      <c r="F23" s="237"/>
      <c r="G23" s="237"/>
      <c r="H23" s="237"/>
      <c r="I23" s="237"/>
      <c r="J23" s="237"/>
      <c r="K23" s="237"/>
      <c r="L23" s="237"/>
      <c r="M23" s="237"/>
      <c r="N23" s="237"/>
      <c r="O23" s="237"/>
      <c r="P23" s="237"/>
      <c r="Q23" s="237"/>
      <c r="R23" s="237"/>
      <c r="S23" s="237"/>
      <c r="T23" s="237"/>
      <c r="U23" s="237"/>
      <c r="V23" s="237"/>
      <c r="W23" s="237"/>
      <c r="X23" s="237"/>
      <c r="Y23" s="237"/>
      <c r="Z23" s="237"/>
      <c r="AA23" s="237"/>
      <c r="AB23" s="237"/>
      <c r="AC23" s="237"/>
      <c r="AD23" s="237"/>
      <c r="AE23" s="237"/>
      <c r="AF23" s="237"/>
      <c r="AG23" s="237"/>
      <c r="AH23" s="237"/>
      <c r="AI23" s="237"/>
      <c r="AJ23" s="237"/>
      <c r="AK23" s="238"/>
    </row>
    <row r="24" spans="1:46">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4"/>
      <c r="AE24" s="84"/>
      <c r="AF24" s="84"/>
      <c r="AG24" s="84"/>
      <c r="AH24" s="84"/>
      <c r="AI24" s="84"/>
      <c r="AJ24" s="84"/>
      <c r="AK24" s="84"/>
    </row>
    <row r="25" spans="1:46">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4"/>
      <c r="AG25" s="84"/>
      <c r="AH25" s="84"/>
      <c r="AI25" s="84"/>
      <c r="AJ25" s="84"/>
      <c r="AK25" s="84"/>
    </row>
    <row r="26" spans="1:46">
      <c r="D26" s="84"/>
      <c r="E26" s="84"/>
      <c r="F26" s="84"/>
      <c r="G26" s="84"/>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c r="AI26" s="84"/>
      <c r="AJ26" s="84"/>
      <c r="AK26" s="84"/>
    </row>
  </sheetData>
  <sheetProtection formatCells="0"/>
  <protectedRanges>
    <protectedRange sqref="N9:R13 V9:Z13" name="범위1"/>
  </protectedRanges>
  <mergeCells count="54">
    <mergeCell ref="A2:AK2"/>
    <mergeCell ref="A4:AG4"/>
    <mergeCell ref="AA6:AK6"/>
    <mergeCell ref="C7:M8"/>
    <mergeCell ref="N7:U7"/>
    <mergeCell ref="V7:AC7"/>
    <mergeCell ref="AD7:AK8"/>
    <mergeCell ref="N8:R8"/>
    <mergeCell ref="S8:U8"/>
    <mergeCell ref="V8:Z8"/>
    <mergeCell ref="AA8:AC8"/>
    <mergeCell ref="AA9:AC9"/>
    <mergeCell ref="AD9:AK10"/>
    <mergeCell ref="C10:E10"/>
    <mergeCell ref="F10:M10"/>
    <mergeCell ref="N10:R10"/>
    <mergeCell ref="S10:U10"/>
    <mergeCell ref="V10:Z10"/>
    <mergeCell ref="AA10:AC10"/>
    <mergeCell ref="C9:E9"/>
    <mergeCell ref="F9:M9"/>
    <mergeCell ref="N9:R9"/>
    <mergeCell ref="S9:U9"/>
    <mergeCell ref="V9:Z9"/>
    <mergeCell ref="AD12:AK12"/>
    <mergeCell ref="C11:M11"/>
    <mergeCell ref="N11:R11"/>
    <mergeCell ref="S11:U11"/>
    <mergeCell ref="V11:Z11"/>
    <mergeCell ref="AA11:AC11"/>
    <mergeCell ref="AD11:AK11"/>
    <mergeCell ref="C12:M12"/>
    <mergeCell ref="N12:R12"/>
    <mergeCell ref="S12:U12"/>
    <mergeCell ref="V12:Z12"/>
    <mergeCell ref="AA12:AC12"/>
    <mergeCell ref="AD14:AK14"/>
    <mergeCell ref="C13:M13"/>
    <mergeCell ref="N13:R13"/>
    <mergeCell ref="S13:U13"/>
    <mergeCell ref="V13:Z13"/>
    <mergeCell ref="AA13:AC13"/>
    <mergeCell ref="AD13:AK13"/>
    <mergeCell ref="C14:M14"/>
    <mergeCell ref="N14:R14"/>
    <mergeCell ref="S14:U14"/>
    <mergeCell ref="V14:Z14"/>
    <mergeCell ref="AA14:AC14"/>
    <mergeCell ref="E16:AK16"/>
    <mergeCell ref="E17:AK17"/>
    <mergeCell ref="E18:AK18"/>
    <mergeCell ref="E19:AK19"/>
    <mergeCell ref="A23:AK23"/>
    <mergeCell ref="E20:AK20"/>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27"/>
  <sheetViews>
    <sheetView view="pageBreakPreview" zoomScaleNormal="100" zoomScaleSheetLayoutView="100" workbookViewId="0">
      <selection activeCell="AQ6" sqref="AQ6"/>
    </sheetView>
  </sheetViews>
  <sheetFormatPr defaultRowHeight="16.5"/>
  <cols>
    <col min="1" max="2" width="1.125" style="1" customWidth="1"/>
    <col min="3" max="3" width="2.375" style="1" customWidth="1"/>
    <col min="4" max="8" width="3.75" style="1" customWidth="1"/>
    <col min="9" max="37" width="2.375" style="1" customWidth="1"/>
    <col min="38" max="38" width="29.25" style="1" customWidth="1"/>
    <col min="39" max="39" width="13" style="1" customWidth="1"/>
    <col min="40" max="42" width="13.875" style="1" customWidth="1"/>
    <col min="43" max="46" width="9" style="1"/>
  </cols>
  <sheetData>
    <row r="2" spans="1:49" ht="19.5">
      <c r="A2" s="17"/>
      <c r="B2" s="436" t="s">
        <v>218</v>
      </c>
      <c r="C2" s="436"/>
      <c r="D2" s="436"/>
      <c r="E2" s="436"/>
      <c r="F2" s="436"/>
      <c r="G2" s="436"/>
      <c r="H2" s="436"/>
      <c r="I2" s="436"/>
      <c r="J2" s="436"/>
      <c r="K2" s="436"/>
      <c r="L2" s="436"/>
      <c r="M2" s="436"/>
      <c r="N2" s="436"/>
      <c r="O2" s="436"/>
      <c r="P2" s="436"/>
      <c r="Q2" s="436"/>
      <c r="R2" s="436"/>
      <c r="S2" s="436"/>
      <c r="T2" s="436"/>
      <c r="U2" s="436"/>
      <c r="V2" s="436"/>
      <c r="W2" s="436"/>
      <c r="X2" s="436"/>
      <c r="Y2" s="436"/>
      <c r="Z2" s="436"/>
      <c r="AA2" s="17"/>
      <c r="AB2" s="17"/>
      <c r="AC2" s="17"/>
      <c r="AD2" s="17"/>
      <c r="AE2" s="17"/>
      <c r="AF2" s="17"/>
      <c r="AG2" s="17"/>
      <c r="AH2" s="17"/>
      <c r="AI2" s="17"/>
      <c r="AJ2" s="17"/>
      <c r="AK2" s="17"/>
      <c r="AL2" s="17"/>
      <c r="AM2" s="17"/>
      <c r="AN2" s="17"/>
      <c r="AO2" s="17"/>
      <c r="AP2" s="17"/>
      <c r="AQ2" s="17"/>
      <c r="AR2" s="17"/>
      <c r="AS2" s="17"/>
      <c r="AT2" s="17"/>
      <c r="AU2" s="35"/>
      <c r="AV2" s="1"/>
      <c r="AW2" s="1"/>
    </row>
    <row r="3" spans="1:49"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V3" s="1"/>
      <c r="AW3" s="1"/>
    </row>
    <row r="4" spans="1:49" ht="17.25" customHeight="1">
      <c r="C4" s="281" t="s">
        <v>219</v>
      </c>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U4" s="1"/>
      <c r="AV4" s="1"/>
      <c r="AW4" s="1"/>
    </row>
    <row r="5" spans="1:49"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c r="AM5" s="14"/>
    </row>
    <row r="6" spans="1:49" ht="30" customHeight="1">
      <c r="A6" s="47"/>
      <c r="B6" s="47"/>
      <c r="C6" s="318" t="s">
        <v>206</v>
      </c>
      <c r="D6" s="318"/>
      <c r="E6" s="318"/>
      <c r="F6" s="318"/>
      <c r="G6" s="318"/>
      <c r="H6" s="318"/>
      <c r="I6" s="318" t="s">
        <v>207</v>
      </c>
      <c r="J6" s="318"/>
      <c r="K6" s="318"/>
      <c r="L6" s="318"/>
      <c r="M6" s="318"/>
      <c r="N6" s="318"/>
      <c r="O6" s="318"/>
      <c r="P6" s="318"/>
      <c r="Q6" s="318"/>
      <c r="R6" s="318"/>
      <c r="S6" s="318"/>
      <c r="T6" s="437" t="s">
        <v>208</v>
      </c>
      <c r="U6" s="437"/>
      <c r="V6" s="437"/>
      <c r="W6" s="437"/>
      <c r="X6" s="437"/>
      <c r="Y6" s="437" t="s">
        <v>209</v>
      </c>
      <c r="Z6" s="437"/>
      <c r="AA6" s="437"/>
      <c r="AB6" s="437"/>
      <c r="AC6" s="437"/>
      <c r="AD6" s="437" t="s">
        <v>210</v>
      </c>
      <c r="AE6" s="437"/>
      <c r="AF6" s="437"/>
      <c r="AG6" s="437"/>
      <c r="AH6" s="437"/>
      <c r="AI6" s="437"/>
      <c r="AJ6" s="437"/>
      <c r="AK6" s="437"/>
      <c r="AL6" s="210" t="s">
        <v>211</v>
      </c>
      <c r="AM6" s="210" t="s">
        <v>212</v>
      </c>
      <c r="AN6" s="210" t="s">
        <v>215</v>
      </c>
      <c r="AO6" s="210" t="s">
        <v>213</v>
      </c>
      <c r="AP6" s="210" t="s">
        <v>216</v>
      </c>
    </row>
    <row r="7" spans="1:49" ht="30" customHeight="1">
      <c r="A7" s="47"/>
      <c r="B7" s="47"/>
      <c r="C7" s="213">
        <v>1</v>
      </c>
      <c r="D7" s="433" t="s">
        <v>1135</v>
      </c>
      <c r="E7" s="680"/>
      <c r="F7" s="680"/>
      <c r="G7" s="680"/>
      <c r="H7" s="680"/>
      <c r="I7" s="680" t="s">
        <v>1136</v>
      </c>
      <c r="J7" s="680"/>
      <c r="K7" s="680"/>
      <c r="L7" s="680"/>
      <c r="M7" s="680"/>
      <c r="N7" s="680"/>
      <c r="O7" s="680"/>
      <c r="P7" s="680"/>
      <c r="Q7" s="680"/>
      <c r="R7" s="680"/>
      <c r="S7" s="680"/>
      <c r="T7" s="699" t="s">
        <v>1137</v>
      </c>
      <c r="U7" s="700"/>
      <c r="V7" s="700"/>
      <c r="W7" s="700"/>
      <c r="X7" s="700"/>
      <c r="Y7" s="699" t="s">
        <v>1138</v>
      </c>
      <c r="Z7" s="700"/>
      <c r="AA7" s="700"/>
      <c r="AB7" s="700"/>
      <c r="AC7" s="700"/>
      <c r="AD7" s="701" t="s">
        <v>1156</v>
      </c>
      <c r="AE7" s="701"/>
      <c r="AF7" s="701"/>
      <c r="AG7" s="701"/>
      <c r="AH7" s="701"/>
      <c r="AI7" s="701"/>
      <c r="AJ7" s="701"/>
      <c r="AK7" s="701"/>
      <c r="AL7" s="702" t="s">
        <v>1157</v>
      </c>
      <c r="AM7" s="702" t="s">
        <v>1158</v>
      </c>
      <c r="AN7" s="703">
        <v>58138</v>
      </c>
      <c r="AO7" s="703">
        <v>164949.3076</v>
      </c>
      <c r="AP7" s="703">
        <v>9575.52</v>
      </c>
    </row>
    <row r="8" spans="1:49" ht="30" customHeight="1">
      <c r="A8" s="47"/>
      <c r="B8" s="47"/>
      <c r="C8" s="214">
        <v>2</v>
      </c>
      <c r="D8" s="433"/>
      <c r="E8" s="434"/>
      <c r="F8" s="434"/>
      <c r="G8" s="434"/>
      <c r="H8" s="434"/>
      <c r="I8" s="434"/>
      <c r="J8" s="434"/>
      <c r="K8" s="434"/>
      <c r="L8" s="434"/>
      <c r="M8" s="434"/>
      <c r="N8" s="434"/>
      <c r="O8" s="434"/>
      <c r="P8" s="434"/>
      <c r="Q8" s="434"/>
      <c r="R8" s="434"/>
      <c r="S8" s="434"/>
      <c r="T8" s="435"/>
      <c r="U8" s="435"/>
      <c r="V8" s="435"/>
      <c r="W8" s="435"/>
      <c r="X8" s="435"/>
      <c r="Y8" s="435"/>
      <c r="Z8" s="435"/>
      <c r="AA8" s="435"/>
      <c r="AB8" s="435"/>
      <c r="AC8" s="435"/>
      <c r="AD8" s="432"/>
      <c r="AE8" s="432"/>
      <c r="AF8" s="432"/>
      <c r="AG8" s="432"/>
      <c r="AH8" s="432"/>
      <c r="AI8" s="432"/>
      <c r="AJ8" s="432"/>
      <c r="AK8" s="432"/>
      <c r="AL8" s="211"/>
      <c r="AM8" s="211"/>
      <c r="AN8" s="212"/>
      <c r="AO8" s="212"/>
      <c r="AP8" s="212"/>
    </row>
    <row r="9" spans="1:49" ht="30" customHeight="1">
      <c r="A9" s="47"/>
      <c r="B9" s="47"/>
      <c r="C9" s="213">
        <v>3</v>
      </c>
      <c r="D9" s="433"/>
      <c r="E9" s="434"/>
      <c r="F9" s="434"/>
      <c r="G9" s="434"/>
      <c r="H9" s="434"/>
      <c r="I9" s="434"/>
      <c r="J9" s="434"/>
      <c r="K9" s="434"/>
      <c r="L9" s="434"/>
      <c r="M9" s="434"/>
      <c r="N9" s="434"/>
      <c r="O9" s="434"/>
      <c r="P9" s="434"/>
      <c r="Q9" s="434"/>
      <c r="R9" s="434"/>
      <c r="S9" s="434"/>
      <c r="T9" s="435"/>
      <c r="U9" s="435"/>
      <c r="V9" s="435"/>
      <c r="W9" s="435"/>
      <c r="X9" s="435"/>
      <c r="Y9" s="435"/>
      <c r="Z9" s="435"/>
      <c r="AA9" s="435"/>
      <c r="AB9" s="435"/>
      <c r="AC9" s="435"/>
      <c r="AD9" s="432"/>
      <c r="AE9" s="432"/>
      <c r="AF9" s="432"/>
      <c r="AG9" s="432"/>
      <c r="AH9" s="432"/>
      <c r="AI9" s="432"/>
      <c r="AJ9" s="432"/>
      <c r="AK9" s="432"/>
      <c r="AL9" s="211"/>
      <c r="AM9" s="211"/>
      <c r="AN9" s="212"/>
      <c r="AO9" s="212"/>
      <c r="AP9" s="212"/>
    </row>
    <row r="10" spans="1:49" ht="30" customHeight="1">
      <c r="A10" s="47"/>
      <c r="B10" s="47"/>
      <c r="C10" s="214">
        <v>4</v>
      </c>
      <c r="D10" s="433"/>
      <c r="E10" s="434"/>
      <c r="F10" s="434"/>
      <c r="G10" s="434"/>
      <c r="H10" s="434"/>
      <c r="I10" s="434"/>
      <c r="J10" s="434"/>
      <c r="K10" s="434"/>
      <c r="L10" s="434"/>
      <c r="M10" s="434"/>
      <c r="N10" s="434"/>
      <c r="O10" s="434"/>
      <c r="P10" s="434"/>
      <c r="Q10" s="434"/>
      <c r="R10" s="434"/>
      <c r="S10" s="434"/>
      <c r="T10" s="435"/>
      <c r="U10" s="435"/>
      <c r="V10" s="435"/>
      <c r="W10" s="435"/>
      <c r="X10" s="435"/>
      <c r="Y10" s="435"/>
      <c r="Z10" s="435"/>
      <c r="AA10" s="435"/>
      <c r="AB10" s="435"/>
      <c r="AC10" s="435"/>
      <c r="AD10" s="432"/>
      <c r="AE10" s="432"/>
      <c r="AF10" s="432"/>
      <c r="AG10" s="432"/>
      <c r="AH10" s="432"/>
      <c r="AI10" s="432"/>
      <c r="AJ10" s="432"/>
      <c r="AK10" s="432"/>
      <c r="AL10" s="211"/>
      <c r="AM10" s="211"/>
      <c r="AN10" s="212"/>
      <c r="AO10" s="212"/>
      <c r="AP10" s="212"/>
    </row>
    <row r="11" spans="1:49" ht="30" customHeight="1">
      <c r="A11" s="47"/>
      <c r="B11" s="47"/>
      <c r="C11" s="213">
        <v>5</v>
      </c>
      <c r="D11" s="433"/>
      <c r="E11" s="434"/>
      <c r="F11" s="434"/>
      <c r="G11" s="434"/>
      <c r="H11" s="434"/>
      <c r="I11" s="434"/>
      <c r="J11" s="434"/>
      <c r="K11" s="434"/>
      <c r="L11" s="434"/>
      <c r="M11" s="434"/>
      <c r="N11" s="434"/>
      <c r="O11" s="434"/>
      <c r="P11" s="434"/>
      <c r="Q11" s="434"/>
      <c r="R11" s="434"/>
      <c r="S11" s="434"/>
      <c r="T11" s="435"/>
      <c r="U11" s="435"/>
      <c r="V11" s="435"/>
      <c r="W11" s="435"/>
      <c r="X11" s="435"/>
      <c r="Y11" s="435"/>
      <c r="Z11" s="435"/>
      <c r="AA11" s="435"/>
      <c r="AB11" s="435"/>
      <c r="AC11" s="435"/>
      <c r="AD11" s="432"/>
      <c r="AE11" s="432"/>
      <c r="AF11" s="432"/>
      <c r="AG11" s="432"/>
      <c r="AH11" s="432"/>
      <c r="AI11" s="432"/>
      <c r="AJ11" s="432"/>
      <c r="AK11" s="432"/>
      <c r="AL11" s="211"/>
      <c r="AM11" s="211"/>
      <c r="AN11" s="212"/>
      <c r="AO11" s="212"/>
      <c r="AP11" s="212"/>
    </row>
    <row r="12" spans="1:49" ht="30" customHeight="1">
      <c r="A12" s="47"/>
      <c r="B12" s="47"/>
      <c r="C12" s="214">
        <v>6</v>
      </c>
      <c r="D12" s="433"/>
      <c r="E12" s="434"/>
      <c r="F12" s="434"/>
      <c r="G12" s="434"/>
      <c r="H12" s="434"/>
      <c r="I12" s="434"/>
      <c r="J12" s="434"/>
      <c r="K12" s="434"/>
      <c r="L12" s="434"/>
      <c r="M12" s="434"/>
      <c r="N12" s="434"/>
      <c r="O12" s="434"/>
      <c r="P12" s="434"/>
      <c r="Q12" s="434"/>
      <c r="R12" s="434"/>
      <c r="S12" s="434"/>
      <c r="T12" s="435"/>
      <c r="U12" s="435"/>
      <c r="V12" s="435"/>
      <c r="W12" s="435"/>
      <c r="X12" s="435"/>
      <c r="Y12" s="435"/>
      <c r="Z12" s="435"/>
      <c r="AA12" s="435"/>
      <c r="AB12" s="435"/>
      <c r="AC12" s="435"/>
      <c r="AD12" s="432"/>
      <c r="AE12" s="432"/>
      <c r="AF12" s="432"/>
      <c r="AG12" s="432"/>
      <c r="AH12" s="432"/>
      <c r="AI12" s="432"/>
      <c r="AJ12" s="432"/>
      <c r="AK12" s="432"/>
      <c r="AL12" s="211"/>
      <c r="AM12" s="211"/>
      <c r="AN12" s="212"/>
      <c r="AO12" s="212"/>
      <c r="AP12" s="212"/>
    </row>
    <row r="13" spans="1:49" ht="30" customHeight="1">
      <c r="A13" s="47"/>
      <c r="B13" s="47"/>
      <c r="C13" s="213">
        <v>7</v>
      </c>
      <c r="D13" s="433"/>
      <c r="E13" s="434"/>
      <c r="F13" s="434"/>
      <c r="G13" s="434"/>
      <c r="H13" s="434"/>
      <c r="I13" s="434"/>
      <c r="J13" s="434"/>
      <c r="K13" s="434"/>
      <c r="L13" s="434"/>
      <c r="M13" s="434"/>
      <c r="N13" s="434"/>
      <c r="O13" s="434"/>
      <c r="P13" s="434"/>
      <c r="Q13" s="434"/>
      <c r="R13" s="434"/>
      <c r="S13" s="434"/>
      <c r="T13" s="435"/>
      <c r="U13" s="435"/>
      <c r="V13" s="435"/>
      <c r="W13" s="435"/>
      <c r="X13" s="435"/>
      <c r="Y13" s="435"/>
      <c r="Z13" s="435"/>
      <c r="AA13" s="435"/>
      <c r="AB13" s="435"/>
      <c r="AC13" s="435"/>
      <c r="AD13" s="432"/>
      <c r="AE13" s="432"/>
      <c r="AF13" s="432"/>
      <c r="AG13" s="432"/>
      <c r="AH13" s="432"/>
      <c r="AI13" s="432"/>
      <c r="AJ13" s="432"/>
      <c r="AK13" s="432"/>
      <c r="AL13" s="211"/>
      <c r="AM13" s="211"/>
      <c r="AN13" s="212"/>
      <c r="AO13" s="212"/>
      <c r="AP13" s="212"/>
    </row>
    <row r="14" spans="1:49" ht="30" customHeight="1">
      <c r="A14" s="47"/>
      <c r="B14" s="47"/>
      <c r="C14" s="214">
        <v>8</v>
      </c>
      <c r="D14" s="433"/>
      <c r="E14" s="434"/>
      <c r="F14" s="434"/>
      <c r="G14" s="434"/>
      <c r="H14" s="434"/>
      <c r="I14" s="434"/>
      <c r="J14" s="434"/>
      <c r="K14" s="434"/>
      <c r="L14" s="434"/>
      <c r="M14" s="434"/>
      <c r="N14" s="434"/>
      <c r="O14" s="434"/>
      <c r="P14" s="434"/>
      <c r="Q14" s="434"/>
      <c r="R14" s="434"/>
      <c r="S14" s="434"/>
      <c r="T14" s="435"/>
      <c r="U14" s="435"/>
      <c r="V14" s="435"/>
      <c r="W14" s="435"/>
      <c r="X14" s="435"/>
      <c r="Y14" s="435"/>
      <c r="Z14" s="435"/>
      <c r="AA14" s="435"/>
      <c r="AB14" s="435"/>
      <c r="AC14" s="435"/>
      <c r="AD14" s="432"/>
      <c r="AE14" s="432"/>
      <c r="AF14" s="432"/>
      <c r="AG14" s="432"/>
      <c r="AH14" s="432"/>
      <c r="AI14" s="432"/>
      <c r="AJ14" s="432"/>
      <c r="AK14" s="432"/>
      <c r="AL14" s="211"/>
      <c r="AM14" s="211"/>
      <c r="AN14" s="212"/>
      <c r="AO14" s="212"/>
      <c r="AP14" s="212"/>
    </row>
    <row r="15" spans="1:49" ht="30" customHeight="1">
      <c r="A15" s="47"/>
      <c r="B15" s="47"/>
      <c r="C15" s="213">
        <v>9</v>
      </c>
      <c r="D15" s="433"/>
      <c r="E15" s="434"/>
      <c r="F15" s="434"/>
      <c r="G15" s="434"/>
      <c r="H15" s="434"/>
      <c r="I15" s="434"/>
      <c r="J15" s="434"/>
      <c r="K15" s="434"/>
      <c r="L15" s="434"/>
      <c r="M15" s="434"/>
      <c r="N15" s="434"/>
      <c r="O15" s="434"/>
      <c r="P15" s="434"/>
      <c r="Q15" s="434"/>
      <c r="R15" s="434"/>
      <c r="S15" s="434"/>
      <c r="T15" s="435"/>
      <c r="U15" s="435"/>
      <c r="V15" s="435"/>
      <c r="W15" s="435"/>
      <c r="X15" s="435"/>
      <c r="Y15" s="435"/>
      <c r="Z15" s="435"/>
      <c r="AA15" s="435"/>
      <c r="AB15" s="435"/>
      <c r="AC15" s="435"/>
      <c r="AD15" s="432"/>
      <c r="AE15" s="432"/>
      <c r="AF15" s="432"/>
      <c r="AG15" s="432"/>
      <c r="AH15" s="432"/>
      <c r="AI15" s="432"/>
      <c r="AJ15" s="432"/>
      <c r="AK15" s="432"/>
      <c r="AL15" s="211"/>
      <c r="AM15" s="211"/>
      <c r="AN15" s="212"/>
      <c r="AO15" s="212"/>
      <c r="AP15" s="212"/>
    </row>
    <row r="16" spans="1:49" ht="30" customHeight="1">
      <c r="A16" s="47"/>
      <c r="B16" s="47"/>
      <c r="C16" s="214">
        <v>10</v>
      </c>
      <c r="D16" s="433"/>
      <c r="E16" s="434"/>
      <c r="F16" s="434"/>
      <c r="G16" s="434"/>
      <c r="H16" s="434"/>
      <c r="I16" s="434"/>
      <c r="J16" s="434"/>
      <c r="K16" s="434"/>
      <c r="L16" s="434"/>
      <c r="M16" s="434"/>
      <c r="N16" s="434"/>
      <c r="O16" s="434"/>
      <c r="P16" s="434"/>
      <c r="Q16" s="434"/>
      <c r="R16" s="434"/>
      <c r="S16" s="434"/>
      <c r="T16" s="435"/>
      <c r="U16" s="435"/>
      <c r="V16" s="435"/>
      <c r="W16" s="435"/>
      <c r="X16" s="435"/>
      <c r="Y16" s="435"/>
      <c r="Z16" s="435"/>
      <c r="AA16" s="435"/>
      <c r="AB16" s="435"/>
      <c r="AC16" s="435"/>
      <c r="AD16" s="432"/>
      <c r="AE16" s="432"/>
      <c r="AF16" s="432"/>
      <c r="AG16" s="432"/>
      <c r="AH16" s="432"/>
      <c r="AI16" s="432"/>
      <c r="AJ16" s="432"/>
      <c r="AK16" s="432"/>
      <c r="AL16" s="211"/>
      <c r="AM16" s="211"/>
      <c r="AN16" s="212"/>
      <c r="AO16" s="212"/>
      <c r="AP16" s="212"/>
    </row>
    <row r="17" spans="1:46" ht="30" customHeight="1">
      <c r="A17" s="47"/>
      <c r="B17" s="47"/>
      <c r="C17" s="213">
        <v>11</v>
      </c>
      <c r="D17" s="433"/>
      <c r="E17" s="434"/>
      <c r="F17" s="434"/>
      <c r="G17" s="434"/>
      <c r="H17" s="434"/>
      <c r="I17" s="434"/>
      <c r="J17" s="434"/>
      <c r="K17" s="434"/>
      <c r="L17" s="434"/>
      <c r="M17" s="434"/>
      <c r="N17" s="434"/>
      <c r="O17" s="434"/>
      <c r="P17" s="434"/>
      <c r="Q17" s="434"/>
      <c r="R17" s="434"/>
      <c r="S17" s="434"/>
      <c r="T17" s="435"/>
      <c r="U17" s="435"/>
      <c r="V17" s="435"/>
      <c r="W17" s="435"/>
      <c r="X17" s="435"/>
      <c r="Y17" s="435"/>
      <c r="Z17" s="435"/>
      <c r="AA17" s="435"/>
      <c r="AB17" s="435"/>
      <c r="AC17" s="435"/>
      <c r="AD17" s="432"/>
      <c r="AE17" s="432"/>
      <c r="AF17" s="432"/>
      <c r="AG17" s="432"/>
      <c r="AH17" s="432"/>
      <c r="AI17" s="432"/>
      <c r="AJ17" s="432"/>
      <c r="AK17" s="432"/>
      <c r="AL17" s="211"/>
      <c r="AM17" s="211"/>
      <c r="AN17" s="212"/>
      <c r="AO17" s="212"/>
      <c r="AP17" s="212"/>
    </row>
    <row r="18" spans="1:46" ht="30" customHeight="1">
      <c r="A18" s="47"/>
      <c r="B18" s="47"/>
      <c r="C18" s="214">
        <v>12</v>
      </c>
      <c r="D18" s="433"/>
      <c r="E18" s="434"/>
      <c r="F18" s="434"/>
      <c r="G18" s="434"/>
      <c r="H18" s="434"/>
      <c r="I18" s="434"/>
      <c r="J18" s="434"/>
      <c r="K18" s="434"/>
      <c r="L18" s="434"/>
      <c r="M18" s="434"/>
      <c r="N18" s="434"/>
      <c r="O18" s="434"/>
      <c r="P18" s="434"/>
      <c r="Q18" s="434"/>
      <c r="R18" s="434"/>
      <c r="S18" s="434"/>
      <c r="T18" s="435"/>
      <c r="U18" s="435"/>
      <c r="V18" s="435"/>
      <c r="W18" s="435"/>
      <c r="X18" s="435"/>
      <c r="Y18" s="435"/>
      <c r="Z18" s="435"/>
      <c r="AA18" s="435"/>
      <c r="AB18" s="435"/>
      <c r="AC18" s="435"/>
      <c r="AD18" s="432"/>
      <c r="AE18" s="432"/>
      <c r="AF18" s="432"/>
      <c r="AG18" s="432"/>
      <c r="AH18" s="432"/>
      <c r="AI18" s="432"/>
      <c r="AJ18" s="432"/>
      <c r="AK18" s="432"/>
      <c r="AL18" s="211"/>
      <c r="AM18" s="211"/>
      <c r="AN18" s="212"/>
      <c r="AO18" s="212"/>
      <c r="AP18" s="212"/>
    </row>
    <row r="19" spans="1:46" ht="30" customHeight="1">
      <c r="A19" s="47"/>
      <c r="B19" s="47"/>
      <c r="C19" s="213">
        <v>13</v>
      </c>
      <c r="D19" s="433"/>
      <c r="E19" s="434"/>
      <c r="F19" s="434"/>
      <c r="G19" s="434"/>
      <c r="H19" s="434"/>
      <c r="I19" s="434"/>
      <c r="J19" s="434"/>
      <c r="K19" s="434"/>
      <c r="L19" s="434"/>
      <c r="M19" s="434"/>
      <c r="N19" s="434"/>
      <c r="O19" s="434"/>
      <c r="P19" s="434"/>
      <c r="Q19" s="434"/>
      <c r="R19" s="434"/>
      <c r="S19" s="434"/>
      <c r="T19" s="435"/>
      <c r="U19" s="435"/>
      <c r="V19" s="435"/>
      <c r="W19" s="435"/>
      <c r="X19" s="435"/>
      <c r="Y19" s="435"/>
      <c r="Z19" s="435"/>
      <c r="AA19" s="435"/>
      <c r="AB19" s="435"/>
      <c r="AC19" s="435"/>
      <c r="AD19" s="432"/>
      <c r="AE19" s="432"/>
      <c r="AF19" s="432"/>
      <c r="AG19" s="432"/>
      <c r="AH19" s="432"/>
      <c r="AI19" s="432"/>
      <c r="AJ19" s="432"/>
      <c r="AK19" s="432"/>
      <c r="AL19" s="211"/>
      <c r="AM19" s="211"/>
      <c r="AN19" s="212"/>
      <c r="AO19" s="212"/>
      <c r="AP19" s="212"/>
    </row>
    <row r="20" spans="1:46" ht="30" customHeight="1">
      <c r="A20" s="47"/>
      <c r="B20" s="47"/>
      <c r="C20" s="214">
        <v>14</v>
      </c>
      <c r="D20" s="433"/>
      <c r="E20" s="434"/>
      <c r="F20" s="434"/>
      <c r="G20" s="434"/>
      <c r="H20" s="434"/>
      <c r="I20" s="434"/>
      <c r="J20" s="434"/>
      <c r="K20" s="434"/>
      <c r="L20" s="434"/>
      <c r="M20" s="434"/>
      <c r="N20" s="434"/>
      <c r="O20" s="434"/>
      <c r="P20" s="434"/>
      <c r="Q20" s="434"/>
      <c r="R20" s="434"/>
      <c r="S20" s="434"/>
      <c r="T20" s="435"/>
      <c r="U20" s="435"/>
      <c r="V20" s="435"/>
      <c r="W20" s="435"/>
      <c r="X20" s="435"/>
      <c r="Y20" s="435"/>
      <c r="Z20" s="435"/>
      <c r="AA20" s="435"/>
      <c r="AB20" s="435"/>
      <c r="AC20" s="435"/>
      <c r="AD20" s="432"/>
      <c r="AE20" s="432"/>
      <c r="AF20" s="432"/>
      <c r="AG20" s="432"/>
      <c r="AH20" s="432"/>
      <c r="AI20" s="432"/>
      <c r="AJ20" s="432"/>
      <c r="AK20" s="432"/>
      <c r="AL20" s="211"/>
      <c r="AM20" s="211"/>
      <c r="AN20" s="212"/>
      <c r="AO20" s="212"/>
      <c r="AP20" s="212"/>
    </row>
    <row r="21" spans="1:46" ht="30" customHeight="1">
      <c r="A21" s="47"/>
      <c r="B21" s="47"/>
      <c r="C21" s="213">
        <v>15</v>
      </c>
      <c r="D21" s="433"/>
      <c r="E21" s="434"/>
      <c r="F21" s="434"/>
      <c r="G21" s="434"/>
      <c r="H21" s="434"/>
      <c r="I21" s="434"/>
      <c r="J21" s="434"/>
      <c r="K21" s="434"/>
      <c r="L21" s="434"/>
      <c r="M21" s="434"/>
      <c r="N21" s="434"/>
      <c r="O21" s="434"/>
      <c r="P21" s="434"/>
      <c r="Q21" s="434"/>
      <c r="R21" s="434"/>
      <c r="S21" s="434"/>
      <c r="T21" s="435"/>
      <c r="U21" s="435"/>
      <c r="V21" s="435"/>
      <c r="W21" s="435"/>
      <c r="X21" s="435"/>
      <c r="Y21" s="435"/>
      <c r="Z21" s="435"/>
      <c r="AA21" s="435"/>
      <c r="AB21" s="435"/>
      <c r="AC21" s="435"/>
      <c r="AD21" s="432"/>
      <c r="AE21" s="432"/>
      <c r="AF21" s="432"/>
      <c r="AG21" s="432"/>
      <c r="AH21" s="432"/>
      <c r="AI21" s="432"/>
      <c r="AJ21" s="432"/>
      <c r="AK21" s="432"/>
      <c r="AL21" s="211"/>
      <c r="AM21" s="211"/>
      <c r="AN21" s="212"/>
      <c r="AO21" s="212"/>
      <c r="AP21" s="212"/>
    </row>
    <row r="22" spans="1:46">
      <c r="D22" s="86"/>
      <c r="E22" s="431" t="s">
        <v>214</v>
      </c>
      <c r="F22" s="431"/>
      <c r="G22" s="431"/>
      <c r="H22" s="431"/>
      <c r="I22" s="431"/>
      <c r="J22" s="431"/>
      <c r="K22" s="431"/>
      <c r="L22" s="431"/>
      <c r="M22" s="431"/>
      <c r="N22" s="431"/>
      <c r="O22" s="431"/>
      <c r="P22" s="431"/>
      <c r="Q22" s="431"/>
      <c r="R22" s="431"/>
      <c r="S22" s="431"/>
      <c r="T22" s="431"/>
      <c r="U22" s="431"/>
      <c r="V22" s="431"/>
      <c r="W22" s="431"/>
      <c r="X22" s="431"/>
      <c r="Y22" s="431"/>
      <c r="Z22" s="431"/>
      <c r="AA22" s="431"/>
      <c r="AB22" s="431"/>
      <c r="AC22" s="431"/>
      <c r="AD22" s="431"/>
      <c r="AE22" s="431"/>
    </row>
    <row r="23" spans="1:46" ht="26.25" customHeight="1">
      <c r="A23" s="23"/>
      <c r="B23" s="22"/>
      <c r="C23" s="21"/>
      <c r="D23" s="21"/>
      <c r="E23" s="278"/>
      <c r="F23" s="278"/>
      <c r="G23" s="278"/>
      <c r="H23" s="278"/>
      <c r="I23" s="278"/>
      <c r="J23" s="278"/>
      <c r="K23" s="278"/>
      <c r="L23" s="278"/>
      <c r="M23" s="278"/>
      <c r="N23" s="278"/>
      <c r="O23" s="278"/>
      <c r="P23" s="278"/>
      <c r="Q23" s="278"/>
      <c r="R23" s="278"/>
      <c r="S23" s="278"/>
      <c r="T23" s="278"/>
      <c r="U23" s="278"/>
      <c r="V23" s="278"/>
      <c r="W23" s="278"/>
      <c r="X23" s="278"/>
      <c r="Y23" s="278"/>
      <c r="Z23" s="278"/>
      <c r="AA23" s="278"/>
      <c r="AB23" s="278"/>
      <c r="AC23" s="278"/>
      <c r="AD23" s="278"/>
      <c r="AE23" s="278"/>
      <c r="AF23" s="278"/>
      <c r="AG23" s="278"/>
      <c r="AH23" s="278"/>
      <c r="AI23" s="278"/>
      <c r="AJ23" s="278"/>
      <c r="AK23" s="278"/>
      <c r="AL23" s="87" t="s">
        <v>217</v>
      </c>
    </row>
    <row r="26" spans="1:46" ht="151.5" customHeight="1">
      <c r="A26" s="236" t="s">
        <v>408</v>
      </c>
      <c r="B26" s="237"/>
      <c r="C26" s="237"/>
      <c r="D26" s="237"/>
      <c r="E26" s="237"/>
      <c r="F26" s="237"/>
      <c r="G26" s="237"/>
      <c r="H26" s="237"/>
      <c r="I26" s="237"/>
      <c r="J26" s="237"/>
      <c r="K26" s="237"/>
      <c r="L26" s="237"/>
      <c r="M26" s="237"/>
      <c r="N26" s="237"/>
      <c r="O26" s="237"/>
      <c r="P26" s="237"/>
      <c r="Q26" s="237"/>
      <c r="R26" s="237"/>
      <c r="S26" s="237"/>
      <c r="T26" s="237"/>
      <c r="U26" s="237"/>
      <c r="V26" s="237"/>
      <c r="W26" s="237"/>
      <c r="X26" s="237"/>
      <c r="Y26" s="237"/>
      <c r="Z26" s="237"/>
      <c r="AA26" s="237"/>
      <c r="AB26" s="237"/>
      <c r="AC26" s="237"/>
      <c r="AD26" s="237"/>
      <c r="AE26" s="237"/>
      <c r="AF26" s="237"/>
      <c r="AG26" s="237"/>
      <c r="AH26" s="237"/>
      <c r="AI26" s="237"/>
      <c r="AJ26" s="237"/>
      <c r="AK26" s="238"/>
    </row>
    <row r="27" spans="1:46" ht="133.5" customHeight="1">
      <c r="A27" s="236" t="s">
        <v>220</v>
      </c>
      <c r="B27" s="237"/>
      <c r="C27" s="237"/>
      <c r="D27" s="237"/>
      <c r="E27" s="237"/>
      <c r="F27" s="237"/>
      <c r="G27" s="237"/>
      <c r="H27" s="237"/>
      <c r="I27" s="237"/>
      <c r="J27" s="237"/>
      <c r="K27" s="237"/>
      <c r="L27" s="237"/>
      <c r="M27" s="237"/>
      <c r="N27" s="237"/>
      <c r="O27" s="237"/>
      <c r="P27" s="237"/>
      <c r="Q27" s="237"/>
      <c r="R27" s="237"/>
      <c r="S27" s="237"/>
      <c r="T27" s="237"/>
      <c r="U27" s="237"/>
      <c r="V27" s="237"/>
      <c r="W27" s="237"/>
      <c r="X27" s="237"/>
      <c r="Y27" s="237"/>
      <c r="Z27" s="237"/>
      <c r="AA27" s="237"/>
      <c r="AB27" s="237"/>
      <c r="AC27" s="237"/>
      <c r="AD27" s="237"/>
      <c r="AE27" s="237"/>
      <c r="AF27" s="237"/>
      <c r="AG27" s="237"/>
      <c r="AH27" s="237"/>
      <c r="AI27" s="237"/>
      <c r="AJ27" s="237"/>
      <c r="AK27" s="238"/>
      <c r="AL27"/>
      <c r="AM27"/>
      <c r="AN27"/>
      <c r="AO27"/>
      <c r="AP27"/>
      <c r="AQ27"/>
      <c r="AR27"/>
      <c r="AS27"/>
      <c r="AT27"/>
    </row>
  </sheetData>
  <sheetProtection formatCells="0" formatRows="0"/>
  <mergeCells count="86">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Y15:AC15"/>
    <mergeCell ref="AD15:AK15"/>
    <mergeCell ref="D14:H14"/>
    <mergeCell ref="I14:S14"/>
    <mergeCell ref="T14:X14"/>
    <mergeCell ref="Y14:AC14"/>
    <mergeCell ref="AD14:AK14"/>
    <mergeCell ref="Y17:AC17"/>
    <mergeCell ref="AD17:AK17"/>
    <mergeCell ref="D16:H16"/>
    <mergeCell ref="I16:S16"/>
    <mergeCell ref="T16:X16"/>
    <mergeCell ref="Y16:AC16"/>
    <mergeCell ref="AD16:AK16"/>
    <mergeCell ref="Y9:AC9"/>
    <mergeCell ref="AD9:AK9"/>
    <mergeCell ref="D8:H8"/>
    <mergeCell ref="I8:S8"/>
    <mergeCell ref="T8:X8"/>
    <mergeCell ref="Y8:AC8"/>
    <mergeCell ref="AD8:AK8"/>
    <mergeCell ref="I11:S11"/>
    <mergeCell ref="T11:X11"/>
    <mergeCell ref="Y11:AC11"/>
    <mergeCell ref="AD11:AK11"/>
    <mergeCell ref="D10:H10"/>
    <mergeCell ref="I10:S10"/>
    <mergeCell ref="T10:X10"/>
    <mergeCell ref="Y10:AC10"/>
    <mergeCell ref="AD10:AK10"/>
    <mergeCell ref="D13:H13"/>
    <mergeCell ref="I13:S13"/>
    <mergeCell ref="T13:X13"/>
    <mergeCell ref="Y13:AC13"/>
    <mergeCell ref="AD13:AK13"/>
    <mergeCell ref="D12:H12"/>
    <mergeCell ref="I12:S12"/>
    <mergeCell ref="T12:X12"/>
    <mergeCell ref="Y12:AC12"/>
    <mergeCell ref="AD12:AK12"/>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s>
  <phoneticPr fontId="2" type="noConversion"/>
  <dataValidations disablePrompts="1"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S8" sqref="S8:T8"/>
    </sheetView>
  </sheetViews>
  <sheetFormatPr defaultRowHeight="16.5"/>
  <cols>
    <col min="1" max="2" width="1.125" style="1" customWidth="1"/>
    <col min="3" max="3" width="2.375" style="1" customWidth="1"/>
    <col min="4" max="6" width="3.75" style="1" customWidth="1"/>
    <col min="7" max="22" width="4.375" style="1" customWidth="1"/>
    <col min="23" max="25" width="3.25" style="1" customWidth="1"/>
    <col min="26" max="27" width="9" style="1"/>
  </cols>
  <sheetData>
    <row r="1" spans="1:38" ht="19.5" customHeight="1">
      <c r="Z1" s="17"/>
      <c r="AA1" s="35"/>
      <c r="AB1" s="1"/>
      <c r="AC1" s="1"/>
    </row>
    <row r="2" spans="1:38" ht="17.25" customHeight="1">
      <c r="C2" s="281" t="s">
        <v>231</v>
      </c>
      <c r="D2" s="281"/>
      <c r="E2" s="281"/>
      <c r="F2" s="281"/>
      <c r="G2" s="281"/>
      <c r="H2" s="281"/>
      <c r="I2" s="281"/>
      <c r="J2" s="281"/>
      <c r="K2" s="281"/>
      <c r="L2" s="281"/>
      <c r="M2" s="281"/>
      <c r="N2" s="281"/>
      <c r="O2" s="281"/>
      <c r="P2" s="281"/>
      <c r="Q2" s="281"/>
      <c r="R2" s="281"/>
      <c r="S2" s="281"/>
      <c r="T2" s="281"/>
      <c r="U2" s="281"/>
      <c r="V2" s="281"/>
      <c r="AB2" s="1"/>
      <c r="AC2" s="1"/>
      <c r="AD2" s="1"/>
      <c r="AE2" s="1"/>
      <c r="AF2" s="1"/>
      <c r="AG2" s="1"/>
      <c r="AH2" s="1"/>
      <c r="AI2" s="1"/>
      <c r="AJ2" s="1"/>
      <c r="AK2" s="1"/>
      <c r="AL2" s="1"/>
    </row>
    <row r="3" spans="1:38" ht="17.25" customHeight="1">
      <c r="A3" s="17"/>
      <c r="B3" s="16"/>
      <c r="C3" s="16"/>
      <c r="D3" s="16"/>
      <c r="E3" s="16"/>
      <c r="F3" s="16"/>
      <c r="G3" s="16"/>
      <c r="H3" s="16"/>
      <c r="I3" s="16"/>
      <c r="J3" s="16"/>
      <c r="K3" s="16"/>
      <c r="L3" s="16"/>
      <c r="M3" s="16"/>
      <c r="N3" s="16"/>
      <c r="O3" s="16"/>
      <c r="P3" s="16"/>
      <c r="Q3" s="16"/>
      <c r="R3" s="16"/>
      <c r="S3" s="16"/>
      <c r="T3" s="16"/>
      <c r="U3" s="16"/>
      <c r="V3" s="16"/>
      <c r="W3" s="16"/>
      <c r="X3" s="16"/>
      <c r="Y3" s="16"/>
      <c r="AB3" s="1"/>
      <c r="AC3" s="1"/>
    </row>
    <row r="4" spans="1:38" ht="18.75" customHeight="1">
      <c r="A4" s="17"/>
      <c r="B4" s="16"/>
      <c r="C4" s="206"/>
      <c r="D4" s="206"/>
      <c r="E4" s="206"/>
      <c r="F4" s="206"/>
      <c r="G4" s="206"/>
      <c r="H4" s="206"/>
      <c r="I4" s="206"/>
      <c r="J4" s="206"/>
      <c r="K4" s="206"/>
      <c r="L4" s="206"/>
      <c r="M4" s="206"/>
      <c r="N4" s="206"/>
      <c r="O4" s="206"/>
      <c r="P4" s="206"/>
      <c r="Q4" s="206"/>
      <c r="R4" s="206"/>
      <c r="S4" s="317" t="s">
        <v>221</v>
      </c>
      <c r="T4" s="317"/>
      <c r="U4" s="317"/>
      <c r="V4" s="317"/>
      <c r="W4" s="317"/>
      <c r="X4" s="317"/>
      <c r="Y4" s="317"/>
    </row>
    <row r="5" spans="1:38" ht="30" customHeight="1">
      <c r="A5" s="89"/>
      <c r="B5" s="89"/>
      <c r="C5" s="318" t="s">
        <v>222</v>
      </c>
      <c r="D5" s="318"/>
      <c r="E5" s="318"/>
      <c r="F5" s="318"/>
      <c r="G5" s="318" t="s">
        <v>72</v>
      </c>
      <c r="H5" s="318"/>
      <c r="I5" s="318"/>
      <c r="J5" s="318"/>
      <c r="K5" s="318" t="s">
        <v>223</v>
      </c>
      <c r="L5" s="318"/>
      <c r="M5" s="318"/>
      <c r="N5" s="318"/>
      <c r="O5" s="318" t="s">
        <v>224</v>
      </c>
      <c r="P5" s="318"/>
      <c r="Q5" s="318"/>
      <c r="R5" s="318"/>
      <c r="S5" s="319" t="s">
        <v>225</v>
      </c>
      <c r="T5" s="319"/>
      <c r="U5" s="437" t="s">
        <v>226</v>
      </c>
      <c r="V5" s="437"/>
      <c r="W5" s="437" t="s">
        <v>227</v>
      </c>
      <c r="X5" s="437"/>
      <c r="Y5" s="437"/>
    </row>
    <row r="6" spans="1:38" ht="30" customHeight="1">
      <c r="A6" s="89"/>
      <c r="B6" s="89"/>
      <c r="C6" s="318"/>
      <c r="D6" s="318"/>
      <c r="E6" s="318"/>
      <c r="F6" s="318"/>
      <c r="G6" s="441" t="s">
        <v>228</v>
      </c>
      <c r="H6" s="441"/>
      <c r="I6" s="441" t="s">
        <v>229</v>
      </c>
      <c r="J6" s="441"/>
      <c r="K6" s="441" t="s">
        <v>228</v>
      </c>
      <c r="L6" s="441"/>
      <c r="M6" s="441" t="s">
        <v>229</v>
      </c>
      <c r="N6" s="441"/>
      <c r="O6" s="441" t="s">
        <v>228</v>
      </c>
      <c r="P6" s="441"/>
      <c r="Q6" s="441" t="s">
        <v>230</v>
      </c>
      <c r="R6" s="441"/>
      <c r="S6" s="319"/>
      <c r="T6" s="319"/>
      <c r="U6" s="437"/>
      <c r="V6" s="437"/>
      <c r="W6" s="437"/>
      <c r="X6" s="437"/>
      <c r="Y6" s="437"/>
    </row>
    <row r="7" spans="1:38" ht="48" customHeight="1">
      <c r="A7" s="89"/>
      <c r="B7" s="89"/>
      <c r="C7" s="215">
        <v>1</v>
      </c>
      <c r="D7" s="438" t="s">
        <v>1135</v>
      </c>
      <c r="E7" s="438"/>
      <c r="F7" s="438"/>
      <c r="G7" s="678">
        <v>146490.72964100001</v>
      </c>
      <c r="H7" s="678"/>
      <c r="I7" s="678">
        <v>207252.320359</v>
      </c>
      <c r="J7" s="678"/>
      <c r="K7" s="678">
        <v>2691.5574350000002</v>
      </c>
      <c r="L7" s="678"/>
      <c r="M7" s="678">
        <v>6381.490863</v>
      </c>
      <c r="N7" s="678"/>
      <c r="O7" s="678"/>
      <c r="P7" s="678"/>
      <c r="Q7" s="678"/>
      <c r="R7" s="678"/>
      <c r="S7" s="678">
        <v>11747</v>
      </c>
      <c r="T7" s="678"/>
      <c r="U7" s="439"/>
      <c r="V7" s="439"/>
      <c r="W7" s="440">
        <f t="shared" ref="W7" si="0">G7+I7+K7+M7+O7+Q7-S7-U7</f>
        <v>351069.09829800006</v>
      </c>
      <c r="X7" s="440"/>
      <c r="Y7" s="440"/>
    </row>
    <row r="8" spans="1:38" ht="48" customHeight="1">
      <c r="A8" s="89"/>
      <c r="B8" s="89"/>
      <c r="C8" s="215">
        <v>2</v>
      </c>
      <c r="D8" s="438">
        <f>'2부.Ⅰ.1.1)'!D8</f>
        <v>0</v>
      </c>
      <c r="E8" s="438"/>
      <c r="F8" s="438"/>
      <c r="G8" s="313"/>
      <c r="H8" s="313"/>
      <c r="I8" s="313"/>
      <c r="J8" s="313"/>
      <c r="K8" s="313"/>
      <c r="L8" s="313"/>
      <c r="M8" s="313"/>
      <c r="N8" s="313"/>
      <c r="O8" s="313"/>
      <c r="P8" s="313"/>
      <c r="Q8" s="313"/>
      <c r="R8" s="313"/>
      <c r="S8" s="313"/>
      <c r="T8" s="313"/>
      <c r="U8" s="439"/>
      <c r="V8" s="439"/>
      <c r="W8" s="440">
        <f t="shared" ref="W8:W21" si="1">G8+I8+K8+M8+O8+Q8-S8-U8</f>
        <v>0</v>
      </c>
      <c r="X8" s="440"/>
      <c r="Y8" s="440"/>
    </row>
    <row r="9" spans="1:38" ht="48" customHeight="1">
      <c r="A9" s="89"/>
      <c r="B9" s="89"/>
      <c r="C9" s="215">
        <v>3</v>
      </c>
      <c r="D9" s="438">
        <f>'2부.Ⅰ.1.1)'!D9</f>
        <v>0</v>
      </c>
      <c r="E9" s="438"/>
      <c r="F9" s="438"/>
      <c r="G9" s="313"/>
      <c r="H9" s="313"/>
      <c r="I9" s="313"/>
      <c r="J9" s="313"/>
      <c r="K9" s="313"/>
      <c r="L9" s="313"/>
      <c r="M9" s="313"/>
      <c r="N9" s="313"/>
      <c r="O9" s="313"/>
      <c r="P9" s="313"/>
      <c r="Q9" s="313"/>
      <c r="R9" s="313"/>
      <c r="S9" s="313"/>
      <c r="T9" s="313"/>
      <c r="U9" s="439"/>
      <c r="V9" s="439"/>
      <c r="W9" s="440">
        <f t="shared" si="1"/>
        <v>0</v>
      </c>
      <c r="X9" s="440"/>
      <c r="Y9" s="440"/>
    </row>
    <row r="10" spans="1:38" ht="48" customHeight="1">
      <c r="A10" s="89"/>
      <c r="B10" s="89"/>
      <c r="C10" s="215">
        <v>4</v>
      </c>
      <c r="D10" s="438">
        <f>'2부.Ⅰ.1.1)'!D10</f>
        <v>0</v>
      </c>
      <c r="E10" s="438"/>
      <c r="F10" s="438"/>
      <c r="G10" s="313"/>
      <c r="H10" s="313"/>
      <c r="I10" s="313"/>
      <c r="J10" s="313"/>
      <c r="K10" s="313"/>
      <c r="L10" s="313"/>
      <c r="M10" s="313"/>
      <c r="N10" s="313"/>
      <c r="O10" s="313"/>
      <c r="P10" s="313"/>
      <c r="Q10" s="313"/>
      <c r="R10" s="313"/>
      <c r="S10" s="313"/>
      <c r="T10" s="313"/>
      <c r="U10" s="439"/>
      <c r="V10" s="439"/>
      <c r="W10" s="440">
        <f t="shared" si="1"/>
        <v>0</v>
      </c>
      <c r="X10" s="440"/>
      <c r="Y10" s="440"/>
    </row>
    <row r="11" spans="1:38" ht="48" customHeight="1">
      <c r="A11" s="89"/>
      <c r="B11" s="89"/>
      <c r="C11" s="215">
        <v>5</v>
      </c>
      <c r="D11" s="438">
        <f>'2부.Ⅰ.1.1)'!D11</f>
        <v>0</v>
      </c>
      <c r="E11" s="438"/>
      <c r="F11" s="438"/>
      <c r="G11" s="313"/>
      <c r="H11" s="313"/>
      <c r="I11" s="313"/>
      <c r="J11" s="313"/>
      <c r="K11" s="313"/>
      <c r="L11" s="313"/>
      <c r="M11" s="313"/>
      <c r="N11" s="313"/>
      <c r="O11" s="313"/>
      <c r="P11" s="313"/>
      <c r="Q11" s="313"/>
      <c r="R11" s="313"/>
      <c r="S11" s="313"/>
      <c r="T11" s="313"/>
      <c r="U11" s="439"/>
      <c r="V11" s="439"/>
      <c r="W11" s="440">
        <f t="shared" si="1"/>
        <v>0</v>
      </c>
      <c r="X11" s="440"/>
      <c r="Y11" s="440"/>
    </row>
    <row r="12" spans="1:38" ht="48" customHeight="1">
      <c r="A12" s="89"/>
      <c r="B12" s="89"/>
      <c r="C12" s="215">
        <v>6</v>
      </c>
      <c r="D12" s="438">
        <f>'2부.Ⅰ.1.1)'!D12</f>
        <v>0</v>
      </c>
      <c r="E12" s="438"/>
      <c r="F12" s="438"/>
      <c r="G12" s="313"/>
      <c r="H12" s="313"/>
      <c r="I12" s="313"/>
      <c r="J12" s="313"/>
      <c r="K12" s="313"/>
      <c r="L12" s="313"/>
      <c r="M12" s="313"/>
      <c r="N12" s="313"/>
      <c r="O12" s="313"/>
      <c r="P12" s="313"/>
      <c r="Q12" s="313"/>
      <c r="R12" s="313"/>
      <c r="S12" s="313"/>
      <c r="T12" s="313"/>
      <c r="U12" s="439"/>
      <c r="V12" s="439"/>
      <c r="W12" s="440">
        <f t="shared" si="1"/>
        <v>0</v>
      </c>
      <c r="X12" s="440"/>
      <c r="Y12" s="440"/>
    </row>
    <row r="13" spans="1:38" ht="48" customHeight="1">
      <c r="A13" s="89"/>
      <c r="B13" s="89"/>
      <c r="C13" s="215">
        <v>7</v>
      </c>
      <c r="D13" s="438">
        <f>'2부.Ⅰ.1.1)'!D13</f>
        <v>0</v>
      </c>
      <c r="E13" s="438"/>
      <c r="F13" s="438"/>
      <c r="G13" s="313"/>
      <c r="H13" s="313"/>
      <c r="I13" s="313"/>
      <c r="J13" s="313"/>
      <c r="K13" s="313"/>
      <c r="L13" s="313"/>
      <c r="M13" s="313"/>
      <c r="N13" s="313"/>
      <c r="O13" s="313"/>
      <c r="P13" s="313"/>
      <c r="Q13" s="313"/>
      <c r="R13" s="313"/>
      <c r="S13" s="313"/>
      <c r="T13" s="313"/>
      <c r="U13" s="439"/>
      <c r="V13" s="439"/>
      <c r="W13" s="440">
        <f t="shared" si="1"/>
        <v>0</v>
      </c>
      <c r="X13" s="440"/>
      <c r="Y13" s="440"/>
    </row>
    <row r="14" spans="1:38" ht="48" customHeight="1">
      <c r="A14" s="89"/>
      <c r="B14" s="89"/>
      <c r="C14" s="215">
        <v>8</v>
      </c>
      <c r="D14" s="438">
        <f>'2부.Ⅰ.1.1)'!D14</f>
        <v>0</v>
      </c>
      <c r="E14" s="438"/>
      <c r="F14" s="438"/>
      <c r="G14" s="313"/>
      <c r="H14" s="313"/>
      <c r="I14" s="313"/>
      <c r="J14" s="313"/>
      <c r="K14" s="313"/>
      <c r="L14" s="313"/>
      <c r="M14" s="313"/>
      <c r="N14" s="313"/>
      <c r="O14" s="313"/>
      <c r="P14" s="313"/>
      <c r="Q14" s="313"/>
      <c r="R14" s="313"/>
      <c r="S14" s="313"/>
      <c r="T14" s="313"/>
      <c r="U14" s="439"/>
      <c r="V14" s="439"/>
      <c r="W14" s="440">
        <f t="shared" si="1"/>
        <v>0</v>
      </c>
      <c r="X14" s="440"/>
      <c r="Y14" s="440"/>
    </row>
    <row r="15" spans="1:38" ht="48" customHeight="1">
      <c r="A15" s="89"/>
      <c r="B15" s="89"/>
      <c r="C15" s="215">
        <v>9</v>
      </c>
      <c r="D15" s="438">
        <f>'2부.Ⅰ.1.1)'!D15</f>
        <v>0</v>
      </c>
      <c r="E15" s="438"/>
      <c r="F15" s="438"/>
      <c r="G15" s="313"/>
      <c r="H15" s="313"/>
      <c r="I15" s="313"/>
      <c r="J15" s="313"/>
      <c r="K15" s="313"/>
      <c r="L15" s="313"/>
      <c r="M15" s="313"/>
      <c r="N15" s="313"/>
      <c r="O15" s="313"/>
      <c r="P15" s="313"/>
      <c r="Q15" s="313"/>
      <c r="R15" s="313"/>
      <c r="S15" s="313"/>
      <c r="T15" s="313"/>
      <c r="U15" s="439"/>
      <c r="V15" s="439"/>
      <c r="W15" s="440">
        <f t="shared" si="1"/>
        <v>0</v>
      </c>
      <c r="X15" s="440"/>
      <c r="Y15" s="440"/>
    </row>
    <row r="16" spans="1:38" ht="48" customHeight="1">
      <c r="A16" s="89"/>
      <c r="B16" s="89"/>
      <c r="C16" s="215">
        <v>10</v>
      </c>
      <c r="D16" s="438">
        <f>'2부.Ⅰ.1.1)'!D16</f>
        <v>0</v>
      </c>
      <c r="E16" s="438"/>
      <c r="F16" s="438"/>
      <c r="G16" s="313"/>
      <c r="H16" s="313"/>
      <c r="I16" s="313"/>
      <c r="J16" s="313"/>
      <c r="K16" s="313"/>
      <c r="L16" s="313"/>
      <c r="M16" s="313"/>
      <c r="N16" s="313"/>
      <c r="O16" s="313"/>
      <c r="P16" s="313"/>
      <c r="Q16" s="313"/>
      <c r="R16" s="313"/>
      <c r="S16" s="313"/>
      <c r="T16" s="313"/>
      <c r="U16" s="439"/>
      <c r="V16" s="439"/>
      <c r="W16" s="440">
        <f t="shared" si="1"/>
        <v>0</v>
      </c>
      <c r="X16" s="440"/>
      <c r="Y16" s="440"/>
    </row>
    <row r="17" spans="1:51" ht="48" customHeight="1">
      <c r="A17" s="89"/>
      <c r="B17" s="89"/>
      <c r="C17" s="215">
        <v>11</v>
      </c>
      <c r="D17" s="438">
        <f>'2부.Ⅰ.1.1)'!D17</f>
        <v>0</v>
      </c>
      <c r="E17" s="438"/>
      <c r="F17" s="438"/>
      <c r="G17" s="313"/>
      <c r="H17" s="313"/>
      <c r="I17" s="313"/>
      <c r="J17" s="313"/>
      <c r="K17" s="313"/>
      <c r="L17" s="313"/>
      <c r="M17" s="313"/>
      <c r="N17" s="313"/>
      <c r="O17" s="313"/>
      <c r="P17" s="313"/>
      <c r="Q17" s="313"/>
      <c r="R17" s="313"/>
      <c r="S17" s="313"/>
      <c r="T17" s="313"/>
      <c r="U17" s="439"/>
      <c r="V17" s="439"/>
      <c r="W17" s="440">
        <f t="shared" si="1"/>
        <v>0</v>
      </c>
      <c r="X17" s="440"/>
      <c r="Y17" s="440"/>
    </row>
    <row r="18" spans="1:51" ht="48" customHeight="1">
      <c r="A18" s="89"/>
      <c r="B18" s="89"/>
      <c r="C18" s="215">
        <v>12</v>
      </c>
      <c r="D18" s="438">
        <f>'2부.Ⅰ.1.1)'!D18</f>
        <v>0</v>
      </c>
      <c r="E18" s="438"/>
      <c r="F18" s="438"/>
      <c r="G18" s="313"/>
      <c r="H18" s="313"/>
      <c r="I18" s="313"/>
      <c r="J18" s="313"/>
      <c r="K18" s="313"/>
      <c r="L18" s="313"/>
      <c r="M18" s="313"/>
      <c r="N18" s="313"/>
      <c r="O18" s="313"/>
      <c r="P18" s="313"/>
      <c r="Q18" s="313"/>
      <c r="R18" s="313"/>
      <c r="S18" s="313"/>
      <c r="T18" s="313"/>
      <c r="U18" s="439"/>
      <c r="V18" s="439"/>
      <c r="W18" s="440">
        <f t="shared" si="1"/>
        <v>0</v>
      </c>
      <c r="X18" s="440"/>
      <c r="Y18" s="440"/>
    </row>
    <row r="19" spans="1:51" ht="48" customHeight="1">
      <c r="A19" s="89"/>
      <c r="B19" s="89"/>
      <c r="C19" s="215">
        <v>13</v>
      </c>
      <c r="D19" s="438">
        <f>'2부.Ⅰ.1.1)'!D19</f>
        <v>0</v>
      </c>
      <c r="E19" s="438"/>
      <c r="F19" s="438"/>
      <c r="G19" s="313"/>
      <c r="H19" s="313"/>
      <c r="I19" s="313"/>
      <c r="J19" s="313"/>
      <c r="K19" s="313"/>
      <c r="L19" s="313"/>
      <c r="M19" s="313"/>
      <c r="N19" s="313"/>
      <c r="O19" s="313"/>
      <c r="P19" s="313"/>
      <c r="Q19" s="313"/>
      <c r="R19" s="313"/>
      <c r="S19" s="313"/>
      <c r="T19" s="313"/>
      <c r="U19" s="439"/>
      <c r="V19" s="439"/>
      <c r="W19" s="440">
        <f t="shared" si="1"/>
        <v>0</v>
      </c>
      <c r="X19" s="440"/>
      <c r="Y19" s="440"/>
    </row>
    <row r="20" spans="1:51" ht="48" customHeight="1">
      <c r="A20" s="89"/>
      <c r="B20" s="89"/>
      <c r="C20" s="215">
        <v>14</v>
      </c>
      <c r="D20" s="438">
        <f>'2부.Ⅰ.1.1)'!D20</f>
        <v>0</v>
      </c>
      <c r="E20" s="438"/>
      <c r="F20" s="438"/>
      <c r="G20" s="313"/>
      <c r="H20" s="313"/>
      <c r="I20" s="313"/>
      <c r="J20" s="313"/>
      <c r="K20" s="313"/>
      <c r="L20" s="313"/>
      <c r="M20" s="313"/>
      <c r="N20" s="313"/>
      <c r="O20" s="313"/>
      <c r="P20" s="313"/>
      <c r="Q20" s="313"/>
      <c r="R20" s="313"/>
      <c r="S20" s="313"/>
      <c r="T20" s="313"/>
      <c r="U20" s="439"/>
      <c r="V20" s="439"/>
      <c r="W20" s="440">
        <f t="shared" si="1"/>
        <v>0</v>
      </c>
      <c r="X20" s="440"/>
      <c r="Y20" s="440"/>
    </row>
    <row r="21" spans="1:51" ht="48" customHeight="1">
      <c r="A21" s="89"/>
      <c r="B21" s="89"/>
      <c r="C21" s="215">
        <v>15</v>
      </c>
      <c r="D21" s="438">
        <f>'2부.Ⅰ.1.1)'!D21</f>
        <v>0</v>
      </c>
      <c r="E21" s="438"/>
      <c r="F21" s="438"/>
      <c r="G21" s="313"/>
      <c r="H21" s="313"/>
      <c r="I21" s="313"/>
      <c r="J21" s="313"/>
      <c r="K21" s="313"/>
      <c r="L21" s="313"/>
      <c r="M21" s="313"/>
      <c r="N21" s="313"/>
      <c r="O21" s="313"/>
      <c r="P21" s="313"/>
      <c r="Q21" s="313"/>
      <c r="R21" s="313"/>
      <c r="S21" s="313"/>
      <c r="T21" s="313"/>
      <c r="U21" s="439"/>
      <c r="V21" s="439"/>
      <c r="W21" s="440">
        <f t="shared" si="1"/>
        <v>0</v>
      </c>
      <c r="X21" s="440"/>
      <c r="Y21" s="440"/>
    </row>
    <row r="22" spans="1:51" ht="7.5" customHeight="1">
      <c r="A22" s="23"/>
      <c r="B22" s="22"/>
      <c r="C22" s="21"/>
      <c r="D22" s="21"/>
      <c r="E22" s="25"/>
      <c r="F22" s="25"/>
      <c r="G22" s="25"/>
      <c r="H22" s="25"/>
      <c r="I22" s="25"/>
      <c r="J22" s="25"/>
      <c r="K22" s="25"/>
      <c r="L22" s="25"/>
      <c r="M22" s="25"/>
      <c r="N22" s="25"/>
      <c r="O22" s="25"/>
      <c r="P22" s="19"/>
      <c r="Q22" s="19"/>
      <c r="R22" s="19"/>
      <c r="S22" s="19"/>
      <c r="T22" s="19"/>
      <c r="U22" s="19"/>
      <c r="V22" s="19"/>
      <c r="W22" s="19"/>
      <c r="X22" s="19"/>
      <c r="Y22" s="19"/>
      <c r="Z22" s="19"/>
      <c r="AA22" s="19"/>
      <c r="AB22" s="19"/>
      <c r="AC22" s="19"/>
      <c r="AD22" s="19"/>
      <c r="AE22" s="19"/>
      <c r="AF22" s="19"/>
      <c r="AG22" s="19"/>
      <c r="AH22" s="19"/>
      <c r="AI22" s="19"/>
      <c r="AJ22" s="19"/>
      <c r="AK22" s="19"/>
      <c r="AL22" s="18"/>
      <c r="AM22" s="1"/>
    </row>
    <row r="23" spans="1:51" ht="26.25" customHeight="1">
      <c r="A23" s="23"/>
      <c r="B23" s="22"/>
      <c r="C23" s="21"/>
      <c r="D23" s="44"/>
      <c r="E23" s="303"/>
      <c r="F23" s="303"/>
      <c r="G23" s="303"/>
      <c r="H23" s="303"/>
      <c r="I23" s="303"/>
      <c r="J23" s="303"/>
      <c r="K23" s="303"/>
      <c r="L23" s="303"/>
      <c r="M23" s="303"/>
      <c r="N23" s="303"/>
      <c r="O23" s="303"/>
      <c r="P23" s="303"/>
      <c r="Q23" s="303"/>
      <c r="R23" s="303"/>
      <c r="S23" s="303"/>
      <c r="T23" s="303"/>
      <c r="U23" s="303"/>
      <c r="V23" s="303"/>
      <c r="W23" s="303"/>
      <c r="X23" s="303"/>
      <c r="Y23" s="303"/>
      <c r="Z23" s="24" t="s">
        <v>129</v>
      </c>
      <c r="AA23" s="44"/>
      <c r="AB23" s="44"/>
      <c r="AC23" s="44"/>
      <c r="AD23" s="44"/>
      <c r="AE23" s="44"/>
      <c r="AF23" s="44"/>
      <c r="AG23" s="44"/>
      <c r="AH23" s="44"/>
      <c r="AI23" s="44"/>
      <c r="AJ23" s="44"/>
      <c r="AK23" s="44"/>
      <c r="AM23" s="44"/>
      <c r="AN23" s="44"/>
      <c r="AO23" s="44"/>
      <c r="AP23" s="44"/>
      <c r="AQ23" s="44"/>
      <c r="AR23" s="44"/>
      <c r="AS23" s="44"/>
      <c r="AT23" s="44"/>
      <c r="AU23" s="44"/>
      <c r="AV23" s="44"/>
      <c r="AW23" s="44"/>
      <c r="AX23" s="44"/>
      <c r="AY23" s="24"/>
    </row>
    <row r="24" spans="1:51" ht="18" customHeight="1"/>
    <row r="25" spans="1:51" ht="30" customHeight="1">
      <c r="C25" s="90"/>
      <c r="D25" s="27"/>
      <c r="E25" s="27"/>
      <c r="F25" s="27"/>
      <c r="G25" s="27"/>
      <c r="H25" s="27"/>
      <c r="I25" s="27"/>
      <c r="J25" s="27"/>
      <c r="K25" s="27"/>
      <c r="L25" s="27"/>
      <c r="M25" s="27"/>
      <c r="N25" s="27"/>
      <c r="O25" s="27"/>
      <c r="P25" s="27"/>
      <c r="Q25" s="27"/>
      <c r="R25" s="27"/>
      <c r="S25" s="27"/>
      <c r="T25" s="27"/>
      <c r="U25" s="27"/>
      <c r="V25" s="27"/>
      <c r="W25" s="27"/>
      <c r="X25" s="27"/>
      <c r="Y25" s="27"/>
    </row>
    <row r="26" spans="1:51" ht="51" customHeight="1">
      <c r="A26" s="236" t="s">
        <v>237</v>
      </c>
      <c r="B26" s="237"/>
      <c r="C26" s="237"/>
      <c r="D26" s="237"/>
      <c r="E26" s="237"/>
      <c r="F26" s="237"/>
      <c r="G26" s="237"/>
      <c r="H26" s="237"/>
      <c r="I26" s="237"/>
      <c r="J26" s="237"/>
      <c r="K26" s="237"/>
      <c r="L26" s="237"/>
      <c r="M26" s="237"/>
      <c r="N26" s="237"/>
      <c r="O26" s="237"/>
      <c r="P26" s="237"/>
      <c r="Q26" s="237"/>
      <c r="R26" s="237"/>
      <c r="S26" s="237"/>
      <c r="T26" s="237"/>
      <c r="U26" s="237"/>
      <c r="V26" s="237"/>
      <c r="W26" s="237"/>
      <c r="X26" s="237"/>
      <c r="Y26" s="238"/>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C5:F6"/>
    <mergeCell ref="G5:J5"/>
    <mergeCell ref="K5:N5"/>
    <mergeCell ref="O5:R5"/>
    <mergeCell ref="U5:V6"/>
    <mergeCell ref="W5:Y6"/>
    <mergeCell ref="G6:H6"/>
    <mergeCell ref="I6:J6"/>
    <mergeCell ref="K6:L6"/>
    <mergeCell ref="M6:N6"/>
    <mergeCell ref="O6:P6"/>
    <mergeCell ref="Q6:R6"/>
    <mergeCell ref="S5:T6"/>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A26:Y26"/>
    <mergeCell ref="W21:Y21"/>
    <mergeCell ref="D21:F21"/>
    <mergeCell ref="Q20:R20"/>
    <mergeCell ref="W20:Y20"/>
    <mergeCell ref="D20:F20"/>
    <mergeCell ref="G20:H20"/>
    <mergeCell ref="I20:J20"/>
    <mergeCell ref="K20:L20"/>
    <mergeCell ref="M20:N20"/>
    <mergeCell ref="O20:P20"/>
    <mergeCell ref="M7:N7"/>
    <mergeCell ref="O7:P7"/>
    <mergeCell ref="Q7:R7"/>
    <mergeCell ref="S7:T7"/>
    <mergeCell ref="G14:H14"/>
    <mergeCell ref="I14:J14"/>
    <mergeCell ref="K14:L14"/>
    <mergeCell ref="M14:N14"/>
    <mergeCell ref="O14:P14"/>
    <mergeCell ref="Q14:R14"/>
    <mergeCell ref="S14:T14"/>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S19:T19"/>
    <mergeCell ref="O19:P19"/>
    <mergeCell ref="Q19:R19"/>
    <mergeCell ref="G16:H16"/>
    <mergeCell ref="I16:J16"/>
    <mergeCell ref="K16:L16"/>
    <mergeCell ref="M16:N16"/>
    <mergeCell ref="O16:P16"/>
    <mergeCell ref="Q16:R16"/>
    <mergeCell ref="S16:T16"/>
    <mergeCell ref="M19:N19"/>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FF0000"/>
  </sheetPr>
  <dimension ref="A2:AY24"/>
  <sheetViews>
    <sheetView view="pageBreakPreview" zoomScaleNormal="100" zoomScaleSheetLayoutView="100" workbookViewId="0">
      <selection activeCell="Z6" sqref="Z6"/>
    </sheetView>
  </sheetViews>
  <sheetFormatPr defaultRowHeight="16.5"/>
  <cols>
    <col min="1" max="2" width="1.125" style="1" customWidth="1"/>
    <col min="3" max="3" width="2.375" style="1" customWidth="1"/>
    <col min="4" max="17" width="3.75" style="1" customWidth="1"/>
    <col min="18" max="22" width="2.75" style="1" customWidth="1"/>
    <col min="23" max="25" width="3.125" style="1" customWidth="1"/>
    <col min="26" max="31" width="9" style="1"/>
  </cols>
  <sheetData>
    <row r="2" spans="1:31" ht="17.25" customHeight="1">
      <c r="C2" s="281" t="s">
        <v>236</v>
      </c>
      <c r="D2" s="281"/>
      <c r="E2" s="281"/>
      <c r="F2" s="281"/>
      <c r="G2" s="281"/>
      <c r="H2" s="281"/>
      <c r="I2" s="281"/>
      <c r="J2" s="281"/>
      <c r="K2" s="281"/>
      <c r="L2" s="281"/>
      <c r="M2" s="281"/>
      <c r="N2" s="281"/>
      <c r="O2" s="281"/>
      <c r="P2" s="281"/>
      <c r="Q2" s="281"/>
      <c r="R2" s="281"/>
      <c r="S2" s="281"/>
      <c r="T2" s="281"/>
      <c r="U2" s="281"/>
      <c r="V2" s="281"/>
    </row>
    <row r="3" spans="1:31" ht="18.75" customHeight="1">
      <c r="A3" s="17"/>
      <c r="B3" s="16"/>
      <c r="C3" s="16"/>
      <c r="D3" s="16"/>
      <c r="E3" s="16"/>
      <c r="F3" s="16"/>
      <c r="G3" s="16"/>
      <c r="H3" s="16"/>
      <c r="I3" s="16"/>
      <c r="J3" s="16"/>
      <c r="K3" s="16"/>
      <c r="L3" s="16"/>
      <c r="M3" s="16"/>
      <c r="N3" s="16"/>
      <c r="O3" s="16"/>
      <c r="P3" s="16"/>
      <c r="Q3" s="16"/>
      <c r="R3" s="16"/>
      <c r="S3" s="16"/>
      <c r="T3" s="16"/>
      <c r="U3" s="16"/>
      <c r="V3" s="16"/>
      <c r="W3" s="16"/>
      <c r="X3" s="92"/>
      <c r="Y3" s="92"/>
      <c r="Z3" s="14"/>
    </row>
    <row r="4" spans="1:31" s="91" customFormat="1" ht="53.25" customHeight="1">
      <c r="A4" s="89"/>
      <c r="B4" s="89"/>
      <c r="C4" s="441" t="s">
        <v>206</v>
      </c>
      <c r="D4" s="441"/>
      <c r="E4" s="441"/>
      <c r="F4" s="441"/>
      <c r="G4" s="441"/>
      <c r="H4" s="441"/>
      <c r="I4" s="449" t="s">
        <v>232</v>
      </c>
      <c r="J4" s="450"/>
      <c r="K4" s="450"/>
      <c r="L4" s="450"/>
      <c r="M4" s="450"/>
      <c r="N4" s="319" t="s">
        <v>233</v>
      </c>
      <c r="O4" s="441"/>
      <c r="P4" s="441"/>
      <c r="Q4" s="441"/>
      <c r="R4" s="319" t="s">
        <v>234</v>
      </c>
      <c r="S4" s="319"/>
      <c r="T4" s="319"/>
      <c r="U4" s="319"/>
      <c r="V4" s="319"/>
      <c r="W4" s="319" t="s">
        <v>235</v>
      </c>
      <c r="X4" s="441"/>
      <c r="Y4" s="441"/>
      <c r="Z4" s="93"/>
      <c r="AA4" s="93"/>
      <c r="AB4" s="93"/>
      <c r="AC4" s="93"/>
      <c r="AD4" s="93"/>
      <c r="AE4" s="93"/>
    </row>
    <row r="5" spans="1:31" s="91" customFormat="1" ht="30" customHeight="1">
      <c r="A5" s="89"/>
      <c r="B5" s="89"/>
      <c r="C5" s="216">
        <v>1</v>
      </c>
      <c r="D5" s="442" t="str">
        <f>'2부.Ⅰ.1.1)'!D7</f>
        <v>SK뷰파크 3차</v>
      </c>
      <c r="E5" s="443"/>
      <c r="F5" s="443"/>
      <c r="G5" s="443"/>
      <c r="H5" s="443"/>
      <c r="I5" s="444"/>
      <c r="J5" s="444"/>
      <c r="K5" s="444"/>
      <c r="L5" s="444"/>
      <c r="M5" s="444"/>
      <c r="N5" s="444"/>
      <c r="O5" s="444"/>
      <c r="P5" s="444"/>
      <c r="Q5" s="444"/>
      <c r="R5" s="445" t="str">
        <f t="shared" ref="R5:R19" si="0">IFERROR(N5/I5,"")</f>
        <v/>
      </c>
      <c r="S5" s="445"/>
      <c r="T5" s="445"/>
      <c r="U5" s="445"/>
      <c r="V5" s="445"/>
      <c r="W5" s="446"/>
      <c r="X5" s="446"/>
      <c r="Y5" s="446"/>
      <c r="Z5" s="93"/>
      <c r="AA5" s="93"/>
      <c r="AB5" s="93"/>
      <c r="AC5" s="93"/>
      <c r="AD5" s="93"/>
      <c r="AE5" s="93"/>
    </row>
    <row r="6" spans="1:31" s="91" customFormat="1" ht="30" customHeight="1">
      <c r="A6" s="89"/>
      <c r="B6" s="89"/>
      <c r="C6" s="216">
        <v>2</v>
      </c>
      <c r="D6" s="442">
        <f>'2부.Ⅰ.1.1)'!D8</f>
        <v>0</v>
      </c>
      <c r="E6" s="443"/>
      <c r="F6" s="443"/>
      <c r="G6" s="443"/>
      <c r="H6" s="443"/>
      <c r="I6" s="444"/>
      <c r="J6" s="444"/>
      <c r="K6" s="444"/>
      <c r="L6" s="444"/>
      <c r="M6" s="444"/>
      <c r="N6" s="444"/>
      <c r="O6" s="444"/>
      <c r="P6" s="444"/>
      <c r="Q6" s="444"/>
      <c r="R6" s="445" t="str">
        <f t="shared" si="0"/>
        <v/>
      </c>
      <c r="S6" s="445"/>
      <c r="T6" s="445"/>
      <c r="U6" s="445"/>
      <c r="V6" s="445"/>
      <c r="W6" s="446"/>
      <c r="X6" s="446"/>
      <c r="Y6" s="446"/>
      <c r="Z6" s="93"/>
      <c r="AA6" s="93"/>
      <c r="AB6" s="93"/>
      <c r="AC6" s="93"/>
      <c r="AD6" s="93"/>
      <c r="AE6" s="93"/>
    </row>
    <row r="7" spans="1:31" s="91" customFormat="1" ht="30" customHeight="1">
      <c r="A7" s="89"/>
      <c r="B7" s="89"/>
      <c r="C7" s="216">
        <v>3</v>
      </c>
      <c r="D7" s="442">
        <f>'2부.Ⅰ.1.1)'!D9</f>
        <v>0</v>
      </c>
      <c r="E7" s="443"/>
      <c r="F7" s="443"/>
      <c r="G7" s="443"/>
      <c r="H7" s="443"/>
      <c r="I7" s="444"/>
      <c r="J7" s="444"/>
      <c r="K7" s="444"/>
      <c r="L7" s="444"/>
      <c r="M7" s="444"/>
      <c r="N7" s="444"/>
      <c r="O7" s="444"/>
      <c r="P7" s="444"/>
      <c r="Q7" s="444"/>
      <c r="R7" s="445" t="str">
        <f t="shared" si="0"/>
        <v/>
      </c>
      <c r="S7" s="445"/>
      <c r="T7" s="445"/>
      <c r="U7" s="445"/>
      <c r="V7" s="445"/>
      <c r="W7" s="446"/>
      <c r="X7" s="446"/>
      <c r="Y7" s="446"/>
      <c r="Z7" s="93"/>
      <c r="AA7" s="93"/>
      <c r="AB7" s="93"/>
      <c r="AC7" s="93"/>
      <c r="AD7" s="93"/>
      <c r="AE7" s="93"/>
    </row>
    <row r="8" spans="1:31" s="91" customFormat="1" ht="30" customHeight="1">
      <c r="A8" s="89"/>
      <c r="B8" s="89"/>
      <c r="C8" s="216">
        <v>4</v>
      </c>
      <c r="D8" s="442">
        <f>'2부.Ⅰ.1.1)'!D10</f>
        <v>0</v>
      </c>
      <c r="E8" s="443"/>
      <c r="F8" s="443"/>
      <c r="G8" s="443"/>
      <c r="H8" s="443"/>
      <c r="I8" s="444"/>
      <c r="J8" s="444"/>
      <c r="K8" s="444"/>
      <c r="L8" s="444"/>
      <c r="M8" s="444"/>
      <c r="N8" s="444"/>
      <c r="O8" s="444"/>
      <c r="P8" s="444"/>
      <c r="Q8" s="444"/>
      <c r="R8" s="445" t="str">
        <f t="shared" si="0"/>
        <v/>
      </c>
      <c r="S8" s="445"/>
      <c r="T8" s="445"/>
      <c r="U8" s="445"/>
      <c r="V8" s="445"/>
      <c r="W8" s="446"/>
      <c r="X8" s="446"/>
      <c r="Y8" s="446"/>
      <c r="Z8" s="93"/>
      <c r="AA8" s="93"/>
      <c r="AB8" s="93"/>
      <c r="AC8" s="93"/>
      <c r="AD8" s="93"/>
      <c r="AE8" s="93"/>
    </row>
    <row r="9" spans="1:31" s="91" customFormat="1" ht="30" customHeight="1">
      <c r="A9" s="89"/>
      <c r="B9" s="89"/>
      <c r="C9" s="216">
        <v>5</v>
      </c>
      <c r="D9" s="442">
        <f>'2부.Ⅰ.1.1)'!D11</f>
        <v>0</v>
      </c>
      <c r="E9" s="443"/>
      <c r="F9" s="443"/>
      <c r="G9" s="443"/>
      <c r="H9" s="443"/>
      <c r="I9" s="444"/>
      <c r="J9" s="444"/>
      <c r="K9" s="444"/>
      <c r="L9" s="444"/>
      <c r="M9" s="444"/>
      <c r="N9" s="444"/>
      <c r="O9" s="444"/>
      <c r="P9" s="444"/>
      <c r="Q9" s="444"/>
      <c r="R9" s="445" t="str">
        <f t="shared" si="0"/>
        <v/>
      </c>
      <c r="S9" s="445"/>
      <c r="T9" s="445"/>
      <c r="U9" s="445"/>
      <c r="V9" s="445"/>
      <c r="W9" s="446"/>
      <c r="X9" s="446"/>
      <c r="Y9" s="446"/>
      <c r="Z9" s="93"/>
      <c r="AA9" s="93"/>
      <c r="AB9" s="93"/>
      <c r="AC9" s="93"/>
      <c r="AD9" s="93"/>
      <c r="AE9" s="93"/>
    </row>
    <row r="10" spans="1:31" s="91" customFormat="1" ht="30" customHeight="1">
      <c r="A10" s="89"/>
      <c r="B10" s="89"/>
      <c r="C10" s="216">
        <v>6</v>
      </c>
      <c r="D10" s="442">
        <f>'2부.Ⅰ.1.1)'!D12</f>
        <v>0</v>
      </c>
      <c r="E10" s="443"/>
      <c r="F10" s="443"/>
      <c r="G10" s="443"/>
      <c r="H10" s="443"/>
      <c r="I10" s="444"/>
      <c r="J10" s="444"/>
      <c r="K10" s="444"/>
      <c r="L10" s="444"/>
      <c r="M10" s="444"/>
      <c r="N10" s="444"/>
      <c r="O10" s="444"/>
      <c r="P10" s="444"/>
      <c r="Q10" s="444"/>
      <c r="R10" s="445" t="str">
        <f t="shared" si="0"/>
        <v/>
      </c>
      <c r="S10" s="445"/>
      <c r="T10" s="445"/>
      <c r="U10" s="445"/>
      <c r="V10" s="445"/>
      <c r="W10" s="446"/>
      <c r="X10" s="446"/>
      <c r="Y10" s="446"/>
      <c r="Z10" s="93"/>
      <c r="AA10" s="93"/>
      <c r="AB10" s="93"/>
      <c r="AC10" s="93"/>
      <c r="AD10" s="93"/>
      <c r="AE10" s="93"/>
    </row>
    <row r="11" spans="1:31" s="91" customFormat="1" ht="30" customHeight="1">
      <c r="A11" s="89"/>
      <c r="B11" s="89"/>
      <c r="C11" s="216">
        <v>7</v>
      </c>
      <c r="D11" s="442">
        <f>'2부.Ⅰ.1.1)'!D13</f>
        <v>0</v>
      </c>
      <c r="E11" s="443"/>
      <c r="F11" s="443"/>
      <c r="G11" s="443"/>
      <c r="H11" s="443"/>
      <c r="I11" s="444"/>
      <c r="J11" s="444"/>
      <c r="K11" s="444"/>
      <c r="L11" s="444"/>
      <c r="M11" s="444"/>
      <c r="N11" s="444"/>
      <c r="O11" s="444"/>
      <c r="P11" s="444"/>
      <c r="Q11" s="444"/>
      <c r="R11" s="445" t="str">
        <f t="shared" si="0"/>
        <v/>
      </c>
      <c r="S11" s="445"/>
      <c r="T11" s="445"/>
      <c r="U11" s="445"/>
      <c r="V11" s="445"/>
      <c r="W11" s="446"/>
      <c r="X11" s="446"/>
      <c r="Y11" s="446"/>
      <c r="Z11" s="93"/>
      <c r="AA11" s="93"/>
      <c r="AB11" s="93"/>
      <c r="AC11" s="93"/>
      <c r="AD11" s="93"/>
      <c r="AE11" s="93"/>
    </row>
    <row r="12" spans="1:31" s="91" customFormat="1" ht="30" customHeight="1">
      <c r="A12" s="89"/>
      <c r="B12" s="89"/>
      <c r="C12" s="216">
        <v>8</v>
      </c>
      <c r="D12" s="442">
        <f>'2부.Ⅰ.1.1)'!D14</f>
        <v>0</v>
      </c>
      <c r="E12" s="443"/>
      <c r="F12" s="443"/>
      <c r="G12" s="443"/>
      <c r="H12" s="443"/>
      <c r="I12" s="444"/>
      <c r="J12" s="444"/>
      <c r="K12" s="444"/>
      <c r="L12" s="444"/>
      <c r="M12" s="444"/>
      <c r="N12" s="444"/>
      <c r="O12" s="444"/>
      <c r="P12" s="444"/>
      <c r="Q12" s="444"/>
      <c r="R12" s="445" t="str">
        <f t="shared" si="0"/>
        <v/>
      </c>
      <c r="S12" s="445"/>
      <c r="T12" s="445"/>
      <c r="U12" s="445"/>
      <c r="V12" s="445"/>
      <c r="W12" s="446"/>
      <c r="X12" s="446"/>
      <c r="Y12" s="446"/>
      <c r="Z12" s="93"/>
      <c r="AA12" s="93"/>
      <c r="AB12" s="93"/>
      <c r="AC12" s="93"/>
      <c r="AD12" s="93"/>
      <c r="AE12" s="93"/>
    </row>
    <row r="13" spans="1:31" s="91" customFormat="1" ht="30" customHeight="1">
      <c r="A13" s="89"/>
      <c r="B13" s="89"/>
      <c r="C13" s="216">
        <v>9</v>
      </c>
      <c r="D13" s="442">
        <f>'2부.Ⅰ.1.1)'!D15</f>
        <v>0</v>
      </c>
      <c r="E13" s="443"/>
      <c r="F13" s="443"/>
      <c r="G13" s="443"/>
      <c r="H13" s="443"/>
      <c r="I13" s="444"/>
      <c r="J13" s="444"/>
      <c r="K13" s="444"/>
      <c r="L13" s="444"/>
      <c r="M13" s="444"/>
      <c r="N13" s="444"/>
      <c r="O13" s="444"/>
      <c r="P13" s="444"/>
      <c r="Q13" s="444"/>
      <c r="R13" s="445" t="str">
        <f t="shared" si="0"/>
        <v/>
      </c>
      <c r="S13" s="445"/>
      <c r="T13" s="445"/>
      <c r="U13" s="445"/>
      <c r="V13" s="445"/>
      <c r="W13" s="446"/>
      <c r="X13" s="446"/>
      <c r="Y13" s="446"/>
      <c r="Z13" s="93"/>
      <c r="AA13" s="93"/>
      <c r="AB13" s="93"/>
      <c r="AC13" s="93"/>
      <c r="AD13" s="93"/>
      <c r="AE13" s="93"/>
    </row>
    <row r="14" spans="1:31" s="91" customFormat="1" ht="30" customHeight="1">
      <c r="A14" s="89"/>
      <c r="B14" s="89"/>
      <c r="C14" s="216">
        <v>10</v>
      </c>
      <c r="D14" s="442">
        <f>'2부.Ⅰ.1.1)'!D16</f>
        <v>0</v>
      </c>
      <c r="E14" s="443"/>
      <c r="F14" s="443"/>
      <c r="G14" s="443"/>
      <c r="H14" s="443"/>
      <c r="I14" s="444"/>
      <c r="J14" s="444"/>
      <c r="K14" s="444"/>
      <c r="L14" s="444"/>
      <c r="M14" s="444"/>
      <c r="N14" s="444"/>
      <c r="O14" s="444"/>
      <c r="P14" s="444"/>
      <c r="Q14" s="444"/>
      <c r="R14" s="445" t="str">
        <f t="shared" si="0"/>
        <v/>
      </c>
      <c r="S14" s="445"/>
      <c r="T14" s="445"/>
      <c r="U14" s="445"/>
      <c r="V14" s="445"/>
      <c r="W14" s="446"/>
      <c r="X14" s="446"/>
      <c r="Y14" s="446"/>
      <c r="Z14" s="93"/>
      <c r="AA14" s="93"/>
      <c r="AB14" s="93"/>
      <c r="AC14" s="93"/>
      <c r="AD14" s="93"/>
      <c r="AE14" s="93"/>
    </row>
    <row r="15" spans="1:31" s="91" customFormat="1" ht="30" customHeight="1">
      <c r="A15" s="89"/>
      <c r="B15" s="89"/>
      <c r="C15" s="216">
        <v>11</v>
      </c>
      <c r="D15" s="442">
        <f>'2부.Ⅰ.1.1)'!D17</f>
        <v>0</v>
      </c>
      <c r="E15" s="443"/>
      <c r="F15" s="443"/>
      <c r="G15" s="443"/>
      <c r="H15" s="443"/>
      <c r="I15" s="444"/>
      <c r="J15" s="444"/>
      <c r="K15" s="444"/>
      <c r="L15" s="444"/>
      <c r="M15" s="444"/>
      <c r="N15" s="444"/>
      <c r="O15" s="444"/>
      <c r="P15" s="444"/>
      <c r="Q15" s="444"/>
      <c r="R15" s="445" t="str">
        <f t="shared" si="0"/>
        <v/>
      </c>
      <c r="S15" s="445"/>
      <c r="T15" s="445"/>
      <c r="U15" s="445"/>
      <c r="V15" s="445"/>
      <c r="W15" s="446"/>
      <c r="X15" s="446"/>
      <c r="Y15" s="446"/>
      <c r="Z15" s="93"/>
      <c r="AA15" s="93"/>
      <c r="AB15" s="93"/>
      <c r="AC15" s="93"/>
      <c r="AD15" s="93"/>
      <c r="AE15" s="93"/>
    </row>
    <row r="16" spans="1:31" s="91" customFormat="1" ht="30" customHeight="1">
      <c r="A16" s="89"/>
      <c r="B16" s="89"/>
      <c r="C16" s="216">
        <v>12</v>
      </c>
      <c r="D16" s="442">
        <f>'2부.Ⅰ.1.1)'!D18</f>
        <v>0</v>
      </c>
      <c r="E16" s="443"/>
      <c r="F16" s="443"/>
      <c r="G16" s="443"/>
      <c r="H16" s="443"/>
      <c r="I16" s="444"/>
      <c r="J16" s="444"/>
      <c r="K16" s="444"/>
      <c r="L16" s="444"/>
      <c r="M16" s="444"/>
      <c r="N16" s="444"/>
      <c r="O16" s="444"/>
      <c r="P16" s="444"/>
      <c r="Q16" s="444"/>
      <c r="R16" s="445" t="str">
        <f t="shared" si="0"/>
        <v/>
      </c>
      <c r="S16" s="445"/>
      <c r="T16" s="445"/>
      <c r="U16" s="445"/>
      <c r="V16" s="445"/>
      <c r="W16" s="446"/>
      <c r="X16" s="446"/>
      <c r="Y16" s="446"/>
      <c r="Z16" s="93"/>
      <c r="AA16" s="93"/>
      <c r="AB16" s="93"/>
      <c r="AC16" s="93"/>
      <c r="AD16" s="93"/>
      <c r="AE16" s="93"/>
    </row>
    <row r="17" spans="1:51" s="91" customFormat="1" ht="30" customHeight="1">
      <c r="A17" s="89"/>
      <c r="B17" s="89"/>
      <c r="C17" s="216">
        <v>13</v>
      </c>
      <c r="D17" s="442">
        <f>'2부.Ⅰ.1.1)'!D19</f>
        <v>0</v>
      </c>
      <c r="E17" s="443"/>
      <c r="F17" s="443"/>
      <c r="G17" s="443"/>
      <c r="H17" s="443"/>
      <c r="I17" s="444"/>
      <c r="J17" s="444"/>
      <c r="K17" s="444"/>
      <c r="L17" s="444"/>
      <c r="M17" s="444"/>
      <c r="N17" s="444"/>
      <c r="O17" s="444"/>
      <c r="P17" s="444"/>
      <c r="Q17" s="444"/>
      <c r="R17" s="445" t="str">
        <f t="shared" si="0"/>
        <v/>
      </c>
      <c r="S17" s="445"/>
      <c r="T17" s="445"/>
      <c r="U17" s="445"/>
      <c r="V17" s="445"/>
      <c r="W17" s="446"/>
      <c r="X17" s="446"/>
      <c r="Y17" s="446"/>
      <c r="Z17" s="93"/>
      <c r="AA17" s="93"/>
      <c r="AB17" s="93"/>
      <c r="AC17" s="93"/>
      <c r="AD17" s="93"/>
      <c r="AE17" s="93"/>
    </row>
    <row r="18" spans="1:51" s="91" customFormat="1" ht="30" customHeight="1">
      <c r="A18" s="89"/>
      <c r="B18" s="89"/>
      <c r="C18" s="216">
        <v>14</v>
      </c>
      <c r="D18" s="442">
        <f>'2부.Ⅰ.1.1)'!D20</f>
        <v>0</v>
      </c>
      <c r="E18" s="443"/>
      <c r="F18" s="443"/>
      <c r="G18" s="443"/>
      <c r="H18" s="443"/>
      <c r="I18" s="444"/>
      <c r="J18" s="444"/>
      <c r="K18" s="444"/>
      <c r="L18" s="444"/>
      <c r="M18" s="444"/>
      <c r="N18" s="444"/>
      <c r="O18" s="444"/>
      <c r="P18" s="444"/>
      <c r="Q18" s="444"/>
      <c r="R18" s="445" t="str">
        <f t="shared" si="0"/>
        <v/>
      </c>
      <c r="S18" s="445"/>
      <c r="T18" s="445"/>
      <c r="U18" s="445"/>
      <c r="V18" s="445"/>
      <c r="W18" s="446"/>
      <c r="X18" s="446"/>
      <c r="Y18" s="446"/>
      <c r="Z18" s="93"/>
      <c r="AA18" s="93"/>
      <c r="AB18" s="93"/>
      <c r="AC18" s="93"/>
      <c r="AD18" s="93"/>
      <c r="AE18" s="93"/>
    </row>
    <row r="19" spans="1:51" s="91" customFormat="1" ht="30" customHeight="1">
      <c r="A19" s="89"/>
      <c r="B19" s="89"/>
      <c r="C19" s="216">
        <v>15</v>
      </c>
      <c r="D19" s="442">
        <f>'2부.Ⅰ.1.1)'!D21</f>
        <v>0</v>
      </c>
      <c r="E19" s="443"/>
      <c r="F19" s="443"/>
      <c r="G19" s="443"/>
      <c r="H19" s="443"/>
      <c r="I19" s="444"/>
      <c r="J19" s="444"/>
      <c r="K19" s="444"/>
      <c r="L19" s="444"/>
      <c r="M19" s="444"/>
      <c r="N19" s="444"/>
      <c r="O19" s="444"/>
      <c r="P19" s="444"/>
      <c r="Q19" s="444"/>
      <c r="R19" s="445" t="str">
        <f t="shared" si="0"/>
        <v/>
      </c>
      <c r="S19" s="445"/>
      <c r="T19" s="445"/>
      <c r="U19" s="445"/>
      <c r="V19" s="445"/>
      <c r="W19" s="446"/>
      <c r="X19" s="446"/>
      <c r="Y19" s="446"/>
      <c r="Z19" s="93"/>
      <c r="AA19" s="93"/>
      <c r="AB19" s="93"/>
      <c r="AC19" s="93"/>
      <c r="AD19" s="93"/>
      <c r="AE19" s="93"/>
    </row>
    <row r="20" spans="1:51" ht="7.5" customHeight="1">
      <c r="A20" s="23"/>
      <c r="B20" s="22"/>
      <c r="C20" s="21"/>
      <c r="D20" s="21"/>
      <c r="E20" s="25"/>
      <c r="F20" s="25"/>
      <c r="G20" s="25"/>
      <c r="H20" s="25"/>
      <c r="I20" s="25"/>
      <c r="J20" s="25"/>
      <c r="K20" s="25"/>
      <c r="L20" s="25"/>
      <c r="M20" s="25"/>
      <c r="N20" s="25"/>
      <c r="O20" s="25"/>
      <c r="P20" s="19"/>
      <c r="Q20" s="19"/>
      <c r="R20" s="19"/>
      <c r="S20" s="19"/>
      <c r="T20" s="19"/>
      <c r="U20" s="19"/>
      <c r="V20" s="19"/>
      <c r="W20" s="19"/>
      <c r="X20" s="19"/>
      <c r="Y20" s="19"/>
      <c r="Z20" s="19"/>
      <c r="AA20" s="19"/>
      <c r="AB20" s="19"/>
      <c r="AC20" s="19"/>
      <c r="AD20" s="19"/>
      <c r="AE20" s="19"/>
      <c r="AF20" s="19"/>
      <c r="AG20" s="19"/>
      <c r="AH20" s="19"/>
      <c r="AI20" s="19"/>
      <c r="AJ20" s="19"/>
      <c r="AK20" s="19"/>
      <c r="AL20" s="18"/>
      <c r="AM20" s="1"/>
    </row>
    <row r="21" spans="1:51" ht="26.25" customHeight="1">
      <c r="A21" s="23"/>
      <c r="B21" s="22"/>
      <c r="C21" s="21"/>
      <c r="D21" s="44"/>
      <c r="E21" s="303"/>
      <c r="F21" s="303"/>
      <c r="G21" s="303"/>
      <c r="H21" s="303"/>
      <c r="I21" s="303"/>
      <c r="J21" s="303"/>
      <c r="K21" s="303"/>
      <c r="L21" s="303"/>
      <c r="M21" s="303"/>
      <c r="N21" s="303"/>
      <c r="O21" s="303"/>
      <c r="P21" s="303"/>
      <c r="Q21" s="303"/>
      <c r="R21" s="303"/>
      <c r="S21" s="303"/>
      <c r="T21" s="303"/>
      <c r="U21" s="303"/>
      <c r="V21" s="303"/>
      <c r="W21" s="303"/>
      <c r="X21" s="303"/>
      <c r="Y21" s="303"/>
      <c r="Z21" s="24" t="s">
        <v>129</v>
      </c>
      <c r="AA21" s="44"/>
      <c r="AB21" s="44"/>
      <c r="AC21" s="44"/>
      <c r="AD21" s="44"/>
      <c r="AE21" s="44"/>
      <c r="AF21" s="44"/>
      <c r="AG21" s="44"/>
      <c r="AH21" s="44"/>
      <c r="AI21" s="44"/>
      <c r="AJ21" s="44"/>
      <c r="AK21" s="44"/>
      <c r="AM21" s="44"/>
      <c r="AN21" s="44"/>
      <c r="AO21" s="44"/>
      <c r="AP21" s="44"/>
      <c r="AQ21" s="44"/>
      <c r="AR21" s="44"/>
      <c r="AS21" s="44"/>
      <c r="AT21" s="44"/>
      <c r="AU21" s="44"/>
      <c r="AV21" s="44"/>
      <c r="AW21" s="44"/>
      <c r="AX21" s="44"/>
      <c r="AY21" s="24"/>
    </row>
    <row r="22" spans="1:51">
      <c r="I22" s="94"/>
      <c r="N22" s="94"/>
      <c r="W22" s="95"/>
    </row>
    <row r="24" spans="1:51" ht="99" customHeight="1">
      <c r="A24" s="236" t="s">
        <v>238</v>
      </c>
      <c r="B24" s="447"/>
      <c r="C24" s="447"/>
      <c r="D24" s="447"/>
      <c r="E24" s="447"/>
      <c r="F24" s="447"/>
      <c r="G24" s="447"/>
      <c r="H24" s="447"/>
      <c r="I24" s="447"/>
      <c r="J24" s="447"/>
      <c r="K24" s="447"/>
      <c r="L24" s="447"/>
      <c r="M24" s="447"/>
      <c r="N24" s="447"/>
      <c r="O24" s="447"/>
      <c r="P24" s="447"/>
      <c r="Q24" s="447"/>
      <c r="R24" s="447"/>
      <c r="S24" s="447"/>
      <c r="T24" s="447"/>
      <c r="U24" s="447"/>
      <c r="V24" s="447"/>
      <c r="W24" s="447"/>
      <c r="X24" s="447"/>
      <c r="Y24" s="448"/>
    </row>
  </sheetData>
  <mergeCells count="83">
    <mergeCell ref="C4:H4"/>
    <mergeCell ref="I4:M4"/>
    <mergeCell ref="N4:Q4"/>
    <mergeCell ref="R4:V4"/>
    <mergeCell ref="W4:Y4"/>
    <mergeCell ref="I19:M19"/>
    <mergeCell ref="N19:Q19"/>
    <mergeCell ref="R19:V19"/>
    <mergeCell ref="W19:Y19"/>
    <mergeCell ref="R18:V18"/>
    <mergeCell ref="W18:Y18"/>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D15:H15"/>
    <mergeCell ref="I15:M15"/>
    <mergeCell ref="N15:Q15"/>
    <mergeCell ref="R15:V15"/>
    <mergeCell ref="W15:Y15"/>
    <mergeCell ref="D14:H14"/>
    <mergeCell ref="I14:M14"/>
    <mergeCell ref="N14:Q14"/>
    <mergeCell ref="R14:V14"/>
    <mergeCell ref="W14:Y14"/>
    <mergeCell ref="D7:H7"/>
    <mergeCell ref="I7:M7"/>
    <mergeCell ref="N7:Q7"/>
    <mergeCell ref="R7:V7"/>
    <mergeCell ref="W7:Y7"/>
    <mergeCell ref="D6:H6"/>
    <mergeCell ref="I6:M6"/>
    <mergeCell ref="N6:Q6"/>
    <mergeCell ref="R6:V6"/>
    <mergeCell ref="W6:Y6"/>
    <mergeCell ref="D9:H9"/>
    <mergeCell ref="I9:M9"/>
    <mergeCell ref="N9:Q9"/>
    <mergeCell ref="R9:V9"/>
    <mergeCell ref="W9:Y9"/>
    <mergeCell ref="D8:H8"/>
    <mergeCell ref="I8:M8"/>
    <mergeCell ref="N8:Q8"/>
    <mergeCell ref="R8:V8"/>
    <mergeCell ref="W8:Y8"/>
    <mergeCell ref="D11:H11"/>
    <mergeCell ref="I11:M11"/>
    <mergeCell ref="N11:Q11"/>
    <mergeCell ref="R11:V11"/>
    <mergeCell ref="W11:Y11"/>
    <mergeCell ref="D10:H10"/>
    <mergeCell ref="I10:M10"/>
    <mergeCell ref="N10:Q10"/>
    <mergeCell ref="R10:V10"/>
    <mergeCell ref="W10:Y10"/>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25"/>
  <sheetViews>
    <sheetView view="pageBreakPreview" zoomScaleNormal="100" zoomScaleSheetLayoutView="100" workbookViewId="0">
      <selection activeCell="AG5" sqref="AG5"/>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9.5">
      <c r="A2" s="17"/>
      <c r="B2" s="240" t="s">
        <v>1073</v>
      </c>
      <c r="C2" s="240"/>
      <c r="D2" s="240"/>
      <c r="E2" s="240"/>
      <c r="F2" s="240"/>
      <c r="G2" s="240"/>
      <c r="H2" s="240"/>
      <c r="I2" s="240"/>
      <c r="J2" s="240"/>
      <c r="K2" s="240"/>
      <c r="L2" s="240"/>
      <c r="M2" s="240"/>
      <c r="N2" s="240"/>
      <c r="O2" s="240"/>
      <c r="P2" s="240"/>
      <c r="Q2" s="240"/>
      <c r="R2" s="240"/>
      <c r="S2" s="240"/>
      <c r="T2" s="240"/>
      <c r="U2" s="240"/>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6"/>
      <c r="D4" s="206"/>
      <c r="E4" s="206"/>
      <c r="F4" s="206"/>
      <c r="G4" s="206"/>
      <c r="H4" s="206"/>
      <c r="I4" s="206"/>
      <c r="J4" s="206"/>
      <c r="K4" s="206"/>
      <c r="L4" s="206"/>
      <c r="M4" s="206"/>
      <c r="N4" s="206"/>
      <c r="O4" s="206"/>
      <c r="P4" s="206"/>
      <c r="Q4" s="206"/>
      <c r="R4" s="206"/>
      <c r="S4" s="206"/>
      <c r="T4" s="206"/>
      <c r="U4" s="206"/>
      <c r="V4" s="206"/>
      <c r="W4" s="206"/>
      <c r="X4" s="206"/>
      <c r="Y4" s="454" t="s">
        <v>191</v>
      </c>
      <c r="Z4" s="454"/>
      <c r="AA4" s="454"/>
      <c r="AB4" s="454"/>
      <c r="AC4" s="454"/>
      <c r="AD4" s="454"/>
      <c r="AE4" s="454"/>
      <c r="AF4" s="454"/>
      <c r="AG4" s="14"/>
    </row>
    <row r="5" spans="1:50" ht="30" customHeight="1">
      <c r="A5" s="47"/>
      <c r="B5" s="47"/>
      <c r="C5" s="318" t="s">
        <v>239</v>
      </c>
      <c r="D5" s="318"/>
      <c r="E5" s="318"/>
      <c r="F5" s="318"/>
      <c r="G5" s="318"/>
      <c r="H5" s="318"/>
      <c r="I5" s="318"/>
      <c r="J5" s="318"/>
      <c r="K5" s="318" t="s">
        <v>244</v>
      </c>
      <c r="L5" s="318"/>
      <c r="M5" s="318"/>
      <c r="N5" s="318"/>
      <c r="O5" s="318"/>
      <c r="P5" s="318"/>
      <c r="Q5" s="318" t="s">
        <v>240</v>
      </c>
      <c r="R5" s="318"/>
      <c r="S5" s="318"/>
      <c r="T5" s="318"/>
      <c r="U5" s="318"/>
      <c r="V5" s="437" t="s">
        <v>1048</v>
      </c>
      <c r="W5" s="437"/>
      <c r="X5" s="437"/>
      <c r="Y5" s="437"/>
      <c r="Z5" s="437"/>
      <c r="AA5" s="437"/>
      <c r="AB5" s="437" t="s">
        <v>241</v>
      </c>
      <c r="AC5" s="437"/>
      <c r="AD5" s="437"/>
      <c r="AE5" s="437"/>
      <c r="AF5" s="437"/>
    </row>
    <row r="6" spans="1:50" ht="30" customHeight="1">
      <c r="A6" s="47"/>
      <c r="B6" s="47"/>
      <c r="C6" s="319" t="s">
        <v>242</v>
      </c>
      <c r="D6" s="319"/>
      <c r="E6" s="319"/>
      <c r="F6" s="319"/>
      <c r="G6" s="319"/>
      <c r="H6" s="319"/>
      <c r="I6" s="319"/>
      <c r="J6" s="319"/>
      <c r="K6" s="451"/>
      <c r="L6" s="451"/>
      <c r="M6" s="451"/>
      <c r="N6" s="451"/>
      <c r="O6" s="451"/>
      <c r="P6" s="451"/>
      <c r="Q6" s="452"/>
      <c r="R6" s="452"/>
      <c r="S6" s="452"/>
      <c r="T6" s="452"/>
      <c r="U6" s="452"/>
      <c r="V6" s="453"/>
      <c r="W6" s="453"/>
      <c r="X6" s="453"/>
      <c r="Y6" s="453"/>
      <c r="Z6" s="453"/>
      <c r="AA6" s="453"/>
      <c r="AB6" s="331"/>
      <c r="AC6" s="331"/>
      <c r="AD6" s="331"/>
      <c r="AE6" s="331"/>
      <c r="AF6" s="331"/>
    </row>
    <row r="7" spans="1:50" ht="30" customHeight="1">
      <c r="A7" s="47"/>
      <c r="B7" s="47"/>
      <c r="C7" s="319" t="s">
        <v>242</v>
      </c>
      <c r="D7" s="319"/>
      <c r="E7" s="319"/>
      <c r="F7" s="319"/>
      <c r="G7" s="319"/>
      <c r="H7" s="319"/>
      <c r="I7" s="319"/>
      <c r="J7" s="319"/>
      <c r="K7" s="451"/>
      <c r="L7" s="451"/>
      <c r="M7" s="451"/>
      <c r="N7" s="451"/>
      <c r="O7" s="451"/>
      <c r="P7" s="451"/>
      <c r="Q7" s="452"/>
      <c r="R7" s="452"/>
      <c r="S7" s="452"/>
      <c r="T7" s="452"/>
      <c r="U7" s="452"/>
      <c r="V7" s="453"/>
      <c r="W7" s="453"/>
      <c r="X7" s="453"/>
      <c r="Y7" s="453"/>
      <c r="Z7" s="453"/>
      <c r="AA7" s="453"/>
      <c r="AB7" s="331"/>
      <c r="AC7" s="331"/>
      <c r="AD7" s="331"/>
      <c r="AE7" s="331"/>
      <c r="AF7" s="331"/>
    </row>
    <row r="8" spans="1:50" ht="30" customHeight="1">
      <c r="A8" s="47"/>
      <c r="B8" s="47"/>
      <c r="C8" s="319" t="s">
        <v>242</v>
      </c>
      <c r="D8" s="319"/>
      <c r="E8" s="319"/>
      <c r="F8" s="319"/>
      <c r="G8" s="319"/>
      <c r="H8" s="319"/>
      <c r="I8" s="319"/>
      <c r="J8" s="319"/>
      <c r="K8" s="451"/>
      <c r="L8" s="451"/>
      <c r="M8" s="451"/>
      <c r="N8" s="451"/>
      <c r="O8" s="451"/>
      <c r="P8" s="451"/>
      <c r="Q8" s="452"/>
      <c r="R8" s="452"/>
      <c r="S8" s="452"/>
      <c r="T8" s="452"/>
      <c r="U8" s="452"/>
      <c r="V8" s="453"/>
      <c r="W8" s="453"/>
      <c r="X8" s="453"/>
      <c r="Y8" s="453"/>
      <c r="Z8" s="453"/>
      <c r="AA8" s="453"/>
      <c r="AB8" s="331"/>
      <c r="AC8" s="331"/>
      <c r="AD8" s="331"/>
      <c r="AE8" s="331"/>
      <c r="AF8" s="331"/>
    </row>
    <row r="9" spans="1:50" ht="30" customHeight="1">
      <c r="A9" s="47"/>
      <c r="B9" s="47"/>
      <c r="C9" s="319" t="s">
        <v>242</v>
      </c>
      <c r="D9" s="319"/>
      <c r="E9" s="319"/>
      <c r="F9" s="319"/>
      <c r="G9" s="319"/>
      <c r="H9" s="319"/>
      <c r="I9" s="319"/>
      <c r="J9" s="319"/>
      <c r="K9" s="451"/>
      <c r="L9" s="451"/>
      <c r="M9" s="451"/>
      <c r="N9" s="451"/>
      <c r="O9" s="451"/>
      <c r="P9" s="451"/>
      <c r="Q9" s="452"/>
      <c r="R9" s="452"/>
      <c r="S9" s="452"/>
      <c r="T9" s="452"/>
      <c r="U9" s="452"/>
      <c r="V9" s="453"/>
      <c r="W9" s="453"/>
      <c r="X9" s="453"/>
      <c r="Y9" s="453"/>
      <c r="Z9" s="453"/>
      <c r="AA9" s="453"/>
      <c r="AB9" s="331"/>
      <c r="AC9" s="331"/>
      <c r="AD9" s="331"/>
      <c r="AE9" s="331"/>
      <c r="AF9" s="331"/>
    </row>
    <row r="10" spans="1:50" ht="30" customHeight="1">
      <c r="A10" s="47"/>
      <c r="B10" s="47"/>
      <c r="C10" s="319" t="s">
        <v>242</v>
      </c>
      <c r="D10" s="319"/>
      <c r="E10" s="319"/>
      <c r="F10" s="319"/>
      <c r="G10" s="319"/>
      <c r="H10" s="319"/>
      <c r="I10" s="319"/>
      <c r="J10" s="319"/>
      <c r="K10" s="451"/>
      <c r="L10" s="451"/>
      <c r="M10" s="451"/>
      <c r="N10" s="451"/>
      <c r="O10" s="451"/>
      <c r="P10" s="451"/>
      <c r="Q10" s="452"/>
      <c r="R10" s="452"/>
      <c r="S10" s="452"/>
      <c r="T10" s="452"/>
      <c r="U10" s="452"/>
      <c r="V10" s="453"/>
      <c r="W10" s="453"/>
      <c r="X10" s="453"/>
      <c r="Y10" s="453"/>
      <c r="Z10" s="453"/>
      <c r="AA10" s="453"/>
      <c r="AB10" s="331"/>
      <c r="AC10" s="331"/>
      <c r="AD10" s="331"/>
      <c r="AE10" s="331"/>
      <c r="AF10" s="331"/>
    </row>
    <row r="11" spans="1:50" ht="30" customHeight="1">
      <c r="A11" s="47"/>
      <c r="B11" s="47"/>
      <c r="C11" s="319" t="s">
        <v>242</v>
      </c>
      <c r="D11" s="319"/>
      <c r="E11" s="319"/>
      <c r="F11" s="319"/>
      <c r="G11" s="319"/>
      <c r="H11" s="319"/>
      <c r="I11" s="319"/>
      <c r="J11" s="319"/>
      <c r="K11" s="451"/>
      <c r="L11" s="451"/>
      <c r="M11" s="451"/>
      <c r="N11" s="451"/>
      <c r="O11" s="451"/>
      <c r="P11" s="451"/>
      <c r="Q11" s="452"/>
      <c r="R11" s="452"/>
      <c r="S11" s="452"/>
      <c r="T11" s="452"/>
      <c r="U11" s="452"/>
      <c r="V11" s="453"/>
      <c r="W11" s="453"/>
      <c r="X11" s="453"/>
      <c r="Y11" s="453"/>
      <c r="Z11" s="453"/>
      <c r="AA11" s="453"/>
      <c r="AB11" s="331"/>
      <c r="AC11" s="331"/>
      <c r="AD11" s="331"/>
      <c r="AE11" s="331"/>
      <c r="AF11" s="331"/>
    </row>
    <row r="12" spans="1:50" ht="30" customHeight="1">
      <c r="A12" s="47"/>
      <c r="B12" s="47"/>
      <c r="C12" s="319" t="s">
        <v>242</v>
      </c>
      <c r="D12" s="319"/>
      <c r="E12" s="319"/>
      <c r="F12" s="319"/>
      <c r="G12" s="319"/>
      <c r="H12" s="319"/>
      <c r="I12" s="319"/>
      <c r="J12" s="319"/>
      <c r="K12" s="451"/>
      <c r="L12" s="451"/>
      <c r="M12" s="451"/>
      <c r="N12" s="451"/>
      <c r="O12" s="451"/>
      <c r="P12" s="451"/>
      <c r="Q12" s="452"/>
      <c r="R12" s="452"/>
      <c r="S12" s="452"/>
      <c r="T12" s="452"/>
      <c r="U12" s="452"/>
      <c r="V12" s="453"/>
      <c r="W12" s="453"/>
      <c r="X12" s="453"/>
      <c r="Y12" s="453"/>
      <c r="Z12" s="453"/>
      <c r="AA12" s="453"/>
      <c r="AB12" s="331"/>
      <c r="AC12" s="331"/>
      <c r="AD12" s="331"/>
      <c r="AE12" s="331"/>
      <c r="AF12" s="331"/>
    </row>
    <row r="13" spans="1:50" ht="30" customHeight="1">
      <c r="A13" s="47"/>
      <c r="B13" s="47"/>
      <c r="C13" s="319" t="s">
        <v>242</v>
      </c>
      <c r="D13" s="319"/>
      <c r="E13" s="319"/>
      <c r="F13" s="319"/>
      <c r="G13" s="319"/>
      <c r="H13" s="319"/>
      <c r="I13" s="319"/>
      <c r="J13" s="319"/>
      <c r="K13" s="451"/>
      <c r="L13" s="451"/>
      <c r="M13" s="451"/>
      <c r="N13" s="451"/>
      <c r="O13" s="451"/>
      <c r="P13" s="451"/>
      <c r="Q13" s="452"/>
      <c r="R13" s="452"/>
      <c r="S13" s="452"/>
      <c r="T13" s="452"/>
      <c r="U13" s="452"/>
      <c r="V13" s="453"/>
      <c r="W13" s="453"/>
      <c r="X13" s="453"/>
      <c r="Y13" s="453"/>
      <c r="Z13" s="453"/>
      <c r="AA13" s="453"/>
      <c r="AB13" s="331"/>
      <c r="AC13" s="331"/>
      <c r="AD13" s="331"/>
      <c r="AE13" s="331"/>
      <c r="AF13" s="331"/>
    </row>
    <row r="14" spans="1:50" ht="30" customHeight="1">
      <c r="A14" s="47"/>
      <c r="B14" s="47"/>
      <c r="C14" s="319" t="s">
        <v>242</v>
      </c>
      <c r="D14" s="319"/>
      <c r="E14" s="319"/>
      <c r="F14" s="319"/>
      <c r="G14" s="319"/>
      <c r="H14" s="319"/>
      <c r="I14" s="319"/>
      <c r="J14" s="319"/>
      <c r="K14" s="451"/>
      <c r="L14" s="451"/>
      <c r="M14" s="451"/>
      <c r="N14" s="451"/>
      <c r="O14" s="451"/>
      <c r="P14" s="451"/>
      <c r="Q14" s="452"/>
      <c r="R14" s="452"/>
      <c r="S14" s="452"/>
      <c r="T14" s="452"/>
      <c r="U14" s="452"/>
      <c r="V14" s="453"/>
      <c r="W14" s="453"/>
      <c r="X14" s="453"/>
      <c r="Y14" s="453"/>
      <c r="Z14" s="453"/>
      <c r="AA14" s="453"/>
      <c r="AB14" s="331"/>
      <c r="AC14" s="331"/>
      <c r="AD14" s="331"/>
      <c r="AE14" s="331"/>
      <c r="AF14" s="331"/>
    </row>
    <row r="15" spans="1:50" ht="30" customHeight="1">
      <c r="A15" s="47"/>
      <c r="B15" s="47"/>
      <c r="C15" s="319" t="s">
        <v>242</v>
      </c>
      <c r="D15" s="319"/>
      <c r="E15" s="319"/>
      <c r="F15" s="319"/>
      <c r="G15" s="319"/>
      <c r="H15" s="319"/>
      <c r="I15" s="319"/>
      <c r="J15" s="319"/>
      <c r="K15" s="451"/>
      <c r="L15" s="451"/>
      <c r="M15" s="451"/>
      <c r="N15" s="451"/>
      <c r="O15" s="451"/>
      <c r="P15" s="451"/>
      <c r="Q15" s="452"/>
      <c r="R15" s="452"/>
      <c r="S15" s="452"/>
      <c r="T15" s="452"/>
      <c r="U15" s="452"/>
      <c r="V15" s="453"/>
      <c r="W15" s="453"/>
      <c r="X15" s="453"/>
      <c r="Y15" s="453"/>
      <c r="Z15" s="453"/>
      <c r="AA15" s="453"/>
      <c r="AB15" s="331"/>
      <c r="AC15" s="331"/>
      <c r="AD15" s="331"/>
      <c r="AE15" s="331"/>
      <c r="AF15" s="331"/>
    </row>
    <row r="16" spans="1:50" ht="30" customHeight="1">
      <c r="A16" s="47"/>
      <c r="B16" s="47"/>
      <c r="C16" s="319" t="s">
        <v>242</v>
      </c>
      <c r="D16" s="319"/>
      <c r="E16" s="319"/>
      <c r="F16" s="319"/>
      <c r="G16" s="319"/>
      <c r="H16" s="319"/>
      <c r="I16" s="319"/>
      <c r="J16" s="319"/>
      <c r="K16" s="451"/>
      <c r="L16" s="451"/>
      <c r="M16" s="451"/>
      <c r="N16" s="451"/>
      <c r="O16" s="451"/>
      <c r="P16" s="451"/>
      <c r="Q16" s="452"/>
      <c r="R16" s="452"/>
      <c r="S16" s="452"/>
      <c r="T16" s="452"/>
      <c r="U16" s="452"/>
      <c r="V16" s="453"/>
      <c r="W16" s="453"/>
      <c r="X16" s="453"/>
      <c r="Y16" s="453"/>
      <c r="Z16" s="453"/>
      <c r="AA16" s="453"/>
      <c r="AB16" s="331"/>
      <c r="AC16" s="331"/>
      <c r="AD16" s="331"/>
      <c r="AE16" s="331"/>
      <c r="AF16" s="331"/>
    </row>
    <row r="17" spans="1:46" ht="30" customHeight="1">
      <c r="A17" s="47"/>
      <c r="B17" s="47"/>
      <c r="C17" s="319" t="s">
        <v>242</v>
      </c>
      <c r="D17" s="319"/>
      <c r="E17" s="319"/>
      <c r="F17" s="319"/>
      <c r="G17" s="319"/>
      <c r="H17" s="319"/>
      <c r="I17" s="319"/>
      <c r="J17" s="319"/>
      <c r="K17" s="451"/>
      <c r="L17" s="451"/>
      <c r="M17" s="451"/>
      <c r="N17" s="451"/>
      <c r="O17" s="451"/>
      <c r="P17" s="451"/>
      <c r="Q17" s="452"/>
      <c r="R17" s="452"/>
      <c r="S17" s="452"/>
      <c r="T17" s="452"/>
      <c r="U17" s="452"/>
      <c r="V17" s="453"/>
      <c r="W17" s="453"/>
      <c r="X17" s="453"/>
      <c r="Y17" s="453"/>
      <c r="Z17" s="453"/>
      <c r="AA17" s="453"/>
      <c r="AB17" s="331"/>
      <c r="AC17" s="331"/>
      <c r="AD17" s="331"/>
      <c r="AE17" s="331"/>
      <c r="AF17" s="331"/>
    </row>
    <row r="18" spans="1:46" ht="30" customHeight="1">
      <c r="A18" s="47"/>
      <c r="B18" s="47"/>
      <c r="C18" s="319" t="s">
        <v>242</v>
      </c>
      <c r="D18" s="319"/>
      <c r="E18" s="319"/>
      <c r="F18" s="319"/>
      <c r="G18" s="319"/>
      <c r="H18" s="319"/>
      <c r="I18" s="319"/>
      <c r="J18" s="319"/>
      <c r="K18" s="451"/>
      <c r="L18" s="451"/>
      <c r="M18" s="451"/>
      <c r="N18" s="451"/>
      <c r="O18" s="451"/>
      <c r="P18" s="451"/>
      <c r="Q18" s="452"/>
      <c r="R18" s="452"/>
      <c r="S18" s="452"/>
      <c r="T18" s="452"/>
      <c r="U18" s="452"/>
      <c r="V18" s="453"/>
      <c r="W18" s="453"/>
      <c r="X18" s="453"/>
      <c r="Y18" s="453"/>
      <c r="Z18" s="453"/>
      <c r="AA18" s="453"/>
      <c r="AB18" s="331"/>
      <c r="AC18" s="331"/>
      <c r="AD18" s="331"/>
      <c r="AE18" s="331"/>
      <c r="AF18" s="331"/>
    </row>
    <row r="19" spans="1:46" ht="30" customHeight="1">
      <c r="A19" s="47"/>
      <c r="B19" s="47"/>
      <c r="C19" s="319" t="s">
        <v>242</v>
      </c>
      <c r="D19" s="319"/>
      <c r="E19" s="319"/>
      <c r="F19" s="319"/>
      <c r="G19" s="319"/>
      <c r="H19" s="319"/>
      <c r="I19" s="319"/>
      <c r="J19" s="319"/>
      <c r="K19" s="451"/>
      <c r="L19" s="451"/>
      <c r="M19" s="451"/>
      <c r="N19" s="451"/>
      <c r="O19" s="451"/>
      <c r="P19" s="451"/>
      <c r="Q19" s="452"/>
      <c r="R19" s="452"/>
      <c r="S19" s="452"/>
      <c r="T19" s="452"/>
      <c r="U19" s="452"/>
      <c r="V19" s="453"/>
      <c r="W19" s="453"/>
      <c r="X19" s="453"/>
      <c r="Y19" s="453"/>
      <c r="Z19" s="453"/>
      <c r="AA19" s="453"/>
      <c r="AB19" s="331"/>
      <c r="AC19" s="331"/>
      <c r="AD19" s="331"/>
      <c r="AE19" s="331"/>
      <c r="AF19" s="331"/>
    </row>
    <row r="20" spans="1:46" ht="30" customHeight="1">
      <c r="A20" s="47"/>
      <c r="B20" s="47"/>
      <c r="C20" s="319" t="s">
        <v>242</v>
      </c>
      <c r="D20" s="319"/>
      <c r="E20" s="319"/>
      <c r="F20" s="319"/>
      <c r="G20" s="319"/>
      <c r="H20" s="319"/>
      <c r="I20" s="319"/>
      <c r="J20" s="319"/>
      <c r="K20" s="451"/>
      <c r="L20" s="451"/>
      <c r="M20" s="451"/>
      <c r="N20" s="451"/>
      <c r="O20" s="451"/>
      <c r="P20" s="451"/>
      <c r="Q20" s="452"/>
      <c r="R20" s="452"/>
      <c r="S20" s="452"/>
      <c r="T20" s="452"/>
      <c r="U20" s="452"/>
      <c r="V20" s="453"/>
      <c r="W20" s="453"/>
      <c r="X20" s="453"/>
      <c r="Y20" s="453"/>
      <c r="Z20" s="453"/>
      <c r="AA20" s="453"/>
      <c r="AB20" s="331"/>
      <c r="AC20" s="331"/>
      <c r="AD20" s="331"/>
      <c r="AE20" s="331"/>
      <c r="AF20" s="331"/>
    </row>
    <row r="21" spans="1:46" ht="7.5" customHeight="1">
      <c r="A21" s="23"/>
      <c r="B21" s="22"/>
      <c r="C21" s="21"/>
      <c r="D21" s="21"/>
      <c r="E21" s="25"/>
      <c r="F21" s="25"/>
      <c r="G21" s="25"/>
      <c r="H21" s="25"/>
      <c r="I21" s="25"/>
      <c r="J21" s="25"/>
      <c r="K21" s="25"/>
      <c r="L21" s="25"/>
      <c r="M21" s="25"/>
      <c r="N21" s="25"/>
      <c r="O21" s="25"/>
      <c r="P21" s="19"/>
      <c r="Q21" s="19"/>
      <c r="R21" s="19"/>
      <c r="S21" s="19"/>
      <c r="T21" s="19"/>
      <c r="U21" s="19"/>
      <c r="V21" s="19"/>
      <c r="W21" s="19"/>
      <c r="X21" s="19"/>
      <c r="Y21" s="19"/>
      <c r="Z21" s="19"/>
      <c r="AA21" s="19"/>
      <c r="AB21" s="19"/>
      <c r="AC21" s="19"/>
      <c r="AD21" s="19"/>
      <c r="AE21" s="19"/>
      <c r="AF21" s="19"/>
      <c r="AG21" s="18"/>
    </row>
    <row r="22" spans="1:46" ht="26.25" customHeight="1">
      <c r="A22" s="23"/>
      <c r="B22" s="22"/>
      <c r="C22" s="21"/>
      <c r="D22" s="44"/>
      <c r="E22" s="303"/>
      <c r="F22" s="303"/>
      <c r="G22" s="303"/>
      <c r="H22" s="303"/>
      <c r="I22" s="303"/>
      <c r="J22" s="303"/>
      <c r="K22" s="303"/>
      <c r="L22" s="303"/>
      <c r="M22" s="303"/>
      <c r="N22" s="303"/>
      <c r="O22" s="303"/>
      <c r="P22" s="303"/>
      <c r="Q22" s="303"/>
      <c r="R22" s="303"/>
      <c r="S22" s="303"/>
      <c r="T22" s="303"/>
      <c r="U22" s="303"/>
      <c r="V22" s="303"/>
      <c r="W22" s="303"/>
      <c r="X22" s="303"/>
      <c r="Y22" s="303"/>
      <c r="Z22" s="303"/>
      <c r="AA22" s="303"/>
      <c r="AB22" s="303"/>
      <c r="AC22" s="303"/>
      <c r="AD22" s="303"/>
      <c r="AE22" s="303"/>
      <c r="AF22" s="303"/>
      <c r="AG22" s="87" t="s">
        <v>243</v>
      </c>
      <c r="AH22" s="44"/>
      <c r="AI22" s="44"/>
      <c r="AJ22" s="44"/>
      <c r="AK22" s="44"/>
      <c r="AL22" s="44"/>
      <c r="AM22" s="44"/>
      <c r="AN22" s="44"/>
      <c r="AO22" s="44"/>
      <c r="AP22" s="44"/>
      <c r="AQ22" s="44"/>
      <c r="AR22" s="44"/>
      <c r="AS22" s="44"/>
      <c r="AT22" s="24"/>
    </row>
    <row r="25" spans="1:46" ht="62.25" customHeight="1">
      <c r="A25" s="236" t="s">
        <v>252</v>
      </c>
      <c r="B25" s="237"/>
      <c r="C25" s="237"/>
      <c r="D25" s="237"/>
      <c r="E25" s="237"/>
      <c r="F25" s="237"/>
      <c r="G25" s="237"/>
      <c r="H25" s="237"/>
      <c r="I25" s="237"/>
      <c r="J25" s="237"/>
      <c r="K25" s="237"/>
      <c r="L25" s="237"/>
      <c r="M25" s="237"/>
      <c r="N25" s="237"/>
      <c r="O25" s="237"/>
      <c r="P25" s="237"/>
      <c r="Q25" s="237"/>
      <c r="R25" s="237"/>
      <c r="S25" s="237"/>
      <c r="T25" s="237"/>
      <c r="U25" s="237"/>
      <c r="V25" s="237"/>
      <c r="W25" s="237"/>
      <c r="X25" s="237"/>
      <c r="Y25" s="237"/>
      <c r="Z25" s="237"/>
      <c r="AA25" s="237"/>
      <c r="AB25" s="237"/>
      <c r="AC25" s="237"/>
      <c r="AD25" s="237"/>
      <c r="AE25" s="237"/>
      <c r="AF25" s="238"/>
    </row>
  </sheetData>
  <sheetProtection formatCells="0" formatRows="0"/>
  <mergeCells count="84">
    <mergeCell ref="A25:AF25"/>
    <mergeCell ref="Y4:AF4"/>
    <mergeCell ref="C5:J5"/>
    <mergeCell ref="K5:P5"/>
    <mergeCell ref="Q5:U5"/>
    <mergeCell ref="V5:AA5"/>
    <mergeCell ref="E22:AF22"/>
    <mergeCell ref="K9:P9"/>
    <mergeCell ref="Q9:U9"/>
    <mergeCell ref="V9:AA9"/>
    <mergeCell ref="AB9:AF9"/>
    <mergeCell ref="V10:AA10"/>
    <mergeCell ref="AB10:AF10"/>
    <mergeCell ref="AB8:AF8"/>
    <mergeCell ref="K8:P8"/>
    <mergeCell ref="Q8:U8"/>
    <mergeCell ref="B2:U2"/>
    <mergeCell ref="K7:P7"/>
    <mergeCell ref="Q7:U7"/>
    <mergeCell ref="V7:AA7"/>
    <mergeCell ref="AB7:AF7"/>
    <mergeCell ref="AB5:AF5"/>
    <mergeCell ref="K6:P6"/>
    <mergeCell ref="Q6:U6"/>
    <mergeCell ref="V6:AA6"/>
    <mergeCell ref="AB6:AF6"/>
    <mergeCell ref="V8:AA8"/>
    <mergeCell ref="C9:J9"/>
    <mergeCell ref="C10:J10"/>
    <mergeCell ref="C8:J8"/>
    <mergeCell ref="C6:J6"/>
    <mergeCell ref="C7:J7"/>
    <mergeCell ref="K10:P10"/>
    <mergeCell ref="Q10:U10"/>
    <mergeCell ref="C11:J11"/>
    <mergeCell ref="K11:P11"/>
    <mergeCell ref="Q11:U11"/>
    <mergeCell ref="V11:AA11"/>
    <mergeCell ref="AB11:AF11"/>
    <mergeCell ref="C12:J12"/>
    <mergeCell ref="K12:P12"/>
    <mergeCell ref="Q12:U12"/>
    <mergeCell ref="V12:AA12"/>
    <mergeCell ref="AB12:AF12"/>
    <mergeCell ref="C13:J13"/>
    <mergeCell ref="K13:P13"/>
    <mergeCell ref="Q13:U13"/>
    <mergeCell ref="V13:AA13"/>
    <mergeCell ref="AB13:AF13"/>
    <mergeCell ref="C14:J14"/>
    <mergeCell ref="K14:P14"/>
    <mergeCell ref="Q14:U14"/>
    <mergeCell ref="V14:AA14"/>
    <mergeCell ref="AB14:AF14"/>
    <mergeCell ref="C15:J15"/>
    <mergeCell ref="K15:P15"/>
    <mergeCell ref="Q15:U15"/>
    <mergeCell ref="V15:AA15"/>
    <mergeCell ref="AB15:AF15"/>
    <mergeCell ref="C16:J16"/>
    <mergeCell ref="K16:P16"/>
    <mergeCell ref="Q16:U16"/>
    <mergeCell ref="V16:AA16"/>
    <mergeCell ref="AB16:AF16"/>
    <mergeCell ref="C17:J17"/>
    <mergeCell ref="K17:P17"/>
    <mergeCell ref="Q17:U17"/>
    <mergeCell ref="V17:AA17"/>
    <mergeCell ref="AB17:AF17"/>
    <mergeCell ref="C18:J18"/>
    <mergeCell ref="K18:P18"/>
    <mergeCell ref="Q18:U18"/>
    <mergeCell ref="V18:AA18"/>
    <mergeCell ref="AB18:AF18"/>
    <mergeCell ref="C19:J19"/>
    <mergeCell ref="K19:P19"/>
    <mergeCell ref="Q19:U19"/>
    <mergeCell ref="V19:AA19"/>
    <mergeCell ref="AB19:AF19"/>
    <mergeCell ref="C20:J20"/>
    <mergeCell ref="K20:P20"/>
    <mergeCell ref="Q20:U20"/>
    <mergeCell ref="V20:AA20"/>
    <mergeCell ref="AB20:AF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8"/>
  <sheetViews>
    <sheetView view="pageBreakPreview" zoomScaleNormal="100" zoomScaleSheetLayoutView="100" workbookViewId="0">
      <selection activeCell="AP5" sqref="AP5"/>
    </sheetView>
  </sheetViews>
  <sheetFormatPr defaultRowHeight="16.5"/>
  <cols>
    <col min="1" max="4" width="1.125" style="1" customWidth="1"/>
    <col min="5" max="41" width="2.375" style="1" customWidth="1"/>
    <col min="42" max="50" width="9" style="1"/>
  </cols>
  <sheetData>
    <row r="2" spans="1:55" ht="19.5">
      <c r="A2" s="17"/>
      <c r="B2" s="240" t="s">
        <v>1074</v>
      </c>
      <c r="C2" s="240"/>
      <c r="D2" s="240"/>
      <c r="E2" s="240"/>
      <c r="F2" s="240"/>
      <c r="G2" s="240"/>
      <c r="H2" s="240"/>
      <c r="I2" s="240"/>
      <c r="J2" s="240"/>
      <c r="K2" s="240"/>
      <c r="L2" s="240"/>
      <c r="M2" s="240"/>
      <c r="N2" s="240"/>
      <c r="O2" s="240"/>
      <c r="P2" s="240"/>
      <c r="Q2" s="240"/>
      <c r="R2" s="240"/>
      <c r="S2" s="240"/>
      <c r="T2" s="240"/>
      <c r="U2" s="240"/>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ht="19.5">
      <c r="A3" s="17"/>
      <c r="B3" s="36"/>
      <c r="C3" s="36"/>
      <c r="D3" s="36"/>
      <c r="E3" s="36"/>
      <c r="F3" s="36"/>
      <c r="G3" s="36"/>
      <c r="H3" s="36"/>
      <c r="I3" s="36"/>
      <c r="J3" s="36"/>
      <c r="K3" s="36"/>
      <c r="L3" s="36"/>
      <c r="M3" s="36"/>
      <c r="N3" s="36"/>
      <c r="O3" s="36"/>
      <c r="P3" s="36"/>
      <c r="Q3" s="36"/>
      <c r="R3" s="36"/>
      <c r="S3" s="36"/>
      <c r="T3" s="36"/>
      <c r="U3" s="36"/>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16"/>
      <c r="C4" s="16"/>
      <c r="D4" s="16"/>
      <c r="E4" s="206"/>
      <c r="F4" s="206"/>
      <c r="G4" s="206"/>
      <c r="H4" s="206"/>
      <c r="I4" s="206"/>
      <c r="J4" s="206"/>
      <c r="K4" s="206"/>
      <c r="L4" s="206"/>
      <c r="M4" s="206"/>
      <c r="N4" s="206"/>
      <c r="O4" s="206"/>
      <c r="P4" s="206"/>
      <c r="Q4" s="17"/>
      <c r="R4" s="17"/>
      <c r="S4" s="17"/>
      <c r="T4" s="17"/>
      <c r="U4" s="17"/>
      <c r="V4" s="17"/>
      <c r="W4" s="17"/>
      <c r="X4" s="17"/>
      <c r="Y4" s="17"/>
      <c r="Z4" s="17"/>
      <c r="AA4" s="17"/>
      <c r="AB4" s="17"/>
      <c r="AC4" s="17"/>
      <c r="AD4" s="317" t="s">
        <v>247</v>
      </c>
      <c r="AE4" s="317"/>
      <c r="AF4" s="317"/>
      <c r="AG4" s="317"/>
      <c r="AH4" s="317"/>
      <c r="AI4" s="317"/>
      <c r="AJ4" s="317"/>
      <c r="AK4" s="317"/>
      <c r="AL4" s="317"/>
      <c r="AM4" s="317"/>
      <c r="AN4" s="317"/>
      <c r="AO4" s="317"/>
      <c r="AP4" s="14"/>
    </row>
    <row r="5" spans="1:55" ht="26.25" customHeight="1">
      <c r="A5" s="17"/>
      <c r="B5" s="16"/>
      <c r="C5" s="16"/>
      <c r="D5" s="16"/>
      <c r="E5" s="455" t="s">
        <v>248</v>
      </c>
      <c r="F5" s="455"/>
      <c r="G5" s="455"/>
      <c r="H5" s="455"/>
      <c r="I5" s="455"/>
      <c r="J5" s="455"/>
      <c r="K5" s="455"/>
      <c r="L5" s="455"/>
      <c r="M5" s="455" t="s">
        <v>249</v>
      </c>
      <c r="N5" s="455"/>
      <c r="O5" s="455"/>
      <c r="P5" s="455"/>
      <c r="Q5" s="455"/>
      <c r="R5" s="455"/>
      <c r="S5" s="455"/>
      <c r="T5" s="455"/>
      <c r="U5" s="455"/>
      <c r="V5" s="455" t="s">
        <v>250</v>
      </c>
      <c r="W5" s="455"/>
      <c r="X5" s="455"/>
      <c r="Y5" s="455"/>
      <c r="Z5" s="455" t="s">
        <v>1046</v>
      </c>
      <c r="AA5" s="455"/>
      <c r="AB5" s="455"/>
      <c r="AC5" s="455"/>
      <c r="AD5" s="455"/>
      <c r="AE5" s="455"/>
      <c r="AF5" s="455" t="s">
        <v>1047</v>
      </c>
      <c r="AG5" s="455"/>
      <c r="AH5" s="455"/>
      <c r="AI5" s="455"/>
      <c r="AJ5" s="455"/>
      <c r="AK5" s="455"/>
      <c r="AL5" s="455" t="s">
        <v>251</v>
      </c>
      <c r="AM5" s="455"/>
      <c r="AN5" s="455"/>
      <c r="AO5" s="455"/>
      <c r="AP5" s="14"/>
    </row>
    <row r="6" spans="1:55" ht="26.25" customHeight="1">
      <c r="A6" s="17"/>
      <c r="B6" s="16"/>
      <c r="C6" s="16"/>
      <c r="D6" s="16"/>
      <c r="E6" s="676" t="s">
        <v>1160</v>
      </c>
      <c r="F6" s="676"/>
      <c r="G6" s="676"/>
      <c r="H6" s="676"/>
      <c r="I6" s="676"/>
      <c r="J6" s="676"/>
      <c r="K6" s="676"/>
      <c r="L6" s="676"/>
      <c r="M6" s="676" t="s">
        <v>1162</v>
      </c>
      <c r="N6" s="676"/>
      <c r="O6" s="676"/>
      <c r="P6" s="676"/>
      <c r="Q6" s="676"/>
      <c r="R6" s="676"/>
      <c r="S6" s="676"/>
      <c r="T6" s="676"/>
      <c r="U6" s="676"/>
      <c r="V6" s="704" t="s">
        <v>1164</v>
      </c>
      <c r="W6" s="704"/>
      <c r="X6" s="704"/>
      <c r="Y6" s="704"/>
      <c r="Z6" s="705">
        <v>494</v>
      </c>
      <c r="AA6" s="705"/>
      <c r="AB6" s="705"/>
      <c r="AC6" s="705"/>
      <c r="AD6" s="705"/>
      <c r="AE6" s="705"/>
      <c r="AF6" s="705">
        <v>509</v>
      </c>
      <c r="AG6" s="705"/>
      <c r="AH6" s="705"/>
      <c r="AI6" s="705"/>
      <c r="AJ6" s="705"/>
      <c r="AK6" s="705"/>
      <c r="AL6" s="456"/>
      <c r="AM6" s="456"/>
      <c r="AN6" s="456"/>
      <c r="AO6" s="456"/>
      <c r="AP6" s="14"/>
    </row>
    <row r="7" spans="1:55" ht="26.25" customHeight="1">
      <c r="A7" s="17"/>
      <c r="B7" s="222"/>
      <c r="C7" s="222"/>
      <c r="D7" s="222"/>
      <c r="E7" s="676" t="s">
        <v>1165</v>
      </c>
      <c r="F7" s="676"/>
      <c r="G7" s="676"/>
      <c r="H7" s="676"/>
      <c r="I7" s="676"/>
      <c r="J7" s="676"/>
      <c r="K7" s="676"/>
      <c r="L7" s="676"/>
      <c r="M7" s="676" t="s">
        <v>1162</v>
      </c>
      <c r="N7" s="676"/>
      <c r="O7" s="676"/>
      <c r="P7" s="676"/>
      <c r="Q7" s="676"/>
      <c r="R7" s="676"/>
      <c r="S7" s="676"/>
      <c r="T7" s="676"/>
      <c r="U7" s="676"/>
      <c r="V7" s="704" t="s">
        <v>1164</v>
      </c>
      <c r="W7" s="704"/>
      <c r="X7" s="704"/>
      <c r="Y7" s="704"/>
      <c r="Z7" s="705">
        <v>31907</v>
      </c>
      <c r="AA7" s="705"/>
      <c r="AB7" s="705"/>
      <c r="AC7" s="705"/>
      <c r="AD7" s="705"/>
      <c r="AE7" s="705"/>
      <c r="AF7" s="705">
        <v>23295</v>
      </c>
      <c r="AG7" s="705"/>
      <c r="AH7" s="705"/>
      <c r="AI7" s="705"/>
      <c r="AJ7" s="705"/>
      <c r="AK7" s="705"/>
      <c r="AL7" s="456"/>
      <c r="AM7" s="456"/>
      <c r="AN7" s="456"/>
      <c r="AO7" s="456"/>
      <c r="AP7" s="14"/>
    </row>
    <row r="8" spans="1:55" ht="26.25" customHeight="1">
      <c r="A8" s="17"/>
      <c r="B8" s="222"/>
      <c r="C8" s="222"/>
      <c r="D8" s="222"/>
      <c r="E8" s="676" t="s">
        <v>1165</v>
      </c>
      <c r="F8" s="676"/>
      <c r="G8" s="676"/>
      <c r="H8" s="676"/>
      <c r="I8" s="676"/>
      <c r="J8" s="676"/>
      <c r="K8" s="676"/>
      <c r="L8" s="676"/>
      <c r="M8" s="676" t="s">
        <v>1162</v>
      </c>
      <c r="N8" s="676"/>
      <c r="O8" s="676"/>
      <c r="P8" s="676"/>
      <c r="Q8" s="676"/>
      <c r="R8" s="676"/>
      <c r="S8" s="676"/>
      <c r="T8" s="676"/>
      <c r="U8" s="676"/>
      <c r="V8" s="704" t="s">
        <v>1164</v>
      </c>
      <c r="W8" s="704"/>
      <c r="X8" s="704"/>
      <c r="Y8" s="704"/>
      <c r="Z8" s="705">
        <v>3</v>
      </c>
      <c r="AA8" s="705"/>
      <c r="AB8" s="705"/>
      <c r="AC8" s="705"/>
      <c r="AD8" s="705"/>
      <c r="AE8" s="705"/>
      <c r="AF8" s="705">
        <v>3</v>
      </c>
      <c r="AG8" s="705"/>
      <c r="AH8" s="705"/>
      <c r="AI8" s="705"/>
      <c r="AJ8" s="705"/>
      <c r="AK8" s="705"/>
      <c r="AL8" s="456"/>
      <c r="AM8" s="456"/>
      <c r="AN8" s="456"/>
      <c r="AO8" s="456"/>
      <c r="AP8" s="14"/>
    </row>
    <row r="9" spans="1:55" ht="26.25" customHeight="1">
      <c r="A9" s="17"/>
      <c r="B9" s="223"/>
      <c r="C9" s="223"/>
      <c r="D9" s="223"/>
      <c r="E9" s="676" t="s">
        <v>1167</v>
      </c>
      <c r="F9" s="676"/>
      <c r="G9" s="676"/>
      <c r="H9" s="676"/>
      <c r="I9" s="676"/>
      <c r="J9" s="676"/>
      <c r="K9" s="676"/>
      <c r="L9" s="676"/>
      <c r="M9" s="676" t="s">
        <v>1169</v>
      </c>
      <c r="N9" s="676"/>
      <c r="O9" s="676"/>
      <c r="P9" s="676"/>
      <c r="Q9" s="676"/>
      <c r="R9" s="676"/>
      <c r="S9" s="676"/>
      <c r="T9" s="676"/>
      <c r="U9" s="676"/>
      <c r="V9" s="704" t="s">
        <v>1164</v>
      </c>
      <c r="W9" s="704"/>
      <c r="X9" s="704"/>
      <c r="Y9" s="704"/>
      <c r="Z9" s="705">
        <v>659</v>
      </c>
      <c r="AA9" s="705"/>
      <c r="AB9" s="705"/>
      <c r="AC9" s="705"/>
      <c r="AD9" s="705"/>
      <c r="AE9" s="705"/>
      <c r="AF9" s="705">
        <v>472</v>
      </c>
      <c r="AG9" s="705"/>
      <c r="AH9" s="705"/>
      <c r="AI9" s="705"/>
      <c r="AJ9" s="705"/>
      <c r="AK9" s="705"/>
      <c r="AL9" s="456"/>
      <c r="AM9" s="456"/>
      <c r="AN9" s="456"/>
      <c r="AO9" s="456"/>
      <c r="AP9" s="14"/>
    </row>
    <row r="10" spans="1:55" ht="26.25" customHeight="1">
      <c r="A10" s="17"/>
      <c r="B10" s="223"/>
      <c r="C10" s="223"/>
      <c r="D10" s="223"/>
      <c r="E10" s="676" t="s">
        <v>1165</v>
      </c>
      <c r="F10" s="676"/>
      <c r="G10" s="676"/>
      <c r="H10" s="676"/>
      <c r="I10" s="676"/>
      <c r="J10" s="676"/>
      <c r="K10" s="676"/>
      <c r="L10" s="676"/>
      <c r="M10" s="676" t="s">
        <v>1170</v>
      </c>
      <c r="N10" s="676"/>
      <c r="O10" s="676"/>
      <c r="P10" s="676"/>
      <c r="Q10" s="676"/>
      <c r="R10" s="676"/>
      <c r="S10" s="676"/>
      <c r="T10" s="676"/>
      <c r="U10" s="676"/>
      <c r="V10" s="704" t="s">
        <v>1163</v>
      </c>
      <c r="W10" s="704"/>
      <c r="X10" s="704"/>
      <c r="Y10" s="704"/>
      <c r="Z10" s="705">
        <v>30</v>
      </c>
      <c r="AA10" s="705"/>
      <c r="AB10" s="705"/>
      <c r="AC10" s="705"/>
      <c r="AD10" s="705"/>
      <c r="AE10" s="705"/>
      <c r="AF10" s="705">
        <v>31</v>
      </c>
      <c r="AG10" s="705"/>
      <c r="AH10" s="705"/>
      <c r="AI10" s="705"/>
      <c r="AJ10" s="705"/>
      <c r="AK10" s="705"/>
      <c r="AL10" s="456"/>
      <c r="AM10" s="456"/>
      <c r="AN10" s="456"/>
      <c r="AO10" s="456"/>
      <c r="AP10" s="14"/>
    </row>
    <row r="11" spans="1:55" ht="26.25" customHeight="1">
      <c r="A11" s="17"/>
      <c r="B11" s="223"/>
      <c r="C11" s="223"/>
      <c r="D11" s="223"/>
      <c r="E11" s="676" t="s">
        <v>1166</v>
      </c>
      <c r="F11" s="676"/>
      <c r="G11" s="676"/>
      <c r="H11" s="676"/>
      <c r="I11" s="676"/>
      <c r="J11" s="676"/>
      <c r="K11" s="676"/>
      <c r="L11" s="676"/>
      <c r="M11" s="676" t="s">
        <v>1170</v>
      </c>
      <c r="N11" s="676"/>
      <c r="O11" s="676"/>
      <c r="P11" s="676"/>
      <c r="Q11" s="676"/>
      <c r="R11" s="676"/>
      <c r="S11" s="676"/>
      <c r="T11" s="676"/>
      <c r="U11" s="676"/>
      <c r="V11" s="704" t="s">
        <v>1163</v>
      </c>
      <c r="W11" s="704"/>
      <c r="X11" s="704"/>
      <c r="Y11" s="704"/>
      <c r="Z11" s="705">
        <v>1718</v>
      </c>
      <c r="AA11" s="705"/>
      <c r="AB11" s="705"/>
      <c r="AC11" s="705"/>
      <c r="AD11" s="705"/>
      <c r="AE11" s="705"/>
      <c r="AF11" s="705">
        <v>1719</v>
      </c>
      <c r="AG11" s="705"/>
      <c r="AH11" s="705"/>
      <c r="AI11" s="705"/>
      <c r="AJ11" s="705"/>
      <c r="AK11" s="705"/>
      <c r="AL11" s="456"/>
      <c r="AM11" s="456"/>
      <c r="AN11" s="456"/>
      <c r="AO11" s="456"/>
      <c r="AP11" s="14"/>
    </row>
    <row r="12" spans="1:55" ht="26.25" customHeight="1">
      <c r="A12" s="17"/>
      <c r="B12" s="223"/>
      <c r="C12" s="223"/>
      <c r="D12" s="223"/>
      <c r="E12" s="676" t="s">
        <v>1166</v>
      </c>
      <c r="F12" s="676"/>
      <c r="G12" s="676"/>
      <c r="H12" s="676"/>
      <c r="I12" s="676"/>
      <c r="J12" s="676"/>
      <c r="K12" s="676"/>
      <c r="L12" s="676"/>
      <c r="M12" s="676" t="s">
        <v>1171</v>
      </c>
      <c r="N12" s="676"/>
      <c r="O12" s="676"/>
      <c r="P12" s="676"/>
      <c r="Q12" s="676"/>
      <c r="R12" s="676"/>
      <c r="S12" s="676"/>
      <c r="T12" s="676"/>
      <c r="U12" s="676"/>
      <c r="V12" s="704" t="s">
        <v>1163</v>
      </c>
      <c r="W12" s="704"/>
      <c r="X12" s="704"/>
      <c r="Y12" s="704"/>
      <c r="Z12" s="705">
        <v>2002</v>
      </c>
      <c r="AA12" s="705"/>
      <c r="AB12" s="705"/>
      <c r="AC12" s="705"/>
      <c r="AD12" s="705"/>
      <c r="AE12" s="705"/>
      <c r="AF12" s="705">
        <v>2002</v>
      </c>
      <c r="AG12" s="705"/>
      <c r="AH12" s="705"/>
      <c r="AI12" s="705"/>
      <c r="AJ12" s="705"/>
      <c r="AK12" s="705"/>
      <c r="AL12" s="456"/>
      <c r="AM12" s="456"/>
      <c r="AN12" s="456"/>
      <c r="AO12" s="456"/>
      <c r="AP12" s="14"/>
    </row>
    <row r="13" spans="1:55" ht="26.25" customHeight="1">
      <c r="A13" s="17"/>
      <c r="B13" s="222"/>
      <c r="C13" s="222"/>
      <c r="D13" s="222"/>
      <c r="E13" s="676" t="s">
        <v>1172</v>
      </c>
      <c r="F13" s="676"/>
      <c r="G13" s="676"/>
      <c r="H13" s="676"/>
      <c r="I13" s="676"/>
      <c r="J13" s="676"/>
      <c r="K13" s="676"/>
      <c r="L13" s="676"/>
      <c r="M13" s="676" t="s">
        <v>1170</v>
      </c>
      <c r="N13" s="676"/>
      <c r="O13" s="676"/>
      <c r="P13" s="676"/>
      <c r="Q13" s="676"/>
      <c r="R13" s="676"/>
      <c r="S13" s="676"/>
      <c r="T13" s="676"/>
      <c r="U13" s="676"/>
      <c r="V13" s="704" t="s">
        <v>1163</v>
      </c>
      <c r="W13" s="704"/>
      <c r="X13" s="704"/>
      <c r="Y13" s="704"/>
      <c r="Z13" s="705">
        <v>259</v>
      </c>
      <c r="AA13" s="705"/>
      <c r="AB13" s="705"/>
      <c r="AC13" s="705"/>
      <c r="AD13" s="705"/>
      <c r="AE13" s="705"/>
      <c r="AF13" s="705">
        <v>302</v>
      </c>
      <c r="AG13" s="705"/>
      <c r="AH13" s="705"/>
      <c r="AI13" s="705"/>
      <c r="AJ13" s="705"/>
      <c r="AK13" s="705"/>
      <c r="AL13" s="456"/>
      <c r="AM13" s="456"/>
      <c r="AN13" s="456"/>
      <c r="AO13" s="456"/>
      <c r="AP13" s="14"/>
    </row>
    <row r="14" spans="1:55" ht="7.5" customHeight="1">
      <c r="A14" s="23"/>
      <c r="B14" s="22"/>
      <c r="C14" s="21"/>
      <c r="D14" s="21"/>
      <c r="E14" s="25"/>
      <c r="F14" s="25"/>
      <c r="G14" s="25"/>
      <c r="H14" s="25"/>
      <c r="I14" s="25"/>
      <c r="J14" s="25"/>
      <c r="K14" s="25"/>
      <c r="L14" s="25"/>
      <c r="M14" s="25"/>
      <c r="N14" s="25"/>
      <c r="O14" s="25"/>
      <c r="P14" s="19"/>
      <c r="Q14" s="19"/>
      <c r="R14" s="19"/>
      <c r="S14" s="19"/>
      <c r="T14" s="19"/>
      <c r="U14" s="19"/>
      <c r="V14" s="19"/>
      <c r="W14" s="19"/>
      <c r="X14" s="19"/>
      <c r="Y14" s="19"/>
      <c r="Z14" s="97"/>
      <c r="AA14" s="97"/>
      <c r="AB14" s="97"/>
      <c r="AC14" s="97"/>
      <c r="AD14" s="97"/>
      <c r="AE14" s="97"/>
      <c r="AF14" s="97"/>
      <c r="AG14" s="97"/>
      <c r="AH14" s="97"/>
      <c r="AI14" s="97"/>
      <c r="AJ14" s="97"/>
      <c r="AK14" s="97"/>
      <c r="AL14" s="19"/>
      <c r="AM14" s="19"/>
      <c r="AN14" s="19"/>
      <c r="AO14" s="19"/>
      <c r="AP14" s="18"/>
    </row>
    <row r="15" spans="1:55" ht="26.25" customHeight="1">
      <c r="A15" s="23"/>
      <c r="B15" s="22"/>
      <c r="C15" s="21"/>
      <c r="D15" s="44"/>
      <c r="E15" s="303"/>
      <c r="F15" s="303"/>
      <c r="G15" s="303"/>
      <c r="H15" s="303"/>
      <c r="I15" s="303"/>
      <c r="J15" s="303"/>
      <c r="K15" s="303"/>
      <c r="L15" s="303"/>
      <c r="M15" s="303"/>
      <c r="N15" s="303"/>
      <c r="O15" s="303"/>
      <c r="P15" s="303"/>
      <c r="Q15" s="303"/>
      <c r="R15" s="303"/>
      <c r="S15" s="303"/>
      <c r="T15" s="303"/>
      <c r="U15" s="303"/>
      <c r="V15" s="303"/>
      <c r="W15" s="303"/>
      <c r="X15" s="303"/>
      <c r="Y15" s="303"/>
      <c r="Z15" s="303"/>
      <c r="AA15" s="303"/>
      <c r="AB15" s="303"/>
      <c r="AC15" s="303"/>
      <c r="AD15" s="303"/>
      <c r="AE15" s="303"/>
      <c r="AF15" s="303"/>
      <c r="AG15" s="303"/>
      <c r="AH15" s="303"/>
      <c r="AI15" s="303"/>
      <c r="AJ15" s="303"/>
      <c r="AK15" s="303"/>
      <c r="AL15" s="85"/>
      <c r="AM15" s="85"/>
      <c r="AN15" s="85"/>
      <c r="AO15" s="85"/>
      <c r="AP15" s="87" t="s">
        <v>217</v>
      </c>
      <c r="AQ15" s="44"/>
      <c r="AR15" s="44"/>
      <c r="AS15" s="44"/>
      <c r="AT15" s="44"/>
      <c r="AU15" s="44"/>
      <c r="AV15" s="44"/>
      <c r="AW15" s="44"/>
      <c r="AX15" s="44"/>
      <c r="AY15" s="44"/>
      <c r="AZ15" s="44"/>
      <c r="BA15" s="44"/>
      <c r="BB15" s="44"/>
      <c r="BC15" s="24"/>
    </row>
    <row r="18" spans="1:41" ht="54" customHeight="1">
      <c r="A18" s="236" t="s">
        <v>253</v>
      </c>
      <c r="B18" s="237"/>
      <c r="C18" s="237"/>
      <c r="D18" s="237"/>
      <c r="E18" s="237"/>
      <c r="F18" s="237"/>
      <c r="G18" s="237"/>
      <c r="H18" s="237"/>
      <c r="I18" s="237"/>
      <c r="J18" s="237"/>
      <c r="K18" s="237"/>
      <c r="L18" s="237"/>
      <c r="M18" s="237"/>
      <c r="N18" s="237"/>
      <c r="O18" s="237"/>
      <c r="P18" s="237"/>
      <c r="Q18" s="237"/>
      <c r="R18" s="237"/>
      <c r="S18" s="237"/>
      <c r="T18" s="237"/>
      <c r="U18" s="237"/>
      <c r="V18" s="237"/>
      <c r="W18" s="237"/>
      <c r="X18" s="237"/>
      <c r="Y18" s="237"/>
      <c r="Z18" s="237"/>
      <c r="AA18" s="237"/>
      <c r="AB18" s="237"/>
      <c r="AC18" s="237"/>
      <c r="AD18" s="237"/>
      <c r="AE18" s="237"/>
      <c r="AF18" s="237"/>
      <c r="AG18" s="237"/>
      <c r="AH18" s="237"/>
      <c r="AI18" s="237"/>
      <c r="AJ18" s="237"/>
      <c r="AK18" s="238"/>
      <c r="AL18" s="88"/>
      <c r="AM18" s="88"/>
      <c r="AN18" s="88"/>
      <c r="AO18" s="88"/>
    </row>
  </sheetData>
  <sheetProtection formatCells="0" formatRows="0"/>
  <mergeCells count="58">
    <mergeCell ref="AL11:AO11"/>
    <mergeCell ref="E12:L12"/>
    <mergeCell ref="M12:U12"/>
    <mergeCell ref="V12:Y12"/>
    <mergeCell ref="Z12:AE12"/>
    <mergeCell ref="AF12:AK12"/>
    <mergeCell ref="AL12:AO12"/>
    <mergeCell ref="E11:L11"/>
    <mergeCell ref="M11:U11"/>
    <mergeCell ref="V11:Y11"/>
    <mergeCell ref="Z11:AE11"/>
    <mergeCell ref="AF11:AK11"/>
    <mergeCell ref="AL9:AO9"/>
    <mergeCell ref="E10:L10"/>
    <mergeCell ref="M10:U10"/>
    <mergeCell ref="V10:Y10"/>
    <mergeCell ref="Z10:AE10"/>
    <mergeCell ref="AF10:AK10"/>
    <mergeCell ref="AL10:AO10"/>
    <mergeCell ref="E9:L9"/>
    <mergeCell ref="M9:U9"/>
    <mergeCell ref="V9:Y9"/>
    <mergeCell ref="Z9:AE9"/>
    <mergeCell ref="AF9:AK9"/>
    <mergeCell ref="AL13:AO13"/>
    <mergeCell ref="E13:L13"/>
    <mergeCell ref="M13:U13"/>
    <mergeCell ref="V13:Y13"/>
    <mergeCell ref="Z13:AE13"/>
    <mergeCell ref="AF13:AK13"/>
    <mergeCell ref="AL7:AO7"/>
    <mergeCell ref="E8:L8"/>
    <mergeCell ref="M8:U8"/>
    <mergeCell ref="V8:Y8"/>
    <mergeCell ref="Z8:AE8"/>
    <mergeCell ref="AF8:AK8"/>
    <mergeCell ref="AL8:AO8"/>
    <mergeCell ref="E7:L7"/>
    <mergeCell ref="M7:U7"/>
    <mergeCell ref="V7:Y7"/>
    <mergeCell ref="Z7:AE7"/>
    <mergeCell ref="AF7:AK7"/>
    <mergeCell ref="B2:U2"/>
    <mergeCell ref="AL5:AO5"/>
    <mergeCell ref="AD4:AO4"/>
    <mergeCell ref="AL6:AO6"/>
    <mergeCell ref="A18:AK18"/>
    <mergeCell ref="E15:AK15"/>
    <mergeCell ref="E5:L5"/>
    <mergeCell ref="M5:U5"/>
    <mergeCell ref="V5:Y5"/>
    <mergeCell ref="Z5:AE5"/>
    <mergeCell ref="AF5:AK5"/>
    <mergeCell ref="E6:L6"/>
    <mergeCell ref="M6:U6"/>
    <mergeCell ref="V6:Y6"/>
    <mergeCell ref="Z6:AE6"/>
    <mergeCell ref="AF6:AK6"/>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AG5" sqref="AG5"/>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9.5">
      <c r="A2" s="17"/>
      <c r="B2" s="240" t="s">
        <v>1075</v>
      </c>
      <c r="C2" s="240"/>
      <c r="D2" s="240"/>
      <c r="E2" s="240"/>
      <c r="F2" s="240"/>
      <c r="G2" s="240"/>
      <c r="H2" s="240"/>
      <c r="I2" s="240"/>
      <c r="J2" s="240"/>
      <c r="K2" s="240"/>
      <c r="L2" s="240"/>
      <c r="M2" s="240"/>
      <c r="N2" s="240"/>
      <c r="O2" s="240"/>
      <c r="P2" s="240"/>
      <c r="Q2" s="240"/>
      <c r="R2" s="240"/>
      <c r="S2" s="240"/>
      <c r="T2" s="240"/>
      <c r="U2" s="240"/>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6"/>
      <c r="D4" s="206"/>
      <c r="E4" s="206"/>
      <c r="F4" s="206"/>
      <c r="G4" s="206"/>
      <c r="H4" s="206"/>
      <c r="I4" s="206"/>
      <c r="J4" s="206"/>
      <c r="K4" s="206"/>
      <c r="L4" s="206"/>
      <c r="M4" s="206"/>
      <c r="N4" s="206"/>
      <c r="O4" s="206"/>
      <c r="P4" s="206"/>
      <c r="Q4" s="206"/>
      <c r="R4" s="206"/>
      <c r="S4" s="206"/>
      <c r="T4" s="206"/>
      <c r="U4" s="206"/>
      <c r="V4" s="206"/>
      <c r="W4" s="206"/>
      <c r="X4" s="206"/>
      <c r="Y4" s="454" t="s">
        <v>254</v>
      </c>
      <c r="Z4" s="454"/>
      <c r="AA4" s="454"/>
      <c r="AB4" s="454"/>
      <c r="AC4" s="454"/>
      <c r="AD4" s="454"/>
      <c r="AE4" s="454"/>
      <c r="AF4" s="454"/>
      <c r="AG4" s="14"/>
    </row>
    <row r="5" spans="1:50" ht="30" customHeight="1">
      <c r="A5" s="47"/>
      <c r="B5" s="47"/>
      <c r="C5" s="318" t="s">
        <v>239</v>
      </c>
      <c r="D5" s="318"/>
      <c r="E5" s="318"/>
      <c r="F5" s="318"/>
      <c r="G5" s="318"/>
      <c r="H5" s="318"/>
      <c r="I5" s="318"/>
      <c r="J5" s="318"/>
      <c r="K5" s="318" t="s">
        <v>244</v>
      </c>
      <c r="L5" s="318"/>
      <c r="M5" s="318"/>
      <c r="N5" s="318"/>
      <c r="O5" s="318"/>
      <c r="P5" s="318"/>
      <c r="Q5" s="318" t="s">
        <v>240</v>
      </c>
      <c r="R5" s="318"/>
      <c r="S5" s="318"/>
      <c r="T5" s="318"/>
      <c r="U5" s="318"/>
      <c r="V5" s="437" t="s">
        <v>1048</v>
      </c>
      <c r="W5" s="437"/>
      <c r="X5" s="437"/>
      <c r="Y5" s="437"/>
      <c r="Z5" s="437"/>
      <c r="AA5" s="437"/>
      <c r="AB5" s="437" t="s">
        <v>257</v>
      </c>
      <c r="AC5" s="437"/>
      <c r="AD5" s="437"/>
      <c r="AE5" s="437"/>
      <c r="AF5" s="437"/>
    </row>
    <row r="6" spans="1:50" ht="30" customHeight="1">
      <c r="A6" s="47"/>
      <c r="B6" s="47"/>
      <c r="C6" s="319" t="s">
        <v>255</v>
      </c>
      <c r="D6" s="319"/>
      <c r="E6" s="319"/>
      <c r="F6" s="319"/>
      <c r="G6" s="319"/>
      <c r="H6" s="319"/>
      <c r="I6" s="319"/>
      <c r="J6" s="319"/>
      <c r="K6" s="451"/>
      <c r="L6" s="451"/>
      <c r="M6" s="451"/>
      <c r="N6" s="451"/>
      <c r="O6" s="451"/>
      <c r="P6" s="451"/>
      <c r="Q6" s="452"/>
      <c r="R6" s="452"/>
      <c r="S6" s="452"/>
      <c r="T6" s="452"/>
      <c r="U6" s="452"/>
      <c r="V6" s="453"/>
      <c r="W6" s="453"/>
      <c r="X6" s="453"/>
      <c r="Y6" s="453"/>
      <c r="Z6" s="453"/>
      <c r="AA6" s="453"/>
      <c r="AB6" s="331"/>
      <c r="AC6" s="331"/>
      <c r="AD6" s="331"/>
      <c r="AE6" s="331"/>
      <c r="AF6" s="331"/>
    </row>
    <row r="7" spans="1:50" ht="30" customHeight="1">
      <c r="A7" s="47"/>
      <c r="B7" s="47"/>
      <c r="C7" s="319" t="s">
        <v>255</v>
      </c>
      <c r="D7" s="319"/>
      <c r="E7" s="319"/>
      <c r="F7" s="319"/>
      <c r="G7" s="319"/>
      <c r="H7" s="319"/>
      <c r="I7" s="319"/>
      <c r="J7" s="319"/>
      <c r="K7" s="451"/>
      <c r="L7" s="451"/>
      <c r="M7" s="451"/>
      <c r="N7" s="451"/>
      <c r="O7" s="451"/>
      <c r="P7" s="451"/>
      <c r="Q7" s="452"/>
      <c r="R7" s="452"/>
      <c r="S7" s="452"/>
      <c r="T7" s="452"/>
      <c r="U7" s="452"/>
      <c r="V7" s="453"/>
      <c r="W7" s="453"/>
      <c r="X7" s="453"/>
      <c r="Y7" s="453"/>
      <c r="Z7" s="453"/>
      <c r="AA7" s="453"/>
      <c r="AB7" s="331"/>
      <c r="AC7" s="331"/>
      <c r="AD7" s="331"/>
      <c r="AE7" s="331"/>
      <c r="AF7" s="331"/>
    </row>
    <row r="8" spans="1:50" ht="30" customHeight="1">
      <c r="A8" s="47"/>
      <c r="B8" s="47"/>
      <c r="C8" s="319" t="s">
        <v>255</v>
      </c>
      <c r="D8" s="319"/>
      <c r="E8" s="319"/>
      <c r="F8" s="319"/>
      <c r="G8" s="319"/>
      <c r="H8" s="319"/>
      <c r="I8" s="319"/>
      <c r="J8" s="319"/>
      <c r="K8" s="451"/>
      <c r="L8" s="451"/>
      <c r="M8" s="451"/>
      <c r="N8" s="451"/>
      <c r="O8" s="451"/>
      <c r="P8" s="451"/>
      <c r="Q8" s="452"/>
      <c r="R8" s="452"/>
      <c r="S8" s="452"/>
      <c r="T8" s="452"/>
      <c r="U8" s="452"/>
      <c r="V8" s="453"/>
      <c r="W8" s="453"/>
      <c r="X8" s="453"/>
      <c r="Y8" s="453"/>
      <c r="Z8" s="453"/>
      <c r="AA8" s="453"/>
      <c r="AB8" s="331"/>
      <c r="AC8" s="331"/>
      <c r="AD8" s="331"/>
      <c r="AE8" s="331"/>
      <c r="AF8" s="331"/>
    </row>
    <row r="9" spans="1:50" ht="30" customHeight="1">
      <c r="A9" s="47"/>
      <c r="B9" s="47"/>
      <c r="C9" s="319" t="s">
        <v>255</v>
      </c>
      <c r="D9" s="319"/>
      <c r="E9" s="319"/>
      <c r="F9" s="319"/>
      <c r="G9" s="319"/>
      <c r="H9" s="319"/>
      <c r="I9" s="319"/>
      <c r="J9" s="319"/>
      <c r="K9" s="451"/>
      <c r="L9" s="451"/>
      <c r="M9" s="451"/>
      <c r="N9" s="451"/>
      <c r="O9" s="451"/>
      <c r="P9" s="451"/>
      <c r="Q9" s="452"/>
      <c r="R9" s="452"/>
      <c r="S9" s="452"/>
      <c r="T9" s="452"/>
      <c r="U9" s="452"/>
      <c r="V9" s="453"/>
      <c r="W9" s="453"/>
      <c r="X9" s="453"/>
      <c r="Y9" s="453"/>
      <c r="Z9" s="453"/>
      <c r="AA9" s="453"/>
      <c r="AB9" s="331"/>
      <c r="AC9" s="331"/>
      <c r="AD9" s="331"/>
      <c r="AE9" s="331"/>
      <c r="AF9" s="331"/>
    </row>
    <row r="10" spans="1:50" ht="30" customHeight="1">
      <c r="A10" s="47"/>
      <c r="B10" s="47"/>
      <c r="C10" s="319" t="s">
        <v>255</v>
      </c>
      <c r="D10" s="319"/>
      <c r="E10" s="319"/>
      <c r="F10" s="319"/>
      <c r="G10" s="319"/>
      <c r="H10" s="319"/>
      <c r="I10" s="319"/>
      <c r="J10" s="319"/>
      <c r="K10" s="451"/>
      <c r="L10" s="451"/>
      <c r="M10" s="451"/>
      <c r="N10" s="451"/>
      <c r="O10" s="451"/>
      <c r="P10" s="451"/>
      <c r="Q10" s="452"/>
      <c r="R10" s="452"/>
      <c r="S10" s="452"/>
      <c r="T10" s="452"/>
      <c r="U10" s="452"/>
      <c r="V10" s="453"/>
      <c r="W10" s="453"/>
      <c r="X10" s="453"/>
      <c r="Y10" s="453"/>
      <c r="Z10" s="453"/>
      <c r="AA10" s="453"/>
      <c r="AB10" s="331"/>
      <c r="AC10" s="331"/>
      <c r="AD10" s="331"/>
      <c r="AE10" s="331"/>
      <c r="AF10" s="331"/>
    </row>
    <row r="11" spans="1:50" ht="30" customHeight="1">
      <c r="A11" s="47"/>
      <c r="B11" s="47"/>
      <c r="C11" s="319" t="s">
        <v>256</v>
      </c>
      <c r="D11" s="319"/>
      <c r="E11" s="319"/>
      <c r="F11" s="319"/>
      <c r="G11" s="319"/>
      <c r="H11" s="319"/>
      <c r="I11" s="319"/>
      <c r="J11" s="319"/>
      <c r="K11" s="451"/>
      <c r="L11" s="451"/>
      <c r="M11" s="451"/>
      <c r="N11" s="451"/>
      <c r="O11" s="451"/>
      <c r="P11" s="451"/>
      <c r="Q11" s="452"/>
      <c r="R11" s="452"/>
      <c r="S11" s="452"/>
      <c r="T11" s="452"/>
      <c r="U11" s="452"/>
      <c r="V11" s="453"/>
      <c r="W11" s="453"/>
      <c r="X11" s="453"/>
      <c r="Y11" s="453"/>
      <c r="Z11" s="453"/>
      <c r="AA11" s="453"/>
      <c r="AB11" s="331"/>
      <c r="AC11" s="331"/>
      <c r="AD11" s="331"/>
      <c r="AE11" s="331"/>
      <c r="AF11" s="331"/>
    </row>
    <row r="12" spans="1:50" ht="30" customHeight="1">
      <c r="A12" s="47"/>
      <c r="B12" s="47"/>
      <c r="C12" s="319" t="s">
        <v>256</v>
      </c>
      <c r="D12" s="319"/>
      <c r="E12" s="319"/>
      <c r="F12" s="319"/>
      <c r="G12" s="319"/>
      <c r="H12" s="319"/>
      <c r="I12" s="319"/>
      <c r="J12" s="319"/>
      <c r="K12" s="451"/>
      <c r="L12" s="451"/>
      <c r="M12" s="451"/>
      <c r="N12" s="451"/>
      <c r="O12" s="451"/>
      <c r="P12" s="451"/>
      <c r="Q12" s="452"/>
      <c r="R12" s="452"/>
      <c r="S12" s="452"/>
      <c r="T12" s="452"/>
      <c r="U12" s="452"/>
      <c r="V12" s="453"/>
      <c r="W12" s="453"/>
      <c r="X12" s="453"/>
      <c r="Y12" s="453"/>
      <c r="Z12" s="453"/>
      <c r="AA12" s="453"/>
      <c r="AB12" s="331"/>
      <c r="AC12" s="331"/>
      <c r="AD12" s="331"/>
      <c r="AE12" s="331"/>
      <c r="AF12" s="331"/>
    </row>
    <row r="13" spans="1:50" ht="30" customHeight="1">
      <c r="A13" s="47"/>
      <c r="B13" s="47"/>
      <c r="C13" s="319" t="s">
        <v>256</v>
      </c>
      <c r="D13" s="319"/>
      <c r="E13" s="319"/>
      <c r="F13" s="319"/>
      <c r="G13" s="319"/>
      <c r="H13" s="319"/>
      <c r="I13" s="319"/>
      <c r="J13" s="319"/>
      <c r="K13" s="451"/>
      <c r="L13" s="451"/>
      <c r="M13" s="451"/>
      <c r="N13" s="451"/>
      <c r="O13" s="451"/>
      <c r="P13" s="451"/>
      <c r="Q13" s="452"/>
      <c r="R13" s="452"/>
      <c r="S13" s="452"/>
      <c r="T13" s="452"/>
      <c r="U13" s="452"/>
      <c r="V13" s="453"/>
      <c r="W13" s="453"/>
      <c r="X13" s="453"/>
      <c r="Y13" s="453"/>
      <c r="Z13" s="453"/>
      <c r="AA13" s="453"/>
      <c r="AB13" s="331"/>
      <c r="AC13" s="331"/>
      <c r="AD13" s="331"/>
      <c r="AE13" s="331"/>
      <c r="AF13" s="331"/>
    </row>
    <row r="14" spans="1:50" ht="30" customHeight="1">
      <c r="A14" s="47"/>
      <c r="B14" s="47"/>
      <c r="C14" s="319" t="s">
        <v>1079</v>
      </c>
      <c r="D14" s="319"/>
      <c r="E14" s="319"/>
      <c r="F14" s="319"/>
      <c r="G14" s="319"/>
      <c r="H14" s="319"/>
      <c r="I14" s="319"/>
      <c r="J14" s="319"/>
      <c r="K14" s="451" t="s">
        <v>1183</v>
      </c>
      <c r="L14" s="451"/>
      <c r="M14" s="451"/>
      <c r="N14" s="451"/>
      <c r="O14" s="451"/>
      <c r="P14" s="451"/>
      <c r="Q14" s="452">
        <v>1517</v>
      </c>
      <c r="R14" s="452"/>
      <c r="S14" s="452"/>
      <c r="T14" s="452"/>
      <c r="U14" s="452"/>
      <c r="V14" s="453">
        <v>1517</v>
      </c>
      <c r="W14" s="453"/>
      <c r="X14" s="453"/>
      <c r="Y14" s="453"/>
      <c r="Z14" s="453"/>
      <c r="AA14" s="453"/>
      <c r="AB14" s="331"/>
      <c r="AC14" s="331"/>
      <c r="AD14" s="331"/>
      <c r="AE14" s="331"/>
      <c r="AF14" s="331"/>
    </row>
    <row r="15" spans="1:50" ht="30" customHeight="1">
      <c r="A15" s="47"/>
      <c r="B15" s="47"/>
      <c r="C15" s="319" t="s">
        <v>1079</v>
      </c>
      <c r="D15" s="319"/>
      <c r="E15" s="319"/>
      <c r="F15" s="319"/>
      <c r="G15" s="319"/>
      <c r="H15" s="319"/>
      <c r="I15" s="319"/>
      <c r="J15" s="319"/>
      <c r="K15" s="451" t="s">
        <v>1184</v>
      </c>
      <c r="L15" s="451"/>
      <c r="M15" s="451"/>
      <c r="N15" s="451"/>
      <c r="O15" s="451"/>
      <c r="P15" s="451"/>
      <c r="Q15" s="452">
        <v>368</v>
      </c>
      <c r="R15" s="452"/>
      <c r="S15" s="452"/>
      <c r="T15" s="452"/>
      <c r="U15" s="452"/>
      <c r="V15" s="453">
        <v>368</v>
      </c>
      <c r="W15" s="453"/>
      <c r="X15" s="453"/>
      <c r="Y15" s="453"/>
      <c r="Z15" s="453"/>
      <c r="AA15" s="453"/>
      <c r="AB15" s="331"/>
      <c r="AC15" s="331"/>
      <c r="AD15" s="331"/>
      <c r="AE15" s="331"/>
      <c r="AF15" s="331"/>
    </row>
    <row r="16" spans="1:50" ht="30" customHeight="1">
      <c r="A16" s="47"/>
      <c r="B16" s="47"/>
      <c r="C16" s="319" t="s">
        <v>1079</v>
      </c>
      <c r="D16" s="319"/>
      <c r="E16" s="319"/>
      <c r="F16" s="319"/>
      <c r="G16" s="319"/>
      <c r="H16" s="319"/>
      <c r="I16" s="319"/>
      <c r="J16" s="319"/>
      <c r="K16" s="451" t="s">
        <v>1185</v>
      </c>
      <c r="L16" s="451"/>
      <c r="M16" s="451"/>
      <c r="N16" s="451"/>
      <c r="O16" s="451"/>
      <c r="P16" s="451"/>
      <c r="Q16" s="452">
        <v>292</v>
      </c>
      <c r="R16" s="452"/>
      <c r="S16" s="452"/>
      <c r="T16" s="452"/>
      <c r="U16" s="452"/>
      <c r="V16" s="453">
        <v>292</v>
      </c>
      <c r="W16" s="453"/>
      <c r="X16" s="453"/>
      <c r="Y16" s="453"/>
      <c r="Z16" s="453"/>
      <c r="AA16" s="453"/>
      <c r="AB16" s="331"/>
      <c r="AC16" s="331"/>
      <c r="AD16" s="331"/>
      <c r="AE16" s="331"/>
      <c r="AF16" s="331"/>
    </row>
    <row r="17" spans="1:46" ht="7.5" customHeight="1">
      <c r="A17" s="23"/>
      <c r="B17" s="22"/>
      <c r="C17" s="21"/>
      <c r="D17" s="21"/>
      <c r="E17" s="25"/>
      <c r="F17" s="25"/>
      <c r="G17" s="25"/>
      <c r="H17" s="25"/>
      <c r="I17" s="25"/>
      <c r="J17" s="25"/>
      <c r="K17" s="25"/>
      <c r="L17" s="25"/>
      <c r="M17" s="25"/>
      <c r="N17" s="25"/>
      <c r="O17" s="25"/>
      <c r="P17" s="19"/>
      <c r="Q17" s="19"/>
      <c r="R17" s="19"/>
      <c r="S17" s="19"/>
      <c r="T17" s="19"/>
      <c r="U17" s="19"/>
      <c r="V17" s="19"/>
      <c r="W17" s="19"/>
      <c r="X17" s="19"/>
      <c r="Y17" s="19"/>
      <c r="Z17" s="19"/>
      <c r="AA17" s="19"/>
      <c r="AB17" s="19"/>
      <c r="AC17" s="19"/>
      <c r="AD17" s="19"/>
      <c r="AE17" s="19"/>
      <c r="AF17" s="19"/>
      <c r="AG17" s="18"/>
    </row>
    <row r="18" spans="1:46" ht="26.25" customHeight="1">
      <c r="A18" s="23"/>
      <c r="B18" s="22"/>
      <c r="C18" s="21"/>
      <c r="D18" s="44"/>
      <c r="E18" s="303"/>
      <c r="F18" s="303"/>
      <c r="G18" s="303"/>
      <c r="H18" s="303"/>
      <c r="I18" s="303"/>
      <c r="J18" s="303"/>
      <c r="K18" s="303"/>
      <c r="L18" s="303"/>
      <c r="M18" s="303"/>
      <c r="N18" s="303"/>
      <c r="O18" s="303"/>
      <c r="P18" s="303"/>
      <c r="Q18" s="303"/>
      <c r="R18" s="303"/>
      <c r="S18" s="303"/>
      <c r="T18" s="303"/>
      <c r="U18" s="303"/>
      <c r="V18" s="303"/>
      <c r="W18" s="303"/>
      <c r="X18" s="303"/>
      <c r="Y18" s="303"/>
      <c r="Z18" s="303"/>
      <c r="AA18" s="303"/>
      <c r="AB18" s="303"/>
      <c r="AC18" s="303"/>
      <c r="AD18" s="303"/>
      <c r="AE18" s="303"/>
      <c r="AF18" s="303"/>
      <c r="AG18" s="87" t="s">
        <v>243</v>
      </c>
      <c r="AH18" s="44"/>
      <c r="AI18" s="44"/>
      <c r="AJ18" s="44"/>
      <c r="AK18" s="44"/>
      <c r="AL18" s="44"/>
      <c r="AM18" s="44"/>
      <c r="AN18" s="44"/>
      <c r="AO18" s="44"/>
      <c r="AP18" s="44"/>
      <c r="AQ18" s="44"/>
      <c r="AR18" s="44"/>
      <c r="AS18" s="44"/>
      <c r="AT18" s="24"/>
    </row>
    <row r="21" spans="1:46" ht="62.25" customHeight="1">
      <c r="A21" s="236" t="s">
        <v>252</v>
      </c>
      <c r="B21" s="237"/>
      <c r="C21" s="237"/>
      <c r="D21" s="237"/>
      <c r="E21" s="237"/>
      <c r="F21" s="237"/>
      <c r="G21" s="237"/>
      <c r="H21" s="237"/>
      <c r="I21" s="237"/>
      <c r="J21" s="237"/>
      <c r="K21" s="237"/>
      <c r="L21" s="237"/>
      <c r="M21" s="237"/>
      <c r="N21" s="237"/>
      <c r="O21" s="237"/>
      <c r="P21" s="237"/>
      <c r="Q21" s="237"/>
      <c r="R21" s="237"/>
      <c r="S21" s="237"/>
      <c r="T21" s="237"/>
      <c r="U21" s="237"/>
      <c r="V21" s="237"/>
      <c r="W21" s="237"/>
      <c r="X21" s="237"/>
      <c r="Y21" s="237"/>
      <c r="Z21" s="237"/>
      <c r="AA21" s="237"/>
      <c r="AB21" s="237"/>
      <c r="AC21" s="237"/>
      <c r="AD21" s="237"/>
      <c r="AE21" s="237"/>
      <c r="AF21" s="238"/>
    </row>
  </sheetData>
  <sheetProtection formatCells="0" formatRows="0"/>
  <mergeCells count="64">
    <mergeCell ref="C16:J16"/>
    <mergeCell ref="K16:P16"/>
    <mergeCell ref="Q16:U16"/>
    <mergeCell ref="V16:AA16"/>
    <mergeCell ref="AB16:AF16"/>
    <mergeCell ref="C15:J15"/>
    <mergeCell ref="K15:P15"/>
    <mergeCell ref="Q15:U15"/>
    <mergeCell ref="V15:AA15"/>
    <mergeCell ref="AB15:AF15"/>
    <mergeCell ref="C14:J14"/>
    <mergeCell ref="C6:J6"/>
    <mergeCell ref="C7:J7"/>
    <mergeCell ref="C8:J8"/>
    <mergeCell ref="C9:J9"/>
    <mergeCell ref="C10:J10"/>
    <mergeCell ref="B2:U2"/>
    <mergeCell ref="Y4:AF4"/>
    <mergeCell ref="C5:J5"/>
    <mergeCell ref="K5:P5"/>
    <mergeCell ref="Q5:U5"/>
    <mergeCell ref="V5:AA5"/>
    <mergeCell ref="AB5:AF5"/>
    <mergeCell ref="K6:P6"/>
    <mergeCell ref="Q6:U6"/>
    <mergeCell ref="V6:AA6"/>
    <mergeCell ref="AB6:AF6"/>
    <mergeCell ref="K7:P7"/>
    <mergeCell ref="Q7:U7"/>
    <mergeCell ref="V7:AA7"/>
    <mergeCell ref="AB7:AF7"/>
    <mergeCell ref="K8:P8"/>
    <mergeCell ref="Q8:U8"/>
    <mergeCell ref="V8:AA8"/>
    <mergeCell ref="AB8:AF8"/>
    <mergeCell ref="K9:P9"/>
    <mergeCell ref="Q9:U9"/>
    <mergeCell ref="V9:AA9"/>
    <mergeCell ref="AB9:AF9"/>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C11:J11"/>
    <mergeCell ref="C12:J12"/>
    <mergeCell ref="C13:J13"/>
    <mergeCell ref="K14:P14"/>
    <mergeCell ref="Q14:U14"/>
    <mergeCell ref="V14:AA14"/>
    <mergeCell ref="AB14:AF14"/>
    <mergeCell ref="K10:P10"/>
    <mergeCell ref="Q10:U10"/>
    <mergeCell ref="V10:AA10"/>
    <mergeCell ref="AB10:AF10"/>
    <mergeCell ref="AB11:AF11"/>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6"/>
  <sheetViews>
    <sheetView view="pageBreakPreview" zoomScaleNormal="85" zoomScaleSheetLayoutView="100" workbookViewId="0">
      <selection activeCell="AL5" sqref="AL5"/>
    </sheetView>
  </sheetViews>
  <sheetFormatPr defaultRowHeight="16.5"/>
  <cols>
    <col min="1" max="4" width="1.125" style="1" customWidth="1"/>
    <col min="5" max="37" width="2.375" style="1" customWidth="1"/>
    <col min="38" max="38" width="22.5" style="1" customWidth="1"/>
    <col min="39" max="39" width="10.625" style="1" customWidth="1"/>
    <col min="40" max="40" width="44.875" style="1" customWidth="1"/>
  </cols>
  <sheetData>
    <row r="2" spans="1:49" s="1" customFormat="1" ht="19.5">
      <c r="A2" s="240" t="s">
        <v>267</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17"/>
      <c r="AI2" s="17"/>
      <c r="AJ2" s="17"/>
      <c r="AK2" s="35"/>
      <c r="AL2" s="14"/>
    </row>
    <row r="3" spans="1:49" ht="19.5">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17"/>
      <c r="AI3" s="17"/>
      <c r="AJ3" s="17"/>
      <c r="AK3" s="35"/>
      <c r="AL3" s="14"/>
    </row>
    <row r="4" spans="1:49" ht="19.5">
      <c r="A4" s="17"/>
      <c r="B4" s="240" t="s">
        <v>1076</v>
      </c>
      <c r="C4" s="240"/>
      <c r="D4" s="240"/>
      <c r="E4" s="240"/>
      <c r="F4" s="240"/>
      <c r="G4" s="240"/>
      <c r="H4" s="240"/>
      <c r="I4" s="240"/>
      <c r="J4" s="240"/>
      <c r="K4" s="240"/>
      <c r="L4" s="240"/>
      <c r="M4" s="240"/>
      <c r="N4" s="240"/>
      <c r="O4" s="240"/>
      <c r="P4" s="240"/>
      <c r="Q4" s="240"/>
      <c r="R4" s="240"/>
      <c r="S4" s="240"/>
      <c r="T4" s="240"/>
      <c r="U4" s="240"/>
      <c r="V4" s="240"/>
      <c r="W4" s="240"/>
      <c r="X4" s="240"/>
      <c r="Y4" s="240"/>
      <c r="Z4" s="240"/>
      <c r="AA4" s="17"/>
      <c r="AB4" s="17"/>
      <c r="AC4" s="17"/>
      <c r="AD4" s="17"/>
      <c r="AE4" s="17"/>
      <c r="AF4" s="17"/>
      <c r="AG4" s="17"/>
      <c r="AH4" s="17"/>
      <c r="AI4" s="17"/>
      <c r="AJ4" s="17"/>
      <c r="AK4" s="17"/>
      <c r="AL4" s="17"/>
      <c r="AM4" s="17"/>
      <c r="AN4" s="17"/>
      <c r="AO4" s="17"/>
      <c r="AP4" s="17"/>
      <c r="AQ4" s="17"/>
      <c r="AR4" s="17"/>
      <c r="AS4" s="17"/>
      <c r="AT4" s="17"/>
      <c r="AU4" s="35"/>
      <c r="AV4" s="1"/>
      <c r="AW4" s="1"/>
    </row>
    <row r="5" spans="1:49">
      <c r="AA5" s="305" t="s">
        <v>221</v>
      </c>
      <c r="AB5" s="305"/>
      <c r="AC5" s="305"/>
      <c r="AD5" s="305"/>
      <c r="AE5" s="305"/>
      <c r="AF5" s="305"/>
      <c r="AG5" s="305"/>
      <c r="AH5" s="305"/>
      <c r="AI5" s="305"/>
      <c r="AJ5" s="305"/>
      <c r="AK5" s="305"/>
    </row>
    <row r="6" spans="1:49" s="91" customFormat="1" ht="30" customHeight="1">
      <c r="A6" s="47"/>
      <c r="B6" s="47"/>
      <c r="C6" s="318" t="s">
        <v>258</v>
      </c>
      <c r="D6" s="318"/>
      <c r="E6" s="318"/>
      <c r="F6" s="318" t="s">
        <v>206</v>
      </c>
      <c r="G6" s="318"/>
      <c r="H6" s="318"/>
      <c r="I6" s="318"/>
      <c r="J6" s="318"/>
      <c r="K6" s="437" t="s">
        <v>259</v>
      </c>
      <c r="L6" s="437"/>
      <c r="M6" s="437"/>
      <c r="N6" s="437"/>
      <c r="O6" s="437"/>
      <c r="P6" s="437"/>
      <c r="Q6" s="437"/>
      <c r="R6" s="437"/>
      <c r="S6" s="437" t="s">
        <v>260</v>
      </c>
      <c r="T6" s="437"/>
      <c r="U6" s="437"/>
      <c r="V6" s="437"/>
      <c r="W6" s="437"/>
      <c r="X6" s="437" t="s">
        <v>261</v>
      </c>
      <c r="Y6" s="437"/>
      <c r="Z6" s="437"/>
      <c r="AA6" s="437"/>
      <c r="AB6" s="437" t="s">
        <v>262</v>
      </c>
      <c r="AC6" s="437"/>
      <c r="AD6" s="437"/>
      <c r="AE6" s="437"/>
      <c r="AF6" s="437" t="s">
        <v>119</v>
      </c>
      <c r="AG6" s="437"/>
      <c r="AH6" s="437"/>
      <c r="AI6" s="437"/>
      <c r="AJ6" s="437"/>
      <c r="AK6" s="437"/>
      <c r="AL6" s="93"/>
      <c r="AM6" s="93"/>
      <c r="AN6" s="93"/>
    </row>
    <row r="7" spans="1:49" s="91" customFormat="1" ht="37.5" customHeight="1">
      <c r="A7" s="100"/>
      <c r="B7" s="100"/>
      <c r="C7" s="434"/>
      <c r="D7" s="434"/>
      <c r="E7" s="434"/>
      <c r="F7" s="434"/>
      <c r="G7" s="434"/>
      <c r="H7" s="434"/>
      <c r="I7" s="434"/>
      <c r="J7" s="434"/>
      <c r="K7" s="435"/>
      <c r="L7" s="435"/>
      <c r="M7" s="435"/>
      <c r="N7" s="435"/>
      <c r="O7" s="435"/>
      <c r="P7" s="435"/>
      <c r="Q7" s="435"/>
      <c r="R7" s="435"/>
      <c r="S7" s="462"/>
      <c r="T7" s="462"/>
      <c r="U7" s="462"/>
      <c r="V7" s="462"/>
      <c r="W7" s="462"/>
      <c r="X7" s="463"/>
      <c r="Y7" s="463"/>
      <c r="Z7" s="463"/>
      <c r="AA7" s="463"/>
      <c r="AB7" s="463"/>
      <c r="AC7" s="463"/>
      <c r="AD7" s="463"/>
      <c r="AE7" s="463"/>
      <c r="AF7" s="464"/>
      <c r="AG7" s="464"/>
      <c r="AH7" s="464"/>
      <c r="AI7" s="464"/>
      <c r="AJ7" s="464"/>
      <c r="AK7" s="464"/>
      <c r="AL7" s="93"/>
      <c r="AM7" s="93"/>
      <c r="AN7" s="93"/>
    </row>
    <row r="8" spans="1:49" s="91" customFormat="1" ht="37.5" customHeight="1">
      <c r="A8" s="100"/>
      <c r="B8" s="100"/>
      <c r="C8" s="434"/>
      <c r="D8" s="434"/>
      <c r="E8" s="434"/>
      <c r="F8" s="434"/>
      <c r="G8" s="434"/>
      <c r="H8" s="434"/>
      <c r="I8" s="434"/>
      <c r="J8" s="434"/>
      <c r="K8" s="435"/>
      <c r="L8" s="435"/>
      <c r="M8" s="435"/>
      <c r="N8" s="435"/>
      <c r="O8" s="435"/>
      <c r="P8" s="435"/>
      <c r="Q8" s="435"/>
      <c r="R8" s="435"/>
      <c r="S8" s="462"/>
      <c r="T8" s="462"/>
      <c r="U8" s="462"/>
      <c r="V8" s="462"/>
      <c r="W8" s="462"/>
      <c r="X8" s="463"/>
      <c r="Y8" s="463"/>
      <c r="Z8" s="463"/>
      <c r="AA8" s="463"/>
      <c r="AB8" s="463"/>
      <c r="AC8" s="463"/>
      <c r="AD8" s="463"/>
      <c r="AE8" s="463"/>
      <c r="AF8" s="464"/>
      <c r="AG8" s="464"/>
      <c r="AH8" s="464"/>
      <c r="AI8" s="464"/>
      <c r="AJ8" s="464"/>
      <c r="AK8" s="464"/>
      <c r="AL8" s="93"/>
      <c r="AM8" s="93"/>
      <c r="AN8" s="93"/>
    </row>
    <row r="9" spans="1:49" ht="18.75" customHeight="1">
      <c r="A9" s="17"/>
      <c r="B9" s="16"/>
      <c r="C9" s="16"/>
      <c r="D9" s="45"/>
      <c r="E9" s="459" t="s">
        <v>263</v>
      </c>
      <c r="F9" s="459"/>
      <c r="G9" s="459"/>
      <c r="H9" s="459"/>
      <c r="I9" s="459"/>
      <c r="J9" s="459"/>
      <c r="K9" s="459"/>
      <c r="L9" s="459"/>
      <c r="M9" s="459"/>
      <c r="N9" s="459"/>
      <c r="O9" s="459"/>
      <c r="P9" s="459"/>
      <c r="Q9" s="459"/>
      <c r="R9" s="459"/>
      <c r="S9" s="459"/>
      <c r="T9" s="459"/>
      <c r="U9" s="459"/>
      <c r="V9" s="459"/>
      <c r="W9" s="459"/>
      <c r="X9" s="459"/>
      <c r="Y9" s="459"/>
      <c r="Z9" s="459"/>
      <c r="AA9" s="459"/>
      <c r="AB9" s="459"/>
      <c r="AC9" s="459"/>
      <c r="AD9" s="459"/>
      <c r="AE9" s="459"/>
      <c r="AF9" s="459"/>
      <c r="AG9" s="459"/>
      <c r="AH9" s="459"/>
      <c r="AI9" s="21"/>
      <c r="AJ9" s="21"/>
      <c r="AK9" s="21"/>
      <c r="AL9" s="14"/>
    </row>
    <row r="10" spans="1:49" ht="26.25" customHeight="1">
      <c r="A10" s="23"/>
      <c r="B10" s="22"/>
      <c r="C10" s="21"/>
      <c r="D10" s="21"/>
      <c r="E10" s="278"/>
      <c r="F10" s="278"/>
      <c r="G10" s="278"/>
      <c r="H10" s="278"/>
      <c r="I10" s="278"/>
      <c r="J10" s="278"/>
      <c r="K10" s="278"/>
      <c r="L10" s="278"/>
      <c r="M10" s="278"/>
      <c r="N10" s="278"/>
      <c r="O10" s="278"/>
      <c r="P10" s="278"/>
      <c r="Q10" s="278"/>
      <c r="R10" s="278"/>
      <c r="S10" s="278"/>
      <c r="T10" s="278"/>
      <c r="U10" s="278"/>
      <c r="V10" s="278"/>
      <c r="W10" s="278"/>
      <c r="X10" s="278"/>
      <c r="Y10" s="278"/>
      <c r="Z10" s="278"/>
      <c r="AA10" s="278"/>
      <c r="AB10" s="278"/>
      <c r="AC10" s="278"/>
      <c r="AD10" s="278"/>
      <c r="AE10" s="278"/>
      <c r="AF10" s="278"/>
      <c r="AG10" s="278"/>
      <c r="AH10" s="278"/>
      <c r="AI10" s="278"/>
      <c r="AJ10" s="278"/>
      <c r="AK10" s="278"/>
      <c r="AL10" s="87" t="s">
        <v>217</v>
      </c>
      <c r="AO10" s="1"/>
      <c r="AP10" s="1"/>
      <c r="AQ10" s="1"/>
      <c r="AR10" s="1"/>
      <c r="AS10" s="1"/>
      <c r="AT10" s="1"/>
    </row>
    <row r="11" spans="1:49" ht="19.5">
      <c r="A11" s="17"/>
      <c r="B11" s="16"/>
      <c r="C11" s="16"/>
      <c r="D11" s="16"/>
      <c r="E11" s="16"/>
      <c r="F11" s="16"/>
      <c r="G11" s="16"/>
      <c r="H11" s="16"/>
      <c r="I11" s="16"/>
      <c r="J11" s="16"/>
      <c r="K11" s="16"/>
      <c r="L11" s="16"/>
      <c r="M11" s="16"/>
      <c r="N11" s="16"/>
      <c r="O11" s="16"/>
      <c r="P11" s="16"/>
      <c r="Q11" s="17"/>
      <c r="R11" s="17"/>
      <c r="S11" s="17"/>
      <c r="T11" s="17"/>
      <c r="U11" s="17"/>
      <c r="V11" s="17"/>
      <c r="W11" s="17"/>
      <c r="X11" s="17"/>
      <c r="Y11" s="17"/>
      <c r="Z11" s="17"/>
      <c r="AA11" s="17"/>
      <c r="AB11" s="17"/>
      <c r="AC11" s="17"/>
      <c r="AD11" s="17"/>
      <c r="AE11" s="17"/>
      <c r="AF11" s="17"/>
      <c r="AG11" s="17"/>
      <c r="AH11" s="17"/>
      <c r="AI11" s="17"/>
      <c r="AJ11" s="17"/>
      <c r="AK11" s="35"/>
      <c r="AL11" s="14"/>
    </row>
    <row r="12" spans="1:49" ht="18.75" customHeight="1">
      <c r="A12" s="17"/>
      <c r="B12" s="281" t="s">
        <v>1049</v>
      </c>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17"/>
      <c r="AF12" s="17"/>
      <c r="AG12" s="17"/>
      <c r="AH12" s="17"/>
      <c r="AI12" s="17"/>
      <c r="AJ12" s="17"/>
      <c r="AK12" s="35"/>
      <c r="AL12" s="14"/>
    </row>
    <row r="13" spans="1:49" ht="33.75" customHeight="1">
      <c r="A13" s="17"/>
      <c r="B13" s="16"/>
      <c r="C13" s="16"/>
      <c r="D13" s="16"/>
      <c r="E13" s="460" t="s">
        <v>1050</v>
      </c>
      <c r="F13" s="461"/>
      <c r="G13" s="461"/>
      <c r="H13" s="461"/>
      <c r="I13" s="461"/>
      <c r="J13" s="461"/>
      <c r="K13" s="461"/>
      <c r="L13" s="461"/>
      <c r="M13" s="461"/>
      <c r="N13" s="461"/>
      <c r="O13" s="461"/>
      <c r="P13" s="461"/>
      <c r="Q13" s="461"/>
      <c r="R13" s="461"/>
      <c r="S13" s="461"/>
      <c r="T13" s="461"/>
      <c r="U13" s="461"/>
      <c r="V13" s="461"/>
      <c r="W13" s="461"/>
      <c r="X13" s="461"/>
      <c r="Y13" s="461"/>
      <c r="Z13" s="461"/>
      <c r="AA13" s="461"/>
      <c r="AB13" s="461"/>
      <c r="AC13" s="461"/>
      <c r="AD13" s="461"/>
      <c r="AE13" s="461"/>
      <c r="AF13" s="461"/>
      <c r="AG13" s="461"/>
      <c r="AH13" s="461"/>
      <c r="AI13" s="461"/>
      <c r="AJ13" s="461"/>
      <c r="AK13" s="461"/>
      <c r="AL13" s="14"/>
    </row>
    <row r="14" spans="1:49" ht="19.5">
      <c r="A14" s="17"/>
      <c r="B14" s="16"/>
      <c r="C14" s="16"/>
      <c r="D14" s="16"/>
      <c r="E14" s="16"/>
      <c r="F14" s="16"/>
      <c r="G14" s="16"/>
      <c r="H14" s="16"/>
      <c r="I14" s="16"/>
      <c r="J14" s="16"/>
      <c r="K14" s="16"/>
      <c r="L14" s="16"/>
      <c r="M14" s="16"/>
      <c r="N14" s="16"/>
      <c r="O14" s="16"/>
      <c r="P14" s="16"/>
      <c r="Q14" s="17"/>
      <c r="R14" s="17"/>
      <c r="S14" s="17"/>
      <c r="T14" s="17"/>
      <c r="U14" s="17"/>
      <c r="V14" s="17"/>
      <c r="W14" s="17"/>
      <c r="X14" s="17"/>
      <c r="Y14" s="17"/>
      <c r="Z14" s="17"/>
      <c r="AA14" s="17"/>
      <c r="AB14" s="17"/>
      <c r="AC14" s="17"/>
      <c r="AD14" s="17"/>
      <c r="AE14" s="17"/>
      <c r="AF14" s="17"/>
      <c r="AG14" s="17"/>
      <c r="AH14" s="17"/>
      <c r="AI14" s="17"/>
      <c r="AJ14" s="17"/>
      <c r="AK14" s="35"/>
      <c r="AL14" s="14"/>
    </row>
    <row r="15" spans="1:49" ht="52.5" customHeight="1">
      <c r="A15" s="17"/>
      <c r="B15" s="16"/>
      <c r="C15" s="16"/>
      <c r="D15" s="16"/>
      <c r="E15" s="458" t="str">
        <f>IF(AL12="해당사항 없음","거래내역 없음"," ")</f>
        <v xml:space="preserve"> </v>
      </c>
      <c r="F15" s="458"/>
      <c r="G15" s="458"/>
      <c r="H15" s="458"/>
      <c r="I15" s="458"/>
      <c r="J15" s="458"/>
      <c r="K15" s="458"/>
      <c r="L15" s="458"/>
      <c r="M15" s="458"/>
      <c r="N15" s="458"/>
      <c r="O15" s="458"/>
      <c r="P15" s="458"/>
      <c r="Q15" s="458"/>
      <c r="R15" s="458"/>
      <c r="S15" s="458"/>
      <c r="T15" s="458"/>
      <c r="U15" s="458"/>
      <c r="V15" s="458"/>
      <c r="W15" s="458"/>
      <c r="X15" s="458"/>
      <c r="Y15" s="458"/>
      <c r="Z15" s="458"/>
      <c r="AA15" s="458"/>
      <c r="AB15" s="458"/>
      <c r="AC15" s="458"/>
      <c r="AD15" s="458"/>
      <c r="AE15" s="458"/>
      <c r="AF15" s="458"/>
      <c r="AG15" s="458"/>
      <c r="AH15" s="458"/>
      <c r="AI15" s="458"/>
      <c r="AJ15" s="458"/>
      <c r="AK15" s="458"/>
      <c r="AL15" s="14"/>
    </row>
    <row r="16" spans="1:49" ht="18.75" customHeight="1">
      <c r="A16" s="17"/>
      <c r="B16" s="16"/>
      <c r="C16" s="16"/>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14"/>
    </row>
    <row r="17" spans="1:46" ht="19.5" customHeight="1">
      <c r="A17" s="17"/>
      <c r="B17" s="281" t="s">
        <v>268</v>
      </c>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17"/>
      <c r="AB17" s="17"/>
      <c r="AC17" s="17"/>
      <c r="AD17" s="17"/>
      <c r="AE17" s="17"/>
      <c r="AF17" s="17"/>
      <c r="AG17" s="17"/>
      <c r="AH17" s="17"/>
      <c r="AI17" s="17"/>
      <c r="AJ17" s="17"/>
      <c r="AK17" s="35"/>
      <c r="AL17" s="14"/>
    </row>
    <row r="18" spans="1:46" ht="18.75" customHeight="1">
      <c r="A18" s="17"/>
      <c r="B18" s="16"/>
      <c r="C18" s="16"/>
      <c r="D18" s="16"/>
      <c r="E18" s="206"/>
      <c r="F18" s="206"/>
      <c r="G18" s="206"/>
      <c r="H18" s="206"/>
      <c r="I18" s="206"/>
      <c r="J18" s="206"/>
      <c r="K18" s="206"/>
      <c r="L18" s="206"/>
      <c r="M18" s="206"/>
      <c r="N18" s="206"/>
      <c r="O18" s="206"/>
      <c r="P18" s="206"/>
      <c r="Q18" s="17"/>
      <c r="R18" s="17"/>
      <c r="S18" s="17"/>
      <c r="T18" s="17"/>
      <c r="U18" s="17"/>
      <c r="V18" s="17"/>
      <c r="W18" s="17"/>
      <c r="X18" s="17"/>
      <c r="Y18" s="17"/>
      <c r="Z18" s="17"/>
      <c r="AA18" s="17"/>
      <c r="AB18" s="17"/>
      <c r="AC18" s="17"/>
      <c r="AD18" s="317" t="s">
        <v>246</v>
      </c>
      <c r="AE18" s="317"/>
      <c r="AF18" s="317"/>
      <c r="AG18" s="317"/>
      <c r="AH18" s="317"/>
      <c r="AI18" s="317"/>
      <c r="AJ18" s="317"/>
      <c r="AK18" s="317"/>
      <c r="AL18" s="14"/>
    </row>
    <row r="19" spans="1:46" ht="26.25" customHeight="1">
      <c r="A19" s="17"/>
      <c r="B19" s="16"/>
      <c r="C19" s="16"/>
      <c r="D19" s="16"/>
      <c r="E19" s="455" t="s">
        <v>264</v>
      </c>
      <c r="F19" s="455"/>
      <c r="G19" s="455"/>
      <c r="H19" s="455"/>
      <c r="I19" s="455"/>
      <c r="J19" s="455"/>
      <c r="K19" s="455"/>
      <c r="L19" s="455"/>
      <c r="M19" s="455" t="s">
        <v>265</v>
      </c>
      <c r="N19" s="455"/>
      <c r="O19" s="455"/>
      <c r="P19" s="455"/>
      <c r="Q19" s="455"/>
      <c r="R19" s="455"/>
      <c r="S19" s="455"/>
      <c r="T19" s="455"/>
      <c r="U19" s="455"/>
      <c r="V19" s="455" t="s">
        <v>266</v>
      </c>
      <c r="W19" s="455"/>
      <c r="X19" s="455"/>
      <c r="Y19" s="455"/>
      <c r="Z19" s="455" t="s">
        <v>1051</v>
      </c>
      <c r="AA19" s="455"/>
      <c r="AB19" s="455"/>
      <c r="AC19" s="455"/>
      <c r="AD19" s="455"/>
      <c r="AE19" s="455"/>
      <c r="AF19" s="455" t="s">
        <v>1052</v>
      </c>
      <c r="AG19" s="455"/>
      <c r="AH19" s="455"/>
      <c r="AI19" s="455"/>
      <c r="AJ19" s="455"/>
      <c r="AK19" s="455"/>
      <c r="AL19" s="14"/>
    </row>
    <row r="20" spans="1:46" ht="26.25" customHeight="1">
      <c r="A20" s="17"/>
      <c r="B20" s="16"/>
      <c r="C20" s="16"/>
      <c r="D20" s="16"/>
      <c r="E20" s="676" t="s">
        <v>1160</v>
      </c>
      <c r="F20" s="676"/>
      <c r="G20" s="676"/>
      <c r="H20" s="676"/>
      <c r="I20" s="676"/>
      <c r="J20" s="676"/>
      <c r="K20" s="676"/>
      <c r="L20" s="676"/>
      <c r="M20" s="676" t="s">
        <v>1162</v>
      </c>
      <c r="N20" s="676"/>
      <c r="O20" s="676"/>
      <c r="P20" s="676"/>
      <c r="Q20" s="676"/>
      <c r="R20" s="676"/>
      <c r="S20" s="676"/>
      <c r="T20" s="676"/>
      <c r="U20" s="676"/>
      <c r="V20" s="704" t="s">
        <v>1164</v>
      </c>
      <c r="W20" s="704"/>
      <c r="X20" s="704"/>
      <c r="Y20" s="704"/>
      <c r="Z20" s="705">
        <v>494</v>
      </c>
      <c r="AA20" s="705"/>
      <c r="AB20" s="705"/>
      <c r="AC20" s="705"/>
      <c r="AD20" s="705"/>
      <c r="AE20" s="705"/>
      <c r="AF20" s="705">
        <v>509</v>
      </c>
      <c r="AG20" s="705"/>
      <c r="AH20" s="705"/>
      <c r="AI20" s="705"/>
      <c r="AJ20" s="705"/>
      <c r="AK20" s="705"/>
      <c r="AL20" s="14"/>
    </row>
    <row r="21" spans="1:46" ht="26.25" customHeight="1">
      <c r="A21" s="17"/>
      <c r="B21" s="222"/>
      <c r="C21" s="222"/>
      <c r="D21" s="222"/>
      <c r="E21" s="676" t="s">
        <v>1165</v>
      </c>
      <c r="F21" s="676"/>
      <c r="G21" s="676"/>
      <c r="H21" s="676"/>
      <c r="I21" s="676"/>
      <c r="J21" s="676"/>
      <c r="K21" s="676"/>
      <c r="L21" s="676"/>
      <c r="M21" s="676" t="s">
        <v>1162</v>
      </c>
      <c r="N21" s="676"/>
      <c r="O21" s="676"/>
      <c r="P21" s="676"/>
      <c r="Q21" s="676"/>
      <c r="R21" s="676"/>
      <c r="S21" s="676"/>
      <c r="T21" s="676"/>
      <c r="U21" s="676"/>
      <c r="V21" s="704" t="s">
        <v>1164</v>
      </c>
      <c r="W21" s="704"/>
      <c r="X21" s="704"/>
      <c r="Y21" s="704"/>
      <c r="Z21" s="705">
        <v>31907</v>
      </c>
      <c r="AA21" s="705"/>
      <c r="AB21" s="705"/>
      <c r="AC21" s="705"/>
      <c r="AD21" s="705"/>
      <c r="AE21" s="705"/>
      <c r="AF21" s="705">
        <v>23295</v>
      </c>
      <c r="AG21" s="705"/>
      <c r="AH21" s="705"/>
      <c r="AI21" s="705"/>
      <c r="AJ21" s="705"/>
      <c r="AK21" s="705"/>
      <c r="AL21" s="14"/>
    </row>
    <row r="22" spans="1:46" ht="26.25" customHeight="1">
      <c r="A22" s="17"/>
      <c r="B22" s="223"/>
      <c r="C22" s="223"/>
      <c r="D22" s="223"/>
      <c r="E22" s="676" t="s">
        <v>1165</v>
      </c>
      <c r="F22" s="676"/>
      <c r="G22" s="676"/>
      <c r="H22" s="676"/>
      <c r="I22" s="676"/>
      <c r="J22" s="676"/>
      <c r="K22" s="676"/>
      <c r="L22" s="676"/>
      <c r="M22" s="676" t="s">
        <v>1162</v>
      </c>
      <c r="N22" s="676"/>
      <c r="O22" s="676"/>
      <c r="P22" s="676"/>
      <c r="Q22" s="676"/>
      <c r="R22" s="676"/>
      <c r="S22" s="676"/>
      <c r="T22" s="676"/>
      <c r="U22" s="676"/>
      <c r="V22" s="704" t="s">
        <v>1164</v>
      </c>
      <c r="W22" s="704"/>
      <c r="X22" s="704"/>
      <c r="Y22" s="704"/>
      <c r="Z22" s="705">
        <v>3</v>
      </c>
      <c r="AA22" s="705"/>
      <c r="AB22" s="705"/>
      <c r="AC22" s="705"/>
      <c r="AD22" s="705"/>
      <c r="AE22" s="705"/>
      <c r="AF22" s="705">
        <v>3</v>
      </c>
      <c r="AG22" s="705"/>
      <c r="AH22" s="705"/>
      <c r="AI22" s="705"/>
      <c r="AJ22" s="705"/>
      <c r="AK22" s="705"/>
      <c r="AL22" s="14"/>
    </row>
    <row r="23" spans="1:46" ht="26.25" customHeight="1">
      <c r="A23" s="17"/>
      <c r="B23" s="223"/>
      <c r="C23" s="223"/>
      <c r="D23" s="223"/>
      <c r="E23" s="676" t="s">
        <v>1167</v>
      </c>
      <c r="F23" s="676"/>
      <c r="G23" s="676"/>
      <c r="H23" s="676"/>
      <c r="I23" s="676"/>
      <c r="J23" s="676"/>
      <c r="K23" s="676"/>
      <c r="L23" s="676"/>
      <c r="M23" s="676" t="s">
        <v>1169</v>
      </c>
      <c r="N23" s="676"/>
      <c r="O23" s="676"/>
      <c r="P23" s="676"/>
      <c r="Q23" s="676"/>
      <c r="R23" s="676"/>
      <c r="S23" s="676"/>
      <c r="T23" s="676"/>
      <c r="U23" s="676"/>
      <c r="V23" s="704" t="s">
        <v>1164</v>
      </c>
      <c r="W23" s="704"/>
      <c r="X23" s="704"/>
      <c r="Y23" s="704"/>
      <c r="Z23" s="705">
        <v>659</v>
      </c>
      <c r="AA23" s="705"/>
      <c r="AB23" s="705"/>
      <c r="AC23" s="705"/>
      <c r="AD23" s="705"/>
      <c r="AE23" s="705"/>
      <c r="AF23" s="705">
        <v>472</v>
      </c>
      <c r="AG23" s="705"/>
      <c r="AH23" s="705"/>
      <c r="AI23" s="705"/>
      <c r="AJ23" s="705"/>
      <c r="AK23" s="705"/>
      <c r="AL23" s="14"/>
    </row>
    <row r="24" spans="1:46" ht="26.25" customHeight="1">
      <c r="A24" s="17"/>
      <c r="B24" s="223"/>
      <c r="C24" s="223"/>
      <c r="D24" s="223"/>
      <c r="E24" s="676" t="s">
        <v>1165</v>
      </c>
      <c r="F24" s="676"/>
      <c r="G24" s="676"/>
      <c r="H24" s="676"/>
      <c r="I24" s="676"/>
      <c r="J24" s="676"/>
      <c r="K24" s="676"/>
      <c r="L24" s="676"/>
      <c r="M24" s="676" t="s">
        <v>1170</v>
      </c>
      <c r="N24" s="676"/>
      <c r="O24" s="676"/>
      <c r="P24" s="676"/>
      <c r="Q24" s="676"/>
      <c r="R24" s="676"/>
      <c r="S24" s="676"/>
      <c r="T24" s="676"/>
      <c r="U24" s="676"/>
      <c r="V24" s="704" t="s">
        <v>1163</v>
      </c>
      <c r="W24" s="704"/>
      <c r="X24" s="704"/>
      <c r="Y24" s="704"/>
      <c r="Z24" s="705">
        <v>30</v>
      </c>
      <c r="AA24" s="705"/>
      <c r="AB24" s="705"/>
      <c r="AC24" s="705"/>
      <c r="AD24" s="705"/>
      <c r="AE24" s="705"/>
      <c r="AF24" s="705">
        <v>31</v>
      </c>
      <c r="AG24" s="705"/>
      <c r="AH24" s="705"/>
      <c r="AI24" s="705"/>
      <c r="AJ24" s="705"/>
      <c r="AK24" s="705"/>
      <c r="AL24" s="14"/>
    </row>
    <row r="25" spans="1:46" ht="26.25" customHeight="1">
      <c r="A25" s="17"/>
      <c r="B25" s="222"/>
      <c r="C25" s="222"/>
      <c r="D25" s="222"/>
      <c r="E25" s="676" t="s">
        <v>1166</v>
      </c>
      <c r="F25" s="676"/>
      <c r="G25" s="676"/>
      <c r="H25" s="676"/>
      <c r="I25" s="676"/>
      <c r="J25" s="676"/>
      <c r="K25" s="676"/>
      <c r="L25" s="676"/>
      <c r="M25" s="676" t="s">
        <v>1170</v>
      </c>
      <c r="N25" s="676"/>
      <c r="O25" s="676"/>
      <c r="P25" s="676"/>
      <c r="Q25" s="676"/>
      <c r="R25" s="676"/>
      <c r="S25" s="676"/>
      <c r="T25" s="676"/>
      <c r="U25" s="676"/>
      <c r="V25" s="704" t="s">
        <v>1163</v>
      </c>
      <c r="W25" s="704"/>
      <c r="X25" s="704"/>
      <c r="Y25" s="704"/>
      <c r="Z25" s="705">
        <v>1718</v>
      </c>
      <c r="AA25" s="705"/>
      <c r="AB25" s="705"/>
      <c r="AC25" s="705"/>
      <c r="AD25" s="705"/>
      <c r="AE25" s="705"/>
      <c r="AF25" s="705">
        <v>1719</v>
      </c>
      <c r="AG25" s="705"/>
      <c r="AH25" s="705"/>
      <c r="AI25" s="705"/>
      <c r="AJ25" s="705"/>
      <c r="AK25" s="705"/>
      <c r="AL25" s="14"/>
    </row>
    <row r="26" spans="1:46" ht="26.25" customHeight="1">
      <c r="A26" s="17"/>
      <c r="B26" s="222"/>
      <c r="C26" s="222"/>
      <c r="D26" s="222"/>
      <c r="E26" s="676" t="s">
        <v>1166</v>
      </c>
      <c r="F26" s="676"/>
      <c r="G26" s="676"/>
      <c r="H26" s="676"/>
      <c r="I26" s="676"/>
      <c r="J26" s="676"/>
      <c r="K26" s="676"/>
      <c r="L26" s="676"/>
      <c r="M26" s="676" t="s">
        <v>1171</v>
      </c>
      <c r="N26" s="676"/>
      <c r="O26" s="676"/>
      <c r="P26" s="676"/>
      <c r="Q26" s="676"/>
      <c r="R26" s="676"/>
      <c r="S26" s="676"/>
      <c r="T26" s="676"/>
      <c r="U26" s="676"/>
      <c r="V26" s="704" t="s">
        <v>1163</v>
      </c>
      <c r="W26" s="704"/>
      <c r="X26" s="704"/>
      <c r="Y26" s="704"/>
      <c r="Z26" s="705">
        <v>2002</v>
      </c>
      <c r="AA26" s="705"/>
      <c r="AB26" s="705"/>
      <c r="AC26" s="705"/>
      <c r="AD26" s="705"/>
      <c r="AE26" s="705"/>
      <c r="AF26" s="705">
        <v>2002</v>
      </c>
      <c r="AG26" s="705"/>
      <c r="AH26" s="705"/>
      <c r="AI26" s="705"/>
      <c r="AJ26" s="705"/>
      <c r="AK26" s="705"/>
      <c r="AL26" s="14"/>
    </row>
    <row r="27" spans="1:46" ht="26.25" customHeight="1">
      <c r="A27" s="17"/>
      <c r="B27" s="222"/>
      <c r="C27" s="222"/>
      <c r="D27" s="222"/>
      <c r="E27" s="676" t="s">
        <v>1172</v>
      </c>
      <c r="F27" s="676"/>
      <c r="G27" s="676"/>
      <c r="H27" s="676"/>
      <c r="I27" s="676"/>
      <c r="J27" s="676"/>
      <c r="K27" s="676"/>
      <c r="L27" s="676"/>
      <c r="M27" s="676" t="s">
        <v>1170</v>
      </c>
      <c r="N27" s="676"/>
      <c r="O27" s="676"/>
      <c r="P27" s="676"/>
      <c r="Q27" s="676"/>
      <c r="R27" s="676"/>
      <c r="S27" s="676"/>
      <c r="T27" s="676"/>
      <c r="U27" s="676"/>
      <c r="V27" s="704" t="s">
        <v>1163</v>
      </c>
      <c r="W27" s="704"/>
      <c r="X27" s="704"/>
      <c r="Y27" s="704"/>
      <c r="Z27" s="705">
        <v>259</v>
      </c>
      <c r="AA27" s="705"/>
      <c r="AB27" s="705"/>
      <c r="AC27" s="705"/>
      <c r="AD27" s="705"/>
      <c r="AE27" s="705"/>
      <c r="AF27" s="705">
        <v>302</v>
      </c>
      <c r="AG27" s="705"/>
      <c r="AH27" s="705"/>
      <c r="AI27" s="705"/>
      <c r="AJ27" s="705"/>
      <c r="AK27" s="705"/>
      <c r="AL27" s="14"/>
    </row>
    <row r="28" spans="1:46" ht="7.5" customHeight="1">
      <c r="A28" s="23"/>
      <c r="B28" s="22"/>
      <c r="C28" s="21"/>
      <c r="D28" s="21"/>
      <c r="E28" s="25"/>
      <c r="F28" s="25"/>
      <c r="G28" s="25"/>
      <c r="H28" s="25"/>
      <c r="I28" s="25"/>
      <c r="J28" s="25"/>
      <c r="K28" s="25"/>
      <c r="L28" s="25"/>
      <c r="M28" s="25"/>
      <c r="N28" s="25"/>
      <c r="O28" s="25"/>
      <c r="P28" s="19"/>
      <c r="Q28" s="19"/>
      <c r="R28" s="19"/>
      <c r="S28" s="19"/>
      <c r="T28" s="19"/>
      <c r="U28" s="19"/>
      <c r="V28" s="19"/>
      <c r="W28" s="19"/>
      <c r="X28" s="19"/>
      <c r="Y28" s="19"/>
      <c r="Z28" s="19"/>
      <c r="AA28" s="19"/>
      <c r="AB28" s="19"/>
      <c r="AC28" s="19"/>
      <c r="AD28" s="19"/>
      <c r="AE28" s="19"/>
      <c r="AF28" s="19"/>
      <c r="AG28" s="18"/>
      <c r="AJ28"/>
      <c r="AK28"/>
      <c r="AL28"/>
      <c r="AM28"/>
      <c r="AN28"/>
    </row>
    <row r="29" spans="1:46" ht="26.25" customHeight="1">
      <c r="A29" s="23"/>
      <c r="B29" s="22"/>
      <c r="C29" s="21"/>
      <c r="D29" s="44"/>
      <c r="E29" s="303"/>
      <c r="F29" s="303"/>
      <c r="G29" s="303"/>
      <c r="H29" s="303"/>
      <c r="I29" s="303"/>
      <c r="J29" s="303"/>
      <c r="K29" s="303"/>
      <c r="L29" s="303"/>
      <c r="M29" s="303"/>
      <c r="N29" s="303"/>
      <c r="O29" s="303"/>
      <c r="P29" s="303"/>
      <c r="Q29" s="303"/>
      <c r="R29" s="303"/>
      <c r="S29" s="303"/>
      <c r="T29" s="303"/>
      <c r="U29" s="303"/>
      <c r="V29" s="303"/>
      <c r="W29" s="303"/>
      <c r="X29" s="303"/>
      <c r="Y29" s="303"/>
      <c r="Z29" s="303"/>
      <c r="AA29" s="303"/>
      <c r="AB29" s="303"/>
      <c r="AC29" s="303"/>
      <c r="AD29" s="303"/>
      <c r="AE29" s="303"/>
      <c r="AF29" s="303"/>
      <c r="AG29" s="303"/>
      <c r="AH29" s="303"/>
      <c r="AI29" s="303"/>
      <c r="AJ29" s="303"/>
      <c r="AK29" s="303"/>
      <c r="AL29" s="87" t="s">
        <v>243</v>
      </c>
      <c r="AM29" s="44"/>
      <c r="AN29" s="44"/>
      <c r="AO29" s="44"/>
      <c r="AP29" s="44"/>
      <c r="AQ29" s="44"/>
      <c r="AR29" s="44"/>
      <c r="AS29" s="44"/>
      <c r="AT29" s="24"/>
    </row>
    <row r="30" spans="1:46" ht="18.75" customHeight="1">
      <c r="A30" s="17"/>
      <c r="B30" s="16"/>
      <c r="C30" s="16"/>
      <c r="D30" s="16"/>
      <c r="E30" s="96"/>
      <c r="F30" s="96"/>
      <c r="G30" s="96"/>
      <c r="H30" s="96"/>
      <c r="I30" s="96"/>
      <c r="J30" s="96"/>
      <c r="K30" s="96"/>
      <c r="L30" s="96"/>
      <c r="M30" s="96"/>
      <c r="N30" s="96"/>
      <c r="O30" s="96"/>
      <c r="P30" s="96"/>
      <c r="Q30" s="96"/>
      <c r="R30" s="96"/>
      <c r="S30" s="96"/>
      <c r="T30" s="96"/>
      <c r="U30" s="96"/>
      <c r="V30" s="96"/>
      <c r="W30" s="96"/>
      <c r="X30" s="96"/>
      <c r="Y30" s="96"/>
      <c r="Z30" s="96"/>
      <c r="AA30" s="96"/>
      <c r="AB30" s="96"/>
      <c r="AC30" s="96"/>
      <c r="AD30" s="96"/>
      <c r="AE30" s="96"/>
      <c r="AF30" s="96"/>
      <c r="AG30" s="96"/>
      <c r="AH30" s="96"/>
      <c r="AI30" s="96"/>
      <c r="AJ30" s="96"/>
      <c r="AK30" s="96"/>
      <c r="AL30" s="14"/>
    </row>
    <row r="31" spans="1:46" ht="18.75" customHeight="1">
      <c r="A31" s="17"/>
      <c r="B31" s="281" t="s">
        <v>269</v>
      </c>
      <c r="C31" s="281"/>
      <c r="D31" s="281"/>
      <c r="E31" s="281"/>
      <c r="F31" s="281"/>
      <c r="G31" s="281"/>
      <c r="H31" s="281"/>
      <c r="I31" s="281"/>
      <c r="J31" s="281"/>
      <c r="K31" s="281"/>
      <c r="L31" s="281"/>
      <c r="M31" s="281"/>
      <c r="N31" s="281"/>
      <c r="O31" s="281"/>
      <c r="P31" s="281"/>
      <c r="Q31" s="281"/>
      <c r="R31" s="281"/>
      <c r="S31" s="281"/>
      <c r="T31" s="281"/>
      <c r="U31" s="281"/>
      <c r="V31" s="281"/>
      <c r="W31" s="281"/>
      <c r="X31" s="281"/>
      <c r="Y31" s="281"/>
      <c r="Z31" s="281"/>
      <c r="AA31" s="281"/>
      <c r="AB31" s="281"/>
      <c r="AC31" s="281"/>
      <c r="AD31" s="281"/>
      <c r="AE31" s="17"/>
      <c r="AF31" s="17"/>
      <c r="AG31" s="17"/>
      <c r="AH31" s="17"/>
      <c r="AI31" s="17"/>
      <c r="AJ31" s="17"/>
      <c r="AK31" s="35"/>
      <c r="AL31" s="14"/>
    </row>
    <row r="32" spans="1:46" ht="19.5">
      <c r="A32" s="17"/>
      <c r="B32" s="16"/>
      <c r="C32" s="16"/>
      <c r="D32" s="16"/>
      <c r="E32" s="16"/>
      <c r="F32" s="16"/>
      <c r="G32" s="16"/>
      <c r="H32" s="16"/>
      <c r="I32" s="16"/>
      <c r="J32" s="16"/>
      <c r="K32" s="16"/>
      <c r="L32" s="16"/>
      <c r="M32" s="16"/>
      <c r="N32" s="16"/>
      <c r="O32" s="16"/>
      <c r="P32" s="16"/>
      <c r="Q32" s="17"/>
      <c r="R32" s="17"/>
      <c r="S32" s="17"/>
      <c r="T32" s="17"/>
      <c r="U32" s="17"/>
      <c r="V32" s="17"/>
      <c r="W32" s="17"/>
      <c r="X32" s="17"/>
      <c r="Y32" s="17"/>
      <c r="Z32" s="17"/>
      <c r="AA32" s="17"/>
      <c r="AB32" s="17"/>
      <c r="AC32" s="17"/>
      <c r="AD32" s="17"/>
      <c r="AE32" s="17"/>
      <c r="AF32" s="17"/>
      <c r="AG32" s="17"/>
      <c r="AH32" s="17"/>
      <c r="AI32" s="17"/>
      <c r="AJ32" s="17"/>
      <c r="AK32" s="35"/>
      <c r="AL32" s="14"/>
    </row>
    <row r="33" spans="1:38" ht="52.5" customHeight="1">
      <c r="A33" s="17"/>
      <c r="B33" s="16"/>
      <c r="C33" s="16"/>
      <c r="D33" s="16"/>
      <c r="E33" s="458" t="str">
        <f>IF(AL31="해당사항 없음","거래내역 없음"," ")</f>
        <v xml:space="preserve"> </v>
      </c>
      <c r="F33" s="458"/>
      <c r="G33" s="458"/>
      <c r="H33" s="458"/>
      <c r="I33" s="458"/>
      <c r="J33" s="458"/>
      <c r="K33" s="458"/>
      <c r="L33" s="458"/>
      <c r="M33" s="458"/>
      <c r="N33" s="458"/>
      <c r="O33" s="458"/>
      <c r="P33" s="458"/>
      <c r="Q33" s="458"/>
      <c r="R33" s="458"/>
      <c r="S33" s="458"/>
      <c r="T33" s="458"/>
      <c r="U33" s="458"/>
      <c r="V33" s="458"/>
      <c r="W33" s="458"/>
      <c r="X33" s="458"/>
      <c r="Y33" s="458"/>
      <c r="Z33" s="458"/>
      <c r="AA33" s="458"/>
      <c r="AB33" s="458"/>
      <c r="AC33" s="458"/>
      <c r="AD33" s="458"/>
      <c r="AE33" s="458"/>
      <c r="AF33" s="458"/>
      <c r="AG33" s="458"/>
      <c r="AH33" s="458"/>
      <c r="AI33" s="458"/>
      <c r="AJ33" s="458"/>
      <c r="AK33" s="458"/>
      <c r="AL33" s="14"/>
    </row>
    <row r="34" spans="1:38" ht="18.75" customHeight="1">
      <c r="A34" s="17"/>
      <c r="B34" s="16"/>
      <c r="C34" s="16"/>
      <c r="D34" s="16"/>
      <c r="E34" s="101"/>
      <c r="F34" s="101"/>
      <c r="G34" s="101"/>
      <c r="H34" s="101"/>
      <c r="I34" s="101"/>
      <c r="J34" s="101"/>
      <c r="K34" s="101"/>
      <c r="L34" s="101"/>
      <c r="M34" s="101"/>
      <c r="N34" s="101"/>
      <c r="O34" s="101"/>
      <c r="P34" s="101"/>
      <c r="Q34" s="101"/>
      <c r="R34" s="101"/>
      <c r="S34" s="101"/>
      <c r="T34" s="101"/>
      <c r="U34" s="101"/>
      <c r="V34" s="101"/>
      <c r="W34" s="101"/>
      <c r="X34" s="101"/>
      <c r="Y34" s="101"/>
      <c r="Z34" s="101"/>
      <c r="AA34" s="101"/>
      <c r="AB34" s="101"/>
      <c r="AC34" s="101"/>
      <c r="AD34" s="101"/>
      <c r="AE34" s="101"/>
      <c r="AF34" s="101"/>
      <c r="AG34" s="101"/>
      <c r="AH34" s="101"/>
      <c r="AI34" s="101"/>
      <c r="AJ34" s="101"/>
      <c r="AK34" s="101"/>
      <c r="AL34" s="14"/>
    </row>
    <row r="35" spans="1:38" ht="19.5">
      <c r="A35" s="17"/>
      <c r="B35" s="16"/>
      <c r="C35" s="16"/>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4"/>
    </row>
    <row r="36" spans="1:38" ht="56.25" customHeight="1">
      <c r="A36" s="236" t="s">
        <v>270</v>
      </c>
      <c r="B36" s="237"/>
      <c r="C36" s="237"/>
      <c r="D36" s="237"/>
      <c r="E36" s="237"/>
      <c r="F36" s="237"/>
      <c r="G36" s="237"/>
      <c r="H36" s="237"/>
      <c r="I36" s="237"/>
      <c r="J36" s="237"/>
      <c r="K36" s="237"/>
      <c r="L36" s="237"/>
      <c r="M36" s="237"/>
      <c r="N36" s="237"/>
      <c r="O36" s="237"/>
      <c r="P36" s="237"/>
      <c r="Q36" s="237"/>
      <c r="R36" s="237"/>
      <c r="S36" s="237"/>
      <c r="T36" s="237"/>
      <c r="U36" s="237"/>
      <c r="V36" s="237"/>
      <c r="W36" s="237"/>
      <c r="X36" s="237"/>
      <c r="Y36" s="237"/>
      <c r="Z36" s="237"/>
      <c r="AA36" s="237"/>
      <c r="AB36" s="237"/>
      <c r="AC36" s="237"/>
      <c r="AD36" s="237"/>
      <c r="AE36" s="237"/>
      <c r="AF36" s="237"/>
      <c r="AG36" s="237"/>
      <c r="AH36" s="237"/>
      <c r="AI36" s="237"/>
      <c r="AJ36" s="237"/>
      <c r="AK36" s="238"/>
    </row>
  </sheetData>
  <mergeCells count="80">
    <mergeCell ref="E24:L24"/>
    <mergeCell ref="M24:U24"/>
    <mergeCell ref="V24:Y24"/>
    <mergeCell ref="Z24:AE24"/>
    <mergeCell ref="AF24:AK24"/>
    <mergeCell ref="E23:L23"/>
    <mergeCell ref="M23:U23"/>
    <mergeCell ref="V23:Y23"/>
    <mergeCell ref="Z23:AE23"/>
    <mergeCell ref="AF23:AK23"/>
    <mergeCell ref="E22:L22"/>
    <mergeCell ref="M22:U22"/>
    <mergeCell ref="V22:Y22"/>
    <mergeCell ref="Z22:AE22"/>
    <mergeCell ref="AF22:AK22"/>
    <mergeCell ref="E27:L27"/>
    <mergeCell ref="M27:U27"/>
    <mergeCell ref="V27:Y27"/>
    <mergeCell ref="Z27:AE27"/>
    <mergeCell ref="AF27:AK27"/>
    <mergeCell ref="E26:L26"/>
    <mergeCell ref="M26:U26"/>
    <mergeCell ref="V26:Y26"/>
    <mergeCell ref="Z26:AE26"/>
    <mergeCell ref="AF26:AK26"/>
    <mergeCell ref="E25:L25"/>
    <mergeCell ref="M25:U25"/>
    <mergeCell ref="V25:Y25"/>
    <mergeCell ref="Z25:AE25"/>
    <mergeCell ref="AF25:AK25"/>
    <mergeCell ref="E21:L21"/>
    <mergeCell ref="M21:U21"/>
    <mergeCell ref="V21:Y21"/>
    <mergeCell ref="Z21:AE21"/>
    <mergeCell ref="AF21:AK21"/>
    <mergeCell ref="AF20:AK20"/>
    <mergeCell ref="AF6:AK6"/>
    <mergeCell ref="AF8:AK8"/>
    <mergeCell ref="AF19:AK19"/>
    <mergeCell ref="X6:AA6"/>
    <mergeCell ref="AB6:AE6"/>
    <mergeCell ref="AB8:AE8"/>
    <mergeCell ref="Z19:AE19"/>
    <mergeCell ref="C8:E8"/>
    <mergeCell ref="F8:J8"/>
    <mergeCell ref="K8:R8"/>
    <mergeCell ref="S8:W8"/>
    <mergeCell ref="X8:AA8"/>
    <mergeCell ref="A36:AK36"/>
    <mergeCell ref="A2:AG2"/>
    <mergeCell ref="B4:Z4"/>
    <mergeCell ref="C7:E7"/>
    <mergeCell ref="F7:J7"/>
    <mergeCell ref="K7:R7"/>
    <mergeCell ref="S7:W7"/>
    <mergeCell ref="X7:AA7"/>
    <mergeCell ref="AB7:AE7"/>
    <mergeCell ref="AF7:AK7"/>
    <mergeCell ref="AA5:AK5"/>
    <mergeCell ref="C6:E6"/>
    <mergeCell ref="F6:J6"/>
    <mergeCell ref="K6:R6"/>
    <mergeCell ref="S6:W6"/>
    <mergeCell ref="B31:AD31"/>
    <mergeCell ref="E33:AK33"/>
    <mergeCell ref="E29:AK29"/>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20:AE20"/>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31">
      <formula1>"해당사항 없음"</formula1>
    </dataValidation>
  </dataValidations>
  <pageMargins left="0.47244094488188981" right="0.47244094488188981" top="0.74803149606299213" bottom="0.74803149606299213" header="0.31496062992125984" footer="0.31496062992125984"/>
  <pageSetup paperSize="9" scale="84"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AL6" sqref="AL6"/>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37" ht="19.5">
      <c r="A2" s="239" t="s">
        <v>278</v>
      </c>
      <c r="B2" s="239"/>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c r="AC2" s="239"/>
      <c r="AD2" s="239"/>
      <c r="AE2" s="239"/>
      <c r="AF2" s="239"/>
      <c r="AG2" s="239"/>
      <c r="AH2" s="239"/>
      <c r="AI2" s="239"/>
      <c r="AJ2" s="239"/>
      <c r="AK2" s="239"/>
    </row>
    <row r="3" spans="1:37"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7" ht="20.25" customHeight="1">
      <c r="A4" s="240" t="s">
        <v>271</v>
      </c>
      <c r="B4" s="240"/>
      <c r="C4" s="240"/>
      <c r="D4" s="240"/>
      <c r="E4" s="240"/>
      <c r="F4" s="240"/>
      <c r="G4" s="240"/>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0"/>
      <c r="AG4" s="240"/>
      <c r="AH4" s="240"/>
      <c r="AI4" s="240"/>
      <c r="AJ4" s="240"/>
      <c r="AK4" s="240"/>
    </row>
    <row r="5" spans="1:37" ht="19.5">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row>
    <row r="6" spans="1:37" ht="30" customHeight="1">
      <c r="A6" s="47"/>
      <c r="B6" s="47"/>
      <c r="C6" s="340" t="s">
        <v>310</v>
      </c>
      <c r="D6" s="260"/>
      <c r="E6" s="260"/>
      <c r="F6" s="260"/>
      <c r="G6" s="260"/>
      <c r="H6" s="260"/>
      <c r="I6" s="260"/>
      <c r="J6" s="260"/>
      <c r="K6" s="260"/>
      <c r="L6" s="260"/>
      <c r="M6" s="260"/>
      <c r="N6" s="471"/>
      <c r="O6" s="481" t="s">
        <v>279</v>
      </c>
      <c r="P6" s="482"/>
      <c r="Q6" s="482"/>
      <c r="R6" s="482"/>
      <c r="S6" s="482"/>
      <c r="T6" s="482"/>
      <c r="U6" s="482"/>
      <c r="V6" s="483"/>
      <c r="W6" s="481" t="s">
        <v>272</v>
      </c>
      <c r="X6" s="482"/>
      <c r="Y6" s="482"/>
      <c r="Z6" s="482"/>
      <c r="AA6" s="482"/>
      <c r="AB6" s="482"/>
      <c r="AC6" s="482"/>
      <c r="AD6" s="483"/>
      <c r="AE6" s="481" t="s">
        <v>273</v>
      </c>
      <c r="AF6" s="482"/>
      <c r="AG6" s="482"/>
      <c r="AH6" s="482"/>
      <c r="AI6" s="482"/>
      <c r="AJ6" s="482"/>
      <c r="AK6" s="483"/>
    </row>
    <row r="7" spans="1:37" ht="30" customHeight="1">
      <c r="A7" s="47"/>
      <c r="B7" s="47"/>
      <c r="C7" s="484" t="s">
        <v>274</v>
      </c>
      <c r="D7" s="485"/>
      <c r="E7" s="485"/>
      <c r="F7" s="485"/>
      <c r="G7" s="486"/>
      <c r="H7" s="340" t="s">
        <v>306</v>
      </c>
      <c r="I7" s="260"/>
      <c r="J7" s="260"/>
      <c r="K7" s="260"/>
      <c r="L7" s="260"/>
      <c r="M7" s="260"/>
      <c r="N7" s="471"/>
      <c r="O7" s="475">
        <f>SUM('3부.Ⅱ.1.1)'!O9:W24)</f>
        <v>1711660900</v>
      </c>
      <c r="P7" s="476"/>
      <c r="Q7" s="476"/>
      <c r="R7" s="476"/>
      <c r="S7" s="476"/>
      <c r="T7" s="476"/>
      <c r="U7" s="476"/>
      <c r="V7" s="477"/>
      <c r="W7" s="478">
        <f t="shared" ref="W7:W15" si="0">IFERROR(O7/$O$16,"")</f>
        <v>0.98530033139209861</v>
      </c>
      <c r="X7" s="479"/>
      <c r="Y7" s="479"/>
      <c r="Z7" s="479"/>
      <c r="AA7" s="479"/>
      <c r="AB7" s="479"/>
      <c r="AC7" s="479"/>
      <c r="AD7" s="480"/>
      <c r="AE7" s="468"/>
      <c r="AF7" s="469"/>
      <c r="AG7" s="469"/>
      <c r="AH7" s="469"/>
      <c r="AI7" s="469"/>
      <c r="AJ7" s="469"/>
      <c r="AK7" s="470"/>
    </row>
    <row r="8" spans="1:37" ht="30" customHeight="1">
      <c r="A8" s="47"/>
      <c r="B8" s="47"/>
      <c r="C8" s="487"/>
      <c r="D8" s="488"/>
      <c r="E8" s="488"/>
      <c r="F8" s="488"/>
      <c r="G8" s="489"/>
      <c r="H8" s="340" t="s">
        <v>280</v>
      </c>
      <c r="I8" s="260"/>
      <c r="J8" s="260"/>
      <c r="K8" s="260"/>
      <c r="L8" s="260"/>
      <c r="M8" s="260"/>
      <c r="N8" s="471"/>
      <c r="O8" s="475">
        <v>0</v>
      </c>
      <c r="P8" s="476"/>
      <c r="Q8" s="476"/>
      <c r="R8" s="476"/>
      <c r="S8" s="476"/>
      <c r="T8" s="476"/>
      <c r="U8" s="476"/>
      <c r="V8" s="477"/>
      <c r="W8" s="465">
        <f t="shared" si="0"/>
        <v>0</v>
      </c>
      <c r="X8" s="466"/>
      <c r="Y8" s="466"/>
      <c r="Z8" s="466"/>
      <c r="AA8" s="466"/>
      <c r="AB8" s="466"/>
      <c r="AC8" s="466"/>
      <c r="AD8" s="467"/>
      <c r="AE8" s="468"/>
      <c r="AF8" s="469"/>
      <c r="AG8" s="469"/>
      <c r="AH8" s="469"/>
      <c r="AI8" s="469"/>
      <c r="AJ8" s="469"/>
      <c r="AK8" s="470"/>
    </row>
    <row r="9" spans="1:37" ht="30" customHeight="1">
      <c r="A9" s="47"/>
      <c r="B9" s="47"/>
      <c r="C9" s="490"/>
      <c r="D9" s="491"/>
      <c r="E9" s="491"/>
      <c r="F9" s="491"/>
      <c r="G9" s="492"/>
      <c r="H9" s="340" t="s">
        <v>281</v>
      </c>
      <c r="I9" s="260"/>
      <c r="J9" s="260"/>
      <c r="K9" s="260"/>
      <c r="L9" s="260"/>
      <c r="M9" s="260"/>
      <c r="N9" s="471"/>
      <c r="O9" s="472">
        <v>0</v>
      </c>
      <c r="P9" s="473"/>
      <c r="Q9" s="473"/>
      <c r="R9" s="473"/>
      <c r="S9" s="473"/>
      <c r="T9" s="473"/>
      <c r="U9" s="473"/>
      <c r="V9" s="474"/>
      <c r="W9" s="465">
        <f t="shared" si="0"/>
        <v>0</v>
      </c>
      <c r="X9" s="466"/>
      <c r="Y9" s="466"/>
      <c r="Z9" s="466"/>
      <c r="AA9" s="466"/>
      <c r="AB9" s="466"/>
      <c r="AC9" s="466"/>
      <c r="AD9" s="467"/>
      <c r="AE9" s="468"/>
      <c r="AF9" s="469"/>
      <c r="AG9" s="469"/>
      <c r="AH9" s="469"/>
      <c r="AI9" s="469"/>
      <c r="AJ9" s="469"/>
      <c r="AK9" s="470"/>
    </row>
    <row r="10" spans="1:37" ht="30" customHeight="1">
      <c r="A10" s="47"/>
      <c r="B10" s="47"/>
      <c r="C10" s="484" t="s">
        <v>282</v>
      </c>
      <c r="D10" s="485"/>
      <c r="E10" s="485"/>
      <c r="F10" s="485"/>
      <c r="G10" s="486"/>
      <c r="H10" s="340" t="s">
        <v>283</v>
      </c>
      <c r="I10" s="260"/>
      <c r="J10" s="260"/>
      <c r="K10" s="260"/>
      <c r="L10" s="260"/>
      <c r="M10" s="260"/>
      <c r="N10" s="471"/>
      <c r="O10" s="475">
        <f>SUM('3부.Ⅱ.2'!Q6:U10)</f>
        <v>0</v>
      </c>
      <c r="P10" s="476"/>
      <c r="Q10" s="476"/>
      <c r="R10" s="476"/>
      <c r="S10" s="476"/>
      <c r="T10" s="476"/>
      <c r="U10" s="476"/>
      <c r="V10" s="477"/>
      <c r="W10" s="465">
        <f t="shared" si="0"/>
        <v>0</v>
      </c>
      <c r="X10" s="466"/>
      <c r="Y10" s="466"/>
      <c r="Z10" s="466"/>
      <c r="AA10" s="466"/>
      <c r="AB10" s="466"/>
      <c r="AC10" s="466"/>
      <c r="AD10" s="467"/>
      <c r="AE10" s="468"/>
      <c r="AF10" s="469"/>
      <c r="AG10" s="469"/>
      <c r="AH10" s="469"/>
      <c r="AI10" s="469"/>
      <c r="AJ10" s="469"/>
      <c r="AK10" s="470"/>
    </row>
    <row r="11" spans="1:37" ht="30" customHeight="1">
      <c r="A11" s="47"/>
      <c r="B11" s="47"/>
      <c r="C11" s="487"/>
      <c r="D11" s="488"/>
      <c r="E11" s="488"/>
      <c r="F11" s="488"/>
      <c r="G11" s="489"/>
      <c r="H11" s="340" t="s">
        <v>284</v>
      </c>
      <c r="I11" s="260"/>
      <c r="J11" s="260"/>
      <c r="K11" s="260"/>
      <c r="L11" s="260"/>
      <c r="M11" s="260"/>
      <c r="N11" s="471"/>
      <c r="O11" s="475">
        <f>SUM('3부.Ⅱ.2'!K6:P10)</f>
        <v>0</v>
      </c>
      <c r="P11" s="476"/>
      <c r="Q11" s="476"/>
      <c r="R11" s="476"/>
      <c r="S11" s="476"/>
      <c r="T11" s="476"/>
      <c r="U11" s="476"/>
      <c r="V11" s="477"/>
      <c r="W11" s="465">
        <f t="shared" si="0"/>
        <v>0</v>
      </c>
      <c r="X11" s="466"/>
      <c r="Y11" s="466"/>
      <c r="Z11" s="466"/>
      <c r="AA11" s="466"/>
      <c r="AB11" s="466"/>
      <c r="AC11" s="466"/>
      <c r="AD11" s="467"/>
      <c r="AE11" s="468"/>
      <c r="AF11" s="469"/>
      <c r="AG11" s="469"/>
      <c r="AH11" s="469"/>
      <c r="AI11" s="469"/>
      <c r="AJ11" s="469"/>
      <c r="AK11" s="470"/>
    </row>
    <row r="12" spans="1:37" ht="30" customHeight="1">
      <c r="A12" s="47"/>
      <c r="B12" s="47"/>
      <c r="C12" s="490"/>
      <c r="D12" s="491"/>
      <c r="E12" s="491"/>
      <c r="F12" s="491"/>
      <c r="G12" s="492"/>
      <c r="H12" s="340" t="s">
        <v>275</v>
      </c>
      <c r="I12" s="260"/>
      <c r="J12" s="260"/>
      <c r="K12" s="260"/>
      <c r="L12" s="260"/>
      <c r="M12" s="260"/>
      <c r="N12" s="471"/>
      <c r="O12" s="475">
        <f>SUM('3부.Ⅱ.2'!V6:AA10)</f>
        <v>0</v>
      </c>
      <c r="P12" s="476"/>
      <c r="Q12" s="476"/>
      <c r="R12" s="476"/>
      <c r="S12" s="476"/>
      <c r="T12" s="476"/>
      <c r="U12" s="476"/>
      <c r="V12" s="477"/>
      <c r="W12" s="465">
        <f t="shared" si="0"/>
        <v>0</v>
      </c>
      <c r="X12" s="466"/>
      <c r="Y12" s="466"/>
      <c r="Z12" s="466"/>
      <c r="AA12" s="466"/>
      <c r="AB12" s="466"/>
      <c r="AC12" s="466"/>
      <c r="AD12" s="467"/>
      <c r="AE12" s="468"/>
      <c r="AF12" s="469"/>
      <c r="AG12" s="469"/>
      <c r="AH12" s="469"/>
      <c r="AI12" s="469"/>
      <c r="AJ12" s="469"/>
      <c r="AK12" s="470"/>
    </row>
    <row r="13" spans="1:37" ht="30" customHeight="1">
      <c r="A13" s="47"/>
      <c r="B13" s="47"/>
      <c r="C13" s="340" t="s">
        <v>198</v>
      </c>
      <c r="D13" s="260"/>
      <c r="E13" s="260"/>
      <c r="F13" s="260"/>
      <c r="G13" s="471"/>
      <c r="H13" s="340" t="s">
        <v>285</v>
      </c>
      <c r="I13" s="260"/>
      <c r="J13" s="260"/>
      <c r="K13" s="260"/>
      <c r="L13" s="260"/>
      <c r="M13" s="260"/>
      <c r="N13" s="471"/>
      <c r="O13" s="475">
        <f>SUM('3부.Ⅱ.3'!AF6:AF9)</f>
        <v>9727894</v>
      </c>
      <c r="P13" s="476"/>
      <c r="Q13" s="476"/>
      <c r="R13" s="476"/>
      <c r="S13" s="476"/>
      <c r="T13" s="476"/>
      <c r="U13" s="476"/>
      <c r="V13" s="477"/>
      <c r="W13" s="465">
        <f t="shared" si="0"/>
        <v>5.5997640548704521E-3</v>
      </c>
      <c r="X13" s="466"/>
      <c r="Y13" s="466"/>
      <c r="Z13" s="466"/>
      <c r="AA13" s="466"/>
      <c r="AB13" s="466"/>
      <c r="AC13" s="466"/>
      <c r="AD13" s="467"/>
      <c r="AE13" s="468"/>
      <c r="AF13" s="469"/>
      <c r="AG13" s="469"/>
      <c r="AH13" s="469"/>
      <c r="AI13" s="469"/>
      <c r="AJ13" s="469"/>
      <c r="AK13" s="470"/>
    </row>
    <row r="14" spans="1:37" ht="30" customHeight="1">
      <c r="A14" s="47"/>
      <c r="B14" s="47"/>
      <c r="C14" s="340" t="s">
        <v>286</v>
      </c>
      <c r="D14" s="260"/>
      <c r="E14" s="260"/>
      <c r="F14" s="260"/>
      <c r="G14" s="471"/>
      <c r="H14" s="340" t="s">
        <v>287</v>
      </c>
      <c r="I14" s="260"/>
      <c r="J14" s="260"/>
      <c r="K14" s="260"/>
      <c r="L14" s="260"/>
      <c r="M14" s="260"/>
      <c r="N14" s="471"/>
      <c r="O14" s="475">
        <f>SUM('3부.Ⅱ.4'!O5:W9)</f>
        <v>0</v>
      </c>
      <c r="P14" s="476"/>
      <c r="Q14" s="476"/>
      <c r="R14" s="476"/>
      <c r="S14" s="476"/>
      <c r="T14" s="476"/>
      <c r="U14" s="476"/>
      <c r="V14" s="477"/>
      <c r="W14" s="465">
        <f t="shared" si="0"/>
        <v>0</v>
      </c>
      <c r="X14" s="466"/>
      <c r="Y14" s="466"/>
      <c r="Z14" s="466"/>
      <c r="AA14" s="466"/>
      <c r="AB14" s="466"/>
      <c r="AC14" s="466"/>
      <c r="AD14" s="467"/>
      <c r="AE14" s="468"/>
      <c r="AF14" s="469"/>
      <c r="AG14" s="469"/>
      <c r="AH14" s="469"/>
      <c r="AI14" s="469"/>
      <c r="AJ14" s="469"/>
      <c r="AK14" s="470"/>
    </row>
    <row r="15" spans="1:37" ht="30" customHeight="1">
      <c r="A15" s="47"/>
      <c r="B15" s="47"/>
      <c r="C15" s="336" t="s">
        <v>288</v>
      </c>
      <c r="D15" s="336"/>
      <c r="E15" s="336"/>
      <c r="F15" s="336"/>
      <c r="G15" s="336"/>
      <c r="H15" s="336"/>
      <c r="I15" s="336"/>
      <c r="J15" s="336"/>
      <c r="K15" s="336"/>
      <c r="L15" s="336"/>
      <c r="M15" s="336"/>
      <c r="N15" s="336"/>
      <c r="O15" s="472">
        <v>15808328</v>
      </c>
      <c r="P15" s="473"/>
      <c r="Q15" s="473"/>
      <c r="R15" s="473"/>
      <c r="S15" s="473"/>
      <c r="T15" s="473"/>
      <c r="U15" s="473"/>
      <c r="V15" s="474"/>
      <c r="W15" s="465">
        <f t="shared" si="0"/>
        <v>9.0999045530309134E-3</v>
      </c>
      <c r="X15" s="466"/>
      <c r="Y15" s="466"/>
      <c r="Z15" s="466"/>
      <c r="AA15" s="466"/>
      <c r="AB15" s="466"/>
      <c r="AC15" s="466"/>
      <c r="AD15" s="467"/>
      <c r="AE15" s="468"/>
      <c r="AF15" s="469"/>
      <c r="AG15" s="469"/>
      <c r="AH15" s="469"/>
      <c r="AI15" s="469"/>
      <c r="AJ15" s="469"/>
      <c r="AK15" s="470"/>
    </row>
    <row r="16" spans="1:37" ht="30" customHeight="1">
      <c r="A16" s="47"/>
      <c r="B16" s="47"/>
      <c r="C16" s="336" t="s">
        <v>276</v>
      </c>
      <c r="D16" s="336"/>
      <c r="E16" s="336"/>
      <c r="F16" s="336"/>
      <c r="G16" s="336"/>
      <c r="H16" s="336"/>
      <c r="I16" s="336"/>
      <c r="J16" s="336"/>
      <c r="K16" s="336"/>
      <c r="L16" s="336"/>
      <c r="M16" s="336"/>
      <c r="N16" s="336"/>
      <c r="O16" s="475">
        <f>SUM(O7:V15)</f>
        <v>1737197122</v>
      </c>
      <c r="P16" s="476"/>
      <c r="Q16" s="476"/>
      <c r="R16" s="476"/>
      <c r="S16" s="476"/>
      <c r="T16" s="476"/>
      <c r="U16" s="476"/>
      <c r="V16" s="477"/>
      <c r="W16" s="478">
        <f>SUM(W7:AD15)</f>
        <v>1</v>
      </c>
      <c r="X16" s="479"/>
      <c r="Y16" s="479"/>
      <c r="Z16" s="479"/>
      <c r="AA16" s="479"/>
      <c r="AB16" s="479"/>
      <c r="AC16" s="479"/>
      <c r="AD16" s="480"/>
      <c r="AE16" s="481"/>
      <c r="AF16" s="482"/>
      <c r="AG16" s="482"/>
      <c r="AH16" s="482"/>
      <c r="AI16" s="482"/>
      <c r="AJ16" s="482"/>
      <c r="AK16" s="483"/>
    </row>
    <row r="17" spans="1:46" ht="18.75" customHeight="1">
      <c r="C17" s="44" t="s">
        <v>277</v>
      </c>
      <c r="D17" s="102"/>
      <c r="E17" s="431" t="s">
        <v>289</v>
      </c>
      <c r="F17" s="431"/>
      <c r="G17" s="431"/>
      <c r="H17" s="431"/>
      <c r="I17" s="431"/>
      <c r="J17" s="431"/>
      <c r="K17" s="431"/>
      <c r="L17" s="431"/>
      <c r="M17" s="431"/>
      <c r="N17" s="431"/>
      <c r="O17" s="431"/>
      <c r="P17" s="431"/>
      <c r="Q17" s="431"/>
      <c r="R17" s="431"/>
      <c r="S17" s="431"/>
      <c r="T17" s="431"/>
      <c r="U17" s="431"/>
      <c r="V17" s="431"/>
      <c r="W17" s="431"/>
      <c r="X17" s="431"/>
      <c r="Y17" s="431"/>
      <c r="Z17" s="431"/>
      <c r="AA17" s="431"/>
      <c r="AB17" s="431"/>
      <c r="AC17" s="431"/>
      <c r="AD17" s="431"/>
      <c r="AE17" s="431"/>
      <c r="AF17" s="431"/>
      <c r="AG17" s="431"/>
      <c r="AH17" s="431"/>
      <c r="AI17" s="431"/>
      <c r="AJ17" s="44"/>
      <c r="AK17" s="44"/>
    </row>
    <row r="18" spans="1:46" ht="18.75" customHeight="1">
      <c r="A18" s="17"/>
      <c r="B18" s="16"/>
      <c r="C18" s="16"/>
      <c r="D18" s="45"/>
      <c r="E18" s="459" t="s">
        <v>290</v>
      </c>
      <c r="F18" s="459"/>
      <c r="G18" s="459"/>
      <c r="H18" s="459"/>
      <c r="I18" s="459"/>
      <c r="J18" s="459"/>
      <c r="K18" s="459"/>
      <c r="L18" s="459"/>
      <c r="M18" s="459"/>
      <c r="N18" s="459"/>
      <c r="O18" s="459"/>
      <c r="P18" s="459"/>
      <c r="Q18" s="459"/>
      <c r="R18" s="459"/>
      <c r="S18" s="459"/>
      <c r="T18" s="459"/>
      <c r="U18" s="459"/>
      <c r="V18" s="459"/>
      <c r="W18" s="459"/>
      <c r="X18" s="459"/>
      <c r="Y18" s="459"/>
      <c r="Z18" s="459"/>
      <c r="AA18" s="459"/>
      <c r="AB18" s="459"/>
      <c r="AC18" s="459"/>
      <c r="AD18" s="459"/>
      <c r="AE18" s="459"/>
      <c r="AF18" s="459"/>
      <c r="AG18" s="459"/>
      <c r="AH18" s="459"/>
      <c r="AI18" s="21"/>
      <c r="AJ18" s="21"/>
      <c r="AK18" s="21"/>
      <c r="AL18" s="14"/>
      <c r="AO18"/>
    </row>
    <row r="19" spans="1:46" ht="26.25" customHeight="1">
      <c r="A19" s="23"/>
      <c r="B19" s="22"/>
      <c r="C19" s="21"/>
      <c r="D19" s="21"/>
      <c r="E19" s="278"/>
      <c r="F19" s="278"/>
      <c r="G19" s="278"/>
      <c r="H19" s="278"/>
      <c r="I19" s="278"/>
      <c r="J19" s="278"/>
      <c r="K19" s="278"/>
      <c r="L19" s="278"/>
      <c r="M19" s="278"/>
      <c r="N19" s="278"/>
      <c r="O19" s="278"/>
      <c r="P19" s="278"/>
      <c r="Q19" s="278"/>
      <c r="R19" s="278"/>
      <c r="S19" s="278"/>
      <c r="T19" s="278"/>
      <c r="U19" s="278"/>
      <c r="V19" s="278"/>
      <c r="W19" s="278"/>
      <c r="X19" s="278"/>
      <c r="Y19" s="278"/>
      <c r="Z19" s="278"/>
      <c r="AA19" s="278"/>
      <c r="AB19" s="278"/>
      <c r="AC19" s="278"/>
      <c r="AD19" s="278"/>
      <c r="AE19" s="278"/>
      <c r="AF19" s="278"/>
      <c r="AG19" s="278"/>
      <c r="AH19" s="278"/>
      <c r="AI19" s="278"/>
      <c r="AJ19" s="278"/>
      <c r="AK19" s="278"/>
      <c r="AL19" s="87" t="s">
        <v>217</v>
      </c>
      <c r="AP19" s="1"/>
      <c r="AQ19" s="1"/>
      <c r="AR19" s="1"/>
      <c r="AS19" s="1"/>
      <c r="AT19" s="1"/>
    </row>
    <row r="23" spans="1:46" ht="67.5" customHeight="1">
      <c r="A23" s="236" t="s">
        <v>321</v>
      </c>
      <c r="B23" s="447"/>
      <c r="C23" s="447"/>
      <c r="D23" s="447"/>
      <c r="E23" s="447"/>
      <c r="F23" s="447"/>
      <c r="G23" s="447"/>
      <c r="H23" s="447"/>
      <c r="I23" s="447"/>
      <c r="J23" s="447"/>
      <c r="K23" s="447"/>
      <c r="L23" s="447"/>
      <c r="M23" s="447"/>
      <c r="N23" s="447"/>
      <c r="O23" s="447"/>
      <c r="P23" s="447"/>
      <c r="Q23" s="447"/>
      <c r="R23" s="447"/>
      <c r="S23" s="447"/>
      <c r="T23" s="447"/>
      <c r="U23" s="447"/>
      <c r="V23" s="447"/>
      <c r="W23" s="447"/>
      <c r="X23" s="447"/>
      <c r="Y23" s="447"/>
      <c r="Z23" s="447"/>
      <c r="AA23" s="447"/>
      <c r="AB23" s="447"/>
      <c r="AC23" s="447"/>
      <c r="AD23" s="447"/>
      <c r="AE23" s="447"/>
      <c r="AF23" s="447"/>
      <c r="AG23" s="447"/>
      <c r="AH23" s="447"/>
      <c r="AI23" s="447"/>
      <c r="AJ23" s="447"/>
      <c r="AK23" s="448"/>
    </row>
  </sheetData>
  <sheetProtection formatCells="0" formatRows="0"/>
  <protectedRanges>
    <protectedRange sqref="AE7:AK15" name="범위1"/>
    <protectedRange sqref="A18:AK29 D17:E17" name="범위2"/>
  </protectedRanges>
  <mergeCells count="54">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 ref="W8:AD8"/>
    <mergeCell ref="AE8:AK8"/>
    <mergeCell ref="H9:N9"/>
    <mergeCell ref="O9:V9"/>
    <mergeCell ref="W9:AD9"/>
    <mergeCell ref="AE9:AK9"/>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E19:AK19"/>
    <mergeCell ref="E17:AI17"/>
    <mergeCell ref="C16:N16"/>
    <mergeCell ref="O16:V16"/>
    <mergeCell ref="W16:AD16"/>
    <mergeCell ref="AE16:AK16"/>
    <mergeCell ref="W14:AD14"/>
    <mergeCell ref="AE14:AK14"/>
    <mergeCell ref="C14:G14"/>
    <mergeCell ref="H14:N14"/>
    <mergeCell ref="E18:AH18"/>
    <mergeCell ref="C15:N15"/>
    <mergeCell ref="O15:V15"/>
    <mergeCell ref="W15:AD15"/>
    <mergeCell ref="AE15:AK15"/>
    <mergeCell ref="O14:V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AJ8" sqref="AJ8"/>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2" spans="1:47" ht="20.25" customHeight="1">
      <c r="A2" s="240" t="s">
        <v>292</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row>
    <row r="3" spans="1:47"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35"/>
    </row>
    <row r="4" spans="1:47" ht="18.75" customHeight="1">
      <c r="A4" s="17"/>
      <c r="B4" s="240" t="s">
        <v>293</v>
      </c>
      <c r="C4" s="240"/>
      <c r="D4" s="240"/>
      <c r="E4" s="240"/>
      <c r="F4" s="240"/>
      <c r="G4" s="240"/>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0"/>
      <c r="AG4" s="240"/>
      <c r="AH4" s="240"/>
      <c r="AI4" s="240"/>
      <c r="AJ4" s="14"/>
    </row>
    <row r="5" spans="1:47"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4"/>
    </row>
    <row r="6" spans="1:47" ht="17.25" customHeight="1">
      <c r="C6" s="281" t="s">
        <v>294</v>
      </c>
      <c r="D6" s="281"/>
      <c r="E6" s="281"/>
      <c r="F6" s="281"/>
      <c r="G6" s="281"/>
      <c r="H6" s="281"/>
      <c r="I6" s="281"/>
      <c r="J6" s="281"/>
      <c r="K6" s="281"/>
      <c r="L6" s="281"/>
      <c r="M6" s="281"/>
      <c r="N6" s="281"/>
      <c r="O6" s="281"/>
      <c r="P6" s="281"/>
      <c r="Q6" s="281"/>
      <c r="R6" s="281"/>
      <c r="S6" s="281"/>
      <c r="T6" s="281"/>
      <c r="U6" s="281"/>
      <c r="V6" s="281"/>
      <c r="W6" s="281"/>
      <c r="X6" s="281"/>
      <c r="Y6" s="281"/>
      <c r="Z6" s="281"/>
      <c r="AA6" s="281"/>
      <c r="AB6" s="281"/>
      <c r="AC6" s="281"/>
      <c r="AD6" s="281"/>
      <c r="AE6" s="281"/>
      <c r="AP6" s="1"/>
      <c r="AQ6" s="1"/>
      <c r="AR6" s="1"/>
      <c r="AS6" s="1"/>
      <c r="AT6" s="1"/>
      <c r="AU6" s="1"/>
    </row>
    <row r="7" spans="1:47" ht="18.75" customHeight="1">
      <c r="A7" s="17"/>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4"/>
    </row>
    <row r="8" spans="1:47" ht="30" customHeight="1">
      <c r="A8" s="47"/>
      <c r="B8" s="47"/>
      <c r="C8" s="297" t="s">
        <v>291</v>
      </c>
      <c r="D8" s="297"/>
      <c r="E8" s="297"/>
      <c r="F8" s="297"/>
      <c r="G8" s="297"/>
      <c r="H8" s="297"/>
      <c r="I8" s="297"/>
      <c r="J8" s="297"/>
      <c r="K8" s="297"/>
      <c r="L8" s="297"/>
      <c r="M8" s="297"/>
      <c r="N8" s="297"/>
      <c r="O8" s="328" t="s">
        <v>295</v>
      </c>
      <c r="P8" s="328"/>
      <c r="Q8" s="328"/>
      <c r="R8" s="328"/>
      <c r="S8" s="328"/>
      <c r="T8" s="328"/>
      <c r="U8" s="328"/>
      <c r="V8" s="328"/>
      <c r="W8" s="328"/>
      <c r="X8" s="328" t="s">
        <v>272</v>
      </c>
      <c r="Y8" s="328"/>
      <c r="Z8" s="328"/>
      <c r="AA8" s="328"/>
      <c r="AB8" s="328"/>
      <c r="AC8" s="328" t="s">
        <v>68</v>
      </c>
      <c r="AD8" s="328"/>
      <c r="AE8" s="328"/>
      <c r="AF8" s="328"/>
      <c r="AG8" s="328"/>
      <c r="AH8" s="328"/>
      <c r="AI8" s="328"/>
    </row>
    <row r="9" spans="1:47" ht="30" customHeight="1">
      <c r="A9" s="47"/>
      <c r="B9" s="47"/>
      <c r="C9" s="217">
        <v>1</v>
      </c>
      <c r="D9" s="493" t="str">
        <f>'2부.Ⅰ.1.1)'!D7</f>
        <v>SK뷰파크 3차</v>
      </c>
      <c r="E9" s="318"/>
      <c r="F9" s="318"/>
      <c r="G9" s="318"/>
      <c r="H9" s="318"/>
      <c r="I9" s="318"/>
      <c r="J9" s="318"/>
      <c r="K9" s="318"/>
      <c r="L9" s="318"/>
      <c r="M9" s="318"/>
      <c r="N9" s="318"/>
      <c r="O9" s="494">
        <v>1711660900</v>
      </c>
      <c r="P9" s="494"/>
      <c r="Q9" s="494"/>
      <c r="R9" s="494"/>
      <c r="S9" s="494"/>
      <c r="T9" s="494"/>
      <c r="U9" s="494"/>
      <c r="V9" s="494"/>
      <c r="W9" s="494"/>
      <c r="X9" s="495">
        <f>IFERROR(O9/SUM(O9:W24),"")</f>
        <v>1</v>
      </c>
      <c r="Y9" s="495"/>
      <c r="Z9" s="495"/>
      <c r="AA9" s="495"/>
      <c r="AB9" s="495"/>
      <c r="AC9" s="437"/>
      <c r="AD9" s="437"/>
      <c r="AE9" s="437"/>
      <c r="AF9" s="437"/>
      <c r="AG9" s="437"/>
      <c r="AH9" s="437"/>
      <c r="AI9" s="437"/>
    </row>
    <row r="10" spans="1:47" ht="30" customHeight="1">
      <c r="A10" s="47"/>
      <c r="B10" s="47"/>
      <c r="C10" s="217">
        <v>2</v>
      </c>
      <c r="D10" s="493">
        <f>'2부.Ⅰ.1.1)'!D8</f>
        <v>0</v>
      </c>
      <c r="E10" s="318"/>
      <c r="F10" s="318"/>
      <c r="G10" s="318"/>
      <c r="H10" s="318"/>
      <c r="I10" s="318"/>
      <c r="J10" s="318"/>
      <c r="K10" s="318"/>
      <c r="L10" s="318"/>
      <c r="M10" s="318"/>
      <c r="N10" s="318"/>
      <c r="O10" s="494"/>
      <c r="P10" s="494"/>
      <c r="Q10" s="494"/>
      <c r="R10" s="494"/>
      <c r="S10" s="494"/>
      <c r="T10" s="494"/>
      <c r="U10" s="494"/>
      <c r="V10" s="494"/>
      <c r="W10" s="494"/>
      <c r="X10" s="495">
        <f>IFERROR(O10/SUM(O9:W24),"")</f>
        <v>0</v>
      </c>
      <c r="Y10" s="495"/>
      <c r="Z10" s="495"/>
      <c r="AA10" s="495"/>
      <c r="AB10" s="495"/>
      <c r="AC10" s="437"/>
      <c r="AD10" s="437"/>
      <c r="AE10" s="437"/>
      <c r="AF10" s="437"/>
      <c r="AG10" s="437"/>
      <c r="AH10" s="437"/>
      <c r="AI10" s="437"/>
    </row>
    <row r="11" spans="1:47" ht="30" customHeight="1">
      <c r="A11" s="47"/>
      <c r="B11" s="47"/>
      <c r="C11" s="217">
        <v>3</v>
      </c>
      <c r="D11" s="493">
        <f>'2부.Ⅰ.1.1)'!D9</f>
        <v>0</v>
      </c>
      <c r="E11" s="318"/>
      <c r="F11" s="318"/>
      <c r="G11" s="318"/>
      <c r="H11" s="318"/>
      <c r="I11" s="318"/>
      <c r="J11" s="318"/>
      <c r="K11" s="318"/>
      <c r="L11" s="318"/>
      <c r="M11" s="318"/>
      <c r="N11" s="318"/>
      <c r="O11" s="494"/>
      <c r="P11" s="494"/>
      <c r="Q11" s="494"/>
      <c r="R11" s="494"/>
      <c r="S11" s="494"/>
      <c r="T11" s="494"/>
      <c r="U11" s="494"/>
      <c r="V11" s="494"/>
      <c r="W11" s="494"/>
      <c r="X11" s="495">
        <f>IFERROR(O11/SUM(O9:W24),"")</f>
        <v>0</v>
      </c>
      <c r="Y11" s="495"/>
      <c r="Z11" s="495"/>
      <c r="AA11" s="495"/>
      <c r="AB11" s="495"/>
      <c r="AC11" s="437"/>
      <c r="AD11" s="437"/>
      <c r="AE11" s="437"/>
      <c r="AF11" s="437"/>
      <c r="AG11" s="437"/>
      <c r="AH11" s="437"/>
      <c r="AI11" s="437"/>
    </row>
    <row r="12" spans="1:47" ht="30" customHeight="1">
      <c r="A12" s="47"/>
      <c r="B12" s="47"/>
      <c r="C12" s="217">
        <v>4</v>
      </c>
      <c r="D12" s="493">
        <f>'2부.Ⅰ.1.1)'!D10</f>
        <v>0</v>
      </c>
      <c r="E12" s="318"/>
      <c r="F12" s="318"/>
      <c r="G12" s="318"/>
      <c r="H12" s="318"/>
      <c r="I12" s="318"/>
      <c r="J12" s="318"/>
      <c r="K12" s="318"/>
      <c r="L12" s="318"/>
      <c r="M12" s="318"/>
      <c r="N12" s="318"/>
      <c r="O12" s="494"/>
      <c r="P12" s="494"/>
      <c r="Q12" s="494"/>
      <c r="R12" s="494"/>
      <c r="S12" s="494"/>
      <c r="T12" s="494"/>
      <c r="U12" s="494"/>
      <c r="V12" s="494"/>
      <c r="W12" s="494"/>
      <c r="X12" s="495">
        <f>IFERROR(O12/SUM(O9:W24),"")</f>
        <v>0</v>
      </c>
      <c r="Y12" s="495"/>
      <c r="Z12" s="495"/>
      <c r="AA12" s="495"/>
      <c r="AB12" s="495"/>
      <c r="AC12" s="437"/>
      <c r="AD12" s="437"/>
      <c r="AE12" s="437"/>
      <c r="AF12" s="437"/>
      <c r="AG12" s="437"/>
      <c r="AH12" s="437"/>
      <c r="AI12" s="437"/>
    </row>
    <row r="13" spans="1:47" ht="30" customHeight="1">
      <c r="A13" s="47"/>
      <c r="B13" s="47"/>
      <c r="C13" s="217">
        <v>5</v>
      </c>
      <c r="D13" s="493">
        <f>'2부.Ⅰ.1.1)'!D11</f>
        <v>0</v>
      </c>
      <c r="E13" s="318"/>
      <c r="F13" s="318"/>
      <c r="G13" s="318"/>
      <c r="H13" s="318"/>
      <c r="I13" s="318"/>
      <c r="J13" s="318"/>
      <c r="K13" s="318"/>
      <c r="L13" s="318"/>
      <c r="M13" s="318"/>
      <c r="N13" s="318"/>
      <c r="O13" s="494"/>
      <c r="P13" s="494"/>
      <c r="Q13" s="494"/>
      <c r="R13" s="494"/>
      <c r="S13" s="494"/>
      <c r="T13" s="494"/>
      <c r="U13" s="494"/>
      <c r="V13" s="494"/>
      <c r="W13" s="494"/>
      <c r="X13" s="495">
        <f>IFERROR(O13/SUM(O9:W24),"")</f>
        <v>0</v>
      </c>
      <c r="Y13" s="495"/>
      <c r="Z13" s="495"/>
      <c r="AA13" s="495"/>
      <c r="AB13" s="495"/>
      <c r="AC13" s="437"/>
      <c r="AD13" s="437"/>
      <c r="AE13" s="437"/>
      <c r="AF13" s="437"/>
      <c r="AG13" s="437"/>
      <c r="AH13" s="437"/>
      <c r="AI13" s="437"/>
    </row>
    <row r="14" spans="1:47" ht="30" customHeight="1">
      <c r="A14" s="47"/>
      <c r="B14" s="47"/>
      <c r="C14" s="217">
        <v>6</v>
      </c>
      <c r="D14" s="493">
        <f>'2부.Ⅰ.1.1)'!D12</f>
        <v>0</v>
      </c>
      <c r="E14" s="318"/>
      <c r="F14" s="318"/>
      <c r="G14" s="318"/>
      <c r="H14" s="318"/>
      <c r="I14" s="318"/>
      <c r="J14" s="318"/>
      <c r="K14" s="318"/>
      <c r="L14" s="318"/>
      <c r="M14" s="318"/>
      <c r="N14" s="318"/>
      <c r="O14" s="494"/>
      <c r="P14" s="494"/>
      <c r="Q14" s="494"/>
      <c r="R14" s="494"/>
      <c r="S14" s="494"/>
      <c r="T14" s="494"/>
      <c r="U14" s="494"/>
      <c r="V14" s="494"/>
      <c r="W14" s="494"/>
      <c r="X14" s="495">
        <f>IFERROR(O14/SUM(O9:W24),"")</f>
        <v>0</v>
      </c>
      <c r="Y14" s="495"/>
      <c r="Z14" s="495"/>
      <c r="AA14" s="495"/>
      <c r="AB14" s="495"/>
      <c r="AC14" s="437"/>
      <c r="AD14" s="437"/>
      <c r="AE14" s="437"/>
      <c r="AF14" s="437"/>
      <c r="AG14" s="437"/>
      <c r="AH14" s="437"/>
      <c r="AI14" s="437"/>
    </row>
    <row r="15" spans="1:47" ht="30" customHeight="1">
      <c r="A15" s="47"/>
      <c r="B15" s="47"/>
      <c r="C15" s="217">
        <v>7</v>
      </c>
      <c r="D15" s="493">
        <f>'2부.Ⅰ.1.1)'!D13</f>
        <v>0</v>
      </c>
      <c r="E15" s="318"/>
      <c r="F15" s="318"/>
      <c r="G15" s="318"/>
      <c r="H15" s="318"/>
      <c r="I15" s="318"/>
      <c r="J15" s="318"/>
      <c r="K15" s="318"/>
      <c r="L15" s="318"/>
      <c r="M15" s="318"/>
      <c r="N15" s="318"/>
      <c r="O15" s="494"/>
      <c r="P15" s="494"/>
      <c r="Q15" s="494"/>
      <c r="R15" s="494"/>
      <c r="S15" s="494"/>
      <c r="T15" s="494"/>
      <c r="U15" s="494"/>
      <c r="V15" s="494"/>
      <c r="W15" s="494"/>
      <c r="X15" s="495">
        <f>IFERROR(O15/SUM(O9:W24),"")</f>
        <v>0</v>
      </c>
      <c r="Y15" s="495"/>
      <c r="Z15" s="495"/>
      <c r="AA15" s="495"/>
      <c r="AB15" s="495"/>
      <c r="AC15" s="437"/>
      <c r="AD15" s="437"/>
      <c r="AE15" s="437"/>
      <c r="AF15" s="437"/>
      <c r="AG15" s="437"/>
      <c r="AH15" s="437"/>
      <c r="AI15" s="437"/>
    </row>
    <row r="16" spans="1:47" ht="30" customHeight="1">
      <c r="A16" s="47"/>
      <c r="B16" s="47"/>
      <c r="C16" s="217">
        <v>8</v>
      </c>
      <c r="D16" s="493">
        <f>'2부.Ⅰ.1.1)'!D14</f>
        <v>0</v>
      </c>
      <c r="E16" s="318"/>
      <c r="F16" s="318"/>
      <c r="G16" s="318"/>
      <c r="H16" s="318"/>
      <c r="I16" s="318"/>
      <c r="J16" s="318"/>
      <c r="K16" s="318"/>
      <c r="L16" s="318"/>
      <c r="M16" s="318"/>
      <c r="N16" s="318"/>
      <c r="O16" s="494"/>
      <c r="P16" s="494"/>
      <c r="Q16" s="494"/>
      <c r="R16" s="494"/>
      <c r="S16" s="494"/>
      <c r="T16" s="494"/>
      <c r="U16" s="494"/>
      <c r="V16" s="494"/>
      <c r="W16" s="494"/>
      <c r="X16" s="495">
        <f>IFERROR(O16/SUM(O9:W24),"")</f>
        <v>0</v>
      </c>
      <c r="Y16" s="495"/>
      <c r="Z16" s="495"/>
      <c r="AA16" s="495"/>
      <c r="AB16" s="495"/>
      <c r="AC16" s="437"/>
      <c r="AD16" s="437"/>
      <c r="AE16" s="437"/>
      <c r="AF16" s="437"/>
      <c r="AG16" s="437"/>
      <c r="AH16" s="437"/>
      <c r="AI16" s="437"/>
    </row>
    <row r="17" spans="1:46" ht="30" customHeight="1">
      <c r="A17" s="47"/>
      <c r="B17" s="47"/>
      <c r="C17" s="217">
        <v>9</v>
      </c>
      <c r="D17" s="493">
        <f>'2부.Ⅰ.1.1)'!D15</f>
        <v>0</v>
      </c>
      <c r="E17" s="318"/>
      <c r="F17" s="318"/>
      <c r="G17" s="318"/>
      <c r="H17" s="318"/>
      <c r="I17" s="318"/>
      <c r="J17" s="318"/>
      <c r="K17" s="318"/>
      <c r="L17" s="318"/>
      <c r="M17" s="318"/>
      <c r="N17" s="318"/>
      <c r="O17" s="494"/>
      <c r="P17" s="494"/>
      <c r="Q17" s="494"/>
      <c r="R17" s="494"/>
      <c r="S17" s="494"/>
      <c r="T17" s="494"/>
      <c r="U17" s="494"/>
      <c r="V17" s="494"/>
      <c r="W17" s="494"/>
      <c r="X17" s="495">
        <f>IFERROR(O17/SUM(O9:W24),"")</f>
        <v>0</v>
      </c>
      <c r="Y17" s="495"/>
      <c r="Z17" s="495"/>
      <c r="AA17" s="495"/>
      <c r="AB17" s="495"/>
      <c r="AC17" s="437"/>
      <c r="AD17" s="437"/>
      <c r="AE17" s="437"/>
      <c r="AF17" s="437"/>
      <c r="AG17" s="437"/>
      <c r="AH17" s="437"/>
      <c r="AI17" s="437"/>
    </row>
    <row r="18" spans="1:46" ht="30" customHeight="1">
      <c r="A18" s="47"/>
      <c r="B18" s="47"/>
      <c r="C18" s="217">
        <v>10</v>
      </c>
      <c r="D18" s="493">
        <f>'2부.Ⅰ.1.1)'!D16</f>
        <v>0</v>
      </c>
      <c r="E18" s="318"/>
      <c r="F18" s="318"/>
      <c r="G18" s="318"/>
      <c r="H18" s="318"/>
      <c r="I18" s="318"/>
      <c r="J18" s="318"/>
      <c r="K18" s="318"/>
      <c r="L18" s="318"/>
      <c r="M18" s="318"/>
      <c r="N18" s="318"/>
      <c r="O18" s="494"/>
      <c r="P18" s="494"/>
      <c r="Q18" s="494"/>
      <c r="R18" s="494"/>
      <c r="S18" s="494"/>
      <c r="T18" s="494"/>
      <c r="U18" s="494"/>
      <c r="V18" s="494"/>
      <c r="W18" s="494"/>
      <c r="X18" s="495">
        <f>IFERROR(O18/SUM(O9:W24),"")</f>
        <v>0</v>
      </c>
      <c r="Y18" s="495"/>
      <c r="Z18" s="495"/>
      <c r="AA18" s="495"/>
      <c r="AB18" s="495"/>
      <c r="AC18" s="437"/>
      <c r="AD18" s="437"/>
      <c r="AE18" s="437"/>
      <c r="AF18" s="437"/>
      <c r="AG18" s="437"/>
      <c r="AH18" s="437"/>
      <c r="AI18" s="437"/>
    </row>
    <row r="19" spans="1:46" ht="30" customHeight="1">
      <c r="A19" s="47"/>
      <c r="B19" s="47"/>
      <c r="C19" s="217">
        <v>11</v>
      </c>
      <c r="D19" s="493">
        <f>'2부.Ⅰ.1.1)'!D17</f>
        <v>0</v>
      </c>
      <c r="E19" s="318"/>
      <c r="F19" s="318"/>
      <c r="G19" s="318"/>
      <c r="H19" s="318"/>
      <c r="I19" s="318"/>
      <c r="J19" s="318"/>
      <c r="K19" s="318"/>
      <c r="L19" s="318"/>
      <c r="M19" s="318"/>
      <c r="N19" s="318"/>
      <c r="O19" s="494"/>
      <c r="P19" s="494"/>
      <c r="Q19" s="494"/>
      <c r="R19" s="494"/>
      <c r="S19" s="494"/>
      <c r="T19" s="494"/>
      <c r="U19" s="494"/>
      <c r="V19" s="494"/>
      <c r="W19" s="494"/>
      <c r="X19" s="495">
        <f>IFERROR(O19/SUM(O9:W24),"")</f>
        <v>0</v>
      </c>
      <c r="Y19" s="495"/>
      <c r="Z19" s="495"/>
      <c r="AA19" s="495"/>
      <c r="AB19" s="495"/>
      <c r="AC19" s="437"/>
      <c r="AD19" s="437"/>
      <c r="AE19" s="437"/>
      <c r="AF19" s="437"/>
      <c r="AG19" s="437"/>
      <c r="AH19" s="437"/>
      <c r="AI19" s="437"/>
    </row>
    <row r="20" spans="1:46" ht="30" customHeight="1">
      <c r="A20" s="47"/>
      <c r="B20" s="47"/>
      <c r="C20" s="217">
        <v>12</v>
      </c>
      <c r="D20" s="493">
        <f>'2부.Ⅰ.1.1)'!D18</f>
        <v>0</v>
      </c>
      <c r="E20" s="318"/>
      <c r="F20" s="318"/>
      <c r="G20" s="318"/>
      <c r="H20" s="318"/>
      <c r="I20" s="318"/>
      <c r="J20" s="318"/>
      <c r="K20" s="318"/>
      <c r="L20" s="318"/>
      <c r="M20" s="318"/>
      <c r="N20" s="318"/>
      <c r="O20" s="494"/>
      <c r="P20" s="494"/>
      <c r="Q20" s="494"/>
      <c r="R20" s="494"/>
      <c r="S20" s="494"/>
      <c r="T20" s="494"/>
      <c r="U20" s="494"/>
      <c r="V20" s="494"/>
      <c r="W20" s="494"/>
      <c r="X20" s="495">
        <f>IFERROR(O20/SUM(O9:W24),"")</f>
        <v>0</v>
      </c>
      <c r="Y20" s="495"/>
      <c r="Z20" s="495"/>
      <c r="AA20" s="495"/>
      <c r="AB20" s="495"/>
      <c r="AC20" s="437"/>
      <c r="AD20" s="437"/>
      <c r="AE20" s="437"/>
      <c r="AF20" s="437"/>
      <c r="AG20" s="437"/>
      <c r="AH20" s="437"/>
      <c r="AI20" s="437"/>
    </row>
    <row r="21" spans="1:46" ht="30" customHeight="1">
      <c r="A21" s="47"/>
      <c r="B21" s="47"/>
      <c r="C21" s="217">
        <v>13</v>
      </c>
      <c r="D21" s="493">
        <f>'2부.Ⅰ.1.1)'!D19</f>
        <v>0</v>
      </c>
      <c r="E21" s="318"/>
      <c r="F21" s="318"/>
      <c r="G21" s="318"/>
      <c r="H21" s="318"/>
      <c r="I21" s="318"/>
      <c r="J21" s="318"/>
      <c r="K21" s="318"/>
      <c r="L21" s="318"/>
      <c r="M21" s="318"/>
      <c r="N21" s="318"/>
      <c r="O21" s="494"/>
      <c r="P21" s="494"/>
      <c r="Q21" s="494"/>
      <c r="R21" s="494"/>
      <c r="S21" s="494"/>
      <c r="T21" s="494"/>
      <c r="U21" s="494"/>
      <c r="V21" s="494"/>
      <c r="W21" s="494"/>
      <c r="X21" s="495">
        <f>IFERROR(O21/SUM(O9:W24),"")</f>
        <v>0</v>
      </c>
      <c r="Y21" s="495"/>
      <c r="Z21" s="495"/>
      <c r="AA21" s="495"/>
      <c r="AB21" s="495"/>
      <c r="AC21" s="437"/>
      <c r="AD21" s="437"/>
      <c r="AE21" s="437"/>
      <c r="AF21" s="437"/>
      <c r="AG21" s="437"/>
      <c r="AH21" s="437"/>
      <c r="AI21" s="437"/>
    </row>
    <row r="22" spans="1:46" ht="30" customHeight="1">
      <c r="A22" s="47"/>
      <c r="B22" s="47"/>
      <c r="C22" s="217">
        <v>14</v>
      </c>
      <c r="D22" s="493">
        <f>'2부.Ⅰ.1.1)'!D20</f>
        <v>0</v>
      </c>
      <c r="E22" s="318"/>
      <c r="F22" s="318"/>
      <c r="G22" s="318"/>
      <c r="H22" s="318"/>
      <c r="I22" s="318"/>
      <c r="J22" s="318"/>
      <c r="K22" s="318"/>
      <c r="L22" s="318"/>
      <c r="M22" s="318"/>
      <c r="N22" s="318"/>
      <c r="O22" s="494"/>
      <c r="P22" s="494"/>
      <c r="Q22" s="494"/>
      <c r="R22" s="494"/>
      <c r="S22" s="494"/>
      <c r="T22" s="494"/>
      <c r="U22" s="494"/>
      <c r="V22" s="494"/>
      <c r="W22" s="494"/>
      <c r="X22" s="495">
        <f>IFERROR(O22/SUM(O9:W24),"")</f>
        <v>0</v>
      </c>
      <c r="Y22" s="495"/>
      <c r="Z22" s="495"/>
      <c r="AA22" s="495"/>
      <c r="AB22" s="495"/>
      <c r="AC22" s="437"/>
      <c r="AD22" s="437"/>
      <c r="AE22" s="437"/>
      <c r="AF22" s="437"/>
      <c r="AG22" s="437"/>
      <c r="AH22" s="437"/>
      <c r="AI22" s="437"/>
    </row>
    <row r="23" spans="1:46" ht="30" customHeight="1">
      <c r="A23" s="47"/>
      <c r="B23" s="47"/>
      <c r="C23" s="217">
        <v>15</v>
      </c>
      <c r="D23" s="493">
        <f>'2부.Ⅰ.1.1)'!D20</f>
        <v>0</v>
      </c>
      <c r="E23" s="318"/>
      <c r="F23" s="318"/>
      <c r="G23" s="318"/>
      <c r="H23" s="318"/>
      <c r="I23" s="318"/>
      <c r="J23" s="318"/>
      <c r="K23" s="318"/>
      <c r="L23" s="318"/>
      <c r="M23" s="318"/>
      <c r="N23" s="318"/>
      <c r="O23" s="494"/>
      <c r="P23" s="494"/>
      <c r="Q23" s="494"/>
      <c r="R23" s="494"/>
      <c r="S23" s="494"/>
      <c r="T23" s="494"/>
      <c r="U23" s="494"/>
      <c r="V23" s="494"/>
      <c r="W23" s="494"/>
      <c r="X23" s="495">
        <f>IFERROR(O23/SUM(O8:W23),"")</f>
        <v>0</v>
      </c>
      <c r="Y23" s="495"/>
      <c r="Z23" s="495"/>
      <c r="AA23" s="495"/>
      <c r="AB23" s="495"/>
      <c r="AC23" s="437"/>
      <c r="AD23" s="437"/>
      <c r="AE23" s="437"/>
      <c r="AF23" s="437"/>
      <c r="AG23" s="437"/>
      <c r="AH23" s="437"/>
      <c r="AI23" s="437"/>
    </row>
    <row r="24" spans="1:46" ht="30" customHeight="1">
      <c r="A24" s="47"/>
      <c r="B24" s="47"/>
      <c r="C24" s="217">
        <v>15</v>
      </c>
      <c r="D24" s="493">
        <f>'2부.Ⅰ.1.1)'!D21</f>
        <v>0</v>
      </c>
      <c r="E24" s="318"/>
      <c r="F24" s="318"/>
      <c r="G24" s="318"/>
      <c r="H24" s="318"/>
      <c r="I24" s="318"/>
      <c r="J24" s="318"/>
      <c r="K24" s="318"/>
      <c r="L24" s="318"/>
      <c r="M24" s="318"/>
      <c r="N24" s="318"/>
      <c r="O24" s="494"/>
      <c r="P24" s="494"/>
      <c r="Q24" s="494"/>
      <c r="R24" s="494"/>
      <c r="S24" s="494"/>
      <c r="T24" s="494"/>
      <c r="U24" s="494"/>
      <c r="V24" s="494"/>
      <c r="W24" s="494"/>
      <c r="X24" s="495">
        <f>IFERROR(O24/SUM(O9:W24),"")</f>
        <v>0</v>
      </c>
      <c r="Y24" s="495"/>
      <c r="Z24" s="495"/>
      <c r="AA24" s="495"/>
      <c r="AB24" s="495"/>
      <c r="AC24" s="437"/>
      <c r="AD24" s="437"/>
      <c r="AE24" s="437"/>
      <c r="AF24" s="437"/>
      <c r="AG24" s="437"/>
      <c r="AH24" s="437"/>
      <c r="AI24" s="437"/>
    </row>
    <row r="25" spans="1:46" ht="7.5" customHeight="1">
      <c r="A25" s="23"/>
      <c r="B25" s="22"/>
      <c r="C25" s="21"/>
      <c r="D25" s="21"/>
      <c r="E25" s="25"/>
      <c r="F25" s="25"/>
      <c r="G25" s="25"/>
      <c r="H25" s="25"/>
      <c r="I25" s="25"/>
      <c r="J25" s="25"/>
      <c r="K25" s="25"/>
      <c r="L25" s="25"/>
      <c r="M25" s="25"/>
      <c r="N25" s="25"/>
      <c r="O25" s="25"/>
      <c r="P25" s="19"/>
      <c r="Q25" s="19"/>
      <c r="R25" s="19"/>
      <c r="S25" s="19"/>
      <c r="T25" s="19"/>
      <c r="U25" s="19"/>
      <c r="V25" s="19"/>
      <c r="W25" s="19"/>
      <c r="X25" s="19"/>
      <c r="Y25" s="19"/>
      <c r="Z25" s="19"/>
      <c r="AA25" s="19"/>
      <c r="AB25" s="19"/>
      <c r="AC25" s="19"/>
      <c r="AD25" s="19"/>
      <c r="AE25" s="19"/>
      <c r="AF25" s="19"/>
      <c r="AG25" s="18"/>
      <c r="AJ25"/>
      <c r="AK25"/>
      <c r="AL25"/>
      <c r="AM25"/>
      <c r="AN25"/>
      <c r="AO25"/>
    </row>
    <row r="26" spans="1:46" ht="26.25" customHeight="1">
      <c r="A26" s="23"/>
      <c r="B26" s="22"/>
      <c r="C26" s="21"/>
      <c r="D26" s="44"/>
      <c r="E26" s="303"/>
      <c r="F26" s="303"/>
      <c r="G26" s="303"/>
      <c r="H26" s="303"/>
      <c r="I26" s="303"/>
      <c r="J26" s="303"/>
      <c r="K26" s="303"/>
      <c r="L26" s="303"/>
      <c r="M26" s="303"/>
      <c r="N26" s="303"/>
      <c r="O26" s="303"/>
      <c r="P26" s="303"/>
      <c r="Q26" s="303"/>
      <c r="R26" s="303"/>
      <c r="S26" s="303"/>
      <c r="T26" s="303"/>
      <c r="U26" s="303"/>
      <c r="V26" s="303"/>
      <c r="W26" s="303"/>
      <c r="X26" s="303"/>
      <c r="Y26" s="303"/>
      <c r="Z26" s="303"/>
      <c r="AA26" s="303"/>
      <c r="AB26" s="303"/>
      <c r="AC26" s="303"/>
      <c r="AD26" s="303"/>
      <c r="AE26" s="303"/>
      <c r="AF26" s="303"/>
      <c r="AG26" s="303"/>
      <c r="AH26" s="303"/>
      <c r="AI26" s="303"/>
      <c r="AJ26" s="104" t="s">
        <v>243</v>
      </c>
      <c r="AK26" s="44"/>
      <c r="AL26" s="104"/>
      <c r="AM26" s="44"/>
      <c r="AN26" s="44"/>
      <c r="AO26" s="44"/>
      <c r="AP26" s="44"/>
      <c r="AQ26" s="44"/>
      <c r="AR26" s="44"/>
      <c r="AS26" s="44"/>
      <c r="AT26" s="24"/>
    </row>
    <row r="29" spans="1:46" ht="67.5" customHeight="1">
      <c r="A29" s="236" t="s">
        <v>307</v>
      </c>
      <c r="B29" s="237"/>
      <c r="C29" s="237"/>
      <c r="D29" s="237"/>
      <c r="E29" s="237"/>
      <c r="F29" s="237"/>
      <c r="G29" s="237"/>
      <c r="H29" s="237"/>
      <c r="I29" s="237"/>
      <c r="J29" s="237"/>
      <c r="K29" s="237"/>
      <c r="L29" s="237"/>
      <c r="M29" s="237"/>
      <c r="N29" s="237"/>
      <c r="O29" s="237"/>
      <c r="P29" s="237"/>
      <c r="Q29" s="237"/>
      <c r="R29" s="237"/>
      <c r="S29" s="237"/>
      <c r="T29" s="237"/>
      <c r="U29" s="237"/>
      <c r="V29" s="237"/>
      <c r="W29" s="237"/>
      <c r="X29" s="237"/>
      <c r="Y29" s="237"/>
      <c r="Z29" s="237"/>
      <c r="AA29" s="237"/>
      <c r="AB29" s="237"/>
      <c r="AC29" s="237"/>
      <c r="AD29" s="237"/>
      <c r="AE29" s="237"/>
      <c r="AF29" s="237"/>
      <c r="AG29" s="237"/>
      <c r="AH29" s="237"/>
      <c r="AI29" s="238"/>
    </row>
  </sheetData>
  <mergeCells count="73">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D24:N24"/>
    <mergeCell ref="O24:W24"/>
    <mergeCell ref="X24:AB24"/>
    <mergeCell ref="AC24:AI24"/>
    <mergeCell ref="AC21:AI21"/>
    <mergeCell ref="D23:N23"/>
    <mergeCell ref="O23:W23"/>
    <mergeCell ref="X23:AB23"/>
    <mergeCell ref="AC23:AI23"/>
    <mergeCell ref="D21:N21"/>
    <mergeCell ref="O21:W21"/>
    <mergeCell ref="X21:AB21"/>
    <mergeCell ref="D13:N13"/>
    <mergeCell ref="O13:W13"/>
    <mergeCell ref="X13:AB13"/>
    <mergeCell ref="AC13:AI13"/>
    <mergeCell ref="D14:N14"/>
    <mergeCell ref="O14:W14"/>
    <mergeCell ref="X14:AB14"/>
    <mergeCell ref="AC14:AI14"/>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5:N15"/>
    <mergeCell ref="O15:W15"/>
    <mergeCell ref="X15:AB15"/>
    <mergeCell ref="AC15:AI15"/>
    <mergeCell ref="AC20:AI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AL2" sqref="AL2"/>
    </sheetView>
  </sheetViews>
  <sheetFormatPr defaultRowHeight="16.5"/>
  <cols>
    <col min="1" max="2" width="1.125" style="1" customWidth="1"/>
    <col min="3" max="3" width="2.375" style="1" customWidth="1"/>
    <col min="4" max="4" width="1.125" style="1" customWidth="1"/>
    <col min="5" max="8" width="2.375" style="1" customWidth="1"/>
    <col min="9" max="30" width="2.875" style="1" customWidth="1"/>
    <col min="31" max="31" width="3.125" style="1" customWidth="1"/>
    <col min="32" max="37" width="2.375" style="1" customWidth="1"/>
    <col min="38" max="38" width="16.25" style="1" customWidth="1"/>
    <col min="39" max="39" width="11.375" style="1" customWidth="1"/>
    <col min="40" max="40" width="29" style="1" customWidth="1"/>
  </cols>
  <sheetData>
    <row r="2" spans="1:47" ht="17.25" customHeight="1">
      <c r="C2" s="281" t="s">
        <v>303</v>
      </c>
      <c r="D2" s="281"/>
      <c r="E2" s="281"/>
      <c r="F2" s="281"/>
      <c r="G2" s="281"/>
      <c r="H2" s="281"/>
      <c r="I2" s="281"/>
      <c r="J2" s="281"/>
      <c r="K2" s="281"/>
      <c r="L2" s="281"/>
      <c r="M2" s="281"/>
      <c r="N2" s="281"/>
      <c r="O2" s="281"/>
      <c r="P2" s="281"/>
      <c r="Q2" s="281"/>
      <c r="R2" s="281"/>
      <c r="S2" s="281"/>
      <c r="T2" s="281"/>
      <c r="U2" s="281"/>
      <c r="V2" s="281"/>
      <c r="W2" s="281"/>
      <c r="X2" s="281"/>
      <c r="Y2" s="281"/>
      <c r="Z2" s="281"/>
      <c r="AA2" s="281"/>
      <c r="AB2" s="281"/>
      <c r="AC2" s="281"/>
      <c r="AD2" s="281"/>
      <c r="AE2" s="281"/>
      <c r="AO2" s="1"/>
      <c r="AP2" s="1"/>
      <c r="AQ2" s="1"/>
      <c r="AR2" s="1"/>
      <c r="AS2" s="1"/>
      <c r="AT2" s="1"/>
      <c r="AU2" s="1"/>
    </row>
    <row r="3" spans="1:47" ht="18.75" customHeight="1">
      <c r="A3" s="17"/>
      <c r="B3" s="16"/>
      <c r="C3" s="206"/>
      <c r="D3" s="206"/>
      <c r="E3" s="206"/>
      <c r="F3" s="206"/>
      <c r="G3" s="206"/>
      <c r="H3" s="206"/>
      <c r="I3" s="206"/>
      <c r="J3" s="206"/>
      <c r="K3" s="206"/>
      <c r="L3" s="206"/>
      <c r="M3" s="206"/>
      <c r="N3" s="206"/>
      <c r="O3" s="206"/>
      <c r="P3" s="206"/>
      <c r="Q3" s="206"/>
      <c r="R3" s="206"/>
      <c r="S3" s="206"/>
      <c r="T3" s="206"/>
      <c r="U3" s="206"/>
      <c r="V3" s="206"/>
      <c r="W3" s="206"/>
      <c r="X3" s="206"/>
      <c r="Y3" s="206"/>
      <c r="Z3" s="206"/>
      <c r="AA3" s="206"/>
      <c r="AB3" s="105"/>
      <c r="AC3" s="105"/>
      <c r="AD3" s="454" t="s">
        <v>168</v>
      </c>
      <c r="AE3" s="454"/>
      <c r="AF3" s="454"/>
      <c r="AG3" s="454"/>
      <c r="AH3" s="454"/>
      <c r="AI3" s="454"/>
      <c r="AJ3" s="454"/>
      <c r="AK3" s="454"/>
      <c r="AL3" s="14"/>
    </row>
    <row r="4" spans="1:47" ht="30" customHeight="1">
      <c r="A4" s="47"/>
      <c r="B4" s="47"/>
      <c r="C4" s="497" t="s">
        <v>206</v>
      </c>
      <c r="D4" s="497"/>
      <c r="E4" s="497"/>
      <c r="F4" s="497"/>
      <c r="G4" s="497"/>
      <c r="H4" s="497"/>
      <c r="I4" s="497" t="s">
        <v>296</v>
      </c>
      <c r="J4" s="497"/>
      <c r="K4" s="497"/>
      <c r="L4" s="497"/>
      <c r="M4" s="497" t="s">
        <v>297</v>
      </c>
      <c r="N4" s="497"/>
      <c r="O4" s="497"/>
      <c r="P4" s="497" t="s">
        <v>298</v>
      </c>
      <c r="Q4" s="497"/>
      <c r="R4" s="497"/>
      <c r="S4" s="497"/>
      <c r="T4" s="497" t="s">
        <v>299</v>
      </c>
      <c r="U4" s="498"/>
      <c r="V4" s="498"/>
      <c r="W4" s="498"/>
      <c r="X4" s="497" t="s">
        <v>300</v>
      </c>
      <c r="Y4" s="497"/>
      <c r="Z4" s="497"/>
      <c r="AA4" s="497"/>
      <c r="AB4" s="497" t="s">
        <v>319</v>
      </c>
      <c r="AC4" s="497"/>
      <c r="AD4" s="497"/>
      <c r="AE4" s="497"/>
      <c r="AF4" s="499" t="s">
        <v>301</v>
      </c>
      <c r="AG4" s="499"/>
      <c r="AH4" s="499"/>
      <c r="AI4" s="499" t="s">
        <v>302</v>
      </c>
      <c r="AJ4" s="499"/>
      <c r="AK4" s="499"/>
      <c r="AL4" s="14"/>
      <c r="AM4" s="27"/>
    </row>
    <row r="5" spans="1:47" ht="30" customHeight="1">
      <c r="A5" s="47"/>
      <c r="B5" s="47"/>
      <c r="C5" s="218">
        <v>1</v>
      </c>
      <c r="D5" s="433"/>
      <c r="E5" s="434"/>
      <c r="F5" s="434"/>
      <c r="G5" s="434"/>
      <c r="H5" s="434"/>
      <c r="I5" s="496"/>
      <c r="J5" s="496"/>
      <c r="K5" s="496"/>
      <c r="L5" s="496"/>
      <c r="M5" s="496"/>
      <c r="N5" s="496"/>
      <c r="O5" s="496"/>
      <c r="P5" s="496"/>
      <c r="Q5" s="496"/>
      <c r="R5" s="496"/>
      <c r="S5" s="496"/>
      <c r="T5" s="313"/>
      <c r="U5" s="313"/>
      <c r="V5" s="313"/>
      <c r="W5" s="313"/>
      <c r="X5" s="313"/>
      <c r="Y5" s="313"/>
      <c r="Z5" s="313"/>
      <c r="AA5" s="313"/>
      <c r="AB5" s="313"/>
      <c r="AC5" s="313"/>
      <c r="AD5" s="313"/>
      <c r="AE5" s="313"/>
      <c r="AF5" s="445" t="str">
        <f>IFERROR(AB5/SUM(AB5:AE9),"")</f>
        <v/>
      </c>
      <c r="AG5" s="445"/>
      <c r="AH5" s="445"/>
      <c r="AI5" s="432"/>
      <c r="AJ5" s="432"/>
      <c r="AK5" s="432"/>
    </row>
    <row r="6" spans="1:47" ht="30" customHeight="1">
      <c r="A6" s="47"/>
      <c r="B6" s="47"/>
      <c r="C6" s="218">
        <v>2</v>
      </c>
      <c r="D6" s="433"/>
      <c r="E6" s="434"/>
      <c r="F6" s="434"/>
      <c r="G6" s="434"/>
      <c r="H6" s="434"/>
      <c r="I6" s="496"/>
      <c r="J6" s="496"/>
      <c r="K6" s="496"/>
      <c r="L6" s="496"/>
      <c r="M6" s="496"/>
      <c r="N6" s="496"/>
      <c r="O6" s="496"/>
      <c r="P6" s="496"/>
      <c r="Q6" s="496"/>
      <c r="R6" s="496"/>
      <c r="S6" s="496"/>
      <c r="T6" s="313"/>
      <c r="U6" s="313"/>
      <c r="V6" s="313"/>
      <c r="W6" s="313"/>
      <c r="X6" s="313"/>
      <c r="Y6" s="313"/>
      <c r="Z6" s="313"/>
      <c r="AA6" s="313"/>
      <c r="AB6" s="313"/>
      <c r="AC6" s="313"/>
      <c r="AD6" s="313"/>
      <c r="AE6" s="313"/>
      <c r="AF6" s="445" t="str">
        <f>IFERROR(AB6/SUM(AB5:AE9),"")</f>
        <v/>
      </c>
      <c r="AG6" s="445"/>
      <c r="AH6" s="445"/>
      <c r="AI6" s="432"/>
      <c r="AJ6" s="432"/>
      <c r="AK6" s="432"/>
    </row>
    <row r="7" spans="1:47" ht="30" customHeight="1">
      <c r="A7" s="47"/>
      <c r="B7" s="47"/>
      <c r="C7" s="218">
        <v>3</v>
      </c>
      <c r="D7" s="433"/>
      <c r="E7" s="434"/>
      <c r="F7" s="434"/>
      <c r="G7" s="434"/>
      <c r="H7" s="434"/>
      <c r="I7" s="496"/>
      <c r="J7" s="496"/>
      <c r="K7" s="496"/>
      <c r="L7" s="496"/>
      <c r="M7" s="496"/>
      <c r="N7" s="496"/>
      <c r="O7" s="496"/>
      <c r="P7" s="496"/>
      <c r="Q7" s="496"/>
      <c r="R7" s="496"/>
      <c r="S7" s="496"/>
      <c r="T7" s="313"/>
      <c r="U7" s="313"/>
      <c r="V7" s="313"/>
      <c r="W7" s="313"/>
      <c r="X7" s="313"/>
      <c r="Y7" s="313"/>
      <c r="Z7" s="313"/>
      <c r="AA7" s="313"/>
      <c r="AB7" s="313"/>
      <c r="AC7" s="313"/>
      <c r="AD7" s="313"/>
      <c r="AE7" s="313"/>
      <c r="AF7" s="445" t="str">
        <f>IFERROR(AB7/SUM(AB5:AE9),"")</f>
        <v/>
      </c>
      <c r="AG7" s="445"/>
      <c r="AH7" s="445"/>
      <c r="AI7" s="432"/>
      <c r="AJ7" s="432"/>
      <c r="AK7" s="432"/>
    </row>
    <row r="8" spans="1:47" ht="30" customHeight="1">
      <c r="A8" s="47"/>
      <c r="B8" s="47"/>
      <c r="C8" s="218">
        <v>4</v>
      </c>
      <c r="D8" s="433"/>
      <c r="E8" s="434"/>
      <c r="F8" s="434"/>
      <c r="G8" s="434"/>
      <c r="H8" s="434"/>
      <c r="I8" s="496"/>
      <c r="J8" s="496"/>
      <c r="K8" s="496"/>
      <c r="L8" s="496"/>
      <c r="M8" s="496"/>
      <c r="N8" s="496"/>
      <c r="O8" s="496"/>
      <c r="P8" s="496"/>
      <c r="Q8" s="496"/>
      <c r="R8" s="496"/>
      <c r="S8" s="496"/>
      <c r="T8" s="313"/>
      <c r="U8" s="313"/>
      <c r="V8" s="313"/>
      <c r="W8" s="313"/>
      <c r="X8" s="313"/>
      <c r="Y8" s="313"/>
      <c r="Z8" s="313"/>
      <c r="AA8" s="313"/>
      <c r="AB8" s="313"/>
      <c r="AC8" s="313"/>
      <c r="AD8" s="313"/>
      <c r="AE8" s="313"/>
      <c r="AF8" s="445" t="str">
        <f>IFERROR(AB8/SUM(AB5:AE9),"")</f>
        <v/>
      </c>
      <c r="AG8" s="445"/>
      <c r="AH8" s="445"/>
      <c r="AI8" s="432"/>
      <c r="AJ8" s="432"/>
      <c r="AK8" s="432"/>
    </row>
    <row r="9" spans="1:47" ht="30" customHeight="1">
      <c r="A9" s="47"/>
      <c r="B9" s="47"/>
      <c r="C9" s="218">
        <v>5</v>
      </c>
      <c r="D9" s="433"/>
      <c r="E9" s="434"/>
      <c r="F9" s="434"/>
      <c r="G9" s="434"/>
      <c r="H9" s="434"/>
      <c r="I9" s="496"/>
      <c r="J9" s="496"/>
      <c r="K9" s="496"/>
      <c r="L9" s="496"/>
      <c r="M9" s="496"/>
      <c r="N9" s="496"/>
      <c r="O9" s="496"/>
      <c r="P9" s="496"/>
      <c r="Q9" s="496"/>
      <c r="R9" s="496"/>
      <c r="S9" s="496"/>
      <c r="T9" s="313"/>
      <c r="U9" s="313"/>
      <c r="V9" s="313"/>
      <c r="W9" s="313"/>
      <c r="X9" s="313"/>
      <c r="Y9" s="313"/>
      <c r="Z9" s="313"/>
      <c r="AA9" s="313"/>
      <c r="AB9" s="313"/>
      <c r="AC9" s="313"/>
      <c r="AD9" s="313"/>
      <c r="AE9" s="313"/>
      <c r="AF9" s="445" t="str">
        <f>IFERROR(AB9/SUM(AB5:AE9),"")</f>
        <v/>
      </c>
      <c r="AG9" s="445"/>
      <c r="AH9" s="445"/>
      <c r="AI9" s="432"/>
      <c r="AJ9" s="432"/>
      <c r="AK9" s="432"/>
    </row>
    <row r="10" spans="1:47" ht="18.75" customHeight="1">
      <c r="A10" s="17"/>
      <c r="B10" s="98"/>
      <c r="C10" s="98"/>
      <c r="D10" s="45"/>
      <c r="E10" s="459" t="s">
        <v>305</v>
      </c>
      <c r="F10" s="459"/>
      <c r="G10" s="459"/>
      <c r="H10" s="459"/>
      <c r="I10" s="459"/>
      <c r="J10" s="459"/>
      <c r="K10" s="459"/>
      <c r="L10" s="459"/>
      <c r="M10" s="459"/>
      <c r="N10" s="459"/>
      <c r="O10" s="459"/>
      <c r="P10" s="459"/>
      <c r="Q10" s="459"/>
      <c r="R10" s="459"/>
      <c r="S10" s="459"/>
      <c r="T10" s="459"/>
      <c r="U10" s="459"/>
      <c r="V10" s="459"/>
      <c r="W10" s="459"/>
      <c r="X10" s="459"/>
      <c r="Y10" s="459"/>
      <c r="Z10" s="459"/>
      <c r="AA10" s="459"/>
      <c r="AB10" s="459"/>
      <c r="AC10" s="459"/>
      <c r="AD10" s="459"/>
      <c r="AE10" s="459"/>
      <c r="AF10" s="459"/>
      <c r="AG10" s="459"/>
      <c r="AH10" s="459"/>
      <c r="AI10" s="21"/>
      <c r="AJ10" s="21"/>
      <c r="AK10" s="21"/>
      <c r="AL10" s="14"/>
    </row>
    <row r="11" spans="1:47" ht="26.25" customHeight="1">
      <c r="A11" s="23"/>
      <c r="B11" s="22"/>
      <c r="C11" s="21"/>
      <c r="D11" s="21"/>
      <c r="E11" s="278"/>
      <c r="F11" s="278"/>
      <c r="G11" s="278"/>
      <c r="H11" s="278"/>
      <c r="I11" s="278"/>
      <c r="J11" s="278"/>
      <c r="K11" s="278"/>
      <c r="L11" s="278"/>
      <c r="M11" s="278"/>
      <c r="N11" s="278"/>
      <c r="O11" s="278"/>
      <c r="P11" s="278"/>
      <c r="Q11" s="278"/>
      <c r="R11" s="278"/>
      <c r="S11" s="278"/>
      <c r="T11" s="278"/>
      <c r="U11" s="278"/>
      <c r="V11" s="278"/>
      <c r="W11" s="278"/>
      <c r="X11" s="278"/>
      <c r="Y11" s="278"/>
      <c r="Z11" s="278"/>
      <c r="AA11" s="278"/>
      <c r="AB11" s="278"/>
      <c r="AC11" s="278"/>
      <c r="AD11" s="278"/>
      <c r="AE11" s="278"/>
      <c r="AF11" s="278"/>
      <c r="AG11" s="278"/>
      <c r="AH11" s="278"/>
      <c r="AI11" s="278"/>
      <c r="AJ11" s="278"/>
      <c r="AK11" s="278"/>
      <c r="AL11" s="87" t="s">
        <v>217</v>
      </c>
      <c r="AO11" s="1"/>
      <c r="AP11" s="1"/>
      <c r="AQ11" s="1"/>
      <c r="AR11" s="1"/>
      <c r="AS11" s="1"/>
      <c r="AT11" s="1"/>
    </row>
    <row r="13" spans="1:47">
      <c r="AL13" s="43"/>
    </row>
    <row r="15" spans="1:47" ht="72" customHeight="1">
      <c r="A15" s="236" t="s">
        <v>252</v>
      </c>
      <c r="B15" s="237"/>
      <c r="C15" s="237"/>
      <c r="D15" s="237"/>
      <c r="E15" s="237"/>
      <c r="F15" s="237"/>
      <c r="G15" s="237"/>
      <c r="H15" s="237"/>
      <c r="I15" s="237"/>
      <c r="J15" s="237"/>
      <c r="K15" s="237"/>
      <c r="L15" s="237"/>
      <c r="M15" s="237"/>
      <c r="N15" s="237"/>
      <c r="O15" s="237"/>
      <c r="P15" s="237"/>
      <c r="Q15" s="237"/>
      <c r="R15" s="237"/>
      <c r="S15" s="237"/>
      <c r="T15" s="237"/>
      <c r="U15" s="237"/>
      <c r="V15" s="237"/>
      <c r="W15" s="237"/>
      <c r="X15" s="237"/>
      <c r="Y15" s="237"/>
      <c r="Z15" s="237"/>
      <c r="AA15" s="237"/>
      <c r="AB15" s="237"/>
      <c r="AC15" s="237"/>
      <c r="AD15" s="237"/>
      <c r="AE15" s="237"/>
      <c r="AF15" s="237"/>
      <c r="AG15" s="237"/>
      <c r="AH15" s="237"/>
      <c r="AI15" s="237"/>
      <c r="AJ15" s="237"/>
      <c r="AK15" s="238"/>
    </row>
  </sheetData>
  <protectedRanges>
    <protectedRange sqref="A10:AK11" name="범위2"/>
  </protectedRanges>
  <mergeCells count="59">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 ref="T6:W6"/>
    <mergeCell ref="X6:AA6"/>
    <mergeCell ref="AB6:AE6"/>
    <mergeCell ref="AF6:AH6"/>
    <mergeCell ref="AI6:AK6"/>
    <mergeCell ref="D8:H8"/>
    <mergeCell ref="I8:L8"/>
    <mergeCell ref="M8:O8"/>
    <mergeCell ref="P8:S8"/>
    <mergeCell ref="D6:H6"/>
    <mergeCell ref="I6:L6"/>
    <mergeCell ref="M6:O6"/>
    <mergeCell ref="P6:S6"/>
    <mergeCell ref="D7:H7"/>
    <mergeCell ref="I7:L7"/>
    <mergeCell ref="M7:O7"/>
    <mergeCell ref="AF4:AH4"/>
    <mergeCell ref="AI4:AK4"/>
    <mergeCell ref="D5:H5"/>
    <mergeCell ref="I5:L5"/>
    <mergeCell ref="M5:O5"/>
    <mergeCell ref="P5:S5"/>
    <mergeCell ref="T5:W5"/>
    <mergeCell ref="X5:AA5"/>
    <mergeCell ref="AB5:AE5"/>
    <mergeCell ref="AF5:AH5"/>
    <mergeCell ref="AI5:AK5"/>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2:BC15"/>
  <sheetViews>
    <sheetView view="pageBreakPreview" zoomScaleNormal="100" zoomScaleSheetLayoutView="100" workbookViewId="0">
      <selection activeCell="AM2" sqref="AM2"/>
    </sheetView>
  </sheetViews>
  <sheetFormatPr defaultRowHeight="16.5"/>
  <cols>
    <col min="1" max="2" width="1.125" style="1" customWidth="1"/>
    <col min="3" max="3" width="2.375" style="1" customWidth="1"/>
    <col min="4" max="4" width="1.125" style="1" customWidth="1"/>
    <col min="5" max="10" width="2.375" style="1" customWidth="1"/>
    <col min="11" max="27" width="2.75" style="1" customWidth="1"/>
    <col min="28" max="32" width="1.75" style="1" customWidth="1"/>
    <col min="33" max="37" width="2.375" style="1" customWidth="1"/>
    <col min="38" max="40" width="9" style="1"/>
  </cols>
  <sheetData>
    <row r="2" spans="1:55" ht="19.5" customHeight="1">
      <c r="A2" s="17"/>
      <c r="B2" s="240" t="s">
        <v>308</v>
      </c>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17"/>
      <c r="AC2" s="17"/>
      <c r="AD2" s="17"/>
      <c r="AE2" s="17"/>
      <c r="AF2" s="17"/>
      <c r="AG2" s="17"/>
      <c r="AH2" s="17"/>
      <c r="AI2" s="17"/>
      <c r="AJ2" s="17"/>
      <c r="AK2" s="17"/>
      <c r="AL2" s="17"/>
      <c r="AM2" s="17"/>
      <c r="AN2" s="17"/>
      <c r="AO2" s="17"/>
      <c r="AP2" s="17"/>
      <c r="AQ2" s="17"/>
      <c r="AR2" s="17"/>
      <c r="AS2" s="17"/>
      <c r="AT2" s="17"/>
      <c r="AU2" s="17"/>
      <c r="AV2" s="17"/>
      <c r="AW2" s="17"/>
      <c r="AX2" s="17"/>
      <c r="AY2" s="35"/>
      <c r="AZ2" s="1"/>
      <c r="BA2" s="1"/>
      <c r="BB2" s="1"/>
      <c r="BC2" s="1"/>
    </row>
    <row r="4" spans="1:55" ht="18.75" customHeight="1">
      <c r="A4" s="17"/>
      <c r="B4" s="98"/>
      <c r="C4" s="206"/>
      <c r="D4" s="206"/>
      <c r="E4" s="206"/>
      <c r="F4" s="206"/>
      <c r="G4" s="206"/>
      <c r="H4" s="206"/>
      <c r="I4" s="206"/>
      <c r="J4" s="206"/>
      <c r="K4" s="206"/>
      <c r="L4" s="206"/>
      <c r="M4" s="206"/>
      <c r="N4" s="206"/>
      <c r="O4" s="206"/>
      <c r="P4" s="206"/>
      <c r="Q4" s="206"/>
      <c r="R4" s="206"/>
      <c r="S4" s="206"/>
      <c r="T4" s="206"/>
      <c r="U4" s="206"/>
      <c r="V4" s="206"/>
      <c r="W4" s="206"/>
      <c r="X4" s="206"/>
      <c r="Y4" s="101"/>
      <c r="Z4" s="101"/>
      <c r="AA4" s="101"/>
      <c r="AB4" s="101"/>
      <c r="AC4" s="101"/>
      <c r="AD4" s="101"/>
      <c r="AE4" s="101"/>
      <c r="AF4" s="454" t="s">
        <v>304</v>
      </c>
      <c r="AG4" s="454"/>
      <c r="AH4" s="454"/>
      <c r="AI4" s="454"/>
      <c r="AJ4" s="454"/>
      <c r="AK4" s="454"/>
      <c r="AL4" s="14"/>
    </row>
    <row r="5" spans="1:55" ht="30" customHeight="1">
      <c r="A5" s="47"/>
      <c r="B5" s="47"/>
      <c r="C5" s="318" t="s">
        <v>311</v>
      </c>
      <c r="D5" s="318"/>
      <c r="E5" s="318"/>
      <c r="F5" s="318"/>
      <c r="G5" s="318"/>
      <c r="H5" s="318"/>
      <c r="I5" s="318"/>
      <c r="J5" s="318"/>
      <c r="K5" s="318" t="s">
        <v>312</v>
      </c>
      <c r="L5" s="318"/>
      <c r="M5" s="318"/>
      <c r="N5" s="318"/>
      <c r="O5" s="318"/>
      <c r="P5" s="318"/>
      <c r="Q5" s="318" t="s">
        <v>313</v>
      </c>
      <c r="R5" s="318"/>
      <c r="S5" s="318"/>
      <c r="T5" s="318"/>
      <c r="U5" s="318"/>
      <c r="V5" s="437" t="s">
        <v>314</v>
      </c>
      <c r="W5" s="437"/>
      <c r="X5" s="437"/>
      <c r="Y5" s="437"/>
      <c r="Z5" s="437"/>
      <c r="AA5" s="437"/>
      <c r="AB5" s="437" t="s">
        <v>309</v>
      </c>
      <c r="AC5" s="437"/>
      <c r="AD5" s="437"/>
      <c r="AE5" s="437"/>
      <c r="AF5" s="437"/>
      <c r="AG5" s="437" t="s">
        <v>45</v>
      </c>
      <c r="AH5" s="437"/>
      <c r="AI5" s="437"/>
      <c r="AJ5" s="437"/>
      <c r="AK5" s="437"/>
    </row>
    <row r="6" spans="1:55" ht="30" customHeight="1">
      <c r="A6" s="47"/>
      <c r="B6" s="47"/>
      <c r="C6" s="219">
        <v>1</v>
      </c>
      <c r="D6" s="501"/>
      <c r="E6" s="327"/>
      <c r="F6" s="327"/>
      <c r="G6" s="327"/>
      <c r="H6" s="327"/>
      <c r="I6" s="327"/>
      <c r="J6" s="327"/>
      <c r="K6" s="500"/>
      <c r="L6" s="500"/>
      <c r="M6" s="500"/>
      <c r="N6" s="500"/>
      <c r="O6" s="500"/>
      <c r="P6" s="500"/>
      <c r="Q6" s="500"/>
      <c r="R6" s="500"/>
      <c r="S6" s="500"/>
      <c r="T6" s="500"/>
      <c r="U6" s="500"/>
      <c r="V6" s="457"/>
      <c r="W6" s="457"/>
      <c r="X6" s="457"/>
      <c r="Y6" s="457"/>
      <c r="Z6" s="457"/>
      <c r="AA6" s="457"/>
      <c r="AB6" s="495" t="str">
        <f>IFERROR(SUM(K6:AA6)/SUM(K6:AA10),"")</f>
        <v/>
      </c>
      <c r="AC6" s="495"/>
      <c r="AD6" s="495"/>
      <c r="AE6" s="495"/>
      <c r="AF6" s="495"/>
      <c r="AG6" s="502"/>
      <c r="AH6" s="502"/>
      <c r="AI6" s="502"/>
      <c r="AJ6" s="502"/>
      <c r="AK6" s="502"/>
    </row>
    <row r="7" spans="1:55" ht="30" customHeight="1">
      <c r="A7" s="47"/>
      <c r="B7" s="47"/>
      <c r="C7" s="219">
        <v>2</v>
      </c>
      <c r="D7" s="501"/>
      <c r="E7" s="327"/>
      <c r="F7" s="327"/>
      <c r="G7" s="327"/>
      <c r="H7" s="327"/>
      <c r="I7" s="327"/>
      <c r="J7" s="327"/>
      <c r="K7" s="500"/>
      <c r="L7" s="500"/>
      <c r="M7" s="500"/>
      <c r="N7" s="500"/>
      <c r="O7" s="500"/>
      <c r="P7" s="500"/>
      <c r="Q7" s="500"/>
      <c r="R7" s="500"/>
      <c r="S7" s="500"/>
      <c r="T7" s="500"/>
      <c r="U7" s="500"/>
      <c r="V7" s="457"/>
      <c r="W7" s="457"/>
      <c r="X7" s="457"/>
      <c r="Y7" s="457"/>
      <c r="Z7" s="457"/>
      <c r="AA7" s="457"/>
      <c r="AB7" s="495" t="str">
        <f>IFERROR(SUM(K7:AA7)/SUM(K6:AA10),"")</f>
        <v/>
      </c>
      <c r="AC7" s="495"/>
      <c r="AD7" s="495"/>
      <c r="AE7" s="495"/>
      <c r="AF7" s="495"/>
      <c r="AG7" s="502"/>
      <c r="AH7" s="502"/>
      <c r="AI7" s="502"/>
      <c r="AJ7" s="502"/>
      <c r="AK7" s="502"/>
    </row>
    <row r="8" spans="1:55" ht="30" customHeight="1">
      <c r="A8" s="47"/>
      <c r="B8" s="47"/>
      <c r="C8" s="219">
        <v>3</v>
      </c>
      <c r="D8" s="501"/>
      <c r="E8" s="327"/>
      <c r="F8" s="327"/>
      <c r="G8" s="327"/>
      <c r="H8" s="327"/>
      <c r="I8" s="327"/>
      <c r="J8" s="327"/>
      <c r="K8" s="500"/>
      <c r="L8" s="500"/>
      <c r="M8" s="500"/>
      <c r="N8" s="500"/>
      <c r="O8" s="500"/>
      <c r="P8" s="500"/>
      <c r="Q8" s="500"/>
      <c r="R8" s="500"/>
      <c r="S8" s="500"/>
      <c r="T8" s="500"/>
      <c r="U8" s="500"/>
      <c r="V8" s="457"/>
      <c r="W8" s="457"/>
      <c r="X8" s="457"/>
      <c r="Y8" s="457"/>
      <c r="Z8" s="457"/>
      <c r="AA8" s="457"/>
      <c r="AB8" s="495" t="str">
        <f>IFERROR(SUM(K8:AA8)/SUM(K6:AA10),"")</f>
        <v/>
      </c>
      <c r="AC8" s="495"/>
      <c r="AD8" s="495"/>
      <c r="AE8" s="495"/>
      <c r="AF8" s="495"/>
      <c r="AG8" s="502"/>
      <c r="AH8" s="502"/>
      <c r="AI8" s="502"/>
      <c r="AJ8" s="502"/>
      <c r="AK8" s="502"/>
    </row>
    <row r="9" spans="1:55" ht="30" customHeight="1">
      <c r="A9" s="47"/>
      <c r="B9" s="47"/>
      <c r="C9" s="219">
        <v>4</v>
      </c>
      <c r="D9" s="501"/>
      <c r="E9" s="327"/>
      <c r="F9" s="327"/>
      <c r="G9" s="327"/>
      <c r="H9" s="327"/>
      <c r="I9" s="327"/>
      <c r="J9" s="327"/>
      <c r="K9" s="500"/>
      <c r="L9" s="500"/>
      <c r="M9" s="500"/>
      <c r="N9" s="500"/>
      <c r="O9" s="500"/>
      <c r="P9" s="500"/>
      <c r="Q9" s="500"/>
      <c r="R9" s="500"/>
      <c r="S9" s="500"/>
      <c r="T9" s="500"/>
      <c r="U9" s="500"/>
      <c r="V9" s="457"/>
      <c r="W9" s="457"/>
      <c r="X9" s="457"/>
      <c r="Y9" s="457"/>
      <c r="Z9" s="457"/>
      <c r="AA9" s="457"/>
      <c r="AB9" s="495" t="str">
        <f>IFERROR(SUM(K9:AA9)/SUM(K6:AA10),"")</f>
        <v/>
      </c>
      <c r="AC9" s="495"/>
      <c r="AD9" s="495"/>
      <c r="AE9" s="495"/>
      <c r="AF9" s="495"/>
      <c r="AG9" s="502"/>
      <c r="AH9" s="502"/>
      <c r="AI9" s="502"/>
      <c r="AJ9" s="502"/>
      <c r="AK9" s="502"/>
    </row>
    <row r="10" spans="1:55" ht="30" customHeight="1">
      <c r="A10" s="47"/>
      <c r="B10" s="47"/>
      <c r="C10" s="219">
        <v>5</v>
      </c>
      <c r="D10" s="501"/>
      <c r="E10" s="327"/>
      <c r="F10" s="327"/>
      <c r="G10" s="327"/>
      <c r="H10" s="327"/>
      <c r="I10" s="327"/>
      <c r="J10" s="327"/>
      <c r="K10" s="500"/>
      <c r="L10" s="500"/>
      <c r="M10" s="500"/>
      <c r="N10" s="500"/>
      <c r="O10" s="500"/>
      <c r="P10" s="500"/>
      <c r="Q10" s="500"/>
      <c r="R10" s="500"/>
      <c r="S10" s="500"/>
      <c r="T10" s="500"/>
      <c r="U10" s="500"/>
      <c r="V10" s="457"/>
      <c r="W10" s="457"/>
      <c r="X10" s="457"/>
      <c r="Y10" s="457"/>
      <c r="Z10" s="457"/>
      <c r="AA10" s="457"/>
      <c r="AB10" s="495" t="str">
        <f>IFERROR(SUM(K10:AA10)/SUM(K6:AA10),"")</f>
        <v/>
      </c>
      <c r="AC10" s="495"/>
      <c r="AD10" s="495"/>
      <c r="AE10" s="495"/>
      <c r="AF10" s="495"/>
      <c r="AG10" s="502"/>
      <c r="AH10" s="502"/>
      <c r="AI10" s="502"/>
      <c r="AJ10" s="502"/>
      <c r="AK10" s="502"/>
    </row>
    <row r="11" spans="1:55" ht="7.5" customHeight="1">
      <c r="A11" s="23"/>
      <c r="B11" s="22"/>
      <c r="C11" s="21"/>
      <c r="D11" s="21"/>
      <c r="E11" s="38"/>
      <c r="F11" s="38"/>
      <c r="G11" s="38"/>
      <c r="H11" s="38"/>
      <c r="I11" s="38"/>
      <c r="J11" s="38"/>
      <c r="K11" s="38"/>
      <c r="L11" s="38"/>
      <c r="M11" s="38"/>
      <c r="N11" s="38"/>
      <c r="O11" s="38"/>
      <c r="P11" s="103"/>
      <c r="Q11" s="103"/>
      <c r="R11" s="103"/>
      <c r="S11" s="103"/>
      <c r="T11" s="103"/>
      <c r="U11" s="103"/>
      <c r="V11" s="103"/>
      <c r="W11" s="103"/>
      <c r="X11" s="103"/>
      <c r="Y11" s="103"/>
      <c r="Z11" s="103"/>
      <c r="AA11" s="103"/>
      <c r="AB11" s="103"/>
      <c r="AC11" s="103"/>
      <c r="AD11" s="103"/>
      <c r="AE11" s="103"/>
      <c r="AF11" s="103"/>
      <c r="AG11" s="103"/>
      <c r="AH11" s="103"/>
      <c r="AI11" s="103"/>
      <c r="AJ11" s="103"/>
      <c r="AK11" s="103"/>
      <c r="AL11" s="48"/>
    </row>
    <row r="12" spans="1:55" ht="26.25" customHeight="1">
      <c r="A12" s="23"/>
      <c r="B12" s="22"/>
      <c r="C12" s="21"/>
      <c r="D12" s="44"/>
      <c r="E12" s="303"/>
      <c r="F12" s="303"/>
      <c r="G12" s="303"/>
      <c r="H12" s="303"/>
      <c r="I12" s="303"/>
      <c r="J12" s="303"/>
      <c r="K12" s="303"/>
      <c r="L12" s="303"/>
      <c r="M12" s="303"/>
      <c r="N12" s="303"/>
      <c r="O12" s="303"/>
      <c r="P12" s="303"/>
      <c r="Q12" s="303"/>
      <c r="R12" s="303"/>
      <c r="S12" s="303"/>
      <c r="T12" s="303"/>
      <c r="U12" s="303"/>
      <c r="V12" s="303"/>
      <c r="W12" s="303"/>
      <c r="X12" s="303"/>
      <c r="Y12" s="303"/>
      <c r="Z12" s="303"/>
      <c r="AA12" s="303"/>
      <c r="AB12" s="303"/>
      <c r="AC12" s="303"/>
      <c r="AD12" s="303"/>
      <c r="AE12" s="303"/>
      <c r="AF12" s="303"/>
      <c r="AG12" s="85"/>
      <c r="AH12" s="85"/>
      <c r="AI12" s="85"/>
      <c r="AJ12" s="85"/>
      <c r="AK12" s="85"/>
      <c r="AL12" s="87" t="s">
        <v>243</v>
      </c>
      <c r="AM12" s="44"/>
      <c r="AN12" s="44"/>
      <c r="AO12" s="44"/>
      <c r="AP12" s="44"/>
      <c r="AQ12" s="44"/>
      <c r="AR12" s="44"/>
      <c r="AS12" s="44"/>
      <c r="AT12" s="44"/>
      <c r="AU12" s="44"/>
      <c r="AV12" s="44"/>
      <c r="AW12" s="44"/>
      <c r="AX12" s="44"/>
      <c r="AY12" s="24"/>
    </row>
    <row r="15" spans="1:55" ht="62.25" customHeight="1">
      <c r="A15" s="236" t="s">
        <v>315</v>
      </c>
      <c r="B15" s="237"/>
      <c r="C15" s="237"/>
      <c r="D15" s="237"/>
      <c r="E15" s="237"/>
      <c r="F15" s="237"/>
      <c r="G15" s="237"/>
      <c r="H15" s="237"/>
      <c r="I15" s="237"/>
      <c r="J15" s="237"/>
      <c r="K15" s="237"/>
      <c r="L15" s="237"/>
      <c r="M15" s="237"/>
      <c r="N15" s="237"/>
      <c r="O15" s="237"/>
      <c r="P15" s="237"/>
      <c r="Q15" s="237"/>
      <c r="R15" s="237"/>
      <c r="S15" s="237"/>
      <c r="T15" s="237"/>
      <c r="U15" s="237"/>
      <c r="V15" s="237"/>
      <c r="W15" s="237"/>
      <c r="X15" s="237"/>
      <c r="Y15" s="237"/>
      <c r="Z15" s="237"/>
      <c r="AA15" s="237"/>
      <c r="AB15" s="237"/>
      <c r="AC15" s="237"/>
      <c r="AD15" s="237"/>
      <c r="AE15" s="237"/>
      <c r="AF15" s="238"/>
      <c r="AG15" s="88"/>
      <c r="AH15" s="88"/>
      <c r="AI15" s="88"/>
      <c r="AJ15" s="88"/>
      <c r="AK15" s="88"/>
    </row>
  </sheetData>
  <sheetProtection formatCells="0" formatRows="0"/>
  <mergeCells count="40">
    <mergeCell ref="AB10:AF10"/>
    <mergeCell ref="AG10:AK10"/>
    <mergeCell ref="D6:J6"/>
    <mergeCell ref="D7:J7"/>
    <mergeCell ref="AG6:AK6"/>
    <mergeCell ref="AG7:AK7"/>
    <mergeCell ref="AG8:AK8"/>
    <mergeCell ref="K7:P7"/>
    <mergeCell ref="Q7:U7"/>
    <mergeCell ref="V7:AA7"/>
    <mergeCell ref="AB7:AF7"/>
    <mergeCell ref="AG9:AK9"/>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B2:AA2"/>
    <mergeCell ref="K6:P6"/>
    <mergeCell ref="Q6:U6"/>
    <mergeCell ref="V6:AA6"/>
    <mergeCell ref="AB6:AF6"/>
    <mergeCell ref="AF4:AK4"/>
    <mergeCell ref="AG5:AK5"/>
    <mergeCell ref="C5:J5"/>
    <mergeCell ref="K5:P5"/>
    <mergeCell ref="Q5:U5"/>
    <mergeCell ref="V5:AA5"/>
    <mergeCell ref="AB5:AF5"/>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2:BC14"/>
  <sheetViews>
    <sheetView view="pageBreakPreview" zoomScaleNormal="100" zoomScaleSheetLayoutView="100" workbookViewId="0">
      <selection activeCell="AP5" sqref="AP5"/>
    </sheetView>
  </sheetViews>
  <sheetFormatPr defaultRowHeight="16.5"/>
  <cols>
    <col min="1" max="4" width="1.125" style="1" customWidth="1"/>
    <col min="5" max="41" width="2.375" style="1" customWidth="1"/>
    <col min="42" max="50" width="9" style="1"/>
  </cols>
  <sheetData>
    <row r="2" spans="1:55" ht="19.5">
      <c r="A2" s="17"/>
      <c r="B2" s="240" t="s">
        <v>1077</v>
      </c>
      <c r="C2" s="240"/>
      <c r="D2" s="240"/>
      <c r="E2" s="240"/>
      <c r="F2" s="240"/>
      <c r="G2" s="240"/>
      <c r="H2" s="240"/>
      <c r="I2" s="240"/>
      <c r="J2" s="240"/>
      <c r="K2" s="240"/>
      <c r="L2" s="240"/>
      <c r="M2" s="240"/>
      <c r="N2" s="240"/>
      <c r="O2" s="240"/>
      <c r="P2" s="240"/>
      <c r="Q2" s="240"/>
      <c r="R2" s="240"/>
      <c r="S2" s="240"/>
      <c r="T2" s="240"/>
      <c r="U2" s="240"/>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ht="19.5">
      <c r="A3" s="17"/>
      <c r="B3" s="39"/>
      <c r="C3" s="39"/>
      <c r="D3" s="39"/>
      <c r="E3" s="39"/>
      <c r="F3" s="39"/>
      <c r="G3" s="39"/>
      <c r="H3" s="39"/>
      <c r="I3" s="39"/>
      <c r="J3" s="39"/>
      <c r="K3" s="39"/>
      <c r="L3" s="39"/>
      <c r="M3" s="39"/>
      <c r="N3" s="39"/>
      <c r="O3" s="39"/>
      <c r="P3" s="39"/>
      <c r="Q3" s="39"/>
      <c r="R3" s="39"/>
      <c r="S3" s="39"/>
      <c r="T3" s="39"/>
      <c r="U3" s="39"/>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98"/>
      <c r="C4" s="98"/>
      <c r="D4" s="98"/>
      <c r="E4" s="206"/>
      <c r="F4" s="206"/>
      <c r="G4" s="206"/>
      <c r="H4" s="206"/>
      <c r="I4" s="206"/>
      <c r="J4" s="206"/>
      <c r="K4" s="206"/>
      <c r="L4" s="206"/>
      <c r="M4" s="206"/>
      <c r="N4" s="206"/>
      <c r="O4" s="206"/>
      <c r="P4" s="206"/>
      <c r="Q4" s="17"/>
      <c r="R4" s="17"/>
      <c r="S4" s="17"/>
      <c r="T4" s="17"/>
      <c r="U4" s="17"/>
      <c r="V4" s="17"/>
      <c r="W4" s="17"/>
      <c r="X4" s="17"/>
      <c r="Y4" s="17"/>
      <c r="Z4" s="17"/>
      <c r="AA4" s="17"/>
      <c r="AB4" s="17"/>
      <c r="AC4" s="17"/>
      <c r="AD4" s="317" t="s">
        <v>316</v>
      </c>
      <c r="AE4" s="317"/>
      <c r="AF4" s="317"/>
      <c r="AG4" s="317"/>
      <c r="AH4" s="317"/>
      <c r="AI4" s="317"/>
      <c r="AJ4" s="317"/>
      <c r="AK4" s="317"/>
      <c r="AL4" s="317"/>
      <c r="AM4" s="317"/>
      <c r="AN4" s="317"/>
      <c r="AO4" s="317"/>
      <c r="AP4" s="14"/>
    </row>
    <row r="5" spans="1:55" ht="30.75" customHeight="1">
      <c r="A5" s="17"/>
      <c r="B5" s="98"/>
      <c r="C5" s="98"/>
      <c r="D5" s="98"/>
      <c r="E5" s="455" t="s">
        <v>248</v>
      </c>
      <c r="F5" s="455"/>
      <c r="G5" s="455"/>
      <c r="H5" s="455"/>
      <c r="I5" s="455"/>
      <c r="J5" s="455"/>
      <c r="K5" s="455"/>
      <c r="L5" s="455"/>
      <c r="M5" s="455" t="s">
        <v>249</v>
      </c>
      <c r="N5" s="455"/>
      <c r="O5" s="455"/>
      <c r="P5" s="455"/>
      <c r="Q5" s="455"/>
      <c r="R5" s="455"/>
      <c r="S5" s="455"/>
      <c r="T5" s="455"/>
      <c r="U5" s="455"/>
      <c r="V5" s="455" t="s">
        <v>250</v>
      </c>
      <c r="W5" s="455"/>
      <c r="X5" s="455"/>
      <c r="Y5" s="455"/>
      <c r="Z5" s="455" t="s">
        <v>1053</v>
      </c>
      <c r="AA5" s="455"/>
      <c r="AB5" s="455"/>
      <c r="AC5" s="455"/>
      <c r="AD5" s="455"/>
      <c r="AE5" s="455"/>
      <c r="AF5" s="455" t="s">
        <v>1054</v>
      </c>
      <c r="AG5" s="455"/>
      <c r="AH5" s="455"/>
      <c r="AI5" s="455"/>
      <c r="AJ5" s="455"/>
      <c r="AK5" s="455"/>
      <c r="AL5" s="455" t="s">
        <v>251</v>
      </c>
      <c r="AM5" s="455"/>
      <c r="AN5" s="455"/>
      <c r="AO5" s="455"/>
      <c r="AP5" s="14"/>
    </row>
    <row r="6" spans="1:55" ht="26.25" customHeight="1">
      <c r="A6" s="17"/>
      <c r="B6" s="98"/>
      <c r="C6" s="98"/>
      <c r="D6" s="98"/>
      <c r="E6" s="676" t="s">
        <v>1159</v>
      </c>
      <c r="F6" s="676"/>
      <c r="G6" s="676"/>
      <c r="H6" s="676"/>
      <c r="I6" s="676"/>
      <c r="J6" s="676"/>
      <c r="K6" s="676"/>
      <c r="L6" s="676"/>
      <c r="M6" s="676" t="s">
        <v>1161</v>
      </c>
      <c r="N6" s="676"/>
      <c r="O6" s="676"/>
      <c r="P6" s="676"/>
      <c r="Q6" s="676"/>
      <c r="R6" s="676"/>
      <c r="S6" s="676"/>
      <c r="T6" s="676"/>
      <c r="U6" s="676"/>
      <c r="V6" s="704" t="s">
        <v>1163</v>
      </c>
      <c r="W6" s="704"/>
      <c r="X6" s="704"/>
      <c r="Y6" s="704"/>
      <c r="Z6" s="705">
        <v>1173391</v>
      </c>
      <c r="AA6" s="705"/>
      <c r="AB6" s="705"/>
      <c r="AC6" s="705"/>
      <c r="AD6" s="705"/>
      <c r="AE6" s="705"/>
      <c r="AF6" s="705">
        <v>127644</v>
      </c>
      <c r="AG6" s="705"/>
      <c r="AH6" s="705"/>
      <c r="AI6" s="705"/>
      <c r="AJ6" s="705"/>
      <c r="AK6" s="705"/>
      <c r="AL6" s="456"/>
      <c r="AM6" s="456"/>
      <c r="AN6" s="456"/>
      <c r="AO6" s="456"/>
      <c r="AP6" s="14"/>
    </row>
    <row r="7" spans="1:55" ht="26.25" customHeight="1">
      <c r="A7" s="17"/>
      <c r="B7" s="222"/>
      <c r="C7" s="222"/>
      <c r="D7" s="222"/>
      <c r="E7" s="676" t="s">
        <v>1166</v>
      </c>
      <c r="F7" s="676"/>
      <c r="G7" s="676"/>
      <c r="H7" s="676"/>
      <c r="I7" s="676"/>
      <c r="J7" s="676"/>
      <c r="K7" s="676"/>
      <c r="L7" s="676"/>
      <c r="M7" s="676" t="s">
        <v>1168</v>
      </c>
      <c r="N7" s="676"/>
      <c r="O7" s="676"/>
      <c r="P7" s="676"/>
      <c r="Q7" s="676"/>
      <c r="R7" s="676"/>
      <c r="S7" s="676"/>
      <c r="T7" s="676"/>
      <c r="U7" s="676"/>
      <c r="V7" s="704" t="s">
        <v>1163</v>
      </c>
      <c r="W7" s="704"/>
      <c r="X7" s="704"/>
      <c r="Y7" s="704"/>
      <c r="Z7" s="705">
        <v>6814493</v>
      </c>
      <c r="AA7" s="705"/>
      <c r="AB7" s="705"/>
      <c r="AC7" s="705"/>
      <c r="AD7" s="705"/>
      <c r="AE7" s="705"/>
      <c r="AF7" s="705">
        <v>8595516</v>
      </c>
      <c r="AG7" s="705"/>
      <c r="AH7" s="705"/>
      <c r="AI7" s="705"/>
      <c r="AJ7" s="705"/>
      <c r="AK7" s="705"/>
      <c r="AL7" s="456"/>
      <c r="AM7" s="456"/>
      <c r="AN7" s="456"/>
      <c r="AO7" s="456"/>
      <c r="AP7" s="14"/>
    </row>
    <row r="8" spans="1:55" ht="26.25" customHeight="1">
      <c r="A8" s="17"/>
      <c r="B8" s="222"/>
      <c r="C8" s="222"/>
      <c r="D8" s="222"/>
      <c r="E8" s="676" t="s">
        <v>1159</v>
      </c>
      <c r="F8" s="676"/>
      <c r="G8" s="676"/>
      <c r="H8" s="676"/>
      <c r="I8" s="676"/>
      <c r="J8" s="676"/>
      <c r="K8" s="676"/>
      <c r="L8" s="676"/>
      <c r="M8" s="676" t="s">
        <v>1170</v>
      </c>
      <c r="N8" s="676"/>
      <c r="O8" s="676"/>
      <c r="P8" s="676"/>
      <c r="Q8" s="676"/>
      <c r="R8" s="676"/>
      <c r="S8" s="676"/>
      <c r="T8" s="676"/>
      <c r="U8" s="676"/>
      <c r="V8" s="704" t="s">
        <v>1163</v>
      </c>
      <c r="W8" s="704"/>
      <c r="X8" s="704"/>
      <c r="Y8" s="704"/>
      <c r="Z8" s="705">
        <v>536245</v>
      </c>
      <c r="AA8" s="705"/>
      <c r="AB8" s="705"/>
      <c r="AC8" s="705"/>
      <c r="AD8" s="705"/>
      <c r="AE8" s="705"/>
      <c r="AF8" s="705">
        <v>500214</v>
      </c>
      <c r="AG8" s="705"/>
      <c r="AH8" s="705"/>
      <c r="AI8" s="705"/>
      <c r="AJ8" s="705"/>
      <c r="AK8" s="705"/>
      <c r="AL8" s="456"/>
      <c r="AM8" s="456"/>
      <c r="AN8" s="456"/>
      <c r="AO8" s="456"/>
      <c r="AP8" s="14"/>
    </row>
    <row r="9" spans="1:55" ht="26.25" customHeight="1">
      <c r="A9" s="17"/>
      <c r="B9" s="222"/>
      <c r="C9" s="222"/>
      <c r="D9" s="222"/>
      <c r="E9" s="676" t="s">
        <v>1166</v>
      </c>
      <c r="F9" s="676"/>
      <c r="G9" s="676"/>
      <c r="H9" s="676"/>
      <c r="I9" s="676"/>
      <c r="J9" s="676"/>
      <c r="K9" s="676"/>
      <c r="L9" s="676"/>
      <c r="M9" s="676" t="s">
        <v>1171</v>
      </c>
      <c r="N9" s="676"/>
      <c r="O9" s="676"/>
      <c r="P9" s="676"/>
      <c r="Q9" s="676"/>
      <c r="R9" s="676"/>
      <c r="S9" s="676"/>
      <c r="T9" s="676"/>
      <c r="U9" s="676"/>
      <c r="V9" s="704" t="s">
        <v>1163</v>
      </c>
      <c r="W9" s="704"/>
      <c r="X9" s="704"/>
      <c r="Y9" s="704"/>
      <c r="Z9" s="705">
        <v>550790</v>
      </c>
      <c r="AA9" s="705"/>
      <c r="AB9" s="705"/>
      <c r="AC9" s="705"/>
      <c r="AD9" s="705"/>
      <c r="AE9" s="705"/>
      <c r="AF9" s="705">
        <v>504520</v>
      </c>
      <c r="AG9" s="705"/>
      <c r="AH9" s="705"/>
      <c r="AI9" s="705"/>
      <c r="AJ9" s="705"/>
      <c r="AK9" s="705"/>
      <c r="AL9" s="456"/>
      <c r="AM9" s="456"/>
      <c r="AN9" s="456"/>
      <c r="AO9" s="456"/>
      <c r="AP9" s="14"/>
    </row>
    <row r="10" spans="1:55" ht="7.5" customHeight="1">
      <c r="A10" s="23"/>
      <c r="B10" s="22"/>
      <c r="C10" s="21"/>
      <c r="D10" s="21"/>
      <c r="E10" s="38"/>
      <c r="F10" s="38"/>
      <c r="G10" s="38"/>
      <c r="H10" s="38"/>
      <c r="I10" s="38"/>
      <c r="J10" s="38"/>
      <c r="K10" s="38"/>
      <c r="L10" s="38"/>
      <c r="M10" s="38"/>
      <c r="N10" s="38"/>
      <c r="O10" s="38"/>
      <c r="P10" s="103"/>
      <c r="Q10" s="103"/>
      <c r="R10" s="103"/>
      <c r="S10" s="103"/>
      <c r="T10" s="103"/>
      <c r="U10" s="103"/>
      <c r="V10" s="103"/>
      <c r="W10" s="103"/>
      <c r="X10" s="103"/>
      <c r="Y10" s="103"/>
      <c r="Z10" s="97"/>
      <c r="AA10" s="97"/>
      <c r="AB10" s="97"/>
      <c r="AC10" s="97"/>
      <c r="AD10" s="97"/>
      <c r="AE10" s="97"/>
      <c r="AF10" s="97"/>
      <c r="AG10" s="97"/>
      <c r="AH10" s="97"/>
      <c r="AI10" s="97"/>
      <c r="AJ10" s="97"/>
      <c r="AK10" s="97"/>
      <c r="AL10" s="103"/>
      <c r="AM10" s="103"/>
      <c r="AN10" s="103"/>
      <c r="AO10" s="103"/>
      <c r="AP10" s="48"/>
    </row>
    <row r="11" spans="1:55" ht="26.25" customHeight="1">
      <c r="A11" s="23"/>
      <c r="B11" s="22"/>
      <c r="C11" s="21"/>
      <c r="D11" s="44"/>
      <c r="E11" s="303"/>
      <c r="F11" s="303"/>
      <c r="G11" s="303"/>
      <c r="H11" s="303"/>
      <c r="I11" s="303"/>
      <c r="J11" s="303"/>
      <c r="K11" s="303"/>
      <c r="L11" s="303"/>
      <c r="M11" s="303"/>
      <c r="N11" s="303"/>
      <c r="O11" s="303"/>
      <c r="P11" s="303"/>
      <c r="Q11" s="303"/>
      <c r="R11" s="303"/>
      <c r="S11" s="303"/>
      <c r="T11" s="303"/>
      <c r="U11" s="303"/>
      <c r="V11" s="303"/>
      <c r="W11" s="303"/>
      <c r="X11" s="303"/>
      <c r="Y11" s="303"/>
      <c r="Z11" s="303"/>
      <c r="AA11" s="303"/>
      <c r="AB11" s="303"/>
      <c r="AC11" s="303"/>
      <c r="AD11" s="303"/>
      <c r="AE11" s="303"/>
      <c r="AF11" s="303"/>
      <c r="AG11" s="303"/>
      <c r="AH11" s="303"/>
      <c r="AI11" s="303"/>
      <c r="AJ11" s="303"/>
      <c r="AK11" s="303"/>
      <c r="AL11" s="85"/>
      <c r="AM11" s="85"/>
      <c r="AN11" s="85"/>
      <c r="AO11" s="85"/>
      <c r="AP11" s="87" t="s">
        <v>217</v>
      </c>
      <c r="AQ11" s="44"/>
      <c r="AR11" s="44"/>
      <c r="AS11" s="44"/>
      <c r="AT11" s="44"/>
      <c r="AU11" s="44"/>
      <c r="AV11" s="44"/>
      <c r="AW11" s="44"/>
      <c r="AX11" s="44"/>
      <c r="AY11" s="44"/>
      <c r="AZ11" s="44"/>
      <c r="BA11" s="44"/>
      <c r="BB11" s="44"/>
      <c r="BC11" s="24"/>
    </row>
    <row r="14" spans="1:55" ht="54" customHeight="1">
      <c r="A14" s="236" t="s">
        <v>320</v>
      </c>
      <c r="B14" s="237"/>
      <c r="C14" s="237"/>
      <c r="D14" s="237"/>
      <c r="E14" s="237"/>
      <c r="F14" s="237"/>
      <c r="G14" s="237"/>
      <c r="H14" s="237"/>
      <c r="I14" s="237"/>
      <c r="J14" s="237"/>
      <c r="K14" s="237"/>
      <c r="L14" s="237"/>
      <c r="M14" s="237"/>
      <c r="N14" s="237"/>
      <c r="O14" s="237"/>
      <c r="P14" s="237"/>
      <c r="Q14" s="237"/>
      <c r="R14" s="237"/>
      <c r="S14" s="237"/>
      <c r="T14" s="237"/>
      <c r="U14" s="237"/>
      <c r="V14" s="237"/>
      <c r="W14" s="237"/>
      <c r="X14" s="237"/>
      <c r="Y14" s="237"/>
      <c r="Z14" s="237"/>
      <c r="AA14" s="237"/>
      <c r="AB14" s="237"/>
      <c r="AC14" s="237"/>
      <c r="AD14" s="237"/>
      <c r="AE14" s="237"/>
      <c r="AF14" s="237"/>
      <c r="AG14" s="237"/>
      <c r="AH14" s="237"/>
      <c r="AI14" s="237"/>
      <c r="AJ14" s="237"/>
      <c r="AK14" s="238"/>
      <c r="AL14" s="88"/>
      <c r="AM14" s="88"/>
      <c r="AN14" s="88"/>
      <c r="AO14" s="88"/>
    </row>
  </sheetData>
  <sheetProtection formatCells="0" formatRows="0"/>
  <mergeCells count="34">
    <mergeCell ref="V8:Y8"/>
    <mergeCell ref="Z8:AE8"/>
    <mergeCell ref="AF8:AK8"/>
    <mergeCell ref="AL8:AO8"/>
    <mergeCell ref="E9:L9"/>
    <mergeCell ref="M9:U9"/>
    <mergeCell ref="V9:Y9"/>
    <mergeCell ref="Z9:AE9"/>
    <mergeCell ref="AF9:AK9"/>
    <mergeCell ref="AL9:AO9"/>
    <mergeCell ref="E11:AK11"/>
    <mergeCell ref="A14:AK14"/>
    <mergeCell ref="AL6:AO6"/>
    <mergeCell ref="E6:L6"/>
    <mergeCell ref="M6:U6"/>
    <mergeCell ref="V6:Y6"/>
    <mergeCell ref="Z6:AE6"/>
    <mergeCell ref="AF6:AK6"/>
    <mergeCell ref="E7:L7"/>
    <mergeCell ref="M7:U7"/>
    <mergeCell ref="V7:Y7"/>
    <mergeCell ref="Z7:AE7"/>
    <mergeCell ref="AF7:AK7"/>
    <mergeCell ref="AL7:AO7"/>
    <mergeCell ref="E8:L8"/>
    <mergeCell ref="M8:U8"/>
    <mergeCell ref="B2:U2"/>
    <mergeCell ref="AD4:AO4"/>
    <mergeCell ref="E5:L5"/>
    <mergeCell ref="M5:U5"/>
    <mergeCell ref="V5:Y5"/>
    <mergeCell ref="Z5:AE5"/>
    <mergeCell ref="AF5:AK5"/>
    <mergeCell ref="AL5:AO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T14"/>
  <sheetViews>
    <sheetView view="pageBreakPreview" zoomScaleNormal="100" zoomScaleSheetLayoutView="100" workbookViewId="0">
      <selection activeCell="AJ2" sqref="AJ2"/>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1" spans="1:46"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35"/>
    </row>
    <row r="2" spans="1:46" ht="18.75" customHeight="1">
      <c r="A2" s="17"/>
      <c r="B2" s="240" t="s">
        <v>317</v>
      </c>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14"/>
    </row>
    <row r="3" spans="1:46" ht="18.75" customHeight="1">
      <c r="A3" s="17"/>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14"/>
    </row>
    <row r="4" spans="1:46" ht="30" customHeight="1">
      <c r="A4" s="47"/>
      <c r="B4" s="47"/>
      <c r="C4" s="297" t="s">
        <v>63</v>
      </c>
      <c r="D4" s="297"/>
      <c r="E4" s="297"/>
      <c r="F4" s="297"/>
      <c r="G4" s="297"/>
      <c r="H4" s="297"/>
      <c r="I4" s="297"/>
      <c r="J4" s="297"/>
      <c r="K4" s="297"/>
      <c r="L4" s="297"/>
      <c r="M4" s="297"/>
      <c r="N4" s="297"/>
      <c r="O4" s="328" t="s">
        <v>318</v>
      </c>
      <c r="P4" s="328"/>
      <c r="Q4" s="328"/>
      <c r="R4" s="328"/>
      <c r="S4" s="328"/>
      <c r="T4" s="328"/>
      <c r="U4" s="328"/>
      <c r="V4" s="328"/>
      <c r="W4" s="328"/>
      <c r="X4" s="328" t="s">
        <v>272</v>
      </c>
      <c r="Y4" s="328"/>
      <c r="Z4" s="328"/>
      <c r="AA4" s="328"/>
      <c r="AB4" s="328"/>
      <c r="AC4" s="328" t="s">
        <v>45</v>
      </c>
      <c r="AD4" s="328"/>
      <c r="AE4" s="328"/>
      <c r="AF4" s="328"/>
      <c r="AG4" s="328"/>
      <c r="AH4" s="328"/>
      <c r="AI4" s="328"/>
    </row>
    <row r="5" spans="1:46" ht="30" customHeight="1">
      <c r="A5" s="47"/>
      <c r="B5" s="47"/>
      <c r="C5" s="217">
        <v>1</v>
      </c>
      <c r="D5" s="503"/>
      <c r="E5" s="316"/>
      <c r="F5" s="316"/>
      <c r="G5" s="316"/>
      <c r="H5" s="316"/>
      <c r="I5" s="316"/>
      <c r="J5" s="316"/>
      <c r="K5" s="316"/>
      <c r="L5" s="316"/>
      <c r="M5" s="316"/>
      <c r="N5" s="316"/>
      <c r="O5" s="494"/>
      <c r="P5" s="494"/>
      <c r="Q5" s="494"/>
      <c r="R5" s="494"/>
      <c r="S5" s="494"/>
      <c r="T5" s="494"/>
      <c r="U5" s="494"/>
      <c r="V5" s="494"/>
      <c r="W5" s="494"/>
      <c r="X5" s="495" t="str">
        <f>IFERROR(O5/SUM(O5:W9),"")</f>
        <v/>
      </c>
      <c r="Y5" s="495"/>
      <c r="Z5" s="495"/>
      <c r="AA5" s="495"/>
      <c r="AB5" s="495"/>
      <c r="AC5" s="437"/>
      <c r="AD5" s="437"/>
      <c r="AE5" s="437"/>
      <c r="AF5" s="437"/>
      <c r="AG5" s="437"/>
      <c r="AH5" s="437"/>
      <c r="AI5" s="437"/>
    </row>
    <row r="6" spans="1:46" ht="30" customHeight="1">
      <c r="A6" s="47"/>
      <c r="B6" s="47"/>
      <c r="C6" s="217">
        <v>2</v>
      </c>
      <c r="D6" s="503"/>
      <c r="E6" s="316"/>
      <c r="F6" s="316"/>
      <c r="G6" s="316"/>
      <c r="H6" s="316"/>
      <c r="I6" s="316"/>
      <c r="J6" s="316"/>
      <c r="K6" s="316"/>
      <c r="L6" s="316"/>
      <c r="M6" s="316"/>
      <c r="N6" s="316"/>
      <c r="O6" s="494"/>
      <c r="P6" s="494"/>
      <c r="Q6" s="494"/>
      <c r="R6" s="494"/>
      <c r="S6" s="494"/>
      <c r="T6" s="494"/>
      <c r="U6" s="494"/>
      <c r="V6" s="494"/>
      <c r="W6" s="494"/>
      <c r="X6" s="495" t="str">
        <f>IFERROR(O6/SUM(O5:W9),"")</f>
        <v/>
      </c>
      <c r="Y6" s="495"/>
      <c r="Z6" s="495"/>
      <c r="AA6" s="495"/>
      <c r="AB6" s="495"/>
      <c r="AC6" s="437"/>
      <c r="AD6" s="437"/>
      <c r="AE6" s="437"/>
      <c r="AF6" s="437"/>
      <c r="AG6" s="437"/>
      <c r="AH6" s="437"/>
      <c r="AI6" s="437"/>
    </row>
    <row r="7" spans="1:46" ht="30" customHeight="1">
      <c r="A7" s="47"/>
      <c r="B7" s="47"/>
      <c r="C7" s="217">
        <v>3</v>
      </c>
      <c r="D7" s="503"/>
      <c r="E7" s="316"/>
      <c r="F7" s="316"/>
      <c r="G7" s="316"/>
      <c r="H7" s="316"/>
      <c r="I7" s="316"/>
      <c r="J7" s="316"/>
      <c r="K7" s="316"/>
      <c r="L7" s="316"/>
      <c r="M7" s="316"/>
      <c r="N7" s="316"/>
      <c r="O7" s="494"/>
      <c r="P7" s="494"/>
      <c r="Q7" s="494"/>
      <c r="R7" s="494"/>
      <c r="S7" s="494"/>
      <c r="T7" s="494"/>
      <c r="U7" s="494"/>
      <c r="V7" s="494"/>
      <c r="W7" s="494"/>
      <c r="X7" s="495" t="str">
        <f>IFERROR(O7/SUM(O5:W9),"")</f>
        <v/>
      </c>
      <c r="Y7" s="495"/>
      <c r="Z7" s="495"/>
      <c r="AA7" s="495"/>
      <c r="AB7" s="495"/>
      <c r="AC7" s="437"/>
      <c r="AD7" s="437"/>
      <c r="AE7" s="437"/>
      <c r="AF7" s="437"/>
      <c r="AG7" s="437"/>
      <c r="AH7" s="437"/>
      <c r="AI7" s="437"/>
    </row>
    <row r="8" spans="1:46" ht="30" customHeight="1">
      <c r="A8" s="47"/>
      <c r="B8" s="47"/>
      <c r="C8" s="217">
        <v>4</v>
      </c>
      <c r="D8" s="503"/>
      <c r="E8" s="316"/>
      <c r="F8" s="316"/>
      <c r="G8" s="316"/>
      <c r="H8" s="316"/>
      <c r="I8" s="316"/>
      <c r="J8" s="316"/>
      <c r="K8" s="316"/>
      <c r="L8" s="316"/>
      <c r="M8" s="316"/>
      <c r="N8" s="316"/>
      <c r="O8" s="494"/>
      <c r="P8" s="494"/>
      <c r="Q8" s="494"/>
      <c r="R8" s="494"/>
      <c r="S8" s="494"/>
      <c r="T8" s="494"/>
      <c r="U8" s="494"/>
      <c r="V8" s="494"/>
      <c r="W8" s="494"/>
      <c r="X8" s="495" t="str">
        <f>IFERROR(O8/SUM(O5:W9),"")</f>
        <v/>
      </c>
      <c r="Y8" s="495"/>
      <c r="Z8" s="495"/>
      <c r="AA8" s="495"/>
      <c r="AB8" s="495"/>
      <c r="AC8" s="437"/>
      <c r="AD8" s="437"/>
      <c r="AE8" s="437"/>
      <c r="AF8" s="437"/>
      <c r="AG8" s="437"/>
      <c r="AH8" s="437"/>
      <c r="AI8" s="437"/>
    </row>
    <row r="9" spans="1:46" ht="30" customHeight="1">
      <c r="A9" s="47"/>
      <c r="B9" s="47"/>
      <c r="C9" s="217">
        <v>5</v>
      </c>
      <c r="D9" s="503"/>
      <c r="E9" s="316"/>
      <c r="F9" s="316"/>
      <c r="G9" s="316"/>
      <c r="H9" s="316"/>
      <c r="I9" s="316"/>
      <c r="J9" s="316"/>
      <c r="K9" s="316"/>
      <c r="L9" s="316"/>
      <c r="M9" s="316"/>
      <c r="N9" s="316"/>
      <c r="O9" s="494"/>
      <c r="P9" s="494"/>
      <c r="Q9" s="494"/>
      <c r="R9" s="494"/>
      <c r="S9" s="494"/>
      <c r="T9" s="494"/>
      <c r="U9" s="494"/>
      <c r="V9" s="494"/>
      <c r="W9" s="494"/>
      <c r="X9" s="495" t="str">
        <f>IFERROR(O9/SUM(O5:W9),"")</f>
        <v/>
      </c>
      <c r="Y9" s="495"/>
      <c r="Z9" s="495"/>
      <c r="AA9" s="495"/>
      <c r="AB9" s="495"/>
      <c r="AC9" s="437"/>
      <c r="AD9" s="437"/>
      <c r="AE9" s="437"/>
      <c r="AF9" s="437"/>
      <c r="AG9" s="437"/>
      <c r="AH9" s="437"/>
      <c r="AI9" s="437"/>
    </row>
    <row r="10" spans="1:46" ht="7.5" customHeight="1">
      <c r="A10" s="23"/>
      <c r="B10" s="22"/>
      <c r="C10" s="21"/>
      <c r="D10" s="21"/>
      <c r="E10" s="38"/>
      <c r="F10" s="38"/>
      <c r="G10" s="38"/>
      <c r="H10" s="38"/>
      <c r="I10" s="38"/>
      <c r="J10" s="38"/>
      <c r="K10" s="38"/>
      <c r="L10" s="38"/>
      <c r="M10" s="38"/>
      <c r="N10" s="38"/>
      <c r="O10" s="38"/>
      <c r="P10" s="103"/>
      <c r="Q10" s="103"/>
      <c r="R10" s="103"/>
      <c r="S10" s="103"/>
      <c r="T10" s="103"/>
      <c r="U10" s="103"/>
      <c r="V10" s="103"/>
      <c r="W10" s="103"/>
      <c r="X10" s="103"/>
      <c r="Y10" s="103"/>
      <c r="Z10" s="103"/>
      <c r="AA10" s="103"/>
      <c r="AB10" s="103"/>
      <c r="AC10" s="103"/>
      <c r="AD10" s="103"/>
      <c r="AE10" s="103"/>
      <c r="AF10" s="103"/>
      <c r="AG10" s="48"/>
      <c r="AJ10"/>
      <c r="AK10"/>
      <c r="AL10"/>
      <c r="AM10"/>
      <c r="AN10"/>
      <c r="AO10"/>
    </row>
    <row r="11" spans="1:46" ht="26.25" customHeight="1">
      <c r="A11" s="23"/>
      <c r="B11" s="22"/>
      <c r="C11" s="21"/>
      <c r="D11" s="44"/>
      <c r="E11" s="303"/>
      <c r="F11" s="303"/>
      <c r="G11" s="303"/>
      <c r="H11" s="303"/>
      <c r="I11" s="303"/>
      <c r="J11" s="303"/>
      <c r="K11" s="303"/>
      <c r="L11" s="303"/>
      <c r="M11" s="303"/>
      <c r="N11" s="303"/>
      <c r="O11" s="303"/>
      <c r="P11" s="303"/>
      <c r="Q11" s="303"/>
      <c r="R11" s="303"/>
      <c r="S11" s="303"/>
      <c r="T11" s="303"/>
      <c r="U11" s="303"/>
      <c r="V11" s="303"/>
      <c r="W11" s="303"/>
      <c r="X11" s="303"/>
      <c r="Y11" s="303"/>
      <c r="Z11" s="303"/>
      <c r="AA11" s="303"/>
      <c r="AB11" s="303"/>
      <c r="AC11" s="303"/>
      <c r="AD11" s="303"/>
      <c r="AE11" s="303"/>
      <c r="AF11" s="303"/>
      <c r="AG11" s="303"/>
      <c r="AH11" s="303"/>
      <c r="AI11" s="303"/>
      <c r="AJ11" s="104" t="s">
        <v>243</v>
      </c>
      <c r="AK11" s="44"/>
      <c r="AL11" s="104"/>
      <c r="AM11" s="44"/>
      <c r="AN11" s="44"/>
      <c r="AO11" s="44"/>
      <c r="AP11" s="44"/>
      <c r="AQ11" s="44"/>
      <c r="AR11" s="44"/>
      <c r="AS11" s="44"/>
      <c r="AT11" s="24"/>
    </row>
    <row r="14" spans="1:46" ht="67.5" customHeight="1">
      <c r="A14" s="236" t="s">
        <v>270</v>
      </c>
      <c r="B14" s="237"/>
      <c r="C14" s="237"/>
      <c r="D14" s="237"/>
      <c r="E14" s="237"/>
      <c r="F14" s="237"/>
      <c r="G14" s="237"/>
      <c r="H14" s="237"/>
      <c r="I14" s="237"/>
      <c r="J14" s="237"/>
      <c r="K14" s="237"/>
      <c r="L14" s="237"/>
      <c r="M14" s="237"/>
      <c r="N14" s="237"/>
      <c r="O14" s="237"/>
      <c r="P14" s="237"/>
      <c r="Q14" s="237"/>
      <c r="R14" s="237"/>
      <c r="S14" s="237"/>
      <c r="T14" s="237"/>
      <c r="U14" s="237"/>
      <c r="V14" s="237"/>
      <c r="W14" s="237"/>
      <c r="X14" s="237"/>
      <c r="Y14" s="237"/>
      <c r="Z14" s="237"/>
      <c r="AA14" s="237"/>
      <c r="AB14" s="237"/>
      <c r="AC14" s="237"/>
      <c r="AD14" s="237"/>
      <c r="AE14" s="237"/>
      <c r="AF14" s="237"/>
      <c r="AG14" s="237"/>
      <c r="AH14" s="237"/>
      <c r="AI14" s="238"/>
    </row>
  </sheetData>
  <mergeCells count="27">
    <mergeCell ref="A14:AI14"/>
    <mergeCell ref="D8:N8"/>
    <mergeCell ref="O8:W8"/>
    <mergeCell ref="X8:AB8"/>
    <mergeCell ref="AC8:AI8"/>
    <mergeCell ref="D9:N9"/>
    <mergeCell ref="O9:W9"/>
    <mergeCell ref="X9:AB9"/>
    <mergeCell ref="AC9:AI9"/>
    <mergeCell ref="E11:AI11"/>
    <mergeCell ref="D6:N6"/>
    <mergeCell ref="O6:W6"/>
    <mergeCell ref="X6:AB6"/>
    <mergeCell ref="AC6:AI6"/>
    <mergeCell ref="D7:N7"/>
    <mergeCell ref="O7:W7"/>
    <mergeCell ref="X7:AB7"/>
    <mergeCell ref="AC7:AI7"/>
    <mergeCell ref="D5:N5"/>
    <mergeCell ref="O5:W5"/>
    <mergeCell ref="X5:AB5"/>
    <mergeCell ref="AC5:AI5"/>
    <mergeCell ref="B2:AI2"/>
    <mergeCell ref="C4:N4"/>
    <mergeCell ref="O4:W4"/>
    <mergeCell ref="X4:AB4"/>
    <mergeCell ref="AC4:AI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2:AT17"/>
  <sheetViews>
    <sheetView showZeros="0" view="pageBreakPreview" zoomScaleNormal="100" zoomScaleSheetLayoutView="100" workbookViewId="0">
      <selection activeCell="AL4" sqref="AL4"/>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6" s="1" customFormat="1" ht="20.25" customHeight="1">
      <c r="A2" s="240" t="s">
        <v>322</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c r="AP2"/>
      <c r="AQ2"/>
      <c r="AR2"/>
      <c r="AS2"/>
      <c r="AT2"/>
    </row>
    <row r="3" spans="1:46" s="1" customFormat="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P3"/>
      <c r="AQ3"/>
      <c r="AR3"/>
      <c r="AS3"/>
      <c r="AT3"/>
    </row>
    <row r="4" spans="1:46" s="1" customFormat="1" ht="30" customHeight="1">
      <c r="A4" s="47"/>
      <c r="B4" s="47"/>
      <c r="C4" s="340" t="s">
        <v>310</v>
      </c>
      <c r="D4" s="260"/>
      <c r="E4" s="260"/>
      <c r="F4" s="260"/>
      <c r="G4" s="260"/>
      <c r="H4" s="260"/>
      <c r="I4" s="260"/>
      <c r="J4" s="260"/>
      <c r="K4" s="260"/>
      <c r="L4" s="260"/>
      <c r="M4" s="260"/>
      <c r="N4" s="471"/>
      <c r="O4" s="481" t="s">
        <v>279</v>
      </c>
      <c r="P4" s="482"/>
      <c r="Q4" s="482"/>
      <c r="R4" s="482"/>
      <c r="S4" s="482"/>
      <c r="T4" s="482"/>
      <c r="U4" s="482"/>
      <c r="V4" s="483"/>
      <c r="W4" s="481" t="s">
        <v>272</v>
      </c>
      <c r="X4" s="482"/>
      <c r="Y4" s="482"/>
      <c r="Z4" s="482"/>
      <c r="AA4" s="482"/>
      <c r="AB4" s="482"/>
      <c r="AC4" s="482"/>
      <c r="AD4" s="483"/>
      <c r="AE4" s="481" t="s">
        <v>273</v>
      </c>
      <c r="AF4" s="482"/>
      <c r="AG4" s="482"/>
      <c r="AH4" s="482"/>
      <c r="AI4" s="482"/>
      <c r="AJ4" s="482"/>
      <c r="AK4" s="483"/>
      <c r="AP4"/>
      <c r="AQ4"/>
      <c r="AR4"/>
      <c r="AS4"/>
      <c r="AT4"/>
    </row>
    <row r="5" spans="1:46" s="1" customFormat="1" ht="30" customHeight="1">
      <c r="A5" s="47"/>
      <c r="B5" s="47"/>
      <c r="C5" s="484" t="s">
        <v>274</v>
      </c>
      <c r="D5" s="485"/>
      <c r="E5" s="485"/>
      <c r="F5" s="485"/>
      <c r="G5" s="486"/>
      <c r="H5" s="340" t="s">
        <v>324</v>
      </c>
      <c r="I5" s="260"/>
      <c r="J5" s="260"/>
      <c r="K5" s="260"/>
      <c r="L5" s="260"/>
      <c r="M5" s="260"/>
      <c r="N5" s="471"/>
      <c r="O5" s="472"/>
      <c r="P5" s="473"/>
      <c r="Q5" s="473"/>
      <c r="R5" s="473"/>
      <c r="S5" s="473"/>
      <c r="T5" s="473"/>
      <c r="U5" s="473"/>
      <c r="V5" s="474"/>
      <c r="W5" s="478">
        <f>IFERROR(O5/$O$14,"")</f>
        <v>0</v>
      </c>
      <c r="X5" s="479"/>
      <c r="Y5" s="479"/>
      <c r="Z5" s="479"/>
      <c r="AA5" s="479"/>
      <c r="AB5" s="479"/>
      <c r="AC5" s="479"/>
      <c r="AD5" s="480"/>
      <c r="AE5" s="468"/>
      <c r="AF5" s="469"/>
      <c r="AG5" s="469"/>
      <c r="AH5" s="469"/>
      <c r="AI5" s="469"/>
      <c r="AJ5" s="469"/>
      <c r="AK5" s="470"/>
      <c r="AP5"/>
      <c r="AQ5"/>
      <c r="AR5"/>
      <c r="AS5"/>
      <c r="AT5"/>
    </row>
    <row r="6" spans="1:46" s="1" customFormat="1" ht="30" customHeight="1">
      <c r="A6" s="47"/>
      <c r="B6" s="47"/>
      <c r="C6" s="487"/>
      <c r="D6" s="488"/>
      <c r="E6" s="488"/>
      <c r="F6" s="488"/>
      <c r="G6" s="489"/>
      <c r="H6" s="340" t="s">
        <v>325</v>
      </c>
      <c r="I6" s="260"/>
      <c r="J6" s="260"/>
      <c r="K6" s="260"/>
      <c r="L6" s="260"/>
      <c r="M6" s="260"/>
      <c r="N6" s="471"/>
      <c r="O6" s="472">
        <v>1068169056</v>
      </c>
      <c r="P6" s="473"/>
      <c r="Q6" s="473"/>
      <c r="R6" s="473"/>
      <c r="S6" s="473"/>
      <c r="T6" s="473"/>
      <c r="U6" s="473"/>
      <c r="V6" s="474"/>
      <c r="W6" s="465">
        <f>IFERROR(O6/$O$14,"")</f>
        <v>0.32789771241206844</v>
      </c>
      <c r="X6" s="466"/>
      <c r="Y6" s="466"/>
      <c r="Z6" s="466"/>
      <c r="AA6" s="466"/>
      <c r="AB6" s="466"/>
      <c r="AC6" s="466"/>
      <c r="AD6" s="467"/>
      <c r="AE6" s="468"/>
      <c r="AF6" s="469"/>
      <c r="AG6" s="469"/>
      <c r="AH6" s="469"/>
      <c r="AI6" s="469"/>
      <c r="AJ6" s="469"/>
      <c r="AK6" s="470"/>
      <c r="AP6"/>
      <c r="AQ6"/>
      <c r="AR6"/>
      <c r="AS6"/>
      <c r="AT6"/>
    </row>
    <row r="7" spans="1:46" s="1" customFormat="1" ht="30" customHeight="1">
      <c r="A7" s="47"/>
      <c r="B7" s="47"/>
      <c r="C7" s="490"/>
      <c r="D7" s="491"/>
      <c r="E7" s="491"/>
      <c r="F7" s="491"/>
      <c r="G7" s="492"/>
      <c r="H7" s="340" t="s">
        <v>326</v>
      </c>
      <c r="I7" s="260"/>
      <c r="J7" s="260"/>
      <c r="K7" s="260"/>
      <c r="L7" s="260"/>
      <c r="M7" s="260"/>
      <c r="N7" s="471"/>
      <c r="O7" s="472">
        <v>689967054</v>
      </c>
      <c r="P7" s="473"/>
      <c r="Q7" s="473"/>
      <c r="R7" s="473"/>
      <c r="S7" s="473"/>
      <c r="T7" s="473"/>
      <c r="U7" s="473"/>
      <c r="V7" s="474"/>
      <c r="W7" s="465">
        <f t="shared" ref="W7:W13" si="0">IFERROR(O7/$O$14,"")</f>
        <v>0.21180038625486458</v>
      </c>
      <c r="X7" s="466"/>
      <c r="Y7" s="466"/>
      <c r="Z7" s="466"/>
      <c r="AA7" s="466"/>
      <c r="AB7" s="466"/>
      <c r="AC7" s="466"/>
      <c r="AD7" s="467"/>
      <c r="AE7" s="468"/>
      <c r="AF7" s="469"/>
      <c r="AG7" s="469"/>
      <c r="AH7" s="469"/>
      <c r="AI7" s="469"/>
      <c r="AJ7" s="469"/>
      <c r="AK7" s="470"/>
      <c r="AP7"/>
      <c r="AQ7"/>
      <c r="AR7"/>
      <c r="AS7"/>
      <c r="AT7"/>
    </row>
    <row r="8" spans="1:46" s="1" customFormat="1" ht="30" customHeight="1">
      <c r="A8" s="47"/>
      <c r="B8" s="47"/>
      <c r="C8" s="484" t="s">
        <v>282</v>
      </c>
      <c r="D8" s="485"/>
      <c r="E8" s="485"/>
      <c r="F8" s="485"/>
      <c r="G8" s="486"/>
      <c r="H8" s="340" t="s">
        <v>327</v>
      </c>
      <c r="I8" s="260"/>
      <c r="J8" s="260"/>
      <c r="K8" s="260"/>
      <c r="L8" s="260"/>
      <c r="M8" s="260"/>
      <c r="N8" s="471"/>
      <c r="O8" s="472"/>
      <c r="P8" s="473"/>
      <c r="Q8" s="473"/>
      <c r="R8" s="473"/>
      <c r="S8" s="473"/>
      <c r="T8" s="473"/>
      <c r="U8" s="473"/>
      <c r="V8" s="474"/>
      <c r="W8" s="465">
        <f>IFERROR(O8/$O$14,"")</f>
        <v>0</v>
      </c>
      <c r="X8" s="466"/>
      <c r="Y8" s="466"/>
      <c r="Z8" s="466"/>
      <c r="AA8" s="466"/>
      <c r="AB8" s="466"/>
      <c r="AC8" s="466"/>
      <c r="AD8" s="467"/>
      <c r="AE8" s="468"/>
      <c r="AF8" s="469"/>
      <c r="AG8" s="469"/>
      <c r="AH8" s="469"/>
      <c r="AI8" s="469"/>
      <c r="AJ8" s="469"/>
      <c r="AK8" s="470"/>
      <c r="AP8"/>
      <c r="AQ8"/>
      <c r="AR8"/>
      <c r="AS8"/>
      <c r="AT8"/>
    </row>
    <row r="9" spans="1:46" s="1" customFormat="1" ht="30" customHeight="1">
      <c r="A9" s="47"/>
      <c r="B9" s="47"/>
      <c r="C9" s="487"/>
      <c r="D9" s="488"/>
      <c r="E9" s="488"/>
      <c r="F9" s="488"/>
      <c r="G9" s="489"/>
      <c r="H9" s="340" t="s">
        <v>328</v>
      </c>
      <c r="I9" s="260"/>
      <c r="J9" s="260"/>
      <c r="K9" s="260"/>
      <c r="L9" s="260"/>
      <c r="M9" s="260"/>
      <c r="N9" s="471"/>
      <c r="O9" s="472"/>
      <c r="P9" s="473"/>
      <c r="Q9" s="473"/>
      <c r="R9" s="473"/>
      <c r="S9" s="473"/>
      <c r="T9" s="473"/>
      <c r="U9" s="473"/>
      <c r="V9" s="474"/>
      <c r="W9" s="465">
        <f>IFERROR(O9/$O$14,"")</f>
        <v>0</v>
      </c>
      <c r="X9" s="466"/>
      <c r="Y9" s="466"/>
      <c r="Z9" s="466"/>
      <c r="AA9" s="466"/>
      <c r="AB9" s="466"/>
      <c r="AC9" s="466"/>
      <c r="AD9" s="467"/>
      <c r="AE9" s="468"/>
      <c r="AF9" s="469"/>
      <c r="AG9" s="469"/>
      <c r="AH9" s="469"/>
      <c r="AI9" s="469"/>
      <c r="AJ9" s="469"/>
      <c r="AK9" s="470"/>
      <c r="AP9"/>
      <c r="AQ9"/>
      <c r="AR9"/>
      <c r="AS9"/>
      <c r="AT9"/>
    </row>
    <row r="10" spans="1:46" s="1" customFormat="1" ht="30" customHeight="1">
      <c r="A10" s="47"/>
      <c r="B10" s="47"/>
      <c r="C10" s="490"/>
      <c r="D10" s="491"/>
      <c r="E10" s="491"/>
      <c r="F10" s="491"/>
      <c r="G10" s="492"/>
      <c r="H10" s="340" t="s">
        <v>326</v>
      </c>
      <c r="I10" s="260"/>
      <c r="J10" s="260"/>
      <c r="K10" s="260"/>
      <c r="L10" s="260"/>
      <c r="M10" s="260"/>
      <c r="N10" s="471"/>
      <c r="O10" s="472"/>
      <c r="P10" s="473"/>
      <c r="Q10" s="473"/>
      <c r="R10" s="473"/>
      <c r="S10" s="473"/>
      <c r="T10" s="473"/>
      <c r="U10" s="473"/>
      <c r="V10" s="474"/>
      <c r="W10" s="465">
        <f t="shared" si="0"/>
        <v>0</v>
      </c>
      <c r="X10" s="466"/>
      <c r="Y10" s="466"/>
      <c r="Z10" s="466"/>
      <c r="AA10" s="466"/>
      <c r="AB10" s="466"/>
      <c r="AC10" s="466"/>
      <c r="AD10" s="467"/>
      <c r="AE10" s="468"/>
      <c r="AF10" s="469"/>
      <c r="AG10" s="469"/>
      <c r="AH10" s="469"/>
      <c r="AI10" s="469"/>
      <c r="AJ10" s="469"/>
      <c r="AK10" s="470"/>
      <c r="AP10"/>
      <c r="AQ10"/>
      <c r="AR10"/>
      <c r="AS10"/>
      <c r="AT10"/>
    </row>
    <row r="11" spans="1:46" s="1" customFormat="1" ht="30" customHeight="1">
      <c r="A11" s="47"/>
      <c r="B11" s="47"/>
      <c r="C11" s="340" t="s">
        <v>198</v>
      </c>
      <c r="D11" s="260"/>
      <c r="E11" s="260"/>
      <c r="F11" s="260"/>
      <c r="G11" s="471"/>
      <c r="H11" s="340" t="s">
        <v>329</v>
      </c>
      <c r="I11" s="260"/>
      <c r="J11" s="260"/>
      <c r="K11" s="260"/>
      <c r="L11" s="260"/>
      <c r="M11" s="260"/>
      <c r="N11" s="471"/>
      <c r="O11" s="472"/>
      <c r="P11" s="473"/>
      <c r="Q11" s="473"/>
      <c r="R11" s="473"/>
      <c r="S11" s="473"/>
      <c r="T11" s="473"/>
      <c r="U11" s="473"/>
      <c r="V11" s="474"/>
      <c r="W11" s="465">
        <f>IFERROR(O11/$O$14,"")</f>
        <v>0</v>
      </c>
      <c r="X11" s="466"/>
      <c r="Y11" s="466"/>
      <c r="Z11" s="466"/>
      <c r="AA11" s="466"/>
      <c r="AB11" s="466"/>
      <c r="AC11" s="466"/>
      <c r="AD11" s="467"/>
      <c r="AE11" s="468"/>
      <c r="AF11" s="469"/>
      <c r="AG11" s="469"/>
      <c r="AH11" s="469"/>
      <c r="AI11" s="469"/>
      <c r="AJ11" s="469"/>
      <c r="AK11" s="470"/>
      <c r="AP11"/>
      <c r="AQ11"/>
      <c r="AR11"/>
      <c r="AS11"/>
      <c r="AT11"/>
    </row>
    <row r="12" spans="1:46" s="1" customFormat="1" ht="30" customHeight="1">
      <c r="A12" s="47"/>
      <c r="B12" s="47"/>
      <c r="C12" s="340" t="s">
        <v>286</v>
      </c>
      <c r="D12" s="260"/>
      <c r="E12" s="260"/>
      <c r="F12" s="260"/>
      <c r="G12" s="471"/>
      <c r="H12" s="340" t="s">
        <v>330</v>
      </c>
      <c r="I12" s="260"/>
      <c r="J12" s="260"/>
      <c r="K12" s="260"/>
      <c r="L12" s="260"/>
      <c r="M12" s="260"/>
      <c r="N12" s="471"/>
      <c r="O12" s="472"/>
      <c r="P12" s="473"/>
      <c r="Q12" s="473"/>
      <c r="R12" s="473"/>
      <c r="S12" s="473"/>
      <c r="T12" s="473"/>
      <c r="U12" s="473"/>
      <c r="V12" s="474"/>
      <c r="W12" s="465">
        <f>IFERROR(O12/$O$14,"")</f>
        <v>0</v>
      </c>
      <c r="X12" s="466"/>
      <c r="Y12" s="466"/>
      <c r="Z12" s="466"/>
      <c r="AA12" s="466"/>
      <c r="AB12" s="466"/>
      <c r="AC12" s="466"/>
      <c r="AD12" s="467"/>
      <c r="AE12" s="468"/>
      <c r="AF12" s="469"/>
      <c r="AG12" s="469"/>
      <c r="AH12" s="469"/>
      <c r="AI12" s="469"/>
      <c r="AJ12" s="469"/>
      <c r="AK12" s="470"/>
      <c r="AP12"/>
      <c r="AQ12"/>
      <c r="AR12"/>
      <c r="AS12"/>
      <c r="AT12"/>
    </row>
    <row r="13" spans="1:46" s="1" customFormat="1" ht="30" customHeight="1">
      <c r="A13" s="47"/>
      <c r="B13" s="47"/>
      <c r="C13" s="336" t="s">
        <v>288</v>
      </c>
      <c r="D13" s="336"/>
      <c r="E13" s="336"/>
      <c r="F13" s="336"/>
      <c r="G13" s="336"/>
      <c r="H13" s="336"/>
      <c r="I13" s="336"/>
      <c r="J13" s="336"/>
      <c r="K13" s="336"/>
      <c r="L13" s="336"/>
      <c r="M13" s="336"/>
      <c r="N13" s="336"/>
      <c r="O13" s="472">
        <v>1499492765</v>
      </c>
      <c r="P13" s="473"/>
      <c r="Q13" s="473"/>
      <c r="R13" s="473"/>
      <c r="S13" s="473"/>
      <c r="T13" s="473"/>
      <c r="U13" s="473"/>
      <c r="V13" s="474"/>
      <c r="W13" s="465">
        <f t="shared" si="0"/>
        <v>0.46030190133306698</v>
      </c>
      <c r="X13" s="466"/>
      <c r="Y13" s="466"/>
      <c r="Z13" s="466"/>
      <c r="AA13" s="466"/>
      <c r="AB13" s="466"/>
      <c r="AC13" s="466"/>
      <c r="AD13" s="467"/>
      <c r="AE13" s="468"/>
      <c r="AF13" s="469"/>
      <c r="AG13" s="469"/>
      <c r="AH13" s="469"/>
      <c r="AI13" s="469"/>
      <c r="AJ13" s="469"/>
      <c r="AK13" s="470"/>
      <c r="AP13"/>
      <c r="AQ13"/>
      <c r="AR13"/>
      <c r="AS13"/>
      <c r="AT13"/>
    </row>
    <row r="14" spans="1:46" s="1" customFormat="1" ht="30" customHeight="1">
      <c r="A14" s="47"/>
      <c r="B14" s="47"/>
      <c r="C14" s="336" t="s">
        <v>331</v>
      </c>
      <c r="D14" s="336"/>
      <c r="E14" s="336"/>
      <c r="F14" s="336"/>
      <c r="G14" s="336"/>
      <c r="H14" s="336"/>
      <c r="I14" s="336"/>
      <c r="J14" s="336"/>
      <c r="K14" s="336"/>
      <c r="L14" s="336"/>
      <c r="M14" s="336"/>
      <c r="N14" s="336"/>
      <c r="O14" s="475">
        <f>SUM(O5:V13)</f>
        <v>3257628875</v>
      </c>
      <c r="P14" s="476"/>
      <c r="Q14" s="476"/>
      <c r="R14" s="476"/>
      <c r="S14" s="476"/>
      <c r="T14" s="476"/>
      <c r="U14" s="476"/>
      <c r="V14" s="477"/>
      <c r="W14" s="478">
        <f>SUM(W5:AD13)</f>
        <v>1</v>
      </c>
      <c r="X14" s="479"/>
      <c r="Y14" s="479"/>
      <c r="Z14" s="479"/>
      <c r="AA14" s="479"/>
      <c r="AB14" s="479"/>
      <c r="AC14" s="479"/>
      <c r="AD14" s="480"/>
      <c r="AE14" s="481"/>
      <c r="AF14" s="482"/>
      <c r="AG14" s="482"/>
      <c r="AH14" s="482"/>
      <c r="AI14" s="482"/>
      <c r="AJ14" s="482"/>
      <c r="AK14" s="483"/>
      <c r="AP14"/>
      <c r="AQ14"/>
      <c r="AR14"/>
      <c r="AS14"/>
      <c r="AT14"/>
    </row>
    <row r="15" spans="1:46" ht="18.75" customHeight="1">
      <c r="C15" s="44" t="s">
        <v>277</v>
      </c>
      <c r="D15" s="102"/>
      <c r="E15" s="431" t="s">
        <v>332</v>
      </c>
      <c r="F15" s="431"/>
      <c r="G15" s="431"/>
      <c r="H15" s="431"/>
      <c r="I15" s="431"/>
      <c r="J15" s="431"/>
      <c r="K15" s="431"/>
      <c r="L15" s="431"/>
      <c r="M15" s="431"/>
      <c r="N15" s="431"/>
      <c r="O15" s="431"/>
      <c r="P15" s="431"/>
      <c r="Q15" s="431"/>
      <c r="R15" s="431"/>
      <c r="S15" s="431"/>
      <c r="T15" s="431"/>
      <c r="U15" s="431"/>
      <c r="V15" s="431"/>
      <c r="W15" s="431"/>
      <c r="X15" s="431"/>
      <c r="Y15" s="431"/>
      <c r="Z15" s="431"/>
      <c r="AA15" s="431"/>
      <c r="AB15" s="431"/>
      <c r="AC15" s="431"/>
      <c r="AD15" s="431"/>
      <c r="AE15" s="431"/>
      <c r="AF15" s="431"/>
      <c r="AG15" s="431"/>
      <c r="AH15" s="431"/>
      <c r="AI15" s="431"/>
      <c r="AJ15" s="44"/>
      <c r="AK15" s="44"/>
    </row>
    <row r="16" spans="1:46" ht="18.75" customHeight="1">
      <c r="A16" s="17"/>
      <c r="B16" s="106"/>
      <c r="C16" s="106"/>
      <c r="D16" s="45"/>
      <c r="E16" s="459" t="s">
        <v>333</v>
      </c>
      <c r="F16" s="459"/>
      <c r="G16" s="459"/>
      <c r="H16" s="459"/>
      <c r="I16" s="459"/>
      <c r="J16" s="459"/>
      <c r="K16" s="459"/>
      <c r="L16" s="459"/>
      <c r="M16" s="459"/>
      <c r="N16" s="459"/>
      <c r="O16" s="459"/>
      <c r="P16" s="459"/>
      <c r="Q16" s="459"/>
      <c r="R16" s="459"/>
      <c r="S16" s="459"/>
      <c r="T16" s="459"/>
      <c r="U16" s="459"/>
      <c r="V16" s="459"/>
      <c r="W16" s="459"/>
      <c r="X16" s="459"/>
      <c r="Y16" s="459"/>
      <c r="Z16" s="459"/>
      <c r="AA16" s="459"/>
      <c r="AB16" s="459"/>
      <c r="AC16" s="459"/>
      <c r="AD16" s="459"/>
      <c r="AE16" s="459"/>
      <c r="AF16" s="459"/>
      <c r="AG16" s="459"/>
      <c r="AH16" s="459"/>
      <c r="AI16" s="21"/>
      <c r="AJ16" s="21"/>
      <c r="AK16" s="21"/>
      <c r="AL16" s="14"/>
      <c r="AO16"/>
    </row>
    <row r="17" spans="1:46" ht="26.25" customHeight="1">
      <c r="A17" s="23"/>
      <c r="B17" s="22"/>
      <c r="C17" s="21"/>
      <c r="D17" s="21"/>
      <c r="E17" s="278"/>
      <c r="F17" s="278"/>
      <c r="G17" s="278"/>
      <c r="H17" s="278"/>
      <c r="I17" s="278"/>
      <c r="J17" s="278"/>
      <c r="K17" s="278"/>
      <c r="L17" s="278"/>
      <c r="M17" s="278"/>
      <c r="N17" s="278"/>
      <c r="O17" s="278"/>
      <c r="P17" s="278"/>
      <c r="Q17" s="278"/>
      <c r="R17" s="278"/>
      <c r="S17" s="278"/>
      <c r="T17" s="278"/>
      <c r="U17" s="278"/>
      <c r="V17" s="278"/>
      <c r="W17" s="278"/>
      <c r="X17" s="278"/>
      <c r="Y17" s="278"/>
      <c r="Z17" s="278"/>
      <c r="AA17" s="278"/>
      <c r="AB17" s="278"/>
      <c r="AC17" s="278"/>
      <c r="AD17" s="278"/>
      <c r="AE17" s="278"/>
      <c r="AF17" s="278"/>
      <c r="AG17" s="278"/>
      <c r="AH17" s="278"/>
      <c r="AI17" s="278"/>
      <c r="AJ17" s="278"/>
      <c r="AK17" s="278"/>
      <c r="AL17" s="87" t="s">
        <v>217</v>
      </c>
      <c r="AP17" s="1"/>
      <c r="AQ17" s="1"/>
      <c r="AR17" s="1"/>
      <c r="AS17" s="1"/>
      <c r="AT17" s="1"/>
    </row>
  </sheetData>
  <sheetProtection formatCells="0" formatRows="0"/>
  <protectedRanges>
    <protectedRange sqref="AE5:AK13" name="범위1"/>
    <protectedRange sqref="D15:E15 A16:AK26" name="범위2"/>
  </protectedRanges>
  <mergeCells count="52">
    <mergeCell ref="A2:AK2"/>
    <mergeCell ref="C4:N4"/>
    <mergeCell ref="O4:V4"/>
    <mergeCell ref="W4:AD4"/>
    <mergeCell ref="AE4:AK4"/>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O9:V9"/>
    <mergeCell ref="W9:AD9"/>
    <mergeCell ref="AE9:AK9"/>
    <mergeCell ref="W7:AD7"/>
    <mergeCell ref="AE7:AK7"/>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E16:AH16"/>
    <mergeCell ref="E17:AK17"/>
    <mergeCell ref="C13:N13"/>
    <mergeCell ref="O13:V13"/>
    <mergeCell ref="W13:AD13"/>
    <mergeCell ref="AE13:AK13"/>
    <mergeCell ref="C14:N14"/>
    <mergeCell ref="O14:V14"/>
    <mergeCell ref="W14:AD14"/>
    <mergeCell ref="AE14:AK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41"/>
  <sheetViews>
    <sheetView showZeros="0" view="pageBreakPreview" zoomScaleNormal="100" zoomScaleSheetLayoutView="100" workbookViewId="0">
      <selection activeCell="P7" sqref="P7"/>
    </sheetView>
  </sheetViews>
  <sheetFormatPr defaultRowHeight="16.5"/>
  <cols>
    <col min="1" max="4" width="1.125" style="1" customWidth="1"/>
    <col min="5" max="10" width="2.5" style="1" customWidth="1"/>
    <col min="11" max="15" width="13.75" style="1" customWidth="1"/>
    <col min="16" max="22" width="9" style="1"/>
  </cols>
  <sheetData>
    <row r="1" spans="1:23">
      <c r="R1"/>
      <c r="S1"/>
      <c r="T1"/>
      <c r="U1"/>
      <c r="V1"/>
    </row>
    <row r="2" spans="1:23" ht="20.25" customHeight="1">
      <c r="A2" s="240" t="s">
        <v>364</v>
      </c>
      <c r="B2" s="240"/>
      <c r="C2" s="240"/>
      <c r="D2" s="240"/>
      <c r="E2" s="240"/>
      <c r="F2" s="240"/>
      <c r="G2" s="240"/>
      <c r="H2" s="240"/>
      <c r="I2" s="240"/>
      <c r="J2" s="240"/>
      <c r="K2" s="240"/>
      <c r="L2" s="240"/>
      <c r="M2" s="240"/>
      <c r="N2" s="240"/>
      <c r="R2"/>
      <c r="S2"/>
      <c r="T2"/>
      <c r="U2"/>
      <c r="V2"/>
    </row>
    <row r="3" spans="1:23" ht="19.5">
      <c r="A3" s="17"/>
      <c r="B3" s="17"/>
      <c r="C3" s="17"/>
      <c r="D3" s="17"/>
      <c r="E3" s="17"/>
      <c r="F3" s="17"/>
      <c r="G3" s="17"/>
      <c r="H3" s="17"/>
      <c r="I3" s="17"/>
      <c r="J3" s="17"/>
      <c r="K3" s="17"/>
      <c r="L3" s="17"/>
      <c r="M3" s="17"/>
      <c r="N3" s="17"/>
      <c r="R3"/>
      <c r="S3"/>
      <c r="T3"/>
      <c r="U3"/>
      <c r="V3"/>
    </row>
    <row r="4" spans="1:23" ht="18.75" customHeight="1">
      <c r="A4" s="17"/>
      <c r="B4" s="240" t="s">
        <v>362</v>
      </c>
      <c r="C4" s="240"/>
      <c r="D4" s="240"/>
      <c r="E4" s="240"/>
      <c r="F4" s="240"/>
      <c r="G4" s="240"/>
      <c r="H4" s="240"/>
      <c r="I4" s="240"/>
      <c r="J4" s="240"/>
      <c r="K4" s="240"/>
      <c r="L4" s="240"/>
      <c r="M4" s="240"/>
      <c r="N4" s="240"/>
      <c r="R4"/>
      <c r="S4"/>
      <c r="T4"/>
      <c r="U4"/>
      <c r="V4"/>
    </row>
    <row r="5" spans="1:23" s="1" customFormat="1" ht="19.5" customHeight="1">
      <c r="A5" s="17"/>
      <c r="B5" s="17"/>
      <c r="C5" s="17"/>
      <c r="D5" s="17"/>
      <c r="E5" s="17"/>
      <c r="F5" s="17"/>
      <c r="G5" s="17"/>
      <c r="H5" s="17"/>
      <c r="I5" s="17"/>
      <c r="J5" s="17"/>
      <c r="K5" s="17"/>
      <c r="L5" s="17"/>
      <c r="M5" s="17"/>
      <c r="N5" s="17"/>
      <c r="W5"/>
    </row>
    <row r="6" spans="1:23" s="1" customFormat="1" ht="18.75" customHeight="1">
      <c r="A6" s="17"/>
      <c r="B6" s="106"/>
      <c r="C6" s="106"/>
      <c r="D6" s="106"/>
      <c r="E6" s="106"/>
      <c r="F6" s="106"/>
      <c r="G6" s="106"/>
      <c r="H6" s="106"/>
      <c r="I6" s="106"/>
      <c r="J6" s="106"/>
      <c r="K6" s="207"/>
      <c r="L6" s="106"/>
      <c r="M6" s="106"/>
      <c r="O6" s="112" t="s">
        <v>363</v>
      </c>
      <c r="W6"/>
    </row>
    <row r="7" spans="1:23" s="1" customFormat="1" ht="30" customHeight="1">
      <c r="A7" s="47"/>
      <c r="B7" s="47"/>
      <c r="C7" s="505" t="s">
        <v>334</v>
      </c>
      <c r="D7" s="505"/>
      <c r="E7" s="505"/>
      <c r="F7" s="505"/>
      <c r="G7" s="505"/>
      <c r="H7" s="505"/>
      <c r="I7" s="505"/>
      <c r="J7" s="505"/>
      <c r="K7" s="209" t="s">
        <v>1080</v>
      </c>
      <c r="L7" s="110" t="s">
        <v>1139</v>
      </c>
      <c r="M7" s="109" t="s">
        <v>365</v>
      </c>
      <c r="N7" s="109" t="s">
        <v>366</v>
      </c>
      <c r="O7" s="210" t="s">
        <v>1081</v>
      </c>
      <c r="W7"/>
    </row>
    <row r="8" spans="1:23" s="1" customFormat="1" ht="30" customHeight="1">
      <c r="A8" s="47"/>
      <c r="B8" s="47"/>
      <c r="C8" s="505" t="s">
        <v>323</v>
      </c>
      <c r="D8" s="505"/>
      <c r="E8" s="505"/>
      <c r="F8" s="505"/>
      <c r="G8" s="505"/>
      <c r="H8" s="505"/>
      <c r="I8" s="505"/>
      <c r="J8" s="505"/>
      <c r="K8" s="221">
        <f>SUM(L8:Z8)</f>
        <v>0</v>
      </c>
      <c r="L8" s="117">
        <v>0</v>
      </c>
      <c r="M8" s="117"/>
      <c r="N8" s="117"/>
      <c r="O8" s="117"/>
      <c r="W8"/>
    </row>
    <row r="9" spans="1:23" s="1" customFormat="1" ht="30" customHeight="1">
      <c r="A9" s="47"/>
      <c r="B9" s="47"/>
      <c r="C9" s="505" t="s">
        <v>335</v>
      </c>
      <c r="D9" s="505"/>
      <c r="E9" s="505"/>
      <c r="F9" s="505"/>
      <c r="G9" s="505"/>
      <c r="H9" s="505"/>
      <c r="I9" s="505"/>
      <c r="J9" s="505"/>
      <c r="K9" s="221">
        <f t="shared" ref="K9:K36" si="0">SUM(L9:Z9)</f>
        <v>4500000</v>
      </c>
      <c r="L9" s="117">
        <v>4500000</v>
      </c>
      <c r="M9" s="117"/>
      <c r="N9" s="117"/>
      <c r="O9" s="117"/>
      <c r="W9"/>
    </row>
    <row r="10" spans="1:23" s="1" customFormat="1" ht="30" customHeight="1">
      <c r="A10" s="47"/>
      <c r="B10" s="47"/>
      <c r="C10" s="505" t="s">
        <v>336</v>
      </c>
      <c r="D10" s="505"/>
      <c r="E10" s="505"/>
      <c r="F10" s="505"/>
      <c r="G10" s="505"/>
      <c r="H10" s="505"/>
      <c r="I10" s="505"/>
      <c r="J10" s="505"/>
      <c r="K10" s="221">
        <f t="shared" si="0"/>
        <v>0</v>
      </c>
      <c r="L10" s="117">
        <v>0</v>
      </c>
      <c r="M10" s="117"/>
      <c r="N10" s="117"/>
      <c r="O10" s="117"/>
      <c r="W10"/>
    </row>
    <row r="11" spans="1:23" s="1" customFormat="1" ht="30" customHeight="1">
      <c r="A11" s="47"/>
      <c r="B11" s="47"/>
      <c r="C11" s="505" t="s">
        <v>337</v>
      </c>
      <c r="D11" s="505"/>
      <c r="E11" s="505"/>
      <c r="F11" s="505"/>
      <c r="G11" s="505"/>
      <c r="H11" s="505"/>
      <c r="I11" s="505"/>
      <c r="J11" s="505"/>
      <c r="K11" s="221">
        <f t="shared" si="0"/>
        <v>0</v>
      </c>
      <c r="L11" s="117">
        <v>0</v>
      </c>
      <c r="M11" s="117"/>
      <c r="N11" s="117"/>
      <c r="O11" s="117"/>
      <c r="W11"/>
    </row>
    <row r="12" spans="1:23" s="1" customFormat="1" ht="30" customHeight="1">
      <c r="A12" s="47"/>
      <c r="B12" s="47"/>
      <c r="C12" s="505" t="s">
        <v>338</v>
      </c>
      <c r="D12" s="505"/>
      <c r="E12" s="505"/>
      <c r="F12" s="505"/>
      <c r="G12" s="505"/>
      <c r="H12" s="505"/>
      <c r="I12" s="505"/>
      <c r="J12" s="505"/>
      <c r="K12" s="221">
        <f t="shared" si="0"/>
        <v>0</v>
      </c>
      <c r="L12" s="117">
        <v>0</v>
      </c>
      <c r="M12" s="117"/>
      <c r="N12" s="117"/>
      <c r="O12" s="117"/>
      <c r="W12"/>
    </row>
    <row r="13" spans="1:23" s="1" customFormat="1" ht="30" customHeight="1">
      <c r="A13" s="47"/>
      <c r="B13" s="47"/>
      <c r="C13" s="505" t="s">
        <v>339</v>
      </c>
      <c r="D13" s="505"/>
      <c r="E13" s="505"/>
      <c r="F13" s="505"/>
      <c r="G13" s="505"/>
      <c r="H13" s="505"/>
      <c r="I13" s="505"/>
      <c r="J13" s="505"/>
      <c r="K13" s="221">
        <f t="shared" si="0"/>
        <v>60000000</v>
      </c>
      <c r="L13" s="117">
        <v>60000000</v>
      </c>
      <c r="M13" s="117"/>
      <c r="N13" s="117"/>
      <c r="O13" s="117"/>
      <c r="W13"/>
    </row>
    <row r="14" spans="1:23" ht="30" customHeight="1">
      <c r="A14" s="47"/>
      <c r="B14" s="47"/>
      <c r="C14" s="505" t="s">
        <v>340</v>
      </c>
      <c r="D14" s="505"/>
      <c r="E14" s="505"/>
      <c r="F14" s="505"/>
      <c r="G14" s="505"/>
      <c r="H14" s="505"/>
      <c r="I14" s="505"/>
      <c r="J14" s="505"/>
      <c r="K14" s="221">
        <f t="shared" si="0"/>
        <v>91815755</v>
      </c>
      <c r="L14" s="117">
        <v>91815755</v>
      </c>
      <c r="M14" s="117"/>
      <c r="N14" s="117"/>
      <c r="O14" s="117"/>
    </row>
    <row r="15" spans="1:23" ht="30" customHeight="1">
      <c r="A15" s="47"/>
      <c r="B15" s="47"/>
      <c r="C15" s="505" t="s">
        <v>341</v>
      </c>
      <c r="D15" s="505"/>
      <c r="E15" s="505"/>
      <c r="F15" s="505"/>
      <c r="G15" s="505"/>
      <c r="H15" s="505"/>
      <c r="I15" s="505"/>
      <c r="J15" s="505"/>
      <c r="K15" s="221">
        <f t="shared" si="0"/>
        <v>7500000</v>
      </c>
      <c r="L15" s="117">
        <v>7500000</v>
      </c>
      <c r="M15" s="117"/>
      <c r="N15" s="117"/>
      <c r="O15" s="117"/>
    </row>
    <row r="16" spans="1:23" ht="30" customHeight="1">
      <c r="A16" s="47"/>
      <c r="B16" s="47"/>
      <c r="C16" s="505" t="s">
        <v>342</v>
      </c>
      <c r="D16" s="505"/>
      <c r="E16" s="505"/>
      <c r="F16" s="505"/>
      <c r="G16" s="505"/>
      <c r="H16" s="505"/>
      <c r="I16" s="505"/>
      <c r="J16" s="505"/>
      <c r="K16" s="221">
        <f t="shared" si="0"/>
        <v>21250000</v>
      </c>
      <c r="L16" s="117"/>
      <c r="M16" s="117"/>
      <c r="N16" s="117"/>
      <c r="O16" s="117">
        <v>21250000</v>
      </c>
      <c r="W16" s="1"/>
    </row>
    <row r="17" spans="1:15" ht="30" customHeight="1">
      <c r="A17" s="47"/>
      <c r="B17" s="47"/>
      <c r="C17" s="505" t="s">
        <v>343</v>
      </c>
      <c r="D17" s="505"/>
      <c r="E17" s="505"/>
      <c r="F17" s="505"/>
      <c r="G17" s="505"/>
      <c r="H17" s="505"/>
      <c r="I17" s="505"/>
      <c r="J17" s="505"/>
      <c r="K17" s="221">
        <f t="shared" si="0"/>
        <v>132871937</v>
      </c>
      <c r="L17" s="117">
        <v>132871937</v>
      </c>
      <c r="M17" s="117"/>
      <c r="N17" s="117"/>
      <c r="O17" s="117"/>
    </row>
    <row r="18" spans="1:15" ht="30" customHeight="1">
      <c r="A18" s="47"/>
      <c r="B18" s="47"/>
      <c r="C18" s="505" t="s">
        <v>344</v>
      </c>
      <c r="D18" s="505"/>
      <c r="E18" s="505"/>
      <c r="F18" s="505"/>
      <c r="G18" s="505"/>
      <c r="H18" s="505"/>
      <c r="I18" s="505"/>
      <c r="J18" s="505"/>
      <c r="K18" s="221">
        <f t="shared" si="0"/>
        <v>1068169056</v>
      </c>
      <c r="L18" s="117">
        <v>1068169056</v>
      </c>
      <c r="M18" s="117"/>
      <c r="N18" s="117"/>
      <c r="O18" s="117"/>
    </row>
    <row r="19" spans="1:15" ht="30" customHeight="1">
      <c r="A19" s="47"/>
      <c r="B19" s="47"/>
      <c r="C19" s="505" t="s">
        <v>345</v>
      </c>
      <c r="D19" s="505"/>
      <c r="E19" s="505"/>
      <c r="F19" s="505"/>
      <c r="G19" s="505"/>
      <c r="H19" s="505"/>
      <c r="I19" s="505"/>
      <c r="J19" s="505"/>
      <c r="K19" s="221">
        <f t="shared" si="0"/>
        <v>0</v>
      </c>
      <c r="L19" s="117">
        <v>0</v>
      </c>
      <c r="M19" s="117"/>
      <c r="N19" s="117"/>
      <c r="O19" s="117"/>
    </row>
    <row r="20" spans="1:15" ht="30" customHeight="1">
      <c r="A20" s="47"/>
      <c r="B20" s="47"/>
      <c r="C20" s="505" t="s">
        <v>346</v>
      </c>
      <c r="D20" s="505"/>
      <c r="E20" s="505"/>
      <c r="F20" s="505"/>
      <c r="G20" s="505"/>
      <c r="H20" s="505"/>
      <c r="I20" s="505"/>
      <c r="J20" s="505"/>
      <c r="K20" s="221">
        <f t="shared" si="0"/>
        <v>0</v>
      </c>
      <c r="L20" s="117"/>
      <c r="M20" s="117"/>
      <c r="N20" s="117"/>
      <c r="O20" s="117"/>
    </row>
    <row r="21" spans="1:15" ht="30" customHeight="1">
      <c r="A21" s="47"/>
      <c r="B21" s="47"/>
      <c r="C21" s="505" t="s">
        <v>347</v>
      </c>
      <c r="D21" s="505"/>
      <c r="E21" s="505"/>
      <c r="F21" s="505"/>
      <c r="G21" s="505"/>
      <c r="H21" s="505"/>
      <c r="I21" s="505"/>
      <c r="J21" s="505"/>
      <c r="K21" s="221">
        <f t="shared" si="0"/>
        <v>331566704</v>
      </c>
      <c r="L21" s="117">
        <v>331566704</v>
      </c>
      <c r="M21" s="117"/>
      <c r="N21" s="117"/>
      <c r="O21" s="117"/>
    </row>
    <row r="22" spans="1:15" ht="30" customHeight="1">
      <c r="A22" s="47"/>
      <c r="B22" s="47"/>
      <c r="C22" s="505" t="s">
        <v>348</v>
      </c>
      <c r="D22" s="505"/>
      <c r="E22" s="505"/>
      <c r="F22" s="505"/>
      <c r="G22" s="505"/>
      <c r="H22" s="505"/>
      <c r="I22" s="505"/>
      <c r="J22" s="505"/>
      <c r="K22" s="221">
        <f t="shared" si="0"/>
        <v>0</v>
      </c>
      <c r="L22" s="117">
        <v>0</v>
      </c>
      <c r="M22" s="117"/>
      <c r="N22" s="117"/>
      <c r="O22" s="117"/>
    </row>
    <row r="23" spans="1:15" ht="30" customHeight="1">
      <c r="A23" s="47"/>
      <c r="B23" s="47"/>
      <c r="C23" s="505" t="s">
        <v>349</v>
      </c>
      <c r="D23" s="505"/>
      <c r="E23" s="505"/>
      <c r="F23" s="505"/>
      <c r="G23" s="505"/>
      <c r="H23" s="505"/>
      <c r="I23" s="505"/>
      <c r="J23" s="505"/>
      <c r="K23" s="221">
        <f t="shared" si="0"/>
        <v>5989988</v>
      </c>
      <c r="L23" s="117">
        <v>5989988</v>
      </c>
      <c r="M23" s="117"/>
      <c r="N23" s="117"/>
      <c r="O23" s="117"/>
    </row>
    <row r="24" spans="1:15" ht="30" customHeight="1">
      <c r="A24" s="47"/>
      <c r="B24" s="47"/>
      <c r="C24" s="505" t="s">
        <v>350</v>
      </c>
      <c r="D24" s="505"/>
      <c r="E24" s="505"/>
      <c r="F24" s="505"/>
      <c r="G24" s="505"/>
      <c r="H24" s="505"/>
      <c r="I24" s="505"/>
      <c r="J24" s="505"/>
      <c r="K24" s="221">
        <f t="shared" si="0"/>
        <v>0</v>
      </c>
      <c r="L24" s="117">
        <v>0</v>
      </c>
      <c r="M24" s="117"/>
      <c r="N24" s="117"/>
      <c r="O24" s="117"/>
    </row>
    <row r="25" spans="1:15" ht="30" customHeight="1">
      <c r="A25" s="47"/>
      <c r="B25" s="47"/>
      <c r="C25" s="505" t="s">
        <v>351</v>
      </c>
      <c r="D25" s="505"/>
      <c r="E25" s="505"/>
      <c r="F25" s="505"/>
      <c r="G25" s="505"/>
      <c r="H25" s="505"/>
      <c r="I25" s="505"/>
      <c r="J25" s="505"/>
      <c r="K25" s="221">
        <f t="shared" si="0"/>
        <v>0</v>
      </c>
      <c r="L25" s="117">
        <v>0</v>
      </c>
      <c r="M25" s="117"/>
      <c r="N25" s="117"/>
      <c r="O25" s="117"/>
    </row>
    <row r="26" spans="1:15" ht="30" customHeight="1">
      <c r="A26" s="47"/>
      <c r="B26" s="47"/>
      <c r="C26" s="505" t="s">
        <v>352</v>
      </c>
      <c r="D26" s="505"/>
      <c r="E26" s="505"/>
      <c r="F26" s="505"/>
      <c r="G26" s="505"/>
      <c r="H26" s="505"/>
      <c r="I26" s="505"/>
      <c r="J26" s="505"/>
      <c r="K26" s="221">
        <f t="shared" si="0"/>
        <v>0</v>
      </c>
      <c r="L26" s="117">
        <v>0</v>
      </c>
      <c r="M26" s="117"/>
      <c r="N26" s="117"/>
      <c r="O26" s="117"/>
    </row>
    <row r="27" spans="1:15" ht="30" customHeight="1">
      <c r="A27" s="47"/>
      <c r="B27" s="47"/>
      <c r="C27" s="505" t="s">
        <v>353</v>
      </c>
      <c r="D27" s="505"/>
      <c r="E27" s="505"/>
      <c r="F27" s="505"/>
      <c r="G27" s="505"/>
      <c r="H27" s="505"/>
      <c r="I27" s="505"/>
      <c r="J27" s="505"/>
      <c r="K27" s="221">
        <f t="shared" si="0"/>
        <v>0</v>
      </c>
      <c r="L27" s="117">
        <v>0</v>
      </c>
      <c r="M27" s="117"/>
      <c r="N27" s="117"/>
      <c r="O27" s="117"/>
    </row>
    <row r="28" spans="1:15" ht="30" customHeight="1">
      <c r="A28" s="47"/>
      <c r="B28" s="47"/>
      <c r="C28" s="505" t="s">
        <v>354</v>
      </c>
      <c r="D28" s="505"/>
      <c r="E28" s="505"/>
      <c r="F28" s="505"/>
      <c r="G28" s="505"/>
      <c r="H28" s="505"/>
      <c r="I28" s="505"/>
      <c r="J28" s="505"/>
      <c r="K28" s="221">
        <f t="shared" si="0"/>
        <v>0</v>
      </c>
      <c r="L28" s="117">
        <v>0</v>
      </c>
      <c r="M28" s="117"/>
      <c r="N28" s="117"/>
      <c r="O28" s="117"/>
    </row>
    <row r="29" spans="1:15" ht="30" customHeight="1">
      <c r="A29" s="47"/>
      <c r="B29" s="47"/>
      <c r="C29" s="505" t="s">
        <v>355</v>
      </c>
      <c r="D29" s="505"/>
      <c r="E29" s="505"/>
      <c r="F29" s="505"/>
      <c r="G29" s="505"/>
      <c r="H29" s="505"/>
      <c r="I29" s="505"/>
      <c r="J29" s="505"/>
      <c r="K29" s="221">
        <f t="shared" si="0"/>
        <v>0</v>
      </c>
      <c r="L29" s="117">
        <v>0</v>
      </c>
      <c r="M29" s="117"/>
      <c r="N29" s="117"/>
      <c r="O29" s="117"/>
    </row>
    <row r="30" spans="1:15" ht="30" customHeight="1">
      <c r="A30" s="47"/>
      <c r="B30" s="47"/>
      <c r="C30" s="505" t="s">
        <v>356</v>
      </c>
      <c r="D30" s="505"/>
      <c r="E30" s="505"/>
      <c r="F30" s="505"/>
      <c r="G30" s="505"/>
      <c r="H30" s="505"/>
      <c r="I30" s="505"/>
      <c r="J30" s="505"/>
      <c r="K30" s="221">
        <f t="shared" si="0"/>
        <v>0</v>
      </c>
      <c r="L30" s="117">
        <v>0</v>
      </c>
      <c r="M30" s="117"/>
      <c r="N30" s="117"/>
      <c r="O30" s="117"/>
    </row>
    <row r="31" spans="1:15" ht="30" customHeight="1">
      <c r="A31" s="47"/>
      <c r="B31" s="47"/>
      <c r="C31" s="505" t="s">
        <v>357</v>
      </c>
      <c r="D31" s="505"/>
      <c r="E31" s="505"/>
      <c r="F31" s="505"/>
      <c r="G31" s="505"/>
      <c r="H31" s="505"/>
      <c r="I31" s="505"/>
      <c r="J31" s="505"/>
      <c r="K31" s="221">
        <f t="shared" si="0"/>
        <v>0</v>
      </c>
      <c r="L31" s="117">
        <v>0</v>
      </c>
      <c r="M31" s="117"/>
      <c r="N31" s="117"/>
      <c r="O31" s="117"/>
    </row>
    <row r="32" spans="1:15" ht="30" customHeight="1">
      <c r="A32" s="47"/>
      <c r="B32" s="47"/>
      <c r="C32" s="505" t="s">
        <v>358</v>
      </c>
      <c r="D32" s="505"/>
      <c r="E32" s="505"/>
      <c r="F32" s="505"/>
      <c r="G32" s="505"/>
      <c r="H32" s="505"/>
      <c r="I32" s="505"/>
      <c r="J32" s="505"/>
      <c r="K32" s="221">
        <f t="shared" si="0"/>
        <v>0</v>
      </c>
      <c r="L32" s="117">
        <v>0</v>
      </c>
      <c r="M32" s="117"/>
      <c r="N32" s="117"/>
      <c r="O32" s="117"/>
    </row>
    <row r="33" spans="1:45" ht="30" customHeight="1">
      <c r="A33" s="47"/>
      <c r="B33" s="47"/>
      <c r="C33" s="505" t="s">
        <v>359</v>
      </c>
      <c r="D33" s="505"/>
      <c r="E33" s="505"/>
      <c r="F33" s="505"/>
      <c r="G33" s="505"/>
      <c r="H33" s="505"/>
      <c r="I33" s="505"/>
      <c r="J33" s="505"/>
      <c r="K33" s="221">
        <f t="shared" si="0"/>
        <v>0</v>
      </c>
      <c r="L33" s="117">
        <v>0</v>
      </c>
      <c r="M33" s="117"/>
      <c r="N33" s="117"/>
      <c r="O33" s="117"/>
    </row>
    <row r="34" spans="1:45" ht="30" customHeight="1">
      <c r="A34" s="47"/>
      <c r="B34" s="47"/>
      <c r="C34" s="505" t="s">
        <v>360</v>
      </c>
      <c r="D34" s="505"/>
      <c r="E34" s="505"/>
      <c r="F34" s="505"/>
      <c r="G34" s="505"/>
      <c r="H34" s="505"/>
      <c r="I34" s="505"/>
      <c r="J34" s="505"/>
      <c r="K34" s="221">
        <f t="shared" si="0"/>
        <v>0</v>
      </c>
      <c r="L34" s="117">
        <v>0</v>
      </c>
      <c r="M34" s="117"/>
      <c r="N34" s="117"/>
      <c r="O34" s="117"/>
    </row>
    <row r="35" spans="1:45" ht="30" customHeight="1">
      <c r="A35" s="47"/>
      <c r="B35" s="47"/>
      <c r="C35" s="505" t="s">
        <v>1040</v>
      </c>
      <c r="D35" s="505"/>
      <c r="E35" s="505"/>
      <c r="F35" s="505"/>
      <c r="G35" s="505"/>
      <c r="H35" s="505"/>
      <c r="I35" s="505"/>
      <c r="J35" s="505"/>
      <c r="K35" s="221">
        <f t="shared" si="0"/>
        <v>0</v>
      </c>
      <c r="L35" s="117">
        <v>0</v>
      </c>
      <c r="M35" s="117"/>
      <c r="N35" s="117"/>
      <c r="O35" s="117"/>
    </row>
    <row r="36" spans="1:45" ht="30" customHeight="1">
      <c r="A36" s="47"/>
      <c r="B36" s="47"/>
      <c r="C36" s="505" t="s">
        <v>361</v>
      </c>
      <c r="D36" s="505"/>
      <c r="E36" s="505"/>
      <c r="F36" s="505"/>
      <c r="G36" s="505"/>
      <c r="H36" s="505"/>
      <c r="I36" s="505"/>
      <c r="J36" s="505"/>
      <c r="K36" s="221">
        <f t="shared" si="0"/>
        <v>55722670</v>
      </c>
      <c r="L36" s="117">
        <v>55722670</v>
      </c>
      <c r="M36" s="117"/>
      <c r="N36" s="117"/>
      <c r="O36" s="117"/>
    </row>
    <row r="37" spans="1:45" ht="7.5" customHeight="1">
      <c r="A37" s="23"/>
      <c r="B37" s="22"/>
      <c r="C37" s="21"/>
      <c r="D37" s="21"/>
      <c r="E37" s="107"/>
      <c r="F37" s="107"/>
      <c r="G37" s="107"/>
      <c r="H37" s="107"/>
      <c r="I37" s="107"/>
      <c r="J37" s="107"/>
      <c r="K37" s="208"/>
      <c r="L37" s="107"/>
      <c r="M37" s="107"/>
      <c r="N37" s="107"/>
      <c r="O37" s="113"/>
      <c r="P37" s="113"/>
      <c r="Q37" s="113"/>
      <c r="R37" s="113"/>
      <c r="S37" s="113"/>
      <c r="T37" s="113"/>
      <c r="U37" s="113"/>
      <c r="V37" s="113"/>
      <c r="W37" s="113"/>
      <c r="X37" s="113"/>
      <c r="Y37" s="113"/>
      <c r="Z37" s="113"/>
      <c r="AA37" s="113"/>
      <c r="AB37" s="113"/>
      <c r="AC37" s="113"/>
      <c r="AD37" s="113"/>
      <c r="AE37" s="113"/>
      <c r="AF37" s="111"/>
      <c r="AG37" s="1"/>
      <c r="AH37" s="1"/>
    </row>
    <row r="38" spans="1:45" ht="26.25" customHeight="1">
      <c r="A38" s="23"/>
      <c r="B38" s="22"/>
      <c r="C38" s="21"/>
      <c r="D38" s="44"/>
      <c r="E38" s="303"/>
      <c r="F38" s="303"/>
      <c r="G38" s="303"/>
      <c r="H38" s="303"/>
      <c r="I38" s="303"/>
      <c r="J38" s="303"/>
      <c r="K38" s="303"/>
      <c r="L38" s="303"/>
      <c r="M38" s="303"/>
      <c r="N38" s="303"/>
      <c r="O38" s="303"/>
      <c r="P38" s="104" t="s">
        <v>217</v>
      </c>
      <c r="Q38" s="44"/>
      <c r="R38" s="44"/>
      <c r="S38" s="44"/>
      <c r="T38" s="44"/>
      <c r="U38" s="44"/>
      <c r="V38" s="44"/>
      <c r="W38" s="44"/>
      <c r="X38" s="44"/>
      <c r="Y38" s="44"/>
      <c r="Z38" s="44"/>
      <c r="AA38" s="44"/>
      <c r="AB38" s="44"/>
      <c r="AC38" s="44"/>
      <c r="AD38" s="44"/>
      <c r="AE38" s="44"/>
      <c r="AF38" s="44"/>
      <c r="AG38" s="44"/>
      <c r="AH38" s="44"/>
      <c r="AI38" s="104"/>
      <c r="AJ38" s="44"/>
      <c r="AK38" s="104"/>
      <c r="AL38" s="44"/>
      <c r="AM38" s="44"/>
      <c r="AN38" s="44"/>
      <c r="AO38" s="44"/>
      <c r="AP38" s="44"/>
      <c r="AQ38" s="44"/>
      <c r="AR38" s="44"/>
      <c r="AS38" s="24"/>
    </row>
    <row r="39" spans="1:45">
      <c r="A39" s="114"/>
      <c r="B39" s="114"/>
      <c r="C39" s="115"/>
      <c r="D39" s="115"/>
      <c r="E39" s="115"/>
      <c r="F39" s="115"/>
      <c r="G39" s="115"/>
      <c r="H39" s="115"/>
      <c r="I39" s="115"/>
      <c r="J39" s="115"/>
      <c r="K39" s="115"/>
      <c r="L39" s="115"/>
      <c r="M39" s="115"/>
      <c r="N39" s="115"/>
    </row>
    <row r="40" spans="1:45">
      <c r="A40" s="114"/>
      <c r="B40" s="114"/>
      <c r="C40" s="115"/>
      <c r="D40" s="115"/>
      <c r="E40" s="115"/>
      <c r="F40" s="115"/>
      <c r="G40" s="115"/>
      <c r="H40" s="115"/>
      <c r="I40" s="115"/>
      <c r="J40" s="115"/>
      <c r="K40" s="115"/>
      <c r="L40" s="115"/>
      <c r="M40" s="115"/>
      <c r="N40" s="115"/>
    </row>
    <row r="41" spans="1:45" ht="78.75" customHeight="1">
      <c r="A41" s="504" t="s">
        <v>369</v>
      </c>
      <c r="B41" s="504"/>
      <c r="C41" s="504"/>
      <c r="D41" s="504"/>
      <c r="E41" s="504"/>
      <c r="F41" s="504"/>
      <c r="G41" s="504"/>
      <c r="H41" s="504"/>
      <c r="I41" s="504"/>
      <c r="J41" s="504"/>
      <c r="K41" s="504"/>
      <c r="L41" s="504"/>
      <c r="M41" s="504"/>
      <c r="N41" s="504"/>
      <c r="O41" s="504"/>
    </row>
  </sheetData>
  <sheetProtection formatCells="0" formatRows="0"/>
  <mergeCells count="34">
    <mergeCell ref="C25:J25"/>
    <mergeCell ref="C26:J26"/>
    <mergeCell ref="C35:J35"/>
    <mergeCell ref="C12:J12"/>
    <mergeCell ref="C13:J13"/>
    <mergeCell ref="C14:J14"/>
    <mergeCell ref="C15:J15"/>
    <mergeCell ref="C16:J16"/>
    <mergeCell ref="C17:J17"/>
    <mergeCell ref="C18:J18"/>
    <mergeCell ref="C19:J19"/>
    <mergeCell ref="C20:J20"/>
    <mergeCell ref="C21:J21"/>
    <mergeCell ref="C10:J10"/>
    <mergeCell ref="C11:J11"/>
    <mergeCell ref="C22:J22"/>
    <mergeCell ref="C23:J23"/>
    <mergeCell ref="C24:J24"/>
    <mergeCell ref="E38:O38"/>
    <mergeCell ref="A41:O41"/>
    <mergeCell ref="A2:N2"/>
    <mergeCell ref="B4:N4"/>
    <mergeCell ref="C36:J36"/>
    <mergeCell ref="C33:J33"/>
    <mergeCell ref="C34:J34"/>
    <mergeCell ref="C31:J31"/>
    <mergeCell ref="C32:J32"/>
    <mergeCell ref="C27:J27"/>
    <mergeCell ref="C28:J28"/>
    <mergeCell ref="C29:J29"/>
    <mergeCell ref="C30:J30"/>
    <mergeCell ref="C8:J8"/>
    <mergeCell ref="C7:J7"/>
    <mergeCell ref="C9:J9"/>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zoomScaleNormal="100" zoomScaleSheetLayoutView="100" workbookViewId="0">
      <selection activeCell="AL4" sqref="AL4"/>
    </sheetView>
  </sheetViews>
  <sheetFormatPr defaultRowHeight="16.5"/>
  <cols>
    <col min="1" max="4" width="1.125" style="1" customWidth="1"/>
    <col min="5" max="8" width="2.5" style="1" customWidth="1"/>
    <col min="9" max="11" width="5.25" style="1" customWidth="1"/>
    <col min="12" max="13" width="11.25" style="1" customWidth="1"/>
    <col min="14" max="37" width="2.375" style="1" customWidth="1"/>
    <col min="38" max="42" width="9" style="1"/>
  </cols>
  <sheetData>
    <row r="2" spans="1:42" ht="18.75" customHeight="1">
      <c r="A2" s="17"/>
      <c r="B2" s="240" t="s">
        <v>371</v>
      </c>
      <c r="C2" s="240"/>
      <c r="D2" s="240"/>
      <c r="E2" s="240"/>
      <c r="F2" s="240"/>
      <c r="G2" s="240"/>
      <c r="H2" s="240"/>
      <c r="I2" s="240"/>
      <c r="J2" s="240"/>
      <c r="K2" s="240"/>
      <c r="L2" s="240"/>
      <c r="M2" s="240"/>
      <c r="N2" s="240"/>
      <c r="O2" s="240"/>
      <c r="S2"/>
      <c r="T2"/>
      <c r="U2"/>
      <c r="V2"/>
      <c r="W2"/>
      <c r="X2"/>
      <c r="Y2"/>
      <c r="Z2"/>
      <c r="AA2"/>
      <c r="AB2"/>
      <c r="AC2"/>
      <c r="AD2"/>
      <c r="AE2"/>
      <c r="AF2"/>
      <c r="AG2"/>
      <c r="AH2"/>
      <c r="AI2"/>
      <c r="AJ2"/>
      <c r="AK2"/>
      <c r="AL2"/>
      <c r="AM2"/>
      <c r="AN2"/>
      <c r="AO2"/>
      <c r="AP2"/>
    </row>
    <row r="3" spans="1:42"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2" ht="30" customHeight="1">
      <c r="A4" s="47"/>
      <c r="B4" s="47"/>
      <c r="C4" s="508" t="s">
        <v>310</v>
      </c>
      <c r="D4" s="509"/>
      <c r="E4" s="509"/>
      <c r="F4" s="509"/>
      <c r="G4" s="509"/>
      <c r="H4" s="510"/>
      <c r="I4" s="505" t="s">
        <v>375</v>
      </c>
      <c r="J4" s="505"/>
      <c r="K4" s="505"/>
      <c r="L4" s="505" t="s">
        <v>372</v>
      </c>
      <c r="M4" s="505"/>
      <c r="N4" s="508" t="s">
        <v>373</v>
      </c>
      <c r="O4" s="509"/>
      <c r="P4" s="509"/>
      <c r="Q4" s="509"/>
      <c r="R4" s="509"/>
      <c r="S4" s="509"/>
      <c r="T4" s="509"/>
      <c r="U4" s="509"/>
      <c r="V4" s="509"/>
      <c r="W4" s="509"/>
      <c r="X4" s="509"/>
      <c r="Y4" s="509"/>
      <c r="Z4" s="509"/>
      <c r="AA4" s="509"/>
      <c r="AB4" s="509"/>
      <c r="AC4" s="509"/>
      <c r="AD4" s="509"/>
      <c r="AE4" s="510"/>
      <c r="AF4" s="508" t="s">
        <v>374</v>
      </c>
      <c r="AG4" s="509"/>
      <c r="AH4" s="509"/>
      <c r="AI4" s="509"/>
      <c r="AJ4" s="509"/>
      <c r="AK4" s="510"/>
    </row>
    <row r="5" spans="1:42" ht="33.75" customHeight="1">
      <c r="A5" s="47"/>
      <c r="B5" s="47"/>
      <c r="C5" s="508" t="s">
        <v>383</v>
      </c>
      <c r="D5" s="509"/>
      <c r="E5" s="509"/>
      <c r="F5" s="509"/>
      <c r="G5" s="509"/>
      <c r="H5" s="510"/>
      <c r="I5" s="505" t="s">
        <v>376</v>
      </c>
      <c r="J5" s="505"/>
      <c r="K5" s="505"/>
      <c r="L5" s="706" t="s">
        <v>1173</v>
      </c>
      <c r="M5" s="707"/>
      <c r="N5" s="708" t="s">
        <v>1174</v>
      </c>
      <c r="O5" s="708"/>
      <c r="P5" s="708"/>
      <c r="Q5" s="708"/>
      <c r="R5" s="708"/>
      <c r="S5" s="708"/>
      <c r="T5" s="708"/>
      <c r="U5" s="708"/>
      <c r="V5" s="708"/>
      <c r="W5" s="708"/>
      <c r="X5" s="708"/>
      <c r="Y5" s="708"/>
      <c r="Z5" s="708"/>
      <c r="AA5" s="708"/>
      <c r="AB5" s="708"/>
      <c r="AC5" s="708"/>
      <c r="AD5" s="708"/>
      <c r="AE5" s="708"/>
      <c r="AF5" s="705"/>
      <c r="AG5" s="705"/>
      <c r="AH5" s="705"/>
      <c r="AI5" s="705"/>
      <c r="AJ5" s="705"/>
      <c r="AK5" s="705"/>
    </row>
    <row r="6" spans="1:42" ht="33.75" customHeight="1">
      <c r="A6" s="47"/>
      <c r="B6" s="47"/>
      <c r="C6" s="511"/>
      <c r="D6" s="306"/>
      <c r="E6" s="306"/>
      <c r="F6" s="306"/>
      <c r="G6" s="306"/>
      <c r="H6" s="512"/>
      <c r="I6" s="505" t="s">
        <v>377</v>
      </c>
      <c r="J6" s="505"/>
      <c r="K6" s="505"/>
      <c r="L6" s="516"/>
      <c r="M6" s="517"/>
      <c r="N6" s="708"/>
      <c r="O6" s="708"/>
      <c r="P6" s="708"/>
      <c r="Q6" s="708"/>
      <c r="R6" s="708"/>
      <c r="S6" s="708"/>
      <c r="T6" s="708"/>
      <c r="U6" s="708"/>
      <c r="V6" s="708"/>
      <c r="W6" s="708"/>
      <c r="X6" s="708"/>
      <c r="Y6" s="708"/>
      <c r="Z6" s="708"/>
      <c r="AA6" s="708"/>
      <c r="AB6" s="708"/>
      <c r="AC6" s="708"/>
      <c r="AD6" s="708"/>
      <c r="AE6" s="708"/>
      <c r="AF6" s="705"/>
      <c r="AG6" s="705"/>
      <c r="AH6" s="705"/>
      <c r="AI6" s="705"/>
      <c r="AJ6" s="705"/>
      <c r="AK6" s="705"/>
    </row>
    <row r="7" spans="1:42" ht="33.75" customHeight="1">
      <c r="A7" s="47"/>
      <c r="B7" s="47"/>
      <c r="C7" s="511"/>
      <c r="D7" s="306"/>
      <c r="E7" s="306"/>
      <c r="F7" s="306"/>
      <c r="G7" s="306"/>
      <c r="H7" s="512"/>
      <c r="I7" s="505" t="s">
        <v>378</v>
      </c>
      <c r="J7" s="505"/>
      <c r="K7" s="505"/>
      <c r="L7" s="516"/>
      <c r="M7" s="517"/>
      <c r="N7" s="708" t="s">
        <v>1175</v>
      </c>
      <c r="O7" s="708"/>
      <c r="P7" s="708"/>
      <c r="Q7" s="708"/>
      <c r="R7" s="708"/>
      <c r="S7" s="708"/>
      <c r="T7" s="708"/>
      <c r="U7" s="708"/>
      <c r="V7" s="708"/>
      <c r="W7" s="708"/>
      <c r="X7" s="708"/>
      <c r="Y7" s="708"/>
      <c r="Z7" s="708"/>
      <c r="AA7" s="708"/>
      <c r="AB7" s="708"/>
      <c r="AC7" s="708"/>
      <c r="AD7" s="708"/>
      <c r="AE7" s="708"/>
      <c r="AF7" s="705">
        <f xml:space="preserve"> '[2]5부.Ⅱ'!O24</f>
        <v>60000000</v>
      </c>
      <c r="AG7" s="705"/>
      <c r="AH7" s="705"/>
      <c r="AI7" s="705"/>
      <c r="AJ7" s="705"/>
      <c r="AK7" s="705"/>
    </row>
    <row r="8" spans="1:42" ht="33.75" customHeight="1">
      <c r="A8" s="47"/>
      <c r="B8" s="47"/>
      <c r="C8" s="511"/>
      <c r="D8" s="306"/>
      <c r="E8" s="306"/>
      <c r="F8" s="306"/>
      <c r="G8" s="306"/>
      <c r="H8" s="512"/>
      <c r="I8" s="505" t="s">
        <v>379</v>
      </c>
      <c r="J8" s="505"/>
      <c r="K8" s="505"/>
      <c r="L8" s="516"/>
      <c r="M8" s="517"/>
      <c r="N8" s="708"/>
      <c r="O8" s="708"/>
      <c r="P8" s="708"/>
      <c r="Q8" s="708"/>
      <c r="R8" s="708"/>
      <c r="S8" s="708"/>
      <c r="T8" s="708"/>
      <c r="U8" s="708"/>
      <c r="V8" s="708"/>
      <c r="W8" s="708"/>
      <c r="X8" s="708"/>
      <c r="Y8" s="708"/>
      <c r="Z8" s="708"/>
      <c r="AA8" s="708"/>
      <c r="AB8" s="708"/>
      <c r="AC8" s="708"/>
      <c r="AD8" s="708"/>
      <c r="AE8" s="708"/>
      <c r="AF8" s="705"/>
      <c r="AG8" s="705"/>
      <c r="AH8" s="705"/>
      <c r="AI8" s="705"/>
      <c r="AJ8" s="705"/>
      <c r="AK8" s="705"/>
    </row>
    <row r="9" spans="1:42" ht="33.75" customHeight="1">
      <c r="A9" s="47"/>
      <c r="B9" s="47"/>
      <c r="C9" s="511"/>
      <c r="D9" s="306"/>
      <c r="E9" s="306"/>
      <c r="F9" s="306"/>
      <c r="G9" s="306"/>
      <c r="H9" s="512"/>
      <c r="I9" s="505" t="s">
        <v>380</v>
      </c>
      <c r="J9" s="505"/>
      <c r="K9" s="505"/>
      <c r="L9" s="516"/>
      <c r="M9" s="517"/>
      <c r="N9" s="708"/>
      <c r="O9" s="708"/>
      <c r="P9" s="708"/>
      <c r="Q9" s="708"/>
      <c r="R9" s="708"/>
      <c r="S9" s="708"/>
      <c r="T9" s="708"/>
      <c r="U9" s="708"/>
      <c r="V9" s="708"/>
      <c r="W9" s="708"/>
      <c r="X9" s="708"/>
      <c r="Y9" s="708"/>
      <c r="Z9" s="708"/>
      <c r="AA9" s="708"/>
      <c r="AB9" s="708"/>
      <c r="AC9" s="708"/>
      <c r="AD9" s="708"/>
      <c r="AE9" s="708"/>
      <c r="AF9" s="705"/>
      <c r="AG9" s="705"/>
      <c r="AH9" s="705"/>
      <c r="AI9" s="705"/>
      <c r="AJ9" s="705"/>
      <c r="AK9" s="705"/>
    </row>
    <row r="10" spans="1:42" ht="33.75" customHeight="1">
      <c r="A10" s="47"/>
      <c r="B10" s="47"/>
      <c r="C10" s="513"/>
      <c r="D10" s="514"/>
      <c r="E10" s="514"/>
      <c r="F10" s="514"/>
      <c r="G10" s="514"/>
      <c r="H10" s="515"/>
      <c r="I10" s="505" t="s">
        <v>381</v>
      </c>
      <c r="J10" s="505"/>
      <c r="K10" s="505"/>
      <c r="L10" s="518"/>
      <c r="M10" s="519"/>
      <c r="N10" s="708"/>
      <c r="O10" s="708"/>
      <c r="P10" s="708"/>
      <c r="Q10" s="708"/>
      <c r="R10" s="708"/>
      <c r="S10" s="708"/>
      <c r="T10" s="708"/>
      <c r="U10" s="708"/>
      <c r="V10" s="708"/>
      <c r="W10" s="708"/>
      <c r="X10" s="708"/>
      <c r="Y10" s="708"/>
      <c r="Z10" s="708"/>
      <c r="AA10" s="708"/>
      <c r="AB10" s="708"/>
      <c r="AC10" s="708"/>
      <c r="AD10" s="708"/>
      <c r="AE10" s="708"/>
      <c r="AF10" s="705"/>
      <c r="AG10" s="705"/>
      <c r="AH10" s="705"/>
      <c r="AI10" s="705"/>
      <c r="AJ10" s="705"/>
      <c r="AK10" s="705"/>
    </row>
    <row r="11" spans="1:42" ht="33.75" customHeight="1">
      <c r="A11" s="47"/>
      <c r="B11" s="47"/>
      <c r="C11" s="505" t="s">
        <v>384</v>
      </c>
      <c r="D11" s="505"/>
      <c r="E11" s="505"/>
      <c r="F11" s="505"/>
      <c r="G11" s="505"/>
      <c r="H11" s="505"/>
      <c r="I11" s="505" t="s">
        <v>382</v>
      </c>
      <c r="J11" s="505"/>
      <c r="K11" s="505"/>
      <c r="L11" s="676" t="s">
        <v>1140</v>
      </c>
      <c r="M11" s="676"/>
      <c r="N11" s="708" t="s">
        <v>1176</v>
      </c>
      <c r="O11" s="708"/>
      <c r="P11" s="708"/>
      <c r="Q11" s="708"/>
      <c r="R11" s="708"/>
      <c r="S11" s="708"/>
      <c r="T11" s="708"/>
      <c r="U11" s="708"/>
      <c r="V11" s="708"/>
      <c r="W11" s="708"/>
      <c r="X11" s="708"/>
      <c r="Y11" s="708"/>
      <c r="Z11" s="708"/>
      <c r="AA11" s="708"/>
      <c r="AB11" s="708"/>
      <c r="AC11" s="708"/>
      <c r="AD11" s="708"/>
      <c r="AE11" s="708"/>
      <c r="AF11" s="705">
        <f xml:space="preserve"> '[2]5부.Ⅱ'!O27</f>
        <v>21250000</v>
      </c>
      <c r="AG11" s="705"/>
      <c r="AH11" s="705"/>
      <c r="AI11" s="705"/>
      <c r="AJ11" s="705"/>
      <c r="AK11" s="705"/>
    </row>
    <row r="12" spans="1:42" ht="33.75" customHeight="1">
      <c r="A12" s="47"/>
      <c r="B12" s="47"/>
      <c r="C12" s="505" t="s">
        <v>385</v>
      </c>
      <c r="D12" s="505"/>
      <c r="E12" s="505"/>
      <c r="F12" s="505"/>
      <c r="G12" s="505"/>
      <c r="H12" s="505"/>
      <c r="I12" s="505" t="s">
        <v>382</v>
      </c>
      <c r="J12" s="505"/>
      <c r="K12" s="505"/>
      <c r="L12" s="676" t="s">
        <v>1177</v>
      </c>
      <c r="M12" s="676"/>
      <c r="N12" s="708" t="s">
        <v>1178</v>
      </c>
      <c r="O12" s="708"/>
      <c r="P12" s="708"/>
      <c r="Q12" s="708"/>
      <c r="R12" s="708"/>
      <c r="S12" s="708"/>
      <c r="T12" s="708"/>
      <c r="U12" s="708"/>
      <c r="V12" s="708"/>
      <c r="W12" s="708"/>
      <c r="X12" s="708"/>
      <c r="Y12" s="708"/>
      <c r="Z12" s="708"/>
      <c r="AA12" s="708"/>
      <c r="AB12" s="708"/>
      <c r="AC12" s="708"/>
      <c r="AD12" s="708"/>
      <c r="AE12" s="708"/>
      <c r="AF12" s="705">
        <f xml:space="preserve"> '[2]5부.Ⅱ'!O26</f>
        <v>7500000</v>
      </c>
      <c r="AG12" s="705"/>
      <c r="AH12" s="705"/>
      <c r="AI12" s="705"/>
      <c r="AJ12" s="705"/>
      <c r="AK12" s="705"/>
    </row>
    <row r="13" spans="1:42" ht="33.75" customHeight="1">
      <c r="A13" s="47"/>
      <c r="B13" s="47"/>
      <c r="C13" s="505" t="s">
        <v>386</v>
      </c>
      <c r="D13" s="505"/>
      <c r="E13" s="505"/>
      <c r="F13" s="505"/>
      <c r="G13" s="505"/>
      <c r="H13" s="505"/>
      <c r="I13" s="505" t="s">
        <v>382</v>
      </c>
      <c r="J13" s="505"/>
      <c r="K13" s="505"/>
      <c r="L13" s="676" t="s">
        <v>1179</v>
      </c>
      <c r="M13" s="676"/>
      <c r="N13" s="708" t="s">
        <v>1180</v>
      </c>
      <c r="O13" s="708"/>
      <c r="P13" s="708"/>
      <c r="Q13" s="708"/>
      <c r="R13" s="708"/>
      <c r="S13" s="708"/>
      <c r="T13" s="708"/>
      <c r="U13" s="708"/>
      <c r="V13" s="708"/>
      <c r="W13" s="708"/>
      <c r="X13" s="708"/>
      <c r="Y13" s="708"/>
      <c r="Z13" s="708"/>
      <c r="AA13" s="708"/>
      <c r="AB13" s="708"/>
      <c r="AC13" s="708"/>
      <c r="AD13" s="708"/>
      <c r="AE13" s="708"/>
      <c r="AF13" s="705"/>
      <c r="AG13" s="705"/>
      <c r="AH13" s="705"/>
      <c r="AI13" s="705"/>
      <c r="AJ13" s="705"/>
      <c r="AK13" s="705"/>
    </row>
    <row r="14" spans="1:42" ht="50.1" customHeight="1">
      <c r="A14" s="47"/>
      <c r="B14" s="47"/>
      <c r="C14" s="505" t="s">
        <v>387</v>
      </c>
      <c r="D14" s="505"/>
      <c r="E14" s="505"/>
      <c r="F14" s="505"/>
      <c r="G14" s="505"/>
      <c r="H14" s="505"/>
      <c r="I14" s="505" t="s">
        <v>382</v>
      </c>
      <c r="J14" s="505"/>
      <c r="K14" s="505"/>
      <c r="L14" s="676" t="s">
        <v>1181</v>
      </c>
      <c r="M14" s="676"/>
      <c r="N14" s="708" t="s">
        <v>1182</v>
      </c>
      <c r="O14" s="708"/>
      <c r="P14" s="708"/>
      <c r="Q14" s="708"/>
      <c r="R14" s="708"/>
      <c r="S14" s="708"/>
      <c r="T14" s="708"/>
      <c r="U14" s="708"/>
      <c r="V14" s="708"/>
      <c r="W14" s="708"/>
      <c r="X14" s="708"/>
      <c r="Y14" s="708"/>
      <c r="Z14" s="708"/>
      <c r="AA14" s="708"/>
      <c r="AB14" s="708"/>
      <c r="AC14" s="708"/>
      <c r="AD14" s="708"/>
      <c r="AE14" s="708"/>
      <c r="AF14" s="705">
        <v>89377655</v>
      </c>
      <c r="AG14" s="705"/>
      <c r="AH14" s="705"/>
      <c r="AI14" s="705"/>
      <c r="AJ14" s="705"/>
      <c r="AK14" s="705"/>
    </row>
    <row r="15" spans="1:42" ht="33.75" customHeight="1">
      <c r="A15" s="47"/>
      <c r="B15" s="47"/>
      <c r="C15" s="505" t="s">
        <v>388</v>
      </c>
      <c r="D15" s="505"/>
      <c r="E15" s="505"/>
      <c r="F15" s="505"/>
      <c r="G15" s="505"/>
      <c r="H15" s="505"/>
      <c r="I15" s="505" t="s">
        <v>382</v>
      </c>
      <c r="J15" s="505"/>
      <c r="K15" s="505"/>
      <c r="L15" s="520"/>
      <c r="M15" s="520"/>
      <c r="N15" s="506"/>
      <c r="O15" s="506"/>
      <c r="P15" s="506"/>
      <c r="Q15" s="506"/>
      <c r="R15" s="506"/>
      <c r="S15" s="506"/>
      <c r="T15" s="506"/>
      <c r="U15" s="506"/>
      <c r="V15" s="506"/>
      <c r="W15" s="506"/>
      <c r="X15" s="506"/>
      <c r="Y15" s="506"/>
      <c r="Z15" s="506"/>
      <c r="AA15" s="506"/>
      <c r="AB15" s="506"/>
      <c r="AC15" s="506"/>
      <c r="AD15" s="506"/>
      <c r="AE15" s="506"/>
      <c r="AF15" s="507"/>
      <c r="AG15" s="507"/>
      <c r="AH15" s="507"/>
      <c r="AI15" s="507"/>
      <c r="AJ15" s="507"/>
      <c r="AK15" s="507"/>
    </row>
    <row r="16" spans="1:42" ht="30" customHeight="1">
      <c r="A16" s="47"/>
      <c r="B16" s="47"/>
      <c r="C16" s="521" t="s">
        <v>370</v>
      </c>
      <c r="D16" s="522"/>
      <c r="E16" s="522"/>
      <c r="F16" s="522"/>
      <c r="G16" s="522"/>
      <c r="H16" s="522"/>
      <c r="I16" s="522"/>
      <c r="J16" s="522"/>
      <c r="K16" s="522"/>
      <c r="L16" s="522"/>
      <c r="M16" s="522"/>
      <c r="N16" s="522"/>
      <c r="O16" s="522"/>
      <c r="P16" s="522"/>
      <c r="Q16" s="522"/>
      <c r="R16" s="522"/>
      <c r="S16" s="522"/>
      <c r="T16" s="522"/>
      <c r="U16" s="522"/>
      <c r="V16" s="522"/>
      <c r="W16" s="522"/>
      <c r="X16" s="522"/>
      <c r="Y16" s="522"/>
      <c r="Z16" s="522"/>
      <c r="AA16" s="522"/>
      <c r="AB16" s="522"/>
      <c r="AC16" s="522"/>
      <c r="AD16" s="522"/>
      <c r="AE16" s="523"/>
      <c r="AF16" s="525">
        <f>SUM(AF5:AK15)</f>
        <v>178127655</v>
      </c>
      <c r="AG16" s="525"/>
      <c r="AH16" s="525"/>
      <c r="AI16" s="525"/>
      <c r="AJ16" s="525"/>
      <c r="AK16" s="525"/>
    </row>
    <row r="17" spans="1:46" ht="33.75" customHeight="1">
      <c r="A17" s="17"/>
      <c r="B17" s="108"/>
      <c r="C17" s="108"/>
      <c r="D17" s="45"/>
      <c r="E17" s="524" t="s">
        <v>389</v>
      </c>
      <c r="F17" s="524"/>
      <c r="G17" s="524"/>
      <c r="H17" s="524"/>
      <c r="I17" s="524"/>
      <c r="J17" s="524"/>
      <c r="K17" s="524"/>
      <c r="L17" s="524"/>
      <c r="M17" s="524"/>
      <c r="N17" s="524"/>
      <c r="O17" s="524"/>
      <c r="P17" s="524"/>
      <c r="Q17" s="524"/>
      <c r="R17" s="524"/>
      <c r="S17" s="524"/>
      <c r="T17" s="524"/>
      <c r="U17" s="524"/>
      <c r="V17" s="524"/>
      <c r="W17" s="524"/>
      <c r="X17" s="524"/>
      <c r="Y17" s="524"/>
      <c r="Z17" s="524"/>
      <c r="AA17" s="524"/>
      <c r="AB17" s="524"/>
      <c r="AC17" s="524"/>
      <c r="AD17" s="524"/>
      <c r="AE17" s="524"/>
      <c r="AF17" s="524"/>
      <c r="AG17" s="524"/>
      <c r="AH17" s="524"/>
      <c r="AI17" s="524"/>
      <c r="AJ17" s="524"/>
      <c r="AK17" s="524"/>
      <c r="AL17" s="14"/>
      <c r="AO17"/>
      <c r="AP17"/>
    </row>
    <row r="18" spans="1:46" ht="26.25" customHeight="1">
      <c r="A18" s="23"/>
      <c r="B18" s="22"/>
      <c r="C18" s="21"/>
      <c r="D18" s="21"/>
      <c r="E18" s="278"/>
      <c r="F18" s="278"/>
      <c r="G18" s="278"/>
      <c r="H18" s="278"/>
      <c r="I18" s="278"/>
      <c r="J18" s="278"/>
      <c r="K18" s="278"/>
      <c r="L18" s="278"/>
      <c r="M18" s="278"/>
      <c r="N18" s="278"/>
      <c r="O18" s="278"/>
      <c r="P18" s="278"/>
      <c r="Q18" s="278"/>
      <c r="R18" s="278"/>
      <c r="S18" s="278"/>
      <c r="T18" s="278"/>
      <c r="U18" s="278"/>
      <c r="V18" s="278"/>
      <c r="W18" s="278"/>
      <c r="X18" s="278"/>
      <c r="Y18" s="278"/>
      <c r="Z18" s="278"/>
      <c r="AA18" s="278"/>
      <c r="AB18" s="278"/>
      <c r="AC18" s="278"/>
      <c r="AD18" s="278"/>
      <c r="AE18" s="278"/>
      <c r="AF18" s="278"/>
      <c r="AG18" s="278"/>
      <c r="AH18" s="278"/>
      <c r="AI18" s="278"/>
      <c r="AJ18" s="278"/>
      <c r="AK18" s="278"/>
      <c r="AL18" s="87" t="s">
        <v>217</v>
      </c>
      <c r="AQ18" s="1"/>
      <c r="AR18" s="1"/>
      <c r="AS18" s="1"/>
      <c r="AT18" s="1"/>
    </row>
    <row r="19" spans="1:46" ht="6.75" customHeight="1">
      <c r="A19" s="47"/>
      <c r="B19" s="47"/>
      <c r="C19" s="113"/>
      <c r="D19" s="113"/>
      <c r="E19" s="113"/>
      <c r="F19" s="113"/>
      <c r="G19" s="113"/>
      <c r="H19" s="113"/>
      <c r="I19" s="113"/>
      <c r="J19" s="113"/>
      <c r="K19" s="113"/>
      <c r="L19" s="113"/>
      <c r="M19" s="113"/>
      <c r="N19" s="97"/>
      <c r="O19" s="97"/>
      <c r="P19" s="97"/>
      <c r="Q19" s="97"/>
      <c r="R19" s="97"/>
      <c r="S19" s="97"/>
      <c r="T19" s="97"/>
      <c r="U19" s="97"/>
      <c r="V19" s="97"/>
      <c r="W19" s="97"/>
      <c r="X19" s="97"/>
      <c r="Y19" s="97"/>
      <c r="Z19" s="97"/>
      <c r="AA19" s="97"/>
      <c r="AB19" s="97"/>
      <c r="AC19" s="97"/>
      <c r="AD19" s="97"/>
      <c r="AE19" s="97"/>
      <c r="AF19" s="113"/>
      <c r="AG19" s="113"/>
      <c r="AH19" s="113"/>
      <c r="AI19" s="113"/>
      <c r="AJ19" s="113"/>
      <c r="AK19" s="113"/>
    </row>
    <row r="20" spans="1:46" ht="19.5">
      <c r="A20" s="17"/>
      <c r="B20" s="17"/>
      <c r="C20" s="51"/>
      <c r="D20" s="51"/>
      <c r="E20" s="51"/>
      <c r="F20" s="51"/>
      <c r="G20" s="51"/>
      <c r="H20" s="51"/>
      <c r="I20" s="52"/>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row>
    <row r="22" spans="1:46" ht="60" customHeight="1">
      <c r="A22" s="236" t="s">
        <v>390</v>
      </c>
      <c r="B22" s="237"/>
      <c r="C22" s="237"/>
      <c r="D22" s="237"/>
      <c r="E22" s="237"/>
      <c r="F22" s="237"/>
      <c r="G22" s="237"/>
      <c r="H22" s="237"/>
      <c r="I22" s="237"/>
      <c r="J22" s="237"/>
      <c r="K22" s="237"/>
      <c r="L22" s="237"/>
      <c r="M22" s="237"/>
      <c r="N22" s="237"/>
      <c r="O22" s="237"/>
      <c r="P22" s="237"/>
      <c r="Q22" s="237"/>
      <c r="R22" s="237"/>
      <c r="S22" s="237"/>
      <c r="T22" s="237"/>
      <c r="U22" s="237"/>
      <c r="V22" s="237"/>
      <c r="W22" s="237"/>
      <c r="X22" s="237"/>
      <c r="Y22" s="237"/>
      <c r="Z22" s="237"/>
      <c r="AA22" s="237"/>
      <c r="AB22" s="237"/>
      <c r="AC22" s="237"/>
      <c r="AD22" s="237"/>
      <c r="AE22" s="237"/>
      <c r="AF22" s="237"/>
      <c r="AG22" s="237"/>
      <c r="AH22" s="237"/>
      <c r="AI22" s="237"/>
      <c r="AJ22" s="237"/>
      <c r="AK22" s="238"/>
    </row>
  </sheetData>
  <protectedRanges>
    <protectedRange sqref="A17:AK18" name="범위2"/>
  </protectedRanges>
  <mergeCells count="56">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 ref="AF7:AK7"/>
    <mergeCell ref="I8:K8"/>
    <mergeCell ref="N8:AE8"/>
    <mergeCell ref="AF8:AK8"/>
    <mergeCell ref="I6:K6"/>
    <mergeCell ref="N6:AE6"/>
    <mergeCell ref="AF6:AK6"/>
    <mergeCell ref="I7:K7"/>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s>
  <phoneticPr fontId="2" type="noConversion"/>
  <pageMargins left="0.59055118110236227" right="0.47244094488188981" top="0.74803149606299213" bottom="0.74803149606299213" header="0.31496062992125984" footer="0.31496062992125984"/>
  <pageSetup paperSize="9" scale="75"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zoomScaleNormal="100" zoomScaleSheetLayoutView="100" workbookViewId="0">
      <selection activeCell="AL5" sqref="AL5"/>
    </sheetView>
  </sheetViews>
  <sheetFormatPr defaultRowHeight="16.5"/>
  <cols>
    <col min="1" max="4" width="1.125" style="1" customWidth="1"/>
    <col min="5" max="37" width="2.375" style="1" customWidth="1"/>
    <col min="38"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240" t="s">
        <v>393</v>
      </c>
      <c r="B2" s="240"/>
      <c r="C2" s="240"/>
      <c r="D2" s="240"/>
      <c r="E2" s="240"/>
      <c r="F2" s="240"/>
      <c r="G2" s="240"/>
      <c r="H2" s="240"/>
      <c r="I2" s="240"/>
      <c r="J2" s="240"/>
      <c r="K2" s="240"/>
      <c r="L2" s="240"/>
      <c r="M2" s="240"/>
      <c r="N2" s="240"/>
      <c r="O2" s="240"/>
      <c r="S2"/>
      <c r="T2"/>
      <c r="U2"/>
      <c r="V2"/>
      <c r="W2"/>
      <c r="X2"/>
      <c r="Y2"/>
      <c r="Z2"/>
      <c r="AA2"/>
      <c r="AB2"/>
      <c r="AC2"/>
      <c r="AD2"/>
      <c r="AE2"/>
      <c r="AF2"/>
      <c r="AG2"/>
      <c r="AH2"/>
      <c r="AI2"/>
      <c r="AJ2"/>
      <c r="AK2"/>
      <c r="AL2"/>
      <c r="AM2"/>
      <c r="AN2"/>
      <c r="AO2"/>
      <c r="AP2"/>
      <c r="AQ2"/>
      <c r="AR2"/>
      <c r="AS2"/>
      <c r="AT2"/>
      <c r="AU2"/>
    </row>
    <row r="3" spans="1:47" ht="20.25" customHeight="1">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row>
    <row r="4" spans="1:47" ht="21" customHeight="1">
      <c r="A4" s="17"/>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18"/>
      <c r="AE4" s="92"/>
      <c r="AF4" s="454" t="s">
        <v>391</v>
      </c>
      <c r="AG4" s="454"/>
      <c r="AH4" s="454"/>
      <c r="AI4" s="454"/>
      <c r="AJ4" s="454"/>
      <c r="AK4" s="454"/>
    </row>
    <row r="5" spans="1:47" ht="30" customHeight="1">
      <c r="A5" s="47"/>
      <c r="B5" s="47"/>
      <c r="C5" s="336" t="s">
        <v>392</v>
      </c>
      <c r="D5" s="336"/>
      <c r="E5" s="336"/>
      <c r="F5" s="336"/>
      <c r="G5" s="336"/>
      <c r="H5" s="336"/>
      <c r="I5" s="336"/>
      <c r="J5" s="336"/>
      <c r="K5" s="336"/>
      <c r="L5" s="336"/>
      <c r="M5" s="336"/>
      <c r="N5" s="119" t="s">
        <v>1055</v>
      </c>
      <c r="O5" s="196">
        <f>표지!E8</f>
        <v>6</v>
      </c>
      <c r="P5" s="200" t="str">
        <f>표지!F8</f>
        <v>기</v>
      </c>
      <c r="Q5" s="196">
        <f>표지!G8</f>
        <v>3</v>
      </c>
      <c r="R5" s="120" t="s">
        <v>1057</v>
      </c>
      <c r="S5" s="121" t="s">
        <v>1058</v>
      </c>
      <c r="T5" s="119" t="s">
        <v>1055</v>
      </c>
      <c r="U5" s="203">
        <v>6</v>
      </c>
      <c r="V5" s="196" t="s">
        <v>1058</v>
      </c>
      <c r="W5" s="204">
        <v>2</v>
      </c>
      <c r="X5" s="196" t="s">
        <v>1057</v>
      </c>
      <c r="Y5" s="201" t="s">
        <v>1058</v>
      </c>
      <c r="Z5" s="202" t="s">
        <v>1059</v>
      </c>
      <c r="AA5" s="204">
        <v>6</v>
      </c>
      <c r="AB5" s="196" t="s">
        <v>1058</v>
      </c>
      <c r="AC5" s="204">
        <v>1</v>
      </c>
      <c r="AD5" s="196" t="s">
        <v>1060</v>
      </c>
      <c r="AE5" s="201" t="s">
        <v>1058</v>
      </c>
      <c r="AF5" s="202" t="s">
        <v>1059</v>
      </c>
      <c r="AG5" s="204">
        <v>5</v>
      </c>
      <c r="AH5" s="196" t="s">
        <v>1061</v>
      </c>
      <c r="AI5" s="204">
        <v>4</v>
      </c>
      <c r="AJ5" s="196" t="s">
        <v>1057</v>
      </c>
      <c r="AK5" s="201" t="s">
        <v>1058</v>
      </c>
    </row>
    <row r="6" spans="1:47" ht="30" customHeight="1">
      <c r="A6" s="47"/>
      <c r="B6" s="47"/>
      <c r="C6" s="336" t="s">
        <v>394</v>
      </c>
      <c r="D6" s="336"/>
      <c r="E6" s="336"/>
      <c r="F6" s="336"/>
      <c r="G6" s="336"/>
      <c r="H6" s="336"/>
      <c r="I6" s="336"/>
      <c r="J6" s="336"/>
      <c r="K6" s="336"/>
      <c r="L6" s="336"/>
      <c r="M6" s="336"/>
      <c r="N6" s="526">
        <f>IFERROR((((1+(N12/((N14+N15)/2)))^(12/N13))-1)*100,"")</f>
        <v>-4.5791002605751423</v>
      </c>
      <c r="O6" s="526"/>
      <c r="P6" s="526"/>
      <c r="Q6" s="526"/>
      <c r="R6" s="526"/>
      <c r="S6" s="526"/>
      <c r="T6" s="526">
        <f>IFERROR((((1+(T12/((T14+T15)/2)))^(12/T13))-1)*100,"")</f>
        <v>-4.1606213335539373</v>
      </c>
      <c r="U6" s="526"/>
      <c r="V6" s="526"/>
      <c r="W6" s="526"/>
      <c r="X6" s="526"/>
      <c r="Y6" s="526"/>
      <c r="Z6" s="526">
        <f>IFERROR((((1+(Z12/((Z14+Z15)/2)))^(12/Z13))-1)*100,"")</f>
        <v>-4.1372715894079759</v>
      </c>
      <c r="AA6" s="526"/>
      <c r="AB6" s="526"/>
      <c r="AC6" s="526"/>
      <c r="AD6" s="526"/>
      <c r="AE6" s="526"/>
      <c r="AF6" s="526">
        <f>IFERROR((((1+(AF12/((AF14+AF15)/2)))^(12/AF13))-1)*100,"")</f>
        <v>-5.582709660044527</v>
      </c>
      <c r="AG6" s="526"/>
      <c r="AH6" s="526"/>
      <c r="AI6" s="526"/>
      <c r="AJ6" s="526"/>
      <c r="AK6" s="526"/>
    </row>
    <row r="7" spans="1:47" ht="159" customHeight="1">
      <c r="A7" s="17"/>
      <c r="B7" s="108"/>
      <c r="C7" s="108"/>
      <c r="D7" s="45"/>
      <c r="E7" s="524" t="s">
        <v>1067</v>
      </c>
      <c r="F7" s="524"/>
      <c r="G7" s="524"/>
      <c r="H7" s="524"/>
      <c r="I7" s="524"/>
      <c r="J7" s="524"/>
      <c r="K7" s="524"/>
      <c r="L7" s="524"/>
      <c r="M7" s="524"/>
      <c r="N7" s="524"/>
      <c r="O7" s="524"/>
      <c r="P7" s="524"/>
      <c r="Q7" s="524"/>
      <c r="R7" s="524"/>
      <c r="S7" s="524"/>
      <c r="T7" s="524"/>
      <c r="U7" s="524"/>
      <c r="V7" s="524"/>
      <c r="W7" s="524"/>
      <c r="X7" s="524"/>
      <c r="Y7" s="524"/>
      <c r="Z7" s="524"/>
      <c r="AA7" s="524"/>
      <c r="AB7" s="524"/>
      <c r="AC7" s="524"/>
      <c r="AD7" s="524"/>
      <c r="AE7" s="524"/>
      <c r="AF7" s="524"/>
      <c r="AG7" s="524"/>
      <c r="AH7" s="524"/>
      <c r="AI7" s="524"/>
      <c r="AJ7" s="524"/>
      <c r="AK7" s="524"/>
      <c r="AL7" s="14"/>
      <c r="AO7"/>
      <c r="AP7"/>
      <c r="AQ7"/>
      <c r="AR7"/>
      <c r="AS7"/>
      <c r="AT7"/>
      <c r="AU7"/>
    </row>
    <row r="8" spans="1:47" ht="26.25" customHeight="1">
      <c r="A8" s="23"/>
      <c r="B8" s="22"/>
      <c r="C8" s="21"/>
      <c r="D8" s="21"/>
      <c r="E8" s="278"/>
      <c r="F8" s="278"/>
      <c r="G8" s="278"/>
      <c r="H8" s="278"/>
      <c r="I8" s="278"/>
      <c r="J8" s="278"/>
      <c r="K8" s="278"/>
      <c r="L8" s="278"/>
      <c r="M8" s="278"/>
      <c r="N8" s="278"/>
      <c r="O8" s="278"/>
      <c r="P8" s="278"/>
      <c r="Q8" s="278"/>
      <c r="R8" s="278"/>
      <c r="S8" s="278"/>
      <c r="T8" s="278"/>
      <c r="U8" s="278"/>
      <c r="V8" s="278"/>
      <c r="W8" s="278"/>
      <c r="X8" s="278"/>
      <c r="Y8" s="278"/>
      <c r="Z8" s="278"/>
      <c r="AA8" s="278"/>
      <c r="AB8" s="278"/>
      <c r="AC8" s="278"/>
      <c r="AD8" s="278"/>
      <c r="AE8" s="278"/>
      <c r="AF8" s="278"/>
      <c r="AG8" s="278"/>
      <c r="AH8" s="278"/>
      <c r="AI8" s="278"/>
      <c r="AJ8" s="278"/>
      <c r="AK8" s="278"/>
      <c r="AL8" s="87" t="s">
        <v>217</v>
      </c>
      <c r="AU8"/>
    </row>
    <row r="10" spans="1:47">
      <c r="C10" s="1" t="s">
        <v>167</v>
      </c>
    </row>
    <row r="11" spans="1:47" ht="30" customHeight="1">
      <c r="A11" s="47"/>
      <c r="B11" s="47"/>
      <c r="C11" s="336" t="s">
        <v>310</v>
      </c>
      <c r="D11" s="336"/>
      <c r="E11" s="336"/>
      <c r="F11" s="336"/>
      <c r="G11" s="336"/>
      <c r="H11" s="336"/>
      <c r="I11" s="336"/>
      <c r="J11" s="336"/>
      <c r="K11" s="336"/>
      <c r="L11" s="336"/>
      <c r="M11" s="336"/>
      <c r="N11" s="119" t="s">
        <v>1055</v>
      </c>
      <c r="O11" s="196">
        <f>O5</f>
        <v>6</v>
      </c>
      <c r="P11" s="200" t="str">
        <f>P5</f>
        <v>기</v>
      </c>
      <c r="Q11" s="196">
        <f>Q5</f>
        <v>3</v>
      </c>
      <c r="R11" s="196" t="s">
        <v>1057</v>
      </c>
      <c r="S11" s="201" t="s">
        <v>1058</v>
      </c>
      <c r="T11" s="202" t="s">
        <v>1055</v>
      </c>
      <c r="U11" s="205">
        <f>U5</f>
        <v>6</v>
      </c>
      <c r="V11" s="200" t="str">
        <f>V5</f>
        <v>기</v>
      </c>
      <c r="W11" s="205">
        <f>W5</f>
        <v>2</v>
      </c>
      <c r="X11" s="196" t="s">
        <v>1062</v>
      </c>
      <c r="Y11" s="201" t="s">
        <v>1058</v>
      </c>
      <c r="Z11" s="202" t="s">
        <v>1055</v>
      </c>
      <c r="AA11" s="205">
        <f>AA5</f>
        <v>6</v>
      </c>
      <c r="AB11" s="200" t="str">
        <f>AB5</f>
        <v>기</v>
      </c>
      <c r="AC11" s="205">
        <f>AC5</f>
        <v>1</v>
      </c>
      <c r="AD11" s="196" t="s">
        <v>1063</v>
      </c>
      <c r="AE11" s="201" t="s">
        <v>1058</v>
      </c>
      <c r="AF11" s="202" t="s">
        <v>1055</v>
      </c>
      <c r="AG11" s="205">
        <f>AG5</f>
        <v>5</v>
      </c>
      <c r="AH11" s="200" t="str">
        <f>AH5</f>
        <v>기</v>
      </c>
      <c r="AI11" s="205">
        <f>AI5</f>
        <v>4</v>
      </c>
      <c r="AJ11" s="196" t="s">
        <v>1057</v>
      </c>
      <c r="AK11" s="201" t="s">
        <v>1058</v>
      </c>
    </row>
    <row r="12" spans="1:47" ht="30" customHeight="1">
      <c r="A12" s="47"/>
      <c r="B12" s="47"/>
      <c r="C12" s="340" t="s">
        <v>1064</v>
      </c>
      <c r="D12" s="260"/>
      <c r="E12" s="260"/>
      <c r="F12" s="260"/>
      <c r="G12" s="260"/>
      <c r="H12" s="260"/>
      <c r="I12" s="260"/>
      <c r="J12" s="260"/>
      <c r="K12" s="260"/>
      <c r="L12" s="260"/>
      <c r="M12" s="471"/>
      <c r="N12" s="531">
        <f>'5부.Ⅱ'!U73</f>
        <v>-3884836882</v>
      </c>
      <c r="O12" s="531"/>
      <c r="P12" s="531"/>
      <c r="Q12" s="531"/>
      <c r="R12" s="531"/>
      <c r="S12" s="531"/>
      <c r="T12" s="532">
        <v>-2364405129</v>
      </c>
      <c r="U12" s="532"/>
      <c r="V12" s="532"/>
      <c r="W12" s="532"/>
      <c r="X12" s="532"/>
      <c r="Y12" s="532"/>
      <c r="Z12" s="532">
        <v>-1181705582</v>
      </c>
      <c r="AA12" s="532"/>
      <c r="AB12" s="532"/>
      <c r="AC12" s="532"/>
      <c r="AD12" s="532"/>
      <c r="AE12" s="532"/>
      <c r="AF12" s="532">
        <v>-6278403822</v>
      </c>
      <c r="AG12" s="532"/>
      <c r="AH12" s="532"/>
      <c r="AI12" s="532"/>
      <c r="AJ12" s="532"/>
      <c r="AK12" s="532"/>
    </row>
    <row r="13" spans="1:47" ht="30" customHeight="1">
      <c r="A13" s="47"/>
      <c r="B13" s="47"/>
      <c r="C13" s="340" t="s">
        <v>1065</v>
      </c>
      <c r="D13" s="260"/>
      <c r="E13" s="260"/>
      <c r="F13" s="260"/>
      <c r="G13" s="260"/>
      <c r="H13" s="260"/>
      <c r="I13" s="260"/>
      <c r="J13" s="260"/>
      <c r="K13" s="260"/>
      <c r="L13" s="260"/>
      <c r="M13" s="471"/>
      <c r="N13" s="527">
        <v>9</v>
      </c>
      <c r="O13" s="527"/>
      <c r="P13" s="527"/>
      <c r="Q13" s="527"/>
      <c r="R13" s="527"/>
      <c r="S13" s="527"/>
      <c r="T13" s="527">
        <v>6</v>
      </c>
      <c r="U13" s="527"/>
      <c r="V13" s="527"/>
      <c r="W13" s="527"/>
      <c r="X13" s="527"/>
      <c r="Y13" s="527"/>
      <c r="Z13" s="527">
        <v>3</v>
      </c>
      <c r="AA13" s="527"/>
      <c r="AB13" s="527"/>
      <c r="AC13" s="527"/>
      <c r="AD13" s="527"/>
      <c r="AE13" s="527"/>
      <c r="AF13" s="527">
        <v>12</v>
      </c>
      <c r="AG13" s="527"/>
      <c r="AH13" s="527"/>
      <c r="AI13" s="527"/>
      <c r="AJ13" s="527"/>
      <c r="AK13" s="527"/>
    </row>
    <row r="14" spans="1:47" ht="30" customHeight="1">
      <c r="A14" s="47"/>
      <c r="B14" s="47"/>
      <c r="C14" s="340" t="s">
        <v>1082</v>
      </c>
      <c r="D14" s="260"/>
      <c r="E14" s="260"/>
      <c r="F14" s="260"/>
      <c r="G14" s="260"/>
      <c r="H14" s="260"/>
      <c r="I14" s="260"/>
      <c r="J14" s="260"/>
      <c r="K14" s="260"/>
      <c r="L14" s="260"/>
      <c r="M14" s="471"/>
      <c r="N14" s="531">
        <v>112461585938</v>
      </c>
      <c r="O14" s="531"/>
      <c r="P14" s="531"/>
      <c r="Q14" s="531"/>
      <c r="R14" s="531"/>
      <c r="S14" s="531"/>
      <c r="T14" s="532">
        <v>112461585938</v>
      </c>
      <c r="U14" s="532"/>
      <c r="V14" s="532"/>
      <c r="W14" s="532"/>
      <c r="X14" s="532"/>
      <c r="Y14" s="532"/>
      <c r="Z14" s="532">
        <v>112461585938</v>
      </c>
      <c r="AA14" s="532"/>
      <c r="AB14" s="532"/>
      <c r="AC14" s="532"/>
      <c r="AD14" s="532"/>
      <c r="AE14" s="532"/>
      <c r="AF14" s="532">
        <v>112461585938</v>
      </c>
      <c r="AG14" s="532"/>
      <c r="AH14" s="532"/>
      <c r="AI14" s="532"/>
      <c r="AJ14" s="532"/>
      <c r="AK14" s="532"/>
    </row>
    <row r="15" spans="1:47" ht="30" customHeight="1">
      <c r="A15" s="47"/>
      <c r="B15" s="47"/>
      <c r="C15" s="336" t="s">
        <v>1066</v>
      </c>
      <c r="D15" s="336"/>
      <c r="E15" s="336"/>
      <c r="F15" s="336"/>
      <c r="G15" s="336"/>
      <c r="H15" s="336"/>
      <c r="I15" s="336"/>
      <c r="J15" s="336"/>
      <c r="K15" s="336"/>
      <c r="L15" s="336"/>
      <c r="M15" s="336"/>
      <c r="N15" s="531">
        <f>'5부.Ⅰ'!U112+'5부.Ⅰ'!U115</f>
        <v>112461585938</v>
      </c>
      <c r="O15" s="531"/>
      <c r="P15" s="531"/>
      <c r="Q15" s="531"/>
      <c r="R15" s="531"/>
      <c r="S15" s="531"/>
      <c r="T15" s="532">
        <v>112461585938</v>
      </c>
      <c r="U15" s="532"/>
      <c r="V15" s="532"/>
      <c r="W15" s="532"/>
      <c r="X15" s="532"/>
      <c r="Y15" s="532"/>
      <c r="Z15" s="532">
        <v>112461585938</v>
      </c>
      <c r="AA15" s="532"/>
      <c r="AB15" s="532"/>
      <c r="AC15" s="532"/>
      <c r="AD15" s="532"/>
      <c r="AE15" s="532"/>
      <c r="AF15" s="532">
        <v>112461585938</v>
      </c>
      <c r="AG15" s="532"/>
      <c r="AH15" s="532"/>
      <c r="AI15" s="532"/>
      <c r="AJ15" s="532"/>
      <c r="AK15" s="532"/>
    </row>
    <row r="16" spans="1:47" ht="17.25" thickBot="1"/>
    <row r="17" spans="1:37" ht="55.5" customHeight="1">
      <c r="A17" s="528" t="s">
        <v>395</v>
      </c>
      <c r="B17" s="529"/>
      <c r="C17" s="529"/>
      <c r="D17" s="529"/>
      <c r="E17" s="529"/>
      <c r="F17" s="529"/>
      <c r="G17" s="529"/>
      <c r="H17" s="529"/>
      <c r="I17" s="529"/>
      <c r="J17" s="529"/>
      <c r="K17" s="529"/>
      <c r="L17" s="529"/>
      <c r="M17" s="529"/>
      <c r="N17" s="529"/>
      <c r="O17" s="529"/>
      <c r="P17" s="529"/>
      <c r="Q17" s="529"/>
      <c r="R17" s="529"/>
      <c r="S17" s="529"/>
      <c r="T17" s="529"/>
      <c r="U17" s="529"/>
      <c r="V17" s="529"/>
      <c r="W17" s="529"/>
      <c r="X17" s="529"/>
      <c r="Y17" s="529"/>
      <c r="Z17" s="529"/>
      <c r="AA17" s="529"/>
      <c r="AB17" s="529"/>
      <c r="AC17" s="529"/>
      <c r="AD17" s="529"/>
      <c r="AE17" s="529"/>
      <c r="AF17" s="529"/>
      <c r="AG17" s="529"/>
      <c r="AH17" s="529"/>
      <c r="AI17" s="529"/>
      <c r="AJ17" s="529"/>
      <c r="AK17" s="530"/>
    </row>
  </sheetData>
  <protectedRanges>
    <protectedRange sqref="T12:AK15 N13" name="범위3"/>
    <protectedRange sqref="T5:AK5" name="범위2_2"/>
    <protectedRange sqref="A7:AK8" name="범위2"/>
  </protectedRanges>
  <mergeCells count="32">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 ref="Z13:AE13"/>
    <mergeCell ref="AF13:AK13"/>
    <mergeCell ref="A17:AK17"/>
    <mergeCell ref="C11:M11"/>
    <mergeCell ref="C15:M15"/>
    <mergeCell ref="N15:S15"/>
    <mergeCell ref="T15:Y15"/>
    <mergeCell ref="Z15:AE15"/>
    <mergeCell ref="AF15:AK15"/>
    <mergeCell ref="AF4:AK4"/>
    <mergeCell ref="C5:M5"/>
    <mergeCell ref="C6:M6"/>
    <mergeCell ref="N6:S6"/>
    <mergeCell ref="T6:Y6"/>
    <mergeCell ref="Z6:AE6"/>
    <mergeCell ref="AF6:AK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2:AT19"/>
  <sheetViews>
    <sheetView view="pageBreakPreview" zoomScaleNormal="100" zoomScaleSheetLayoutView="100" workbookViewId="0">
      <selection activeCell="AL7" sqref="AL7"/>
    </sheetView>
  </sheetViews>
  <sheetFormatPr defaultRowHeight="16.5"/>
  <cols>
    <col min="1" max="4" width="1.125" style="1" customWidth="1"/>
    <col min="5" max="7" width="4.125" style="1" customWidth="1"/>
    <col min="8" max="12" width="5" style="1" customWidth="1"/>
    <col min="13" max="35" width="2.375" style="1" customWidth="1"/>
    <col min="36" max="37" width="6.375" style="1" customWidth="1"/>
    <col min="38" max="38" width="22.625" style="1" customWidth="1"/>
    <col min="39" max="39" width="10.125" style="1" customWidth="1"/>
    <col min="40" max="40" width="35.5" style="1" customWidth="1"/>
    <col min="41" max="41" width="9" style="1"/>
  </cols>
  <sheetData>
    <row r="2" spans="1:46" ht="19.5">
      <c r="A2" s="239" t="s">
        <v>404</v>
      </c>
      <c r="B2" s="239"/>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c r="AC2" s="239"/>
      <c r="AD2" s="239"/>
      <c r="AE2" s="239"/>
      <c r="AF2" s="239"/>
      <c r="AG2" s="239"/>
      <c r="AH2" s="239"/>
      <c r="AI2" s="239"/>
      <c r="AJ2" s="239"/>
      <c r="AK2" s="239"/>
    </row>
    <row r="3" spans="1:46"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6" ht="20.25" customHeight="1">
      <c r="A4" s="240" t="s">
        <v>405</v>
      </c>
      <c r="B4" s="240"/>
      <c r="C4" s="240"/>
      <c r="D4" s="240"/>
      <c r="E4" s="240"/>
      <c r="F4" s="240"/>
      <c r="G4" s="240"/>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0"/>
      <c r="AG4" s="240"/>
      <c r="AH4" s="240"/>
      <c r="AI4" s="240"/>
      <c r="AJ4" s="240"/>
      <c r="AK4" s="240"/>
    </row>
    <row r="6" spans="1:46" ht="18.75" customHeight="1">
      <c r="A6" s="17"/>
      <c r="B6" s="538" t="s">
        <v>396</v>
      </c>
      <c r="C6" s="538"/>
      <c r="D6" s="538"/>
      <c r="E6" s="538"/>
      <c r="F6" s="538"/>
      <c r="G6" s="538"/>
      <c r="H6" s="538"/>
      <c r="I6" s="538"/>
      <c r="J6" s="538"/>
      <c r="K6" s="538"/>
      <c r="L6" s="538"/>
      <c r="M6" s="538"/>
      <c r="N6" s="538"/>
      <c r="O6" s="538"/>
      <c r="P6" s="538"/>
      <c r="Q6" s="538"/>
      <c r="R6" s="538"/>
      <c r="S6" s="538"/>
      <c r="T6" s="538"/>
      <c r="U6" s="538"/>
      <c r="V6" s="538"/>
      <c r="W6" s="538"/>
      <c r="X6" s="538"/>
      <c r="Y6" s="538"/>
      <c r="Z6" s="538"/>
      <c r="AA6" s="538"/>
      <c r="AB6" s="538"/>
      <c r="AC6" s="538"/>
      <c r="AD6" s="538"/>
      <c r="AE6" s="538"/>
      <c r="AF6" s="538"/>
      <c r="AG6" s="538"/>
      <c r="AH6" s="538"/>
      <c r="AI6" s="538"/>
      <c r="AJ6" s="538"/>
      <c r="AK6" s="538"/>
      <c r="AL6" s="14"/>
    </row>
    <row r="7" spans="1:46" ht="18.75" customHeight="1">
      <c r="A7" s="17"/>
      <c r="B7" s="116"/>
      <c r="C7" s="116"/>
      <c r="D7" s="116"/>
      <c r="E7" s="116"/>
      <c r="F7" s="116"/>
      <c r="G7" s="116"/>
      <c r="H7" s="116"/>
      <c r="I7" s="116"/>
      <c r="J7" s="116"/>
      <c r="K7" s="116"/>
      <c r="L7" s="116"/>
      <c r="M7" s="116"/>
      <c r="N7" s="116"/>
      <c r="O7" s="116"/>
      <c r="P7" s="116"/>
      <c r="Q7" s="116"/>
      <c r="R7" s="116"/>
      <c r="S7" s="116"/>
      <c r="T7" s="116"/>
      <c r="U7" s="116"/>
      <c r="V7" s="116"/>
      <c r="W7" s="116"/>
      <c r="X7" s="116"/>
      <c r="Y7" s="116"/>
      <c r="Z7" s="116"/>
      <c r="AA7" s="116"/>
      <c r="AB7" s="116"/>
      <c r="AC7" s="116"/>
      <c r="AD7" s="116"/>
      <c r="AE7" s="116"/>
      <c r="AF7" s="116"/>
      <c r="AG7" s="116"/>
      <c r="AH7" s="116"/>
      <c r="AI7" s="116"/>
      <c r="AJ7" s="116"/>
      <c r="AK7" s="116"/>
      <c r="AL7" s="14"/>
    </row>
    <row r="8" spans="1:46" ht="18.75" customHeight="1">
      <c r="A8" s="17"/>
      <c r="B8" s="116"/>
      <c r="C8" s="206"/>
      <c r="D8" s="206"/>
      <c r="E8" s="206"/>
      <c r="F8" s="206"/>
      <c r="G8" s="206"/>
      <c r="H8" s="206"/>
      <c r="I8" s="206"/>
      <c r="J8" s="206"/>
      <c r="K8" s="206"/>
      <c r="L8" s="206"/>
      <c r="M8" s="206"/>
      <c r="N8" s="206"/>
      <c r="O8" s="206"/>
      <c r="P8" s="206"/>
      <c r="Q8" s="206"/>
      <c r="R8" s="206"/>
      <c r="S8" s="206"/>
      <c r="T8" s="206"/>
      <c r="U8" s="206"/>
      <c r="V8" s="206"/>
      <c r="W8" s="206"/>
      <c r="X8" s="206"/>
      <c r="Y8" s="206"/>
      <c r="Z8" s="206"/>
      <c r="AA8" s="206"/>
      <c r="AB8" s="206"/>
      <c r="AC8" s="206"/>
      <c r="AD8" s="317" t="s">
        <v>221</v>
      </c>
      <c r="AE8" s="317"/>
      <c r="AF8" s="317"/>
      <c r="AG8" s="317"/>
      <c r="AH8" s="317"/>
      <c r="AI8" s="317"/>
      <c r="AJ8" s="317"/>
      <c r="AK8" s="317"/>
      <c r="AL8" s="14"/>
    </row>
    <row r="9" spans="1:46" ht="30" customHeight="1">
      <c r="A9" s="47"/>
      <c r="B9" s="47"/>
      <c r="C9" s="318" t="s">
        <v>407</v>
      </c>
      <c r="D9" s="318"/>
      <c r="E9" s="318"/>
      <c r="F9" s="318"/>
      <c r="G9" s="318"/>
      <c r="H9" s="318" t="s">
        <v>397</v>
      </c>
      <c r="I9" s="318"/>
      <c r="J9" s="318"/>
      <c r="K9" s="318"/>
      <c r="L9" s="318"/>
      <c r="M9" s="318" t="s">
        <v>398</v>
      </c>
      <c r="N9" s="318"/>
      <c r="O9" s="318"/>
      <c r="P9" s="318"/>
      <c r="Q9" s="318" t="s">
        <v>399</v>
      </c>
      <c r="R9" s="318"/>
      <c r="S9" s="318"/>
      <c r="T9" s="318"/>
      <c r="U9" s="437" t="s">
        <v>400</v>
      </c>
      <c r="V9" s="437"/>
      <c r="W9" s="437"/>
      <c r="X9" s="437" t="s">
        <v>401</v>
      </c>
      <c r="Y9" s="437"/>
      <c r="Z9" s="437"/>
      <c r="AA9" s="437"/>
      <c r="AB9" s="437" t="s">
        <v>402</v>
      </c>
      <c r="AC9" s="437"/>
      <c r="AD9" s="437"/>
      <c r="AE9" s="437"/>
      <c r="AF9" s="437" t="s">
        <v>403</v>
      </c>
      <c r="AG9" s="437"/>
      <c r="AH9" s="437"/>
      <c r="AI9" s="437"/>
      <c r="AJ9" s="437" t="s">
        <v>119</v>
      </c>
      <c r="AK9" s="437"/>
      <c r="AL9" s="210" t="s">
        <v>212</v>
      </c>
    </row>
    <row r="10" spans="1:46" ht="30" customHeight="1">
      <c r="A10" s="47"/>
      <c r="B10" s="47"/>
      <c r="C10" s="434"/>
      <c r="D10" s="434"/>
      <c r="E10" s="434"/>
      <c r="F10" s="434"/>
      <c r="G10" s="434"/>
      <c r="H10" s="434"/>
      <c r="I10" s="434"/>
      <c r="J10" s="434"/>
      <c r="K10" s="434"/>
      <c r="L10" s="434"/>
      <c r="M10" s="535"/>
      <c r="N10" s="535"/>
      <c r="O10" s="535"/>
      <c r="P10" s="535"/>
      <c r="Q10" s="536"/>
      <c r="R10" s="536"/>
      <c r="S10" s="536"/>
      <c r="T10" s="536"/>
      <c r="U10" s="537"/>
      <c r="V10" s="537"/>
      <c r="W10" s="537"/>
      <c r="X10" s="534"/>
      <c r="Y10" s="534"/>
      <c r="Z10" s="534"/>
      <c r="AA10" s="534"/>
      <c r="AB10" s="534"/>
      <c r="AC10" s="534"/>
      <c r="AD10" s="534"/>
      <c r="AE10" s="534"/>
      <c r="AF10" s="534"/>
      <c r="AG10" s="534"/>
      <c r="AH10" s="534"/>
      <c r="AI10" s="534"/>
      <c r="AJ10" s="533"/>
      <c r="AK10" s="533"/>
      <c r="AL10" s="220"/>
    </row>
    <row r="11" spans="1:46" ht="30" customHeight="1">
      <c r="A11" s="47"/>
      <c r="B11" s="47"/>
      <c r="C11" s="434"/>
      <c r="D11" s="434"/>
      <c r="E11" s="434"/>
      <c r="F11" s="434"/>
      <c r="G11" s="434"/>
      <c r="H11" s="434"/>
      <c r="I11" s="434"/>
      <c r="J11" s="434"/>
      <c r="K11" s="434"/>
      <c r="L11" s="434"/>
      <c r="M11" s="535"/>
      <c r="N11" s="535"/>
      <c r="O11" s="535"/>
      <c r="P11" s="535"/>
      <c r="Q11" s="536"/>
      <c r="R11" s="536"/>
      <c r="S11" s="536"/>
      <c r="T11" s="536"/>
      <c r="U11" s="537"/>
      <c r="V11" s="537"/>
      <c r="W11" s="537"/>
      <c r="X11" s="534"/>
      <c r="Y11" s="534"/>
      <c r="Z11" s="534"/>
      <c r="AA11" s="534"/>
      <c r="AB11" s="534"/>
      <c r="AC11" s="534"/>
      <c r="AD11" s="534"/>
      <c r="AE11" s="534"/>
      <c r="AF11" s="534"/>
      <c r="AG11" s="534"/>
      <c r="AH11" s="534"/>
      <c r="AI11" s="534"/>
      <c r="AJ11" s="533"/>
      <c r="AK11" s="533"/>
      <c r="AL11" s="220"/>
    </row>
    <row r="12" spans="1:46" ht="30" customHeight="1">
      <c r="A12" s="47"/>
      <c r="B12" s="47"/>
      <c r="C12" s="434"/>
      <c r="D12" s="434"/>
      <c r="E12" s="434"/>
      <c r="F12" s="434"/>
      <c r="G12" s="434"/>
      <c r="H12" s="434"/>
      <c r="I12" s="434"/>
      <c r="J12" s="434"/>
      <c r="K12" s="434"/>
      <c r="L12" s="434"/>
      <c r="M12" s="535"/>
      <c r="N12" s="535"/>
      <c r="O12" s="535"/>
      <c r="P12" s="535"/>
      <c r="Q12" s="536"/>
      <c r="R12" s="536"/>
      <c r="S12" s="536"/>
      <c r="T12" s="536"/>
      <c r="U12" s="537"/>
      <c r="V12" s="537"/>
      <c r="W12" s="537"/>
      <c r="X12" s="534"/>
      <c r="Y12" s="534"/>
      <c r="Z12" s="534"/>
      <c r="AA12" s="534"/>
      <c r="AB12" s="534"/>
      <c r="AC12" s="534"/>
      <c r="AD12" s="534"/>
      <c r="AE12" s="534"/>
      <c r="AF12" s="534"/>
      <c r="AG12" s="534"/>
      <c r="AH12" s="534"/>
      <c r="AI12" s="534"/>
      <c r="AJ12" s="533"/>
      <c r="AK12" s="533"/>
      <c r="AL12" s="220"/>
    </row>
    <row r="13" spans="1:46" ht="30" customHeight="1">
      <c r="A13" s="47"/>
      <c r="B13" s="47"/>
      <c r="C13" s="434"/>
      <c r="D13" s="434"/>
      <c r="E13" s="434"/>
      <c r="F13" s="434"/>
      <c r="G13" s="434"/>
      <c r="H13" s="434"/>
      <c r="I13" s="434"/>
      <c r="J13" s="434"/>
      <c r="K13" s="434"/>
      <c r="L13" s="434"/>
      <c r="M13" s="535"/>
      <c r="N13" s="535"/>
      <c r="O13" s="535"/>
      <c r="P13" s="535"/>
      <c r="Q13" s="536"/>
      <c r="R13" s="536"/>
      <c r="S13" s="536"/>
      <c r="T13" s="536"/>
      <c r="U13" s="537"/>
      <c r="V13" s="537"/>
      <c r="W13" s="537"/>
      <c r="X13" s="534"/>
      <c r="Y13" s="534"/>
      <c r="Z13" s="534"/>
      <c r="AA13" s="534"/>
      <c r="AB13" s="534"/>
      <c r="AC13" s="534"/>
      <c r="AD13" s="534"/>
      <c r="AE13" s="534"/>
      <c r="AF13" s="534"/>
      <c r="AG13" s="534"/>
      <c r="AH13" s="534"/>
      <c r="AI13" s="534"/>
      <c r="AJ13" s="533"/>
      <c r="AK13" s="533"/>
      <c r="AL13" s="220"/>
    </row>
    <row r="14" spans="1:46" ht="30" customHeight="1">
      <c r="A14" s="47"/>
      <c r="B14" s="47"/>
      <c r="C14" s="434"/>
      <c r="D14" s="434"/>
      <c r="E14" s="434"/>
      <c r="F14" s="434"/>
      <c r="G14" s="434"/>
      <c r="H14" s="434"/>
      <c r="I14" s="434"/>
      <c r="J14" s="434"/>
      <c r="K14" s="434"/>
      <c r="L14" s="434"/>
      <c r="M14" s="535"/>
      <c r="N14" s="535"/>
      <c r="O14" s="535"/>
      <c r="P14" s="535"/>
      <c r="Q14" s="536"/>
      <c r="R14" s="536"/>
      <c r="S14" s="536"/>
      <c r="T14" s="536"/>
      <c r="U14" s="537"/>
      <c r="V14" s="537"/>
      <c r="W14" s="537"/>
      <c r="X14" s="534"/>
      <c r="Y14" s="534"/>
      <c r="Z14" s="534"/>
      <c r="AA14" s="534"/>
      <c r="AB14" s="534"/>
      <c r="AC14" s="534"/>
      <c r="AD14" s="534"/>
      <c r="AE14" s="534"/>
      <c r="AF14" s="534"/>
      <c r="AG14" s="534"/>
      <c r="AH14" s="534"/>
      <c r="AI14" s="534"/>
      <c r="AJ14" s="533"/>
      <c r="AK14" s="533"/>
      <c r="AL14" s="220"/>
    </row>
    <row r="15" spans="1:46" ht="54" customHeight="1">
      <c r="A15" s="17"/>
      <c r="B15" s="116"/>
      <c r="C15" s="116"/>
      <c r="D15" s="45"/>
      <c r="E15" s="524" t="s">
        <v>406</v>
      </c>
      <c r="F15" s="524"/>
      <c r="G15" s="524"/>
      <c r="H15" s="524"/>
      <c r="I15" s="524"/>
      <c r="J15" s="524"/>
      <c r="K15" s="524"/>
      <c r="L15" s="524"/>
      <c r="M15" s="524"/>
      <c r="N15" s="524"/>
      <c r="O15" s="524"/>
      <c r="P15" s="524"/>
      <c r="Q15" s="524"/>
      <c r="R15" s="524"/>
      <c r="S15" s="524"/>
      <c r="T15" s="524"/>
      <c r="U15" s="524"/>
      <c r="V15" s="524"/>
      <c r="W15" s="524"/>
      <c r="X15" s="524"/>
      <c r="Y15" s="524"/>
      <c r="Z15" s="524"/>
      <c r="AA15" s="524"/>
      <c r="AB15" s="524"/>
      <c r="AC15" s="524"/>
      <c r="AD15" s="524"/>
      <c r="AE15" s="524"/>
      <c r="AF15" s="524"/>
      <c r="AG15" s="524"/>
      <c r="AH15" s="524"/>
      <c r="AI15" s="524"/>
      <c r="AJ15" s="524"/>
      <c r="AK15" s="524"/>
      <c r="AL15" s="14"/>
      <c r="AO15"/>
    </row>
    <row r="16" spans="1:46" ht="26.25" customHeight="1">
      <c r="A16" s="23"/>
      <c r="B16" s="22"/>
      <c r="C16" s="21"/>
      <c r="D16" s="21"/>
      <c r="E16" s="278"/>
      <c r="F16" s="278"/>
      <c r="G16" s="278"/>
      <c r="H16" s="278"/>
      <c r="I16" s="278"/>
      <c r="J16" s="278"/>
      <c r="K16" s="278"/>
      <c r="L16" s="278"/>
      <c r="M16" s="278"/>
      <c r="N16" s="278"/>
      <c r="O16" s="278"/>
      <c r="P16" s="278"/>
      <c r="Q16" s="278"/>
      <c r="R16" s="278"/>
      <c r="S16" s="278"/>
      <c r="T16" s="278"/>
      <c r="U16" s="278"/>
      <c r="V16" s="278"/>
      <c r="W16" s="278"/>
      <c r="X16" s="278"/>
      <c r="Y16" s="278"/>
      <c r="Z16" s="278"/>
      <c r="AA16" s="278"/>
      <c r="AB16" s="278"/>
      <c r="AC16" s="278"/>
      <c r="AD16" s="278"/>
      <c r="AE16" s="278"/>
      <c r="AF16" s="278"/>
      <c r="AG16" s="278"/>
      <c r="AH16" s="278"/>
      <c r="AI16" s="278"/>
      <c r="AJ16" s="278"/>
      <c r="AK16" s="278"/>
      <c r="AL16" s="87" t="s">
        <v>217</v>
      </c>
      <c r="AP16" s="1"/>
      <c r="AQ16" s="1"/>
      <c r="AR16" s="1"/>
      <c r="AS16" s="1"/>
      <c r="AT16" s="1"/>
    </row>
    <row r="19" spans="1:37" ht="118.5" customHeight="1">
      <c r="A19" s="236" t="s">
        <v>409</v>
      </c>
      <c r="B19" s="237"/>
      <c r="C19" s="237"/>
      <c r="D19" s="237"/>
      <c r="E19" s="237"/>
      <c r="F19" s="237"/>
      <c r="G19" s="237"/>
      <c r="H19" s="237"/>
      <c r="I19" s="237"/>
      <c r="J19" s="237"/>
      <c r="K19" s="237"/>
      <c r="L19" s="237"/>
      <c r="M19" s="237"/>
      <c r="N19" s="237"/>
      <c r="O19" s="237"/>
      <c r="P19" s="237"/>
      <c r="Q19" s="237"/>
      <c r="R19" s="237"/>
      <c r="S19" s="237"/>
      <c r="T19" s="237"/>
      <c r="U19" s="237"/>
      <c r="V19" s="237"/>
      <c r="W19" s="237"/>
      <c r="X19" s="237"/>
      <c r="Y19" s="237"/>
      <c r="Z19" s="237"/>
      <c r="AA19" s="237"/>
      <c r="AB19" s="237"/>
      <c r="AC19" s="237"/>
      <c r="AD19" s="237"/>
      <c r="AE19" s="237"/>
      <c r="AF19" s="237"/>
      <c r="AG19" s="237"/>
      <c r="AH19" s="237"/>
      <c r="AI19" s="237"/>
      <c r="AJ19" s="237"/>
      <c r="AK19" s="238"/>
    </row>
  </sheetData>
  <protectedRanges>
    <protectedRange sqref="A15:AK16" name="범위2"/>
  </protectedRanges>
  <mergeCells count="61">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C12:G12"/>
    <mergeCell ref="H12:L12"/>
    <mergeCell ref="M12:P12"/>
    <mergeCell ref="Q12:T12"/>
    <mergeCell ref="U12:W12"/>
    <mergeCell ref="AJ12:AK12"/>
    <mergeCell ref="AB11:AE11"/>
    <mergeCell ref="AF11:AI11"/>
    <mergeCell ref="AJ11:AK11"/>
    <mergeCell ref="X13:AA13"/>
    <mergeCell ref="AB13:AE13"/>
    <mergeCell ref="AF13:AI13"/>
    <mergeCell ref="AF12:AI12"/>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2:BT26"/>
  <sheetViews>
    <sheetView view="pageBreakPreview" zoomScaleNormal="100" zoomScaleSheetLayoutView="100" workbookViewId="0">
      <selection activeCell="AM3" sqref="AM3"/>
    </sheetView>
  </sheetViews>
  <sheetFormatPr defaultRowHeight="16.5"/>
  <cols>
    <col min="1" max="4" width="1.125" style="1" customWidth="1"/>
    <col min="5" max="37" width="2.375" style="1" customWidth="1"/>
    <col min="38" max="38" width="20.75" style="1" customWidth="1"/>
    <col min="39" max="39" width="9" style="1"/>
    <col min="40" max="40" width="28.875" style="1" customWidth="1"/>
  </cols>
  <sheetData>
    <row r="2" spans="1:72" ht="18.75" customHeight="1">
      <c r="A2" s="17"/>
      <c r="B2" s="538" t="s">
        <v>1078</v>
      </c>
      <c r="C2" s="538"/>
      <c r="D2" s="538"/>
      <c r="E2" s="538"/>
      <c r="F2" s="538"/>
      <c r="G2" s="538"/>
      <c r="H2" s="538"/>
      <c r="I2" s="538"/>
      <c r="J2" s="538"/>
      <c r="K2" s="538"/>
      <c r="L2" s="538"/>
      <c r="M2" s="538"/>
      <c r="N2" s="538"/>
      <c r="O2" s="538"/>
      <c r="P2" s="538"/>
      <c r="Q2" s="538"/>
      <c r="R2" s="538"/>
      <c r="S2" s="538"/>
      <c r="T2" s="538"/>
      <c r="U2" s="538"/>
      <c r="V2" s="538"/>
      <c r="W2" s="538"/>
      <c r="X2" s="538"/>
      <c r="Y2" s="538"/>
      <c r="Z2" s="538"/>
      <c r="AA2" s="538"/>
      <c r="AB2" s="538"/>
      <c r="AC2" s="538"/>
      <c r="AD2" s="538"/>
      <c r="AE2" s="538"/>
      <c r="AF2" s="538"/>
      <c r="AG2" s="538"/>
      <c r="AH2" s="538"/>
      <c r="AI2" s="538"/>
      <c r="AJ2" s="538"/>
      <c r="AK2" s="538"/>
      <c r="AL2" s="14"/>
      <c r="AM2" s="27"/>
    </row>
    <row r="3" spans="1:72" ht="18.75" customHeight="1">
      <c r="A3" s="17"/>
      <c r="B3" s="116"/>
      <c r="C3" s="116"/>
      <c r="D3" s="116"/>
      <c r="E3" s="116"/>
      <c r="F3" s="116"/>
      <c r="G3" s="116"/>
      <c r="H3" s="116"/>
      <c r="I3" s="116"/>
      <c r="J3" s="116"/>
      <c r="K3" s="116"/>
      <c r="L3" s="116"/>
      <c r="M3" s="116"/>
      <c r="N3" s="116"/>
      <c r="O3" s="116"/>
      <c r="P3" s="116"/>
      <c r="Q3" s="116"/>
      <c r="R3" s="116"/>
      <c r="S3" s="116"/>
      <c r="T3" s="116"/>
      <c r="U3" s="116"/>
      <c r="V3" s="116"/>
      <c r="W3" s="116"/>
      <c r="X3" s="116"/>
      <c r="Y3" s="116"/>
      <c r="Z3" s="116"/>
      <c r="AA3" s="116"/>
      <c r="AB3" s="116"/>
      <c r="AC3" s="116"/>
      <c r="AD3" s="116"/>
      <c r="AE3" s="116"/>
      <c r="AF3" s="116"/>
      <c r="AG3" s="116"/>
      <c r="AH3" s="116"/>
      <c r="AI3" s="116"/>
      <c r="AJ3" s="116"/>
      <c r="AK3" s="116"/>
      <c r="AL3" s="14"/>
    </row>
    <row r="4" spans="1:72" ht="18.75" customHeight="1">
      <c r="A4" s="17"/>
      <c r="B4" s="540" t="s">
        <v>410</v>
      </c>
      <c r="C4" s="540"/>
      <c r="D4" s="540"/>
      <c r="E4" s="540"/>
      <c r="F4" s="540"/>
      <c r="G4" s="540"/>
      <c r="H4" s="540"/>
      <c r="I4" s="540"/>
      <c r="J4" s="540"/>
      <c r="K4" s="540"/>
      <c r="L4" s="540"/>
      <c r="M4" s="540"/>
      <c r="N4" s="540"/>
      <c r="O4" s="540"/>
      <c r="P4" s="540"/>
      <c r="Q4" s="540"/>
      <c r="R4" s="540"/>
      <c r="S4" s="540"/>
      <c r="T4" s="540"/>
      <c r="U4" s="540"/>
      <c r="V4" s="540"/>
      <c r="W4" s="540"/>
      <c r="X4" s="540"/>
      <c r="Y4" s="540"/>
      <c r="Z4" s="540"/>
      <c r="AA4" s="540"/>
      <c r="AB4" s="540"/>
      <c r="AC4" s="540"/>
      <c r="AD4" s="540"/>
      <c r="AE4" s="540"/>
      <c r="AF4" s="540"/>
      <c r="AG4" s="540"/>
      <c r="AH4" s="540"/>
      <c r="AI4" s="540"/>
      <c r="AJ4" s="540"/>
      <c r="AK4" s="540"/>
      <c r="AL4" s="14"/>
    </row>
    <row r="5" spans="1:72" ht="37.5" customHeight="1">
      <c r="C5" s="541"/>
      <c r="D5" s="542"/>
      <c r="E5" s="542"/>
      <c r="F5" s="542"/>
      <c r="G5" s="542"/>
      <c r="H5" s="542"/>
      <c r="I5" s="542"/>
      <c r="J5" s="542"/>
      <c r="K5" s="542"/>
      <c r="L5" s="542"/>
      <c r="M5" s="542"/>
      <c r="N5" s="542"/>
      <c r="O5" s="542"/>
      <c r="P5" s="542"/>
      <c r="Q5" s="542"/>
      <c r="R5" s="542"/>
      <c r="S5" s="542"/>
      <c r="T5" s="542"/>
      <c r="U5" s="542"/>
      <c r="V5" s="542"/>
      <c r="W5" s="542"/>
      <c r="X5" s="542"/>
      <c r="Y5" s="542"/>
      <c r="Z5" s="542"/>
      <c r="AA5" s="542"/>
      <c r="AB5" s="542"/>
      <c r="AC5" s="542"/>
      <c r="AD5" s="542"/>
      <c r="AE5" s="542"/>
      <c r="AF5" s="542"/>
      <c r="AG5" s="542"/>
      <c r="AH5" s="542"/>
      <c r="AI5" s="542"/>
      <c r="AJ5" s="542"/>
      <c r="AK5" s="543"/>
      <c r="AL5" s="314" t="s">
        <v>413</v>
      </c>
      <c r="AM5" s="314"/>
      <c r="AN5" s="314"/>
      <c r="AO5" s="314"/>
      <c r="AP5" s="314"/>
      <c r="AQ5" s="314"/>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row>
    <row r="6" spans="1:72" ht="37.5" customHeight="1">
      <c r="C6" s="544"/>
      <c r="D6" s="545"/>
      <c r="E6" s="545"/>
      <c r="F6" s="545"/>
      <c r="G6" s="545"/>
      <c r="H6" s="545"/>
      <c r="I6" s="545"/>
      <c r="J6" s="545"/>
      <c r="K6" s="545"/>
      <c r="L6" s="545"/>
      <c r="M6" s="545"/>
      <c r="N6" s="545"/>
      <c r="O6" s="545"/>
      <c r="P6" s="545"/>
      <c r="Q6" s="545"/>
      <c r="R6" s="545"/>
      <c r="S6" s="545"/>
      <c r="T6" s="545"/>
      <c r="U6" s="545"/>
      <c r="V6" s="545"/>
      <c r="W6" s="545"/>
      <c r="X6" s="545"/>
      <c r="Y6" s="545"/>
      <c r="Z6" s="545"/>
      <c r="AA6" s="545"/>
      <c r="AB6" s="545"/>
      <c r="AC6" s="545"/>
      <c r="AD6" s="545"/>
      <c r="AE6" s="545"/>
      <c r="AF6" s="545"/>
      <c r="AG6" s="545"/>
      <c r="AH6" s="545"/>
      <c r="AI6" s="545"/>
      <c r="AJ6" s="545"/>
      <c r="AK6" s="546"/>
      <c r="AL6" s="314"/>
      <c r="AM6" s="314"/>
      <c r="AN6" s="314"/>
      <c r="AO6" s="314"/>
      <c r="AP6" s="314"/>
      <c r="AQ6" s="314"/>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row>
    <row r="7" spans="1:72" ht="37.5" customHeight="1">
      <c r="C7" s="544"/>
      <c r="D7" s="545"/>
      <c r="E7" s="545"/>
      <c r="F7" s="545"/>
      <c r="G7" s="545"/>
      <c r="H7" s="545"/>
      <c r="I7" s="545"/>
      <c r="J7" s="545"/>
      <c r="K7" s="545"/>
      <c r="L7" s="545"/>
      <c r="M7" s="545"/>
      <c r="N7" s="545"/>
      <c r="O7" s="545"/>
      <c r="P7" s="545"/>
      <c r="Q7" s="545"/>
      <c r="R7" s="545"/>
      <c r="S7" s="545"/>
      <c r="T7" s="545"/>
      <c r="U7" s="545"/>
      <c r="V7" s="545"/>
      <c r="W7" s="545"/>
      <c r="X7" s="545"/>
      <c r="Y7" s="545"/>
      <c r="Z7" s="545"/>
      <c r="AA7" s="545"/>
      <c r="AB7" s="545"/>
      <c r="AC7" s="545"/>
      <c r="AD7" s="545"/>
      <c r="AE7" s="545"/>
      <c r="AF7" s="545"/>
      <c r="AG7" s="545"/>
      <c r="AH7" s="545"/>
      <c r="AI7" s="545"/>
      <c r="AJ7" s="545"/>
      <c r="AK7" s="546"/>
      <c r="AL7" s="314"/>
      <c r="AM7" s="314"/>
      <c r="AN7" s="314"/>
      <c r="AO7" s="314"/>
      <c r="AP7" s="314"/>
      <c r="AQ7" s="314"/>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row>
    <row r="8" spans="1:72" ht="37.5" customHeight="1">
      <c r="C8" s="544"/>
      <c r="D8" s="545"/>
      <c r="E8" s="545"/>
      <c r="F8" s="545"/>
      <c r="G8" s="545"/>
      <c r="H8" s="545"/>
      <c r="I8" s="545"/>
      <c r="J8" s="545"/>
      <c r="K8" s="545"/>
      <c r="L8" s="545"/>
      <c r="M8" s="545"/>
      <c r="N8" s="545"/>
      <c r="O8" s="545"/>
      <c r="P8" s="545"/>
      <c r="Q8" s="545"/>
      <c r="R8" s="545"/>
      <c r="S8" s="545"/>
      <c r="T8" s="545"/>
      <c r="U8" s="545"/>
      <c r="V8" s="545"/>
      <c r="W8" s="545"/>
      <c r="X8" s="545"/>
      <c r="Y8" s="545"/>
      <c r="Z8" s="545"/>
      <c r="AA8" s="545"/>
      <c r="AB8" s="545"/>
      <c r="AC8" s="545"/>
      <c r="AD8" s="545"/>
      <c r="AE8" s="545"/>
      <c r="AF8" s="545"/>
      <c r="AG8" s="545"/>
      <c r="AH8" s="545"/>
      <c r="AI8" s="545"/>
      <c r="AJ8" s="545"/>
      <c r="AK8" s="546"/>
      <c r="AL8" s="314"/>
      <c r="AM8" s="314"/>
      <c r="AN8" s="314"/>
      <c r="AO8" s="314"/>
      <c r="AP8" s="314"/>
      <c r="AQ8" s="314"/>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row>
    <row r="9" spans="1:72" ht="37.5" customHeight="1">
      <c r="C9" s="547"/>
      <c r="D9" s="548"/>
      <c r="E9" s="548"/>
      <c r="F9" s="548"/>
      <c r="G9" s="548"/>
      <c r="H9" s="548"/>
      <c r="I9" s="548"/>
      <c r="J9" s="548"/>
      <c r="K9" s="548"/>
      <c r="L9" s="548"/>
      <c r="M9" s="548"/>
      <c r="N9" s="548"/>
      <c r="O9" s="548"/>
      <c r="P9" s="548"/>
      <c r="Q9" s="548"/>
      <c r="R9" s="548"/>
      <c r="S9" s="548"/>
      <c r="T9" s="548"/>
      <c r="U9" s="548"/>
      <c r="V9" s="548"/>
      <c r="W9" s="548"/>
      <c r="X9" s="548"/>
      <c r="Y9" s="548"/>
      <c r="Z9" s="548"/>
      <c r="AA9" s="548"/>
      <c r="AB9" s="548"/>
      <c r="AC9" s="548"/>
      <c r="AD9" s="548"/>
      <c r="AE9" s="548"/>
      <c r="AF9" s="548"/>
      <c r="AG9" s="548"/>
      <c r="AH9" s="548"/>
      <c r="AI9" s="548"/>
      <c r="AJ9" s="548"/>
      <c r="AK9" s="549"/>
      <c r="AL9" s="314"/>
      <c r="AM9" s="314"/>
      <c r="AN9" s="314"/>
      <c r="AO9" s="314"/>
      <c r="AP9" s="314"/>
      <c r="AQ9" s="314"/>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c r="BR9" s="44"/>
      <c r="BS9" s="44"/>
      <c r="BT9" s="44"/>
    </row>
    <row r="10" spans="1:72" ht="18.75" customHeight="1">
      <c r="A10" s="17"/>
      <c r="B10" s="21"/>
      <c r="C10" s="21"/>
      <c r="D10" s="21"/>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14"/>
    </row>
    <row r="11" spans="1:72" ht="18.75" customHeight="1">
      <c r="A11" s="17"/>
      <c r="B11" s="540" t="s">
        <v>411</v>
      </c>
      <c r="C11" s="540"/>
      <c r="D11" s="540"/>
      <c r="E11" s="540"/>
      <c r="F11" s="540"/>
      <c r="G11" s="540"/>
      <c r="H11" s="540"/>
      <c r="I11" s="540"/>
      <c r="J11" s="540"/>
      <c r="K11" s="540"/>
      <c r="L11" s="540"/>
      <c r="M11" s="540"/>
      <c r="N11" s="540"/>
      <c r="O11" s="540"/>
      <c r="P11" s="540"/>
      <c r="Q11" s="540"/>
      <c r="R11" s="540"/>
      <c r="S11" s="540"/>
      <c r="T11" s="540"/>
      <c r="U11" s="540"/>
      <c r="V11" s="540"/>
      <c r="W11" s="540"/>
      <c r="X11" s="540"/>
      <c r="Y11" s="540"/>
      <c r="Z11" s="540"/>
      <c r="AA11" s="540"/>
      <c r="AB11" s="540"/>
      <c r="AC11" s="540"/>
      <c r="AD11" s="540"/>
      <c r="AE11" s="540"/>
      <c r="AF11" s="540"/>
      <c r="AG11" s="540"/>
      <c r="AH11" s="540"/>
      <c r="AI11" s="540"/>
      <c r="AJ11" s="540"/>
      <c r="AK11" s="540"/>
      <c r="AL11" s="14"/>
    </row>
    <row r="12" spans="1:72" ht="37.5" customHeight="1">
      <c r="C12" s="541"/>
      <c r="D12" s="542"/>
      <c r="E12" s="542"/>
      <c r="F12" s="542"/>
      <c r="G12" s="542"/>
      <c r="H12" s="542"/>
      <c r="I12" s="542"/>
      <c r="J12" s="542"/>
      <c r="K12" s="542"/>
      <c r="L12" s="542"/>
      <c r="M12" s="542"/>
      <c r="N12" s="542"/>
      <c r="O12" s="542"/>
      <c r="P12" s="542"/>
      <c r="Q12" s="542"/>
      <c r="R12" s="542"/>
      <c r="S12" s="542"/>
      <c r="T12" s="542"/>
      <c r="U12" s="542"/>
      <c r="V12" s="542"/>
      <c r="W12" s="542"/>
      <c r="X12" s="542"/>
      <c r="Y12" s="542"/>
      <c r="Z12" s="542"/>
      <c r="AA12" s="542"/>
      <c r="AB12" s="542"/>
      <c r="AC12" s="542"/>
      <c r="AD12" s="542"/>
      <c r="AE12" s="542"/>
      <c r="AF12" s="542"/>
      <c r="AG12" s="542"/>
      <c r="AH12" s="542"/>
      <c r="AI12" s="542"/>
      <c r="AJ12" s="542"/>
      <c r="AK12" s="543"/>
    </row>
    <row r="13" spans="1:72" ht="37.5" customHeight="1">
      <c r="C13" s="544"/>
      <c r="D13" s="545"/>
      <c r="E13" s="545"/>
      <c r="F13" s="545"/>
      <c r="G13" s="545"/>
      <c r="H13" s="545"/>
      <c r="I13" s="545"/>
      <c r="J13" s="545"/>
      <c r="K13" s="545"/>
      <c r="L13" s="545"/>
      <c r="M13" s="545"/>
      <c r="N13" s="545"/>
      <c r="O13" s="545"/>
      <c r="P13" s="545"/>
      <c r="Q13" s="545"/>
      <c r="R13" s="545"/>
      <c r="S13" s="545"/>
      <c r="T13" s="545"/>
      <c r="U13" s="545"/>
      <c r="V13" s="545"/>
      <c r="W13" s="545"/>
      <c r="X13" s="545"/>
      <c r="Y13" s="545"/>
      <c r="Z13" s="545"/>
      <c r="AA13" s="545"/>
      <c r="AB13" s="545"/>
      <c r="AC13" s="545"/>
      <c r="AD13" s="545"/>
      <c r="AE13" s="545"/>
      <c r="AF13" s="545"/>
      <c r="AG13" s="545"/>
      <c r="AH13" s="545"/>
      <c r="AI13" s="545"/>
      <c r="AJ13" s="545"/>
      <c r="AK13" s="546"/>
    </row>
    <row r="14" spans="1:72" ht="37.5" customHeight="1">
      <c r="C14" s="544"/>
      <c r="D14" s="545"/>
      <c r="E14" s="545"/>
      <c r="F14" s="545"/>
      <c r="G14" s="545"/>
      <c r="H14" s="545"/>
      <c r="I14" s="545"/>
      <c r="J14" s="545"/>
      <c r="K14" s="545"/>
      <c r="L14" s="545"/>
      <c r="M14" s="545"/>
      <c r="N14" s="545"/>
      <c r="O14" s="545"/>
      <c r="P14" s="545"/>
      <c r="Q14" s="545"/>
      <c r="R14" s="545"/>
      <c r="S14" s="545"/>
      <c r="T14" s="545"/>
      <c r="U14" s="545"/>
      <c r="V14" s="545"/>
      <c r="W14" s="545"/>
      <c r="X14" s="545"/>
      <c r="Y14" s="545"/>
      <c r="Z14" s="545"/>
      <c r="AA14" s="545"/>
      <c r="AB14" s="545"/>
      <c r="AC14" s="545"/>
      <c r="AD14" s="545"/>
      <c r="AE14" s="545"/>
      <c r="AF14" s="545"/>
      <c r="AG14" s="545"/>
      <c r="AH14" s="545"/>
      <c r="AI14" s="545"/>
      <c r="AJ14" s="545"/>
      <c r="AK14" s="546"/>
    </row>
    <row r="15" spans="1:72" ht="37.5" customHeight="1">
      <c r="C15" s="544"/>
      <c r="D15" s="545"/>
      <c r="E15" s="545"/>
      <c r="F15" s="545"/>
      <c r="G15" s="545"/>
      <c r="H15" s="545"/>
      <c r="I15" s="545"/>
      <c r="J15" s="545"/>
      <c r="K15" s="545"/>
      <c r="L15" s="545"/>
      <c r="M15" s="545"/>
      <c r="N15" s="545"/>
      <c r="O15" s="545"/>
      <c r="P15" s="545"/>
      <c r="Q15" s="545"/>
      <c r="R15" s="545"/>
      <c r="S15" s="545"/>
      <c r="T15" s="545"/>
      <c r="U15" s="545"/>
      <c r="V15" s="545"/>
      <c r="W15" s="545"/>
      <c r="X15" s="545"/>
      <c r="Y15" s="545"/>
      <c r="Z15" s="545"/>
      <c r="AA15" s="545"/>
      <c r="AB15" s="545"/>
      <c r="AC15" s="545"/>
      <c r="AD15" s="545"/>
      <c r="AE15" s="545"/>
      <c r="AF15" s="545"/>
      <c r="AG15" s="545"/>
      <c r="AH15" s="545"/>
      <c r="AI15" s="545"/>
      <c r="AJ15" s="545"/>
      <c r="AK15" s="546"/>
    </row>
    <row r="16" spans="1:72" ht="37.5" customHeight="1">
      <c r="C16" s="547"/>
      <c r="D16" s="548"/>
      <c r="E16" s="548"/>
      <c r="F16" s="548"/>
      <c r="G16" s="548"/>
      <c r="H16" s="548"/>
      <c r="I16" s="548"/>
      <c r="J16" s="548"/>
      <c r="K16" s="548"/>
      <c r="L16" s="548"/>
      <c r="M16" s="548"/>
      <c r="N16" s="548"/>
      <c r="O16" s="548"/>
      <c r="P16" s="548"/>
      <c r="Q16" s="548"/>
      <c r="R16" s="548"/>
      <c r="S16" s="548"/>
      <c r="T16" s="548"/>
      <c r="U16" s="548"/>
      <c r="V16" s="548"/>
      <c r="W16" s="548"/>
      <c r="X16" s="548"/>
      <c r="Y16" s="548"/>
      <c r="Z16" s="548"/>
      <c r="AA16" s="548"/>
      <c r="AB16" s="548"/>
      <c r="AC16" s="548"/>
      <c r="AD16" s="548"/>
      <c r="AE16" s="548"/>
      <c r="AF16" s="548"/>
      <c r="AG16" s="548"/>
      <c r="AH16" s="548"/>
      <c r="AI16" s="548"/>
      <c r="AJ16" s="548"/>
      <c r="AK16" s="549"/>
    </row>
    <row r="18" spans="1:43" ht="18.75" customHeight="1">
      <c r="A18" s="17"/>
      <c r="B18" s="540" t="s">
        <v>412</v>
      </c>
      <c r="C18" s="540"/>
      <c r="D18" s="540"/>
      <c r="E18" s="540"/>
      <c r="F18" s="540"/>
      <c r="G18" s="540"/>
      <c r="H18" s="540"/>
      <c r="I18" s="540"/>
      <c r="J18" s="540"/>
      <c r="K18" s="540"/>
      <c r="L18" s="540"/>
      <c r="M18" s="540"/>
      <c r="N18" s="540"/>
      <c r="O18" s="540"/>
      <c r="P18" s="540"/>
      <c r="Q18" s="540"/>
      <c r="R18" s="540"/>
      <c r="S18" s="540"/>
      <c r="T18" s="540"/>
      <c r="U18" s="540"/>
      <c r="V18" s="540"/>
      <c r="W18" s="540"/>
      <c r="X18" s="540"/>
      <c r="Y18" s="540"/>
      <c r="Z18" s="540"/>
      <c r="AA18" s="540"/>
      <c r="AB18" s="540"/>
      <c r="AC18" s="540"/>
      <c r="AD18" s="540"/>
      <c r="AE18" s="540"/>
      <c r="AF18" s="540"/>
      <c r="AG18" s="540"/>
      <c r="AH18" s="540"/>
      <c r="AI18" s="540"/>
      <c r="AJ18" s="540"/>
      <c r="AK18" s="540"/>
      <c r="AL18" s="14"/>
    </row>
    <row r="19" spans="1:43" ht="37.5" customHeight="1">
      <c r="C19" s="541"/>
      <c r="D19" s="542"/>
      <c r="E19" s="542"/>
      <c r="F19" s="542"/>
      <c r="G19" s="542"/>
      <c r="H19" s="542"/>
      <c r="I19" s="542"/>
      <c r="J19" s="542"/>
      <c r="K19" s="542"/>
      <c r="L19" s="542"/>
      <c r="M19" s="542"/>
      <c r="N19" s="542"/>
      <c r="O19" s="542"/>
      <c r="P19" s="542"/>
      <c r="Q19" s="542"/>
      <c r="R19" s="542"/>
      <c r="S19" s="542"/>
      <c r="T19" s="542"/>
      <c r="U19" s="542"/>
      <c r="V19" s="542"/>
      <c r="W19" s="542"/>
      <c r="X19" s="542"/>
      <c r="Y19" s="542"/>
      <c r="Z19" s="542"/>
      <c r="AA19" s="542"/>
      <c r="AB19" s="542"/>
      <c r="AC19" s="542"/>
      <c r="AD19" s="542"/>
      <c r="AE19" s="542"/>
      <c r="AF19" s="542"/>
      <c r="AG19" s="542"/>
      <c r="AH19" s="542"/>
      <c r="AI19" s="542"/>
      <c r="AJ19" s="542"/>
      <c r="AK19" s="543"/>
      <c r="AL19" s="539" t="s">
        <v>414</v>
      </c>
      <c r="AM19" s="231"/>
      <c r="AN19" s="231"/>
      <c r="AO19" s="231"/>
      <c r="AP19" s="231"/>
      <c r="AQ19" s="231"/>
    </row>
    <row r="20" spans="1:43" ht="37.5" customHeight="1">
      <c r="C20" s="544"/>
      <c r="D20" s="545"/>
      <c r="E20" s="545"/>
      <c r="F20" s="545"/>
      <c r="G20" s="545"/>
      <c r="H20" s="545"/>
      <c r="I20" s="545"/>
      <c r="J20" s="545"/>
      <c r="K20" s="545"/>
      <c r="L20" s="545"/>
      <c r="M20" s="545"/>
      <c r="N20" s="545"/>
      <c r="O20" s="545"/>
      <c r="P20" s="545"/>
      <c r="Q20" s="545"/>
      <c r="R20" s="545"/>
      <c r="S20" s="545"/>
      <c r="T20" s="545"/>
      <c r="U20" s="545"/>
      <c r="V20" s="545"/>
      <c r="W20" s="545"/>
      <c r="X20" s="545"/>
      <c r="Y20" s="545"/>
      <c r="Z20" s="545"/>
      <c r="AA20" s="545"/>
      <c r="AB20" s="545"/>
      <c r="AC20" s="545"/>
      <c r="AD20" s="545"/>
      <c r="AE20" s="545"/>
      <c r="AF20" s="545"/>
      <c r="AG20" s="545"/>
      <c r="AH20" s="545"/>
      <c r="AI20" s="545"/>
      <c r="AJ20" s="545"/>
      <c r="AK20" s="546"/>
      <c r="AL20" s="539"/>
      <c r="AM20" s="231"/>
      <c r="AN20" s="231"/>
      <c r="AO20" s="231"/>
      <c r="AP20" s="231"/>
      <c r="AQ20" s="231"/>
    </row>
    <row r="21" spans="1:43" ht="37.5" customHeight="1">
      <c r="C21" s="544"/>
      <c r="D21" s="545"/>
      <c r="E21" s="545"/>
      <c r="F21" s="545"/>
      <c r="G21" s="545"/>
      <c r="H21" s="545"/>
      <c r="I21" s="545"/>
      <c r="J21" s="545"/>
      <c r="K21" s="545"/>
      <c r="L21" s="545"/>
      <c r="M21" s="545"/>
      <c r="N21" s="545"/>
      <c r="O21" s="545"/>
      <c r="P21" s="545"/>
      <c r="Q21" s="545"/>
      <c r="R21" s="545"/>
      <c r="S21" s="545"/>
      <c r="T21" s="545"/>
      <c r="U21" s="545"/>
      <c r="V21" s="545"/>
      <c r="W21" s="545"/>
      <c r="X21" s="545"/>
      <c r="Y21" s="545"/>
      <c r="Z21" s="545"/>
      <c r="AA21" s="545"/>
      <c r="AB21" s="545"/>
      <c r="AC21" s="545"/>
      <c r="AD21" s="545"/>
      <c r="AE21" s="545"/>
      <c r="AF21" s="545"/>
      <c r="AG21" s="545"/>
      <c r="AH21" s="545"/>
      <c r="AI21" s="545"/>
      <c r="AJ21" s="545"/>
      <c r="AK21" s="546"/>
      <c r="AL21" s="539"/>
      <c r="AM21" s="231"/>
      <c r="AN21" s="231"/>
      <c r="AO21" s="231"/>
      <c r="AP21" s="231"/>
      <c r="AQ21" s="231"/>
    </row>
    <row r="22" spans="1:43" ht="37.5" customHeight="1">
      <c r="C22" s="544"/>
      <c r="D22" s="545"/>
      <c r="E22" s="545"/>
      <c r="F22" s="545"/>
      <c r="G22" s="545"/>
      <c r="H22" s="545"/>
      <c r="I22" s="545"/>
      <c r="J22" s="545"/>
      <c r="K22" s="545"/>
      <c r="L22" s="545"/>
      <c r="M22" s="545"/>
      <c r="N22" s="545"/>
      <c r="O22" s="545"/>
      <c r="P22" s="545"/>
      <c r="Q22" s="545"/>
      <c r="R22" s="545"/>
      <c r="S22" s="545"/>
      <c r="T22" s="545"/>
      <c r="U22" s="545"/>
      <c r="V22" s="545"/>
      <c r="W22" s="545"/>
      <c r="X22" s="545"/>
      <c r="Y22" s="545"/>
      <c r="Z22" s="545"/>
      <c r="AA22" s="545"/>
      <c r="AB22" s="545"/>
      <c r="AC22" s="545"/>
      <c r="AD22" s="545"/>
      <c r="AE22" s="545"/>
      <c r="AF22" s="545"/>
      <c r="AG22" s="545"/>
      <c r="AH22" s="545"/>
      <c r="AI22" s="545"/>
      <c r="AJ22" s="545"/>
      <c r="AK22" s="546"/>
      <c r="AL22" s="539"/>
      <c r="AM22" s="231"/>
      <c r="AN22" s="231"/>
      <c r="AO22" s="231"/>
      <c r="AP22" s="231"/>
      <c r="AQ22" s="231"/>
    </row>
    <row r="23" spans="1:43" ht="37.5" customHeight="1">
      <c r="C23" s="547"/>
      <c r="D23" s="548"/>
      <c r="E23" s="548"/>
      <c r="F23" s="548"/>
      <c r="G23" s="548"/>
      <c r="H23" s="548"/>
      <c r="I23" s="548"/>
      <c r="J23" s="548"/>
      <c r="K23" s="548"/>
      <c r="L23" s="548"/>
      <c r="M23" s="548"/>
      <c r="N23" s="548"/>
      <c r="O23" s="548"/>
      <c r="P23" s="548"/>
      <c r="Q23" s="548"/>
      <c r="R23" s="548"/>
      <c r="S23" s="548"/>
      <c r="T23" s="548"/>
      <c r="U23" s="548"/>
      <c r="V23" s="548"/>
      <c r="W23" s="548"/>
      <c r="X23" s="548"/>
      <c r="Y23" s="548"/>
      <c r="Z23" s="548"/>
      <c r="AA23" s="548"/>
      <c r="AB23" s="548"/>
      <c r="AC23" s="548"/>
      <c r="AD23" s="548"/>
      <c r="AE23" s="548"/>
      <c r="AF23" s="548"/>
      <c r="AG23" s="548"/>
      <c r="AH23" s="548"/>
      <c r="AI23" s="548"/>
      <c r="AJ23" s="548"/>
      <c r="AK23" s="549"/>
      <c r="AL23" s="539"/>
      <c r="AM23" s="231"/>
      <c r="AN23" s="231"/>
      <c r="AO23" s="231"/>
      <c r="AP23" s="231"/>
      <c r="AQ23" s="231"/>
    </row>
    <row r="26" spans="1:43" ht="72.75" customHeight="1">
      <c r="A26" s="236" t="s">
        <v>868</v>
      </c>
      <c r="B26" s="237"/>
      <c r="C26" s="237"/>
      <c r="D26" s="237"/>
      <c r="E26" s="237"/>
      <c r="F26" s="237"/>
      <c r="G26" s="237"/>
      <c r="H26" s="237"/>
      <c r="I26" s="237"/>
      <c r="J26" s="237"/>
      <c r="K26" s="237"/>
      <c r="L26" s="237"/>
      <c r="M26" s="237"/>
      <c r="N26" s="237"/>
      <c r="O26" s="237"/>
      <c r="P26" s="237"/>
      <c r="Q26" s="237"/>
      <c r="R26" s="237"/>
      <c r="S26" s="237"/>
      <c r="T26" s="237"/>
      <c r="U26" s="237"/>
      <c r="V26" s="237"/>
      <c r="W26" s="237"/>
      <c r="X26" s="237"/>
      <c r="Y26" s="237"/>
      <c r="Z26" s="237"/>
      <c r="AA26" s="237"/>
      <c r="AB26" s="237"/>
      <c r="AC26" s="237"/>
      <c r="AD26" s="237"/>
      <c r="AE26" s="237"/>
      <c r="AF26" s="237"/>
      <c r="AG26" s="237"/>
      <c r="AH26" s="237"/>
      <c r="AI26" s="237"/>
      <c r="AJ26" s="237"/>
      <c r="AK26" s="238"/>
    </row>
  </sheetData>
  <mergeCells count="10">
    <mergeCell ref="B2:AK2"/>
    <mergeCell ref="B4:AK4"/>
    <mergeCell ref="C5:AK9"/>
    <mergeCell ref="B11:AK11"/>
    <mergeCell ref="C12:AK16"/>
    <mergeCell ref="AL5:AQ9"/>
    <mergeCell ref="AL19:AQ23"/>
    <mergeCell ref="B18:AK18"/>
    <mergeCell ref="C19:AK23"/>
    <mergeCell ref="A26:AK2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CG134"/>
  <sheetViews>
    <sheetView showGridLines="0" view="pageBreakPreview" zoomScaleNormal="100" zoomScaleSheetLayoutView="100" workbookViewId="0">
      <selection activeCell="AM4" sqref="AM4"/>
    </sheetView>
  </sheetViews>
  <sheetFormatPr defaultRowHeight="16.5"/>
  <cols>
    <col min="1" max="1" width="9" style="27"/>
    <col min="2" max="3" width="1.125" style="155" customWidth="1"/>
    <col min="4" max="13" width="2.75" style="155" customWidth="1"/>
    <col min="14" max="38" width="3.25" style="155"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5">
      <c r="A2" s="122"/>
      <c r="B2" s="557" t="s">
        <v>655</v>
      </c>
      <c r="C2" s="557"/>
      <c r="D2" s="557"/>
      <c r="E2" s="557"/>
      <c r="F2" s="557"/>
      <c r="G2" s="557"/>
      <c r="H2" s="557"/>
      <c r="I2" s="557"/>
      <c r="J2" s="557"/>
      <c r="K2" s="557"/>
      <c r="L2" s="557"/>
      <c r="M2" s="557"/>
      <c r="N2" s="557"/>
      <c r="O2" s="557"/>
      <c r="P2" s="557"/>
      <c r="Q2" s="557"/>
      <c r="R2" s="557"/>
      <c r="S2" s="557"/>
      <c r="T2" s="557"/>
      <c r="U2" s="557"/>
      <c r="V2" s="557"/>
      <c r="W2" s="557"/>
      <c r="X2" s="557"/>
      <c r="Y2" s="557"/>
      <c r="Z2" s="557"/>
      <c r="AA2" s="557"/>
      <c r="AB2" s="557"/>
      <c r="AC2" s="557"/>
      <c r="AD2" s="557"/>
      <c r="AE2" s="557"/>
      <c r="AF2" s="557"/>
      <c r="AG2" s="557"/>
      <c r="AH2" s="557"/>
      <c r="AI2" s="557"/>
      <c r="AJ2" s="557"/>
      <c r="AK2" s="557"/>
      <c r="AL2" s="557"/>
    </row>
    <row r="3" spans="1:38"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L3" s="1"/>
    </row>
    <row r="4" spans="1:38" ht="20.25" customHeight="1">
      <c r="A4" s="99"/>
      <c r="B4" s="558" t="s">
        <v>656</v>
      </c>
      <c r="C4" s="558"/>
      <c r="D4" s="558"/>
      <c r="E4" s="558"/>
      <c r="F4" s="558"/>
      <c r="G4" s="558"/>
      <c r="H4" s="558"/>
      <c r="I4" s="558"/>
      <c r="J4" s="558"/>
      <c r="K4" s="558"/>
      <c r="L4" s="558"/>
      <c r="M4" s="558"/>
      <c r="N4" s="558"/>
      <c r="O4" s="558"/>
      <c r="P4" s="558"/>
      <c r="Q4" s="558"/>
      <c r="R4" s="558"/>
      <c r="S4" s="558"/>
      <c r="T4" s="558"/>
      <c r="U4" s="558"/>
      <c r="V4" s="558"/>
      <c r="W4" s="558"/>
      <c r="X4" s="558"/>
      <c r="Y4" s="558"/>
      <c r="Z4" s="558"/>
      <c r="AA4" s="558"/>
      <c r="AB4" s="558"/>
      <c r="AC4" s="558"/>
      <c r="AD4" s="558"/>
      <c r="AE4" s="558"/>
      <c r="AF4" s="558"/>
      <c r="AG4" s="558"/>
      <c r="AH4" s="558"/>
      <c r="AI4" s="558"/>
      <c r="AJ4" s="558"/>
      <c r="AK4" s="558"/>
      <c r="AL4" s="558"/>
    </row>
    <row r="5" spans="1:38">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row>
    <row r="6" spans="1:38" ht="16.5" customHeight="1">
      <c r="B6" s="27"/>
      <c r="C6" s="27"/>
      <c r="D6" s="27"/>
      <c r="E6" s="27"/>
      <c r="F6" s="27"/>
      <c r="G6" s="27"/>
      <c r="H6" s="27"/>
      <c r="I6" s="27"/>
      <c r="J6" s="27"/>
      <c r="K6" s="27"/>
      <c r="L6" s="27"/>
      <c r="M6" s="27" t="s">
        <v>415</v>
      </c>
      <c r="N6" s="27"/>
      <c r="O6" s="27"/>
      <c r="P6" s="27" t="s">
        <v>416</v>
      </c>
      <c r="Q6" s="128">
        <f>표지!E8</f>
        <v>6</v>
      </c>
      <c r="R6" s="27" t="s">
        <v>417</v>
      </c>
      <c r="S6" s="197">
        <f>표지!G8</f>
        <v>3</v>
      </c>
      <c r="T6" s="129" t="s">
        <v>1056</v>
      </c>
      <c r="U6" s="27"/>
      <c r="V6" s="27"/>
      <c r="W6" s="27" t="s">
        <v>419</v>
      </c>
      <c r="X6" s="27"/>
      <c r="Y6" s="27"/>
      <c r="Z6" s="130"/>
      <c r="AA6" s="578" t="str">
        <f>표지!G6</f>
        <v>2021.09.30</v>
      </c>
      <c r="AB6" s="578"/>
      <c r="AC6" s="578"/>
      <c r="AD6" s="130"/>
      <c r="AE6" s="27" t="s">
        <v>420</v>
      </c>
      <c r="AF6" s="27"/>
      <c r="AG6" s="27"/>
      <c r="AH6" s="27"/>
      <c r="AI6" s="27"/>
      <c r="AJ6" s="27"/>
      <c r="AK6" s="27"/>
      <c r="AL6" s="27"/>
    </row>
    <row r="7" spans="1:38" ht="16.5" customHeight="1">
      <c r="B7" s="27"/>
      <c r="C7" s="27"/>
      <c r="D7" s="27"/>
      <c r="E7" s="27"/>
      <c r="F7" s="27"/>
      <c r="G7" s="27"/>
      <c r="H7" s="27"/>
      <c r="I7" s="27"/>
      <c r="J7" s="27"/>
      <c r="K7" s="27"/>
      <c r="L7" s="27"/>
      <c r="M7" s="27" t="s">
        <v>421</v>
      </c>
      <c r="N7" s="27"/>
      <c r="O7" s="27"/>
      <c r="P7" s="27" t="s">
        <v>416</v>
      </c>
      <c r="Q7" s="131">
        <f>Q6-1</f>
        <v>5</v>
      </c>
      <c r="R7" s="27" t="s">
        <v>417</v>
      </c>
      <c r="S7" s="129"/>
      <c r="T7" s="129" t="s">
        <v>418</v>
      </c>
      <c r="U7" s="27"/>
      <c r="V7" s="27"/>
      <c r="W7" s="27" t="s">
        <v>419</v>
      </c>
      <c r="X7" s="27"/>
      <c r="Y7" s="27"/>
      <c r="Z7" s="130"/>
      <c r="AA7" s="579" t="s">
        <v>1098</v>
      </c>
      <c r="AB7" s="579"/>
      <c r="AC7" s="579"/>
      <c r="AD7" s="130"/>
      <c r="AE7" s="27" t="s">
        <v>420</v>
      </c>
      <c r="AF7" s="27"/>
      <c r="AG7" s="27"/>
      <c r="AH7" s="27"/>
      <c r="AI7" s="27"/>
      <c r="AJ7" s="27"/>
      <c r="AK7" s="27"/>
      <c r="AL7" s="27"/>
    </row>
    <row r="8" spans="1:38" ht="17.25" customHeight="1">
      <c r="B8" s="132"/>
      <c r="C8" s="132"/>
      <c r="D8" s="27" t="s">
        <v>422</v>
      </c>
      <c r="E8" s="133"/>
      <c r="F8" s="133"/>
      <c r="G8" s="27" t="str">
        <f>표지!E28</f>
        <v>대한제4호뉴스테이위탁관리부동산투자회사</v>
      </c>
      <c r="H8" s="133"/>
      <c r="I8" s="133"/>
      <c r="J8" s="133"/>
      <c r="K8" s="133"/>
      <c r="L8" s="133"/>
      <c r="M8" s="133"/>
      <c r="N8" s="133"/>
      <c r="O8" s="133"/>
      <c r="P8" s="133"/>
      <c r="Q8" s="133"/>
      <c r="R8" s="133"/>
      <c r="S8" s="133"/>
      <c r="T8" s="133"/>
      <c r="U8" s="133"/>
      <c r="V8" s="133"/>
      <c r="W8" s="133"/>
      <c r="X8" s="133"/>
      <c r="Y8" s="133"/>
      <c r="Z8" s="133"/>
      <c r="AA8" s="133"/>
      <c r="AB8" s="133"/>
      <c r="AC8" s="133"/>
      <c r="AD8" s="133"/>
      <c r="AE8" s="133"/>
      <c r="AF8" s="133"/>
      <c r="AG8" s="52"/>
      <c r="AH8" s="134"/>
      <c r="AI8" s="580" t="s">
        <v>423</v>
      </c>
      <c r="AJ8" s="580"/>
      <c r="AK8" s="580"/>
      <c r="AL8" s="580"/>
    </row>
    <row r="9" spans="1:38" ht="16.5" customHeight="1">
      <c r="B9" s="27"/>
      <c r="C9" s="27"/>
      <c r="D9" s="581" t="s">
        <v>424</v>
      </c>
      <c r="E9" s="582"/>
      <c r="F9" s="582"/>
      <c r="G9" s="582"/>
      <c r="H9" s="582"/>
      <c r="I9" s="582"/>
      <c r="J9" s="582"/>
      <c r="K9" s="582"/>
      <c r="L9" s="582"/>
      <c r="M9" s="582"/>
      <c r="N9" s="583"/>
      <c r="O9" s="135"/>
      <c r="P9" s="136"/>
      <c r="Q9" s="136"/>
      <c r="R9" s="136" t="s">
        <v>425</v>
      </c>
      <c r="S9" s="136">
        <f>Q6</f>
        <v>6</v>
      </c>
      <c r="T9" s="137" t="s">
        <v>426</v>
      </c>
      <c r="U9" s="136"/>
      <c r="V9" s="136">
        <f>S6</f>
        <v>3</v>
      </c>
      <c r="W9" s="136" t="str">
        <f>T6</f>
        <v>분기</v>
      </c>
      <c r="X9" s="136"/>
      <c r="Y9" s="136"/>
      <c r="Z9" s="136"/>
      <c r="AA9" s="138"/>
      <c r="AB9" s="139"/>
      <c r="AC9" s="139"/>
      <c r="AD9" s="139" t="s">
        <v>427</v>
      </c>
      <c r="AE9" s="140">
        <f>Q7</f>
        <v>5</v>
      </c>
      <c r="AF9" s="137" t="s">
        <v>428</v>
      </c>
      <c r="AG9" s="139"/>
      <c r="AH9" s="141"/>
      <c r="AI9" s="139" t="str">
        <f>T7</f>
        <v>기말</v>
      </c>
      <c r="AJ9" s="139"/>
      <c r="AK9" s="139"/>
      <c r="AL9" s="142"/>
    </row>
    <row r="10" spans="1:38" ht="16.5" customHeight="1">
      <c r="A10" s="143"/>
      <c r="B10" s="27"/>
      <c r="C10" s="27"/>
      <c r="D10" s="581"/>
      <c r="E10" s="582"/>
      <c r="F10" s="582"/>
      <c r="G10" s="582"/>
      <c r="H10" s="582"/>
      <c r="I10" s="582"/>
      <c r="J10" s="582"/>
      <c r="K10" s="582"/>
      <c r="L10" s="582"/>
      <c r="M10" s="582"/>
      <c r="N10" s="583"/>
      <c r="O10" s="584" t="s">
        <v>429</v>
      </c>
      <c r="P10" s="585"/>
      <c r="Q10" s="585"/>
      <c r="R10" s="585"/>
      <c r="S10" s="585"/>
      <c r="T10" s="585"/>
      <c r="U10" s="585"/>
      <c r="V10" s="585"/>
      <c r="W10" s="585"/>
      <c r="X10" s="585"/>
      <c r="Y10" s="585"/>
      <c r="Z10" s="586"/>
      <c r="AA10" s="584" t="s">
        <v>430</v>
      </c>
      <c r="AB10" s="585"/>
      <c r="AC10" s="585"/>
      <c r="AD10" s="585"/>
      <c r="AE10" s="585"/>
      <c r="AF10" s="585"/>
      <c r="AG10" s="585"/>
      <c r="AH10" s="585"/>
      <c r="AI10" s="585"/>
      <c r="AJ10" s="585"/>
      <c r="AK10" s="585"/>
      <c r="AL10" s="586"/>
    </row>
    <row r="11" spans="1:38" ht="16.5" customHeight="1">
      <c r="A11" s="129"/>
      <c r="B11" s="144"/>
      <c r="C11" s="144"/>
      <c r="D11" s="145" t="s">
        <v>431</v>
      </c>
      <c r="E11" s="146"/>
      <c r="F11" s="146"/>
      <c r="G11" s="146"/>
      <c r="H11" s="146"/>
      <c r="I11" s="146"/>
      <c r="J11" s="146"/>
      <c r="K11" s="146"/>
      <c r="L11" s="146"/>
      <c r="M11" s="146"/>
      <c r="N11" s="147"/>
      <c r="O11" s="571"/>
      <c r="P11" s="552"/>
      <c r="Q11" s="552"/>
      <c r="R11" s="552"/>
      <c r="S11" s="552"/>
      <c r="T11" s="552"/>
      <c r="U11" s="552"/>
      <c r="V11" s="552"/>
      <c r="W11" s="552"/>
      <c r="X11" s="552"/>
      <c r="Y11" s="552"/>
      <c r="Z11" s="552"/>
      <c r="AA11" s="552"/>
      <c r="AB11" s="552"/>
      <c r="AC11" s="552"/>
      <c r="AD11" s="552"/>
      <c r="AE11" s="552"/>
      <c r="AF11" s="552"/>
      <c r="AG11" s="552"/>
      <c r="AH11" s="552"/>
      <c r="AI11" s="552"/>
      <c r="AJ11" s="552"/>
      <c r="AK11" s="552"/>
      <c r="AL11" s="552"/>
    </row>
    <row r="12" spans="1:38" ht="16.5" customHeight="1">
      <c r="A12" s="129" t="s">
        <v>432</v>
      </c>
      <c r="B12" s="144"/>
      <c r="C12" s="144"/>
      <c r="D12" s="145" t="s">
        <v>433</v>
      </c>
      <c r="E12" s="146"/>
      <c r="F12" s="146"/>
      <c r="G12" s="146"/>
      <c r="H12" s="146"/>
      <c r="I12" s="146"/>
      <c r="J12" s="146"/>
      <c r="K12" s="146"/>
      <c r="L12" s="146"/>
      <c r="M12" s="146"/>
      <c r="N12" s="147"/>
      <c r="O12" s="571"/>
      <c r="P12" s="552"/>
      <c r="Q12" s="552"/>
      <c r="R12" s="552"/>
      <c r="S12" s="552"/>
      <c r="T12" s="552"/>
      <c r="U12" s="552">
        <f>+O13+O14+O15+O16+O17+O18+O19+O20+O21+O22+O23+O24+O25+O26+O32+O33+O34+O35</f>
        <v>30230926160</v>
      </c>
      <c r="V12" s="552"/>
      <c r="W12" s="552"/>
      <c r="X12" s="552"/>
      <c r="Y12" s="552"/>
      <c r="Z12" s="552"/>
      <c r="AA12" s="552"/>
      <c r="AB12" s="552"/>
      <c r="AC12" s="552"/>
      <c r="AD12" s="552"/>
      <c r="AE12" s="552"/>
      <c r="AF12" s="552"/>
      <c r="AG12" s="552">
        <f>+AA13+AA14+AA15+AA16+AA17+AA18+AA19+AA20+AA21+AA22+AA23+AA24+AA25+AA26+AA32+AA33+AA34+AA35</f>
        <v>38690225158</v>
      </c>
      <c r="AH12" s="552"/>
      <c r="AI12" s="552"/>
      <c r="AJ12" s="552"/>
      <c r="AK12" s="552"/>
      <c r="AL12" s="552"/>
    </row>
    <row r="13" spans="1:38" ht="16.5" customHeight="1">
      <c r="A13" s="129" t="s">
        <v>434</v>
      </c>
      <c r="B13" s="144"/>
      <c r="C13" s="144"/>
      <c r="D13" s="148" t="s">
        <v>435</v>
      </c>
      <c r="E13" s="146"/>
      <c r="F13" s="146"/>
      <c r="G13" s="146"/>
      <c r="H13" s="146"/>
      <c r="I13" s="146"/>
      <c r="J13" s="146"/>
      <c r="K13" s="146"/>
      <c r="L13" s="146"/>
      <c r="M13" s="146"/>
      <c r="N13" s="147"/>
      <c r="O13" s="550">
        <v>26028640780</v>
      </c>
      <c r="P13" s="551"/>
      <c r="Q13" s="551"/>
      <c r="R13" s="551"/>
      <c r="S13" s="551"/>
      <c r="T13" s="551"/>
      <c r="U13" s="552"/>
      <c r="V13" s="552"/>
      <c r="W13" s="552"/>
      <c r="X13" s="552"/>
      <c r="Y13" s="552"/>
      <c r="Z13" s="552"/>
      <c r="AA13" s="550">
        <v>34296052081</v>
      </c>
      <c r="AB13" s="551"/>
      <c r="AC13" s="551"/>
      <c r="AD13" s="551"/>
      <c r="AE13" s="551"/>
      <c r="AF13" s="551"/>
      <c r="AG13" s="552"/>
      <c r="AH13" s="552"/>
      <c r="AI13" s="552"/>
      <c r="AJ13" s="552"/>
      <c r="AK13" s="552"/>
      <c r="AL13" s="552"/>
    </row>
    <row r="14" spans="1:38" ht="16.5" customHeight="1">
      <c r="A14" s="129" t="s">
        <v>436</v>
      </c>
      <c r="B14" s="144"/>
      <c r="C14" s="144"/>
      <c r="D14" s="148" t="s">
        <v>437</v>
      </c>
      <c r="E14" s="146"/>
      <c r="F14" s="146"/>
      <c r="G14" s="146"/>
      <c r="H14" s="146"/>
      <c r="I14" s="146"/>
      <c r="J14" s="146"/>
      <c r="K14" s="146"/>
      <c r="L14" s="146"/>
      <c r="M14" s="146"/>
      <c r="N14" s="147"/>
      <c r="O14" s="550">
        <v>2304191599</v>
      </c>
      <c r="P14" s="551"/>
      <c r="Q14" s="551"/>
      <c r="R14" s="551"/>
      <c r="S14" s="551"/>
      <c r="T14" s="551"/>
      <c r="U14" s="552"/>
      <c r="V14" s="552"/>
      <c r="W14" s="552"/>
      <c r="X14" s="552"/>
      <c r="Y14" s="552"/>
      <c r="Z14" s="552"/>
      <c r="AA14" s="550">
        <v>2173358053</v>
      </c>
      <c r="AB14" s="551"/>
      <c r="AC14" s="551"/>
      <c r="AD14" s="551"/>
      <c r="AE14" s="551"/>
      <c r="AF14" s="551"/>
      <c r="AG14" s="552"/>
      <c r="AH14" s="552"/>
      <c r="AI14" s="552"/>
      <c r="AJ14" s="552"/>
      <c r="AK14" s="552"/>
      <c r="AL14" s="552"/>
    </row>
    <row r="15" spans="1:38" ht="16.5" customHeight="1">
      <c r="A15" s="129" t="s">
        <v>438</v>
      </c>
      <c r="B15" s="144"/>
      <c r="C15" s="144"/>
      <c r="D15" s="148" t="s">
        <v>439</v>
      </c>
      <c r="E15" s="146"/>
      <c r="F15" s="146"/>
      <c r="G15" s="146"/>
      <c r="H15" s="146"/>
      <c r="I15" s="146"/>
      <c r="J15" s="146"/>
      <c r="K15" s="146"/>
      <c r="L15" s="146"/>
      <c r="M15" s="146"/>
      <c r="N15" s="147"/>
      <c r="O15" s="550"/>
      <c r="P15" s="551"/>
      <c r="Q15" s="551"/>
      <c r="R15" s="551"/>
      <c r="S15" s="551"/>
      <c r="T15" s="551"/>
      <c r="U15" s="552"/>
      <c r="V15" s="552"/>
      <c r="W15" s="552"/>
      <c r="X15" s="552"/>
      <c r="Y15" s="552"/>
      <c r="Z15" s="552"/>
      <c r="AA15" s="550"/>
      <c r="AB15" s="551"/>
      <c r="AC15" s="551"/>
      <c r="AD15" s="551"/>
      <c r="AE15" s="551"/>
      <c r="AF15" s="551"/>
      <c r="AG15" s="552"/>
      <c r="AH15" s="552"/>
      <c r="AI15" s="552"/>
      <c r="AJ15" s="552"/>
      <c r="AK15" s="552"/>
      <c r="AL15" s="552"/>
    </row>
    <row r="16" spans="1:38" ht="16.5" customHeight="1">
      <c r="A16" s="129" t="s">
        <v>440</v>
      </c>
      <c r="B16" s="144"/>
      <c r="C16" s="144"/>
      <c r="D16" s="148" t="s">
        <v>441</v>
      </c>
      <c r="E16" s="146"/>
      <c r="F16" s="146"/>
      <c r="G16" s="146"/>
      <c r="H16" s="146"/>
      <c r="I16" s="146"/>
      <c r="J16" s="146"/>
      <c r="K16" s="146"/>
      <c r="L16" s="146"/>
      <c r="M16" s="146"/>
      <c r="N16" s="147"/>
      <c r="O16" s="550"/>
      <c r="P16" s="551"/>
      <c r="Q16" s="551"/>
      <c r="R16" s="551"/>
      <c r="S16" s="551"/>
      <c r="T16" s="551"/>
      <c r="U16" s="552"/>
      <c r="V16" s="552"/>
      <c r="W16" s="552"/>
      <c r="X16" s="552"/>
      <c r="Y16" s="552"/>
      <c r="Z16" s="552"/>
      <c r="AA16" s="550"/>
      <c r="AB16" s="551"/>
      <c r="AC16" s="551"/>
      <c r="AD16" s="551"/>
      <c r="AE16" s="551"/>
      <c r="AF16" s="551"/>
      <c r="AG16" s="552"/>
      <c r="AH16" s="552"/>
      <c r="AI16" s="552"/>
      <c r="AJ16" s="552"/>
      <c r="AK16" s="552"/>
      <c r="AL16" s="552"/>
    </row>
    <row r="17" spans="1:85" ht="16.5" customHeight="1">
      <c r="A17" s="129" t="s">
        <v>442</v>
      </c>
      <c r="B17" s="144"/>
      <c r="C17" s="144"/>
      <c r="D17" s="148" t="s">
        <v>443</v>
      </c>
      <c r="E17" s="146"/>
      <c r="F17" s="146"/>
      <c r="G17" s="146"/>
      <c r="H17" s="146"/>
      <c r="I17" s="146"/>
      <c r="J17" s="146"/>
      <c r="K17" s="146"/>
      <c r="L17" s="146"/>
      <c r="M17" s="146"/>
      <c r="N17" s="147"/>
      <c r="O17" s="550">
        <v>10240312</v>
      </c>
      <c r="P17" s="551"/>
      <c r="Q17" s="551"/>
      <c r="R17" s="551"/>
      <c r="S17" s="551"/>
      <c r="T17" s="551"/>
      <c r="U17" s="552"/>
      <c r="V17" s="552"/>
      <c r="W17" s="552"/>
      <c r="X17" s="552"/>
      <c r="Y17" s="552"/>
      <c r="Z17" s="552"/>
      <c r="AA17" s="550">
        <v>1961549</v>
      </c>
      <c r="AB17" s="551"/>
      <c r="AC17" s="551"/>
      <c r="AD17" s="551"/>
      <c r="AE17" s="551"/>
      <c r="AF17" s="551"/>
      <c r="AG17" s="552"/>
      <c r="AH17" s="552"/>
      <c r="AI17" s="552"/>
      <c r="AJ17" s="552"/>
      <c r="AK17" s="552"/>
      <c r="AL17" s="552"/>
    </row>
    <row r="18" spans="1:85" ht="16.5" customHeight="1">
      <c r="A18" s="129" t="s">
        <v>444</v>
      </c>
      <c r="B18" s="144"/>
      <c r="C18" s="144"/>
      <c r="D18" s="148" t="s">
        <v>445</v>
      </c>
      <c r="E18" s="146"/>
      <c r="F18" s="146"/>
      <c r="G18" s="146"/>
      <c r="H18" s="146"/>
      <c r="I18" s="146"/>
      <c r="J18" s="146"/>
      <c r="K18" s="146"/>
      <c r="L18" s="146"/>
      <c r="M18" s="146"/>
      <c r="N18" s="147"/>
      <c r="O18" s="550"/>
      <c r="P18" s="551"/>
      <c r="Q18" s="551"/>
      <c r="R18" s="551"/>
      <c r="S18" s="551"/>
      <c r="T18" s="551"/>
      <c r="U18" s="552"/>
      <c r="V18" s="552"/>
      <c r="W18" s="552"/>
      <c r="X18" s="552"/>
      <c r="Y18" s="552"/>
      <c r="Z18" s="552"/>
      <c r="AA18" s="550"/>
      <c r="AB18" s="551"/>
      <c r="AC18" s="551"/>
      <c r="AD18" s="551"/>
      <c r="AE18" s="551"/>
      <c r="AF18" s="551"/>
      <c r="AG18" s="552"/>
      <c r="AH18" s="552"/>
      <c r="AI18" s="552"/>
      <c r="AJ18" s="552"/>
      <c r="AK18" s="552"/>
      <c r="AL18" s="552"/>
    </row>
    <row r="19" spans="1:85" s="1" customFormat="1" ht="16.5" customHeight="1">
      <c r="A19" s="129" t="s">
        <v>446</v>
      </c>
      <c r="B19" s="144"/>
      <c r="C19" s="144"/>
      <c r="D19" s="148" t="s">
        <v>447</v>
      </c>
      <c r="E19" s="146"/>
      <c r="F19" s="146"/>
      <c r="G19" s="146"/>
      <c r="H19" s="146"/>
      <c r="I19" s="146"/>
      <c r="J19" s="146"/>
      <c r="K19" s="146"/>
      <c r="L19" s="146"/>
      <c r="M19" s="146"/>
      <c r="N19" s="147"/>
      <c r="O19" s="550">
        <v>367865842</v>
      </c>
      <c r="P19" s="551"/>
      <c r="Q19" s="551"/>
      <c r="R19" s="551"/>
      <c r="S19" s="551"/>
      <c r="T19" s="551"/>
      <c r="U19" s="552"/>
      <c r="V19" s="552"/>
      <c r="W19" s="552"/>
      <c r="X19" s="552"/>
      <c r="Y19" s="552"/>
      <c r="Z19" s="552"/>
      <c r="AA19" s="550">
        <v>367132404</v>
      </c>
      <c r="AB19" s="551"/>
      <c r="AC19" s="551"/>
      <c r="AD19" s="551"/>
      <c r="AE19" s="551"/>
      <c r="AF19" s="551"/>
      <c r="AG19" s="552"/>
      <c r="AH19" s="552"/>
      <c r="AI19" s="552"/>
      <c r="AJ19" s="552"/>
      <c r="AK19" s="552"/>
      <c r="AL19" s="552"/>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9" t="s">
        <v>448</v>
      </c>
      <c r="B20" s="144"/>
      <c r="C20" s="144"/>
      <c r="D20" s="148" t="s">
        <v>449</v>
      </c>
      <c r="E20" s="146"/>
      <c r="F20" s="146"/>
      <c r="G20" s="146"/>
      <c r="H20" s="146"/>
      <c r="I20" s="146"/>
      <c r="J20" s="146"/>
      <c r="K20" s="146"/>
      <c r="L20" s="146"/>
      <c r="M20" s="146"/>
      <c r="N20" s="147"/>
      <c r="O20" s="550"/>
      <c r="P20" s="551"/>
      <c r="Q20" s="551"/>
      <c r="R20" s="551"/>
      <c r="S20" s="551"/>
      <c r="T20" s="551"/>
      <c r="U20" s="552"/>
      <c r="V20" s="552"/>
      <c r="W20" s="552"/>
      <c r="X20" s="552"/>
      <c r="Y20" s="552"/>
      <c r="Z20" s="552"/>
      <c r="AA20" s="550"/>
      <c r="AB20" s="551"/>
      <c r="AC20" s="551"/>
      <c r="AD20" s="551"/>
      <c r="AE20" s="551"/>
      <c r="AF20" s="551"/>
      <c r="AG20" s="552"/>
      <c r="AH20" s="552"/>
      <c r="AI20" s="552"/>
      <c r="AJ20" s="552"/>
      <c r="AK20" s="552"/>
      <c r="AL20" s="552"/>
    </row>
    <row r="21" spans="1:85" ht="16.5" customHeight="1">
      <c r="A21" s="129" t="s">
        <v>450</v>
      </c>
      <c r="B21" s="144"/>
      <c r="C21" s="144"/>
      <c r="D21" s="148" t="s">
        <v>451</v>
      </c>
      <c r="E21" s="146"/>
      <c r="F21" s="146"/>
      <c r="G21" s="146"/>
      <c r="H21" s="146"/>
      <c r="I21" s="146"/>
      <c r="J21" s="146"/>
      <c r="K21" s="146"/>
      <c r="L21" s="146"/>
      <c r="M21" s="146"/>
      <c r="N21" s="147"/>
      <c r="O21" s="550">
        <v>1517008607</v>
      </c>
      <c r="P21" s="551"/>
      <c r="Q21" s="551"/>
      <c r="R21" s="551"/>
      <c r="S21" s="551"/>
      <c r="T21" s="551"/>
      <c r="U21" s="552"/>
      <c r="V21" s="552"/>
      <c r="W21" s="552"/>
      <c r="X21" s="552"/>
      <c r="Y21" s="552"/>
      <c r="Z21" s="552"/>
      <c r="AA21" s="550">
        <v>1845667811</v>
      </c>
      <c r="AB21" s="551"/>
      <c r="AC21" s="551"/>
      <c r="AD21" s="551"/>
      <c r="AE21" s="551"/>
      <c r="AF21" s="551"/>
      <c r="AG21" s="552"/>
      <c r="AH21" s="552"/>
      <c r="AI21" s="552"/>
      <c r="AJ21" s="552"/>
      <c r="AK21" s="552"/>
      <c r="AL21" s="552"/>
    </row>
    <row r="22" spans="1:85" ht="16.5" customHeight="1">
      <c r="A22" s="129" t="s">
        <v>452</v>
      </c>
      <c r="B22" s="144"/>
      <c r="C22" s="144"/>
      <c r="D22" s="148" t="s">
        <v>453</v>
      </c>
      <c r="E22" s="146"/>
      <c r="F22" s="146"/>
      <c r="G22" s="146"/>
      <c r="H22" s="146"/>
      <c r="I22" s="146"/>
      <c r="J22" s="146"/>
      <c r="K22" s="146"/>
      <c r="L22" s="146"/>
      <c r="M22" s="146"/>
      <c r="N22" s="147"/>
      <c r="O22" s="550"/>
      <c r="P22" s="551"/>
      <c r="Q22" s="551"/>
      <c r="R22" s="551"/>
      <c r="S22" s="551"/>
      <c r="T22" s="551"/>
      <c r="U22" s="552"/>
      <c r="V22" s="552"/>
      <c r="W22" s="552"/>
      <c r="X22" s="552"/>
      <c r="Y22" s="552"/>
      <c r="Z22" s="552"/>
      <c r="AA22" s="550"/>
      <c r="AB22" s="551"/>
      <c r="AC22" s="551"/>
      <c r="AD22" s="551"/>
      <c r="AE22" s="551"/>
      <c r="AF22" s="551"/>
      <c r="AG22" s="552"/>
      <c r="AH22" s="552"/>
      <c r="AI22" s="552"/>
      <c r="AJ22" s="552"/>
      <c r="AK22" s="552"/>
      <c r="AL22" s="552"/>
    </row>
    <row r="23" spans="1:85" ht="16.5" customHeight="1">
      <c r="A23" s="129" t="s">
        <v>454</v>
      </c>
      <c r="B23" s="144"/>
      <c r="C23" s="144"/>
      <c r="D23" s="148" t="s">
        <v>455</v>
      </c>
      <c r="E23" s="146"/>
      <c r="F23" s="146"/>
      <c r="G23" s="146"/>
      <c r="H23" s="146"/>
      <c r="I23" s="146"/>
      <c r="J23" s="146"/>
      <c r="K23" s="146"/>
      <c r="L23" s="146"/>
      <c r="M23" s="146"/>
      <c r="N23" s="147"/>
      <c r="O23" s="550">
        <v>2979020</v>
      </c>
      <c r="P23" s="551"/>
      <c r="Q23" s="551"/>
      <c r="R23" s="551"/>
      <c r="S23" s="551"/>
      <c r="T23" s="551"/>
      <c r="U23" s="552"/>
      <c r="V23" s="552"/>
      <c r="W23" s="552"/>
      <c r="X23" s="552"/>
      <c r="Y23" s="552"/>
      <c r="Z23" s="552"/>
      <c r="AA23" s="550">
        <v>6053260</v>
      </c>
      <c r="AB23" s="551"/>
      <c r="AC23" s="551"/>
      <c r="AD23" s="551"/>
      <c r="AE23" s="551"/>
      <c r="AF23" s="551"/>
      <c r="AG23" s="552"/>
      <c r="AH23" s="552"/>
      <c r="AI23" s="552"/>
      <c r="AJ23" s="552"/>
      <c r="AK23" s="552"/>
      <c r="AL23" s="552"/>
    </row>
    <row r="24" spans="1:85" ht="16.5" customHeight="1">
      <c r="A24" s="129" t="s">
        <v>456</v>
      </c>
      <c r="B24" s="144"/>
      <c r="C24" s="144"/>
      <c r="D24" s="148" t="s">
        <v>457</v>
      </c>
      <c r="E24" s="146"/>
      <c r="F24" s="146"/>
      <c r="G24" s="146"/>
      <c r="H24" s="146"/>
      <c r="I24" s="146"/>
      <c r="J24" s="146"/>
      <c r="K24" s="146"/>
      <c r="L24" s="146"/>
      <c r="M24" s="146"/>
      <c r="N24" s="147"/>
      <c r="O24" s="550"/>
      <c r="P24" s="551"/>
      <c r="Q24" s="551"/>
      <c r="R24" s="551"/>
      <c r="S24" s="551"/>
      <c r="T24" s="551"/>
      <c r="U24" s="552"/>
      <c r="V24" s="552"/>
      <c r="W24" s="552"/>
      <c r="X24" s="552"/>
      <c r="Y24" s="552"/>
      <c r="Z24" s="552"/>
      <c r="AA24" s="550"/>
      <c r="AB24" s="551"/>
      <c r="AC24" s="551"/>
      <c r="AD24" s="551"/>
      <c r="AE24" s="551"/>
      <c r="AF24" s="551"/>
      <c r="AG24" s="552"/>
      <c r="AH24" s="552"/>
      <c r="AI24" s="552"/>
      <c r="AJ24" s="552"/>
      <c r="AK24" s="552"/>
      <c r="AL24" s="552"/>
    </row>
    <row r="25" spans="1:85" ht="16.5" customHeight="1">
      <c r="A25" s="129" t="s">
        <v>458</v>
      </c>
      <c r="B25" s="144"/>
      <c r="C25" s="144"/>
      <c r="D25" s="148" t="s">
        <v>459</v>
      </c>
      <c r="E25" s="146"/>
      <c r="F25" s="146"/>
      <c r="G25" s="146"/>
      <c r="H25" s="146"/>
      <c r="I25" s="146"/>
      <c r="J25" s="146"/>
      <c r="K25" s="146"/>
      <c r="L25" s="146"/>
      <c r="M25" s="146"/>
      <c r="N25" s="147"/>
      <c r="O25" s="550"/>
      <c r="P25" s="551"/>
      <c r="Q25" s="551"/>
      <c r="R25" s="551"/>
      <c r="S25" s="551"/>
      <c r="T25" s="551"/>
      <c r="U25" s="552"/>
      <c r="V25" s="552"/>
      <c r="W25" s="552"/>
      <c r="X25" s="552"/>
      <c r="Y25" s="552"/>
      <c r="Z25" s="552"/>
      <c r="AA25" s="550"/>
      <c r="AB25" s="551"/>
      <c r="AC25" s="551"/>
      <c r="AD25" s="551"/>
      <c r="AE25" s="551"/>
      <c r="AF25" s="551"/>
      <c r="AG25" s="552"/>
      <c r="AH25" s="552"/>
      <c r="AI25" s="552"/>
      <c r="AJ25" s="552"/>
      <c r="AK25" s="552"/>
      <c r="AL25" s="552"/>
    </row>
    <row r="26" spans="1:85" ht="16.5" customHeight="1">
      <c r="A26" s="129" t="s">
        <v>460</v>
      </c>
      <c r="B26" s="144"/>
      <c r="C26" s="144"/>
      <c r="D26" s="148" t="s">
        <v>461</v>
      </c>
      <c r="E26" s="146"/>
      <c r="F26" s="146"/>
      <c r="G26" s="146"/>
      <c r="H26" s="146"/>
      <c r="I26" s="146"/>
      <c r="J26" s="146"/>
      <c r="K26" s="146"/>
      <c r="L26" s="146"/>
      <c r="M26" s="146"/>
      <c r="N26" s="147"/>
      <c r="O26" s="571">
        <f>+O27+O28+O29+O30+O31</f>
        <v>0</v>
      </c>
      <c r="P26" s="552"/>
      <c r="Q26" s="552"/>
      <c r="R26" s="552"/>
      <c r="S26" s="552"/>
      <c r="T26" s="552"/>
      <c r="U26" s="552"/>
      <c r="V26" s="552"/>
      <c r="W26" s="552"/>
      <c r="X26" s="552"/>
      <c r="Y26" s="552"/>
      <c r="Z26" s="552"/>
      <c r="AA26" s="552">
        <f>+AA27+AA28+AA29+AA30+AA31</f>
        <v>0</v>
      </c>
      <c r="AB26" s="552"/>
      <c r="AC26" s="552"/>
      <c r="AD26" s="552"/>
      <c r="AE26" s="552"/>
      <c r="AF26" s="552"/>
      <c r="AG26" s="552"/>
      <c r="AH26" s="552"/>
      <c r="AI26" s="552"/>
      <c r="AJ26" s="552"/>
      <c r="AK26" s="552"/>
      <c r="AL26" s="552"/>
    </row>
    <row r="27" spans="1:85" ht="16.5" customHeight="1">
      <c r="A27" s="129" t="s">
        <v>462</v>
      </c>
      <c r="B27" s="144"/>
      <c r="C27" s="144"/>
      <c r="D27" s="148" t="s">
        <v>463</v>
      </c>
      <c r="E27" s="146"/>
      <c r="F27" s="146"/>
      <c r="G27" s="146"/>
      <c r="H27" s="146"/>
      <c r="I27" s="146"/>
      <c r="J27" s="146"/>
      <c r="K27" s="146"/>
      <c r="L27" s="146"/>
      <c r="M27" s="146"/>
      <c r="N27" s="147"/>
      <c r="O27" s="550"/>
      <c r="P27" s="551"/>
      <c r="Q27" s="551"/>
      <c r="R27" s="551"/>
      <c r="S27" s="551"/>
      <c r="T27" s="551"/>
      <c r="U27" s="552"/>
      <c r="V27" s="552"/>
      <c r="W27" s="552"/>
      <c r="X27" s="552"/>
      <c r="Y27" s="552"/>
      <c r="Z27" s="552"/>
      <c r="AA27" s="551"/>
      <c r="AB27" s="551"/>
      <c r="AC27" s="551"/>
      <c r="AD27" s="551"/>
      <c r="AE27" s="551"/>
      <c r="AF27" s="551"/>
      <c r="AG27" s="552"/>
      <c r="AH27" s="552"/>
      <c r="AI27" s="552"/>
      <c r="AJ27" s="552"/>
      <c r="AK27" s="552"/>
      <c r="AL27" s="552"/>
    </row>
    <row r="28" spans="1:85" ht="16.5" customHeight="1">
      <c r="A28" s="129" t="s">
        <v>464</v>
      </c>
      <c r="B28" s="144"/>
      <c r="C28" s="144"/>
      <c r="D28" s="148" t="s">
        <v>465</v>
      </c>
      <c r="E28" s="146"/>
      <c r="F28" s="146"/>
      <c r="G28" s="146"/>
      <c r="H28" s="146"/>
      <c r="I28" s="146"/>
      <c r="J28" s="146"/>
      <c r="K28" s="146"/>
      <c r="L28" s="146"/>
      <c r="M28" s="146"/>
      <c r="N28" s="147"/>
      <c r="O28" s="550"/>
      <c r="P28" s="551"/>
      <c r="Q28" s="551"/>
      <c r="R28" s="551"/>
      <c r="S28" s="551"/>
      <c r="T28" s="551"/>
      <c r="U28" s="552"/>
      <c r="V28" s="552"/>
      <c r="W28" s="552"/>
      <c r="X28" s="552"/>
      <c r="Y28" s="552"/>
      <c r="Z28" s="552"/>
      <c r="AA28" s="551"/>
      <c r="AB28" s="551"/>
      <c r="AC28" s="551"/>
      <c r="AD28" s="551"/>
      <c r="AE28" s="551"/>
      <c r="AF28" s="551"/>
      <c r="AG28" s="552"/>
      <c r="AH28" s="552"/>
      <c r="AI28" s="552"/>
      <c r="AJ28" s="552"/>
      <c r="AK28" s="552"/>
      <c r="AL28" s="552"/>
    </row>
    <row r="29" spans="1:85" ht="16.5" customHeight="1">
      <c r="A29" s="129" t="s">
        <v>466</v>
      </c>
      <c r="B29" s="144"/>
      <c r="C29" s="144"/>
      <c r="D29" s="148" t="s">
        <v>467</v>
      </c>
      <c r="E29" s="146"/>
      <c r="F29" s="146"/>
      <c r="G29" s="146"/>
      <c r="H29" s="146"/>
      <c r="I29" s="146"/>
      <c r="J29" s="146"/>
      <c r="K29" s="146"/>
      <c r="L29" s="146"/>
      <c r="M29" s="146"/>
      <c r="N29" s="147"/>
      <c r="O29" s="574"/>
      <c r="P29" s="574"/>
      <c r="Q29" s="574"/>
      <c r="R29" s="574"/>
      <c r="S29" s="574"/>
      <c r="T29" s="550"/>
      <c r="U29" s="575"/>
      <c r="V29" s="576"/>
      <c r="W29" s="576"/>
      <c r="X29" s="576"/>
      <c r="Y29" s="576"/>
      <c r="Z29" s="571"/>
      <c r="AA29" s="577"/>
      <c r="AB29" s="574"/>
      <c r="AC29" s="574"/>
      <c r="AD29" s="574"/>
      <c r="AE29" s="574"/>
      <c r="AF29" s="550"/>
      <c r="AG29" s="575"/>
      <c r="AH29" s="576"/>
      <c r="AI29" s="576"/>
      <c r="AJ29" s="576"/>
      <c r="AK29" s="576"/>
      <c r="AL29" s="571"/>
    </row>
    <row r="30" spans="1:85" ht="16.5" customHeight="1">
      <c r="A30" s="129" t="s">
        <v>468</v>
      </c>
      <c r="B30" s="144"/>
      <c r="C30" s="144"/>
      <c r="D30" s="148" t="s">
        <v>469</v>
      </c>
      <c r="E30" s="146"/>
      <c r="F30" s="146"/>
      <c r="G30" s="146"/>
      <c r="H30" s="146"/>
      <c r="I30" s="146"/>
      <c r="J30" s="146"/>
      <c r="K30" s="146"/>
      <c r="L30" s="146"/>
      <c r="M30" s="146"/>
      <c r="N30" s="147"/>
      <c r="O30" s="550"/>
      <c r="P30" s="551"/>
      <c r="Q30" s="551"/>
      <c r="R30" s="551"/>
      <c r="S30" s="551"/>
      <c r="T30" s="551"/>
      <c r="U30" s="552"/>
      <c r="V30" s="552"/>
      <c r="W30" s="552"/>
      <c r="X30" s="552"/>
      <c r="Y30" s="552"/>
      <c r="Z30" s="552"/>
      <c r="AA30" s="551"/>
      <c r="AB30" s="551"/>
      <c r="AC30" s="551"/>
      <c r="AD30" s="551"/>
      <c r="AE30" s="551"/>
      <c r="AF30" s="551"/>
      <c r="AG30" s="552"/>
      <c r="AH30" s="552"/>
      <c r="AI30" s="552"/>
      <c r="AJ30" s="552"/>
      <c r="AK30" s="552"/>
      <c r="AL30" s="552"/>
    </row>
    <row r="31" spans="1:85" ht="16.5" customHeight="1">
      <c r="A31" s="129" t="s">
        <v>470</v>
      </c>
      <c r="B31" s="144"/>
      <c r="C31" s="144"/>
      <c r="D31" s="148" t="s">
        <v>471</v>
      </c>
      <c r="E31" s="146"/>
      <c r="F31" s="146"/>
      <c r="G31" s="146"/>
      <c r="H31" s="146"/>
      <c r="I31" s="146"/>
      <c r="J31" s="146"/>
      <c r="K31" s="146"/>
      <c r="L31" s="146"/>
      <c r="M31" s="146"/>
      <c r="N31" s="147"/>
      <c r="O31" s="550"/>
      <c r="P31" s="551"/>
      <c r="Q31" s="551"/>
      <c r="R31" s="551"/>
      <c r="S31" s="551"/>
      <c r="T31" s="551"/>
      <c r="U31" s="552"/>
      <c r="V31" s="552"/>
      <c r="W31" s="552"/>
      <c r="X31" s="552"/>
      <c r="Y31" s="552"/>
      <c r="Z31" s="552"/>
      <c r="AA31" s="551"/>
      <c r="AB31" s="551"/>
      <c r="AC31" s="551"/>
      <c r="AD31" s="551"/>
      <c r="AE31" s="551"/>
      <c r="AF31" s="551"/>
      <c r="AG31" s="552"/>
      <c r="AH31" s="552"/>
      <c r="AI31" s="552"/>
      <c r="AJ31" s="552"/>
      <c r="AK31" s="552"/>
      <c r="AL31" s="552"/>
    </row>
    <row r="32" spans="1:85" ht="16.5" customHeight="1">
      <c r="A32" s="129" t="s">
        <v>472</v>
      </c>
      <c r="B32" s="144"/>
      <c r="C32" s="144"/>
      <c r="D32" s="148" t="s">
        <v>473</v>
      </c>
      <c r="E32" s="146"/>
      <c r="F32" s="146"/>
      <c r="G32" s="146"/>
      <c r="H32" s="146"/>
      <c r="I32" s="146"/>
      <c r="J32" s="146"/>
      <c r="K32" s="146"/>
      <c r="L32" s="146"/>
      <c r="M32" s="146"/>
      <c r="N32" s="147"/>
      <c r="O32" s="550"/>
      <c r="P32" s="551"/>
      <c r="Q32" s="551"/>
      <c r="R32" s="551"/>
      <c r="S32" s="551"/>
      <c r="T32" s="551"/>
      <c r="U32" s="552"/>
      <c r="V32" s="552"/>
      <c r="W32" s="552"/>
      <c r="X32" s="552"/>
      <c r="Y32" s="552"/>
      <c r="Z32" s="552"/>
      <c r="AA32" s="551"/>
      <c r="AB32" s="551"/>
      <c r="AC32" s="551"/>
      <c r="AD32" s="551"/>
      <c r="AE32" s="551"/>
      <c r="AF32" s="551"/>
      <c r="AG32" s="552"/>
      <c r="AH32" s="552"/>
      <c r="AI32" s="552"/>
      <c r="AJ32" s="552"/>
      <c r="AK32" s="552"/>
      <c r="AL32" s="552"/>
    </row>
    <row r="33" spans="1:38" ht="16.5" customHeight="1">
      <c r="A33" s="129" t="s">
        <v>474</v>
      </c>
      <c r="B33" s="144"/>
      <c r="C33" s="144"/>
      <c r="D33" s="148" t="s">
        <v>475</v>
      </c>
      <c r="E33" s="146"/>
      <c r="F33" s="146"/>
      <c r="G33" s="146"/>
      <c r="H33" s="146"/>
      <c r="I33" s="146"/>
      <c r="J33" s="146"/>
      <c r="K33" s="146"/>
      <c r="L33" s="146"/>
      <c r="M33" s="146"/>
      <c r="N33" s="147"/>
      <c r="O33" s="550"/>
      <c r="P33" s="551"/>
      <c r="Q33" s="551"/>
      <c r="R33" s="551"/>
      <c r="S33" s="551"/>
      <c r="T33" s="551"/>
      <c r="U33" s="552"/>
      <c r="V33" s="552"/>
      <c r="W33" s="552"/>
      <c r="X33" s="552"/>
      <c r="Y33" s="552"/>
      <c r="Z33" s="552"/>
      <c r="AA33" s="551"/>
      <c r="AB33" s="551"/>
      <c r="AC33" s="551"/>
      <c r="AD33" s="551"/>
      <c r="AE33" s="551"/>
      <c r="AF33" s="551"/>
      <c r="AG33" s="552"/>
      <c r="AH33" s="552"/>
      <c r="AI33" s="552"/>
      <c r="AJ33" s="552"/>
      <c r="AK33" s="552"/>
      <c r="AL33" s="552"/>
    </row>
    <row r="34" spans="1:38" ht="16.5" customHeight="1">
      <c r="A34" s="129" t="s">
        <v>476</v>
      </c>
      <c r="B34" s="144"/>
      <c r="C34" s="144"/>
      <c r="D34" s="148" t="s">
        <v>477</v>
      </c>
      <c r="E34" s="146"/>
      <c r="F34" s="146"/>
      <c r="G34" s="146"/>
      <c r="H34" s="146"/>
      <c r="I34" s="146"/>
      <c r="J34" s="146"/>
      <c r="K34" s="146"/>
      <c r="L34" s="146"/>
      <c r="M34" s="146"/>
      <c r="N34" s="147"/>
      <c r="O34" s="550"/>
      <c r="P34" s="551"/>
      <c r="Q34" s="551"/>
      <c r="R34" s="551"/>
      <c r="S34" s="551"/>
      <c r="T34" s="551"/>
      <c r="U34" s="552"/>
      <c r="V34" s="552"/>
      <c r="W34" s="552"/>
      <c r="X34" s="552"/>
      <c r="Y34" s="552"/>
      <c r="Z34" s="552"/>
      <c r="AA34" s="551"/>
      <c r="AB34" s="551"/>
      <c r="AC34" s="551"/>
      <c r="AD34" s="551"/>
      <c r="AE34" s="551"/>
      <c r="AF34" s="551"/>
      <c r="AG34" s="552"/>
      <c r="AH34" s="552"/>
      <c r="AI34" s="552"/>
      <c r="AJ34" s="552"/>
      <c r="AK34" s="552"/>
      <c r="AL34" s="552"/>
    </row>
    <row r="35" spans="1:38" ht="16.5" customHeight="1">
      <c r="A35" s="129" t="s">
        <v>478</v>
      </c>
      <c r="B35" s="144"/>
      <c r="C35" s="144"/>
      <c r="D35" s="148" t="s">
        <v>479</v>
      </c>
      <c r="E35" s="146"/>
      <c r="F35" s="146"/>
      <c r="G35" s="146"/>
      <c r="H35" s="146"/>
      <c r="I35" s="146"/>
      <c r="J35" s="146"/>
      <c r="K35" s="146"/>
      <c r="L35" s="146"/>
      <c r="M35" s="146"/>
      <c r="N35" s="147"/>
      <c r="O35" s="550"/>
      <c r="P35" s="551"/>
      <c r="Q35" s="551"/>
      <c r="R35" s="551"/>
      <c r="S35" s="551"/>
      <c r="T35" s="551"/>
      <c r="U35" s="552"/>
      <c r="V35" s="552"/>
      <c r="W35" s="552"/>
      <c r="X35" s="552"/>
      <c r="Y35" s="552"/>
      <c r="Z35" s="552"/>
      <c r="AA35" s="551"/>
      <c r="AB35" s="551"/>
      <c r="AC35" s="551"/>
      <c r="AD35" s="551"/>
      <c r="AE35" s="551"/>
      <c r="AF35" s="551"/>
      <c r="AG35" s="552"/>
      <c r="AH35" s="552"/>
      <c r="AI35" s="552"/>
      <c r="AJ35" s="552"/>
      <c r="AK35" s="552"/>
      <c r="AL35" s="552"/>
    </row>
    <row r="36" spans="1:38" ht="16.5" customHeight="1">
      <c r="A36" s="129" t="s">
        <v>480</v>
      </c>
      <c r="B36" s="144"/>
      <c r="C36" s="144"/>
      <c r="D36" s="145" t="s">
        <v>481</v>
      </c>
      <c r="E36" s="146"/>
      <c r="F36" s="146"/>
      <c r="G36" s="146"/>
      <c r="H36" s="146"/>
      <c r="I36" s="146"/>
      <c r="J36" s="146"/>
      <c r="K36" s="146"/>
      <c r="L36" s="146"/>
      <c r="M36" s="146"/>
      <c r="N36" s="147"/>
      <c r="O36" s="571"/>
      <c r="P36" s="552"/>
      <c r="Q36" s="552"/>
      <c r="R36" s="552"/>
      <c r="S36" s="552"/>
      <c r="T36" s="552"/>
      <c r="U36" s="552">
        <f>+O37+O38+O39+O40+O46+O60+O71+O75+O76+O77+O78</f>
        <v>351348561333</v>
      </c>
      <c r="V36" s="552"/>
      <c r="W36" s="552"/>
      <c r="X36" s="552"/>
      <c r="Y36" s="552"/>
      <c r="Z36" s="552"/>
      <c r="AA36" s="552"/>
      <c r="AB36" s="552"/>
      <c r="AC36" s="552"/>
      <c r="AD36" s="552"/>
      <c r="AE36" s="552"/>
      <c r="AF36" s="552"/>
      <c r="AG36" s="552">
        <f>+AA37+AA38+AA39+AA40+AA46+AA60+AA71+AA75+AA76+AA77+AA78</f>
        <v>354553068501</v>
      </c>
      <c r="AH36" s="552"/>
      <c r="AI36" s="552"/>
      <c r="AJ36" s="552"/>
      <c r="AK36" s="552"/>
      <c r="AL36" s="552"/>
    </row>
    <row r="37" spans="1:38" ht="16.5" customHeight="1">
      <c r="A37" s="129" t="s">
        <v>482</v>
      </c>
      <c r="B37" s="144"/>
      <c r="C37" s="144"/>
      <c r="D37" s="148" t="s">
        <v>483</v>
      </c>
      <c r="E37" s="146"/>
      <c r="F37" s="146"/>
      <c r="G37" s="146"/>
      <c r="H37" s="146"/>
      <c r="I37" s="146"/>
      <c r="J37" s="146"/>
      <c r="K37" s="146"/>
      <c r="L37" s="146"/>
      <c r="M37" s="146"/>
      <c r="N37" s="147"/>
      <c r="O37" s="550"/>
      <c r="P37" s="551"/>
      <c r="Q37" s="551"/>
      <c r="R37" s="551"/>
      <c r="S37" s="551"/>
      <c r="T37" s="551"/>
      <c r="U37" s="552"/>
      <c r="V37" s="552"/>
      <c r="W37" s="552"/>
      <c r="X37" s="552"/>
      <c r="Y37" s="552"/>
      <c r="Z37" s="552"/>
      <c r="AA37" s="551"/>
      <c r="AB37" s="551"/>
      <c r="AC37" s="551"/>
      <c r="AD37" s="551"/>
      <c r="AE37" s="551"/>
      <c r="AF37" s="551"/>
      <c r="AG37" s="552"/>
      <c r="AH37" s="552"/>
      <c r="AI37" s="552"/>
      <c r="AJ37" s="552"/>
      <c r="AK37" s="552"/>
      <c r="AL37" s="552"/>
    </row>
    <row r="38" spans="1:38" ht="16.5" customHeight="1">
      <c r="A38" s="129" t="s">
        <v>484</v>
      </c>
      <c r="B38" s="144"/>
      <c r="C38" s="144"/>
      <c r="D38" s="148" t="s">
        <v>485</v>
      </c>
      <c r="E38" s="146"/>
      <c r="F38" s="146"/>
      <c r="G38" s="146"/>
      <c r="H38" s="146"/>
      <c r="I38" s="146"/>
      <c r="J38" s="146"/>
      <c r="K38" s="146"/>
      <c r="L38" s="146"/>
      <c r="M38" s="146"/>
      <c r="N38" s="147"/>
      <c r="O38" s="550"/>
      <c r="P38" s="551"/>
      <c r="Q38" s="551"/>
      <c r="R38" s="551"/>
      <c r="S38" s="551"/>
      <c r="T38" s="551"/>
      <c r="U38" s="552"/>
      <c r="V38" s="552"/>
      <c r="W38" s="552"/>
      <c r="X38" s="552"/>
      <c r="Y38" s="552"/>
      <c r="Z38" s="552"/>
      <c r="AA38" s="551"/>
      <c r="AB38" s="551"/>
      <c r="AC38" s="551"/>
      <c r="AD38" s="551"/>
      <c r="AE38" s="551"/>
      <c r="AF38" s="551"/>
      <c r="AG38" s="552"/>
      <c r="AH38" s="552"/>
      <c r="AI38" s="552"/>
      <c r="AJ38" s="552"/>
      <c r="AK38" s="552"/>
      <c r="AL38" s="552"/>
    </row>
    <row r="39" spans="1:38" ht="16.5" customHeight="1">
      <c r="A39" s="129" t="s">
        <v>486</v>
      </c>
      <c r="B39" s="144"/>
      <c r="C39" s="144"/>
      <c r="D39" s="148" t="s">
        <v>487</v>
      </c>
      <c r="E39" s="146"/>
      <c r="F39" s="146"/>
      <c r="G39" s="146"/>
      <c r="H39" s="146"/>
      <c r="I39" s="146"/>
      <c r="J39" s="146"/>
      <c r="K39" s="146"/>
      <c r="L39" s="146"/>
      <c r="M39" s="146"/>
      <c r="N39" s="147"/>
      <c r="O39" s="550"/>
      <c r="P39" s="551"/>
      <c r="Q39" s="551"/>
      <c r="R39" s="551"/>
      <c r="S39" s="551"/>
      <c r="T39" s="551"/>
      <c r="U39" s="552"/>
      <c r="V39" s="552"/>
      <c r="W39" s="552"/>
      <c r="X39" s="552"/>
      <c r="Y39" s="552"/>
      <c r="Z39" s="552"/>
      <c r="AA39" s="551"/>
      <c r="AB39" s="551"/>
      <c r="AC39" s="551"/>
      <c r="AD39" s="551"/>
      <c r="AE39" s="551"/>
      <c r="AF39" s="551"/>
      <c r="AG39" s="552"/>
      <c r="AH39" s="552"/>
      <c r="AI39" s="552"/>
      <c r="AJ39" s="552"/>
      <c r="AK39" s="552"/>
      <c r="AL39" s="552"/>
    </row>
    <row r="40" spans="1:38" ht="16.5" customHeight="1">
      <c r="A40" s="129" t="s">
        <v>488</v>
      </c>
      <c r="B40" s="144"/>
      <c r="C40" s="144"/>
      <c r="D40" s="148" t="s">
        <v>489</v>
      </c>
      <c r="E40" s="146"/>
      <c r="F40" s="146"/>
      <c r="G40" s="146"/>
      <c r="H40" s="146"/>
      <c r="I40" s="146"/>
      <c r="J40" s="146"/>
      <c r="K40" s="146"/>
      <c r="L40" s="146"/>
      <c r="M40" s="146"/>
      <c r="N40" s="147"/>
      <c r="O40" s="571">
        <f>+O41+O42+O43+O44+O45</f>
        <v>0</v>
      </c>
      <c r="P40" s="552"/>
      <c r="Q40" s="552"/>
      <c r="R40" s="552"/>
      <c r="S40" s="552"/>
      <c r="T40" s="552"/>
      <c r="U40" s="552"/>
      <c r="V40" s="552"/>
      <c r="W40" s="552"/>
      <c r="X40" s="552"/>
      <c r="Y40" s="552"/>
      <c r="Z40" s="552"/>
      <c r="AA40" s="552">
        <f>+AA41+AA42+AA43+AA44+AA45</f>
        <v>0</v>
      </c>
      <c r="AB40" s="552"/>
      <c r="AC40" s="552"/>
      <c r="AD40" s="552"/>
      <c r="AE40" s="552"/>
      <c r="AF40" s="552"/>
      <c r="AG40" s="552"/>
      <c r="AH40" s="552"/>
      <c r="AI40" s="552"/>
      <c r="AJ40" s="552"/>
      <c r="AK40" s="552"/>
      <c r="AL40" s="552"/>
    </row>
    <row r="41" spans="1:38" ht="16.5" customHeight="1">
      <c r="A41" s="129" t="s">
        <v>490</v>
      </c>
      <c r="B41" s="144"/>
      <c r="C41" s="144"/>
      <c r="D41" s="148" t="s">
        <v>491</v>
      </c>
      <c r="E41" s="146"/>
      <c r="F41" s="146"/>
      <c r="G41" s="146"/>
      <c r="H41" s="146"/>
      <c r="I41" s="146"/>
      <c r="J41" s="146"/>
      <c r="K41" s="146"/>
      <c r="L41" s="146"/>
      <c r="M41" s="146"/>
      <c r="N41" s="147"/>
      <c r="O41" s="550"/>
      <c r="P41" s="551"/>
      <c r="Q41" s="551"/>
      <c r="R41" s="551"/>
      <c r="S41" s="551"/>
      <c r="T41" s="551"/>
      <c r="U41" s="552"/>
      <c r="V41" s="552"/>
      <c r="W41" s="552"/>
      <c r="X41" s="552"/>
      <c r="Y41" s="552"/>
      <c r="Z41" s="552"/>
      <c r="AA41" s="551"/>
      <c r="AB41" s="551"/>
      <c r="AC41" s="551"/>
      <c r="AD41" s="551"/>
      <c r="AE41" s="551"/>
      <c r="AF41" s="551"/>
      <c r="AG41" s="552"/>
      <c r="AH41" s="552"/>
      <c r="AI41" s="552"/>
      <c r="AJ41" s="552"/>
      <c r="AK41" s="552"/>
      <c r="AL41" s="552"/>
    </row>
    <row r="42" spans="1:38" ht="16.5" customHeight="1">
      <c r="A42" s="129" t="s">
        <v>492</v>
      </c>
      <c r="B42" s="144"/>
      <c r="C42" s="144"/>
      <c r="D42" s="148" t="s">
        <v>493</v>
      </c>
      <c r="E42" s="146"/>
      <c r="F42" s="146"/>
      <c r="G42" s="146"/>
      <c r="H42" s="146"/>
      <c r="I42" s="146"/>
      <c r="J42" s="146"/>
      <c r="K42" s="146"/>
      <c r="L42" s="146"/>
      <c r="M42" s="146"/>
      <c r="N42" s="147"/>
      <c r="O42" s="550"/>
      <c r="P42" s="551"/>
      <c r="Q42" s="551"/>
      <c r="R42" s="551"/>
      <c r="S42" s="551"/>
      <c r="T42" s="551"/>
      <c r="U42" s="552"/>
      <c r="V42" s="552"/>
      <c r="W42" s="552"/>
      <c r="X42" s="552"/>
      <c r="Y42" s="552"/>
      <c r="Z42" s="552"/>
      <c r="AA42" s="551"/>
      <c r="AB42" s="551"/>
      <c r="AC42" s="551"/>
      <c r="AD42" s="551"/>
      <c r="AE42" s="551"/>
      <c r="AF42" s="551"/>
      <c r="AG42" s="552"/>
      <c r="AH42" s="552"/>
      <c r="AI42" s="552"/>
      <c r="AJ42" s="552"/>
      <c r="AK42" s="552"/>
      <c r="AL42" s="552"/>
    </row>
    <row r="43" spans="1:38" ht="16.5" customHeight="1">
      <c r="A43" s="129" t="s">
        <v>494</v>
      </c>
      <c r="B43" s="144"/>
      <c r="C43" s="144"/>
      <c r="D43" s="148" t="s">
        <v>495</v>
      </c>
      <c r="E43" s="146"/>
      <c r="F43" s="146"/>
      <c r="G43" s="146"/>
      <c r="H43" s="146"/>
      <c r="I43" s="146"/>
      <c r="J43" s="146"/>
      <c r="K43" s="146"/>
      <c r="L43" s="146"/>
      <c r="M43" s="146"/>
      <c r="N43" s="147"/>
      <c r="O43" s="550"/>
      <c r="P43" s="551"/>
      <c r="Q43" s="551"/>
      <c r="R43" s="551"/>
      <c r="S43" s="551"/>
      <c r="T43" s="551"/>
      <c r="U43" s="552"/>
      <c r="V43" s="552"/>
      <c r="W43" s="552"/>
      <c r="X43" s="552"/>
      <c r="Y43" s="552"/>
      <c r="Z43" s="552"/>
      <c r="AA43" s="551"/>
      <c r="AB43" s="551"/>
      <c r="AC43" s="551"/>
      <c r="AD43" s="551"/>
      <c r="AE43" s="551"/>
      <c r="AF43" s="551"/>
      <c r="AG43" s="552"/>
      <c r="AH43" s="552"/>
      <c r="AI43" s="552"/>
      <c r="AJ43" s="552"/>
      <c r="AK43" s="552"/>
      <c r="AL43" s="552"/>
    </row>
    <row r="44" spans="1:38" ht="16.5" customHeight="1">
      <c r="A44" s="129" t="s">
        <v>496</v>
      </c>
      <c r="B44" s="144"/>
      <c r="C44" s="144"/>
      <c r="D44" s="148" t="s">
        <v>497</v>
      </c>
      <c r="E44" s="146"/>
      <c r="F44" s="146"/>
      <c r="G44" s="146"/>
      <c r="H44" s="146"/>
      <c r="I44" s="146"/>
      <c r="J44" s="146"/>
      <c r="K44" s="146"/>
      <c r="L44" s="146"/>
      <c r="M44" s="146"/>
      <c r="N44" s="147"/>
      <c r="O44" s="550"/>
      <c r="P44" s="551"/>
      <c r="Q44" s="551"/>
      <c r="R44" s="551"/>
      <c r="S44" s="551"/>
      <c r="T44" s="551"/>
      <c r="U44" s="552"/>
      <c r="V44" s="552"/>
      <c r="W44" s="552"/>
      <c r="X44" s="552"/>
      <c r="Y44" s="552"/>
      <c r="Z44" s="552"/>
      <c r="AA44" s="551"/>
      <c r="AB44" s="551"/>
      <c r="AC44" s="551"/>
      <c r="AD44" s="551"/>
      <c r="AE44" s="551"/>
      <c r="AF44" s="551"/>
      <c r="AG44" s="552"/>
      <c r="AH44" s="552"/>
      <c r="AI44" s="552"/>
      <c r="AJ44" s="552"/>
      <c r="AK44" s="552"/>
      <c r="AL44" s="552"/>
    </row>
    <row r="45" spans="1:38" ht="16.5" customHeight="1">
      <c r="A45" s="129" t="s">
        <v>498</v>
      </c>
      <c r="B45" s="144"/>
      <c r="C45" s="144"/>
      <c r="D45" s="148" t="s">
        <v>471</v>
      </c>
      <c r="E45" s="146"/>
      <c r="F45" s="146"/>
      <c r="G45" s="146"/>
      <c r="H45" s="146"/>
      <c r="I45" s="146"/>
      <c r="J45" s="146"/>
      <c r="K45" s="146"/>
      <c r="L45" s="146"/>
      <c r="M45" s="146"/>
      <c r="N45" s="147"/>
      <c r="O45" s="550"/>
      <c r="P45" s="551"/>
      <c r="Q45" s="551"/>
      <c r="R45" s="551"/>
      <c r="S45" s="551"/>
      <c r="T45" s="551"/>
      <c r="U45" s="552"/>
      <c r="V45" s="552"/>
      <c r="W45" s="552"/>
      <c r="X45" s="552"/>
      <c r="Y45" s="552"/>
      <c r="Z45" s="552"/>
      <c r="AA45" s="551"/>
      <c r="AB45" s="551"/>
      <c r="AC45" s="551"/>
      <c r="AD45" s="551"/>
      <c r="AE45" s="551"/>
      <c r="AF45" s="551"/>
      <c r="AG45" s="552"/>
      <c r="AH45" s="552"/>
      <c r="AI45" s="552"/>
      <c r="AJ45" s="552"/>
      <c r="AK45" s="552"/>
      <c r="AL45" s="552"/>
    </row>
    <row r="46" spans="1:38" ht="16.5" customHeight="1">
      <c r="A46" s="129" t="s">
        <v>499</v>
      </c>
      <c r="B46" s="144"/>
      <c r="C46" s="144"/>
      <c r="D46" s="148" t="s">
        <v>500</v>
      </c>
      <c r="E46" s="146"/>
      <c r="F46" s="146"/>
      <c r="G46" s="146"/>
      <c r="H46" s="146"/>
      <c r="I46" s="146"/>
      <c r="J46" s="146"/>
      <c r="K46" s="146"/>
      <c r="L46" s="146"/>
      <c r="M46" s="146"/>
      <c r="N46" s="147"/>
      <c r="O46" s="571">
        <f>+O47+O48+O49+O50+O51+O52+O53+O54+O55+O56+O57+O58+O59</f>
        <v>351069331333</v>
      </c>
      <c r="P46" s="552"/>
      <c r="Q46" s="552"/>
      <c r="R46" s="552"/>
      <c r="S46" s="552"/>
      <c r="T46" s="552"/>
      <c r="U46" s="552"/>
      <c r="V46" s="552"/>
      <c r="W46" s="552"/>
      <c r="X46" s="552"/>
      <c r="Y46" s="552"/>
      <c r="Z46" s="552"/>
      <c r="AA46" s="552">
        <f>+AA47+AA48+AA49+AA50+AA51+AA52+AA53+AA54+AA55+AA56+AA57+AA58+AA59</f>
        <v>354273838501</v>
      </c>
      <c r="AB46" s="552"/>
      <c r="AC46" s="552"/>
      <c r="AD46" s="552"/>
      <c r="AE46" s="552"/>
      <c r="AF46" s="552"/>
      <c r="AG46" s="552"/>
      <c r="AH46" s="552"/>
      <c r="AI46" s="552"/>
      <c r="AJ46" s="552"/>
      <c r="AK46" s="552"/>
      <c r="AL46" s="552"/>
    </row>
    <row r="47" spans="1:38" ht="16.5" customHeight="1">
      <c r="A47" s="129" t="s">
        <v>501</v>
      </c>
      <c r="B47" s="144"/>
      <c r="C47" s="144"/>
      <c r="D47" s="148" t="s">
        <v>502</v>
      </c>
      <c r="E47" s="146"/>
      <c r="F47" s="146"/>
      <c r="G47" s="146"/>
      <c r="H47" s="146"/>
      <c r="I47" s="146"/>
      <c r="J47" s="146"/>
      <c r="K47" s="146"/>
      <c r="L47" s="146"/>
      <c r="M47" s="146"/>
      <c r="N47" s="147"/>
      <c r="O47" s="572">
        <v>149182287076</v>
      </c>
      <c r="P47" s="573"/>
      <c r="Q47" s="573"/>
      <c r="R47" s="573"/>
      <c r="S47" s="573"/>
      <c r="T47" s="573"/>
      <c r="U47" s="552"/>
      <c r="V47" s="552"/>
      <c r="W47" s="552"/>
      <c r="X47" s="552"/>
      <c r="Y47" s="552"/>
      <c r="Z47" s="552"/>
      <c r="AA47" s="551">
        <v>149182287076</v>
      </c>
      <c r="AB47" s="551"/>
      <c r="AC47" s="551"/>
      <c r="AD47" s="551"/>
      <c r="AE47" s="551"/>
      <c r="AF47" s="551"/>
      <c r="AG47" s="552"/>
      <c r="AH47" s="552"/>
      <c r="AI47" s="552"/>
      <c r="AJ47" s="552"/>
      <c r="AK47" s="552"/>
      <c r="AL47" s="552"/>
    </row>
    <row r="48" spans="1:38" ht="16.5" customHeight="1">
      <c r="A48" s="129" t="s">
        <v>503</v>
      </c>
      <c r="B48" s="144"/>
      <c r="C48" s="144"/>
      <c r="D48" s="148" t="s">
        <v>504</v>
      </c>
      <c r="E48" s="146"/>
      <c r="F48" s="146"/>
      <c r="G48" s="146"/>
      <c r="H48" s="146"/>
      <c r="I48" s="146"/>
      <c r="J48" s="146"/>
      <c r="K48" s="146"/>
      <c r="L48" s="146"/>
      <c r="M48" s="146"/>
      <c r="N48" s="147"/>
      <c r="O48" s="572"/>
      <c r="P48" s="573"/>
      <c r="Q48" s="573"/>
      <c r="R48" s="573"/>
      <c r="S48" s="573"/>
      <c r="T48" s="573"/>
      <c r="U48" s="552"/>
      <c r="V48" s="552"/>
      <c r="W48" s="552"/>
      <c r="X48" s="552"/>
      <c r="Y48" s="552"/>
      <c r="Z48" s="552"/>
      <c r="AA48" s="551"/>
      <c r="AB48" s="551"/>
      <c r="AC48" s="551"/>
      <c r="AD48" s="551"/>
      <c r="AE48" s="551"/>
      <c r="AF48" s="551"/>
      <c r="AG48" s="552"/>
      <c r="AH48" s="552"/>
      <c r="AI48" s="552"/>
      <c r="AJ48" s="552"/>
      <c r="AK48" s="552"/>
      <c r="AL48" s="552"/>
    </row>
    <row r="49" spans="1:38" ht="16.5" customHeight="1">
      <c r="A49" s="129" t="s">
        <v>505</v>
      </c>
      <c r="B49" s="144"/>
      <c r="C49" s="144"/>
      <c r="D49" s="148" t="s">
        <v>506</v>
      </c>
      <c r="E49" s="146"/>
      <c r="F49" s="146"/>
      <c r="G49" s="146"/>
      <c r="H49" s="146"/>
      <c r="I49" s="146"/>
      <c r="J49" s="146"/>
      <c r="K49" s="146"/>
      <c r="L49" s="146"/>
      <c r="M49" s="146"/>
      <c r="N49" s="147"/>
      <c r="O49" s="572"/>
      <c r="P49" s="573"/>
      <c r="Q49" s="573"/>
      <c r="R49" s="573"/>
      <c r="S49" s="573"/>
      <c r="T49" s="573"/>
      <c r="U49" s="552"/>
      <c r="V49" s="552"/>
      <c r="W49" s="552"/>
      <c r="X49" s="552"/>
      <c r="Y49" s="552"/>
      <c r="Z49" s="552"/>
      <c r="AA49" s="551"/>
      <c r="AB49" s="551"/>
      <c r="AC49" s="551"/>
      <c r="AD49" s="551"/>
      <c r="AE49" s="551"/>
      <c r="AF49" s="551"/>
      <c r="AG49" s="552"/>
      <c r="AH49" s="552"/>
      <c r="AI49" s="552"/>
      <c r="AJ49" s="552"/>
      <c r="AK49" s="552"/>
      <c r="AL49" s="552"/>
    </row>
    <row r="50" spans="1:38" ht="16.5" customHeight="1">
      <c r="A50" s="129" t="s">
        <v>507</v>
      </c>
      <c r="B50" s="144"/>
      <c r="C50" s="144"/>
      <c r="D50" s="148" t="s">
        <v>508</v>
      </c>
      <c r="E50" s="146"/>
      <c r="F50" s="146"/>
      <c r="G50" s="146"/>
      <c r="H50" s="146"/>
      <c r="I50" s="146"/>
      <c r="J50" s="146"/>
      <c r="K50" s="146"/>
      <c r="L50" s="146"/>
      <c r="M50" s="146"/>
      <c r="N50" s="147"/>
      <c r="O50" s="572">
        <v>213633811222</v>
      </c>
      <c r="P50" s="573"/>
      <c r="Q50" s="573"/>
      <c r="R50" s="573"/>
      <c r="S50" s="573"/>
      <c r="T50" s="573"/>
      <c r="U50" s="552"/>
      <c r="V50" s="552"/>
      <c r="W50" s="552"/>
      <c r="X50" s="552"/>
      <c r="Y50" s="552"/>
      <c r="Z50" s="552"/>
      <c r="AA50" s="551">
        <v>213633811222</v>
      </c>
      <c r="AB50" s="551"/>
      <c r="AC50" s="551"/>
      <c r="AD50" s="551"/>
      <c r="AE50" s="551"/>
      <c r="AF50" s="551"/>
      <c r="AG50" s="552"/>
      <c r="AH50" s="552"/>
      <c r="AI50" s="552"/>
      <c r="AJ50" s="552"/>
      <c r="AK50" s="552"/>
      <c r="AL50" s="552"/>
    </row>
    <row r="51" spans="1:38" ht="16.5" customHeight="1">
      <c r="A51" s="129" t="s">
        <v>509</v>
      </c>
      <c r="B51" s="144"/>
      <c r="C51" s="144"/>
      <c r="D51" s="148" t="s">
        <v>510</v>
      </c>
      <c r="E51" s="146"/>
      <c r="F51" s="146"/>
      <c r="G51" s="146"/>
      <c r="H51" s="146"/>
      <c r="I51" s="146"/>
      <c r="J51" s="146"/>
      <c r="K51" s="146"/>
      <c r="L51" s="146"/>
      <c r="M51" s="146"/>
      <c r="N51" s="147"/>
      <c r="O51" s="572">
        <v>-11746766965</v>
      </c>
      <c r="P51" s="573"/>
      <c r="Q51" s="573"/>
      <c r="R51" s="573"/>
      <c r="S51" s="573"/>
      <c r="T51" s="573"/>
      <c r="U51" s="552"/>
      <c r="V51" s="552"/>
      <c r="W51" s="552"/>
      <c r="X51" s="552"/>
      <c r="Y51" s="552"/>
      <c r="Z51" s="552"/>
      <c r="AA51" s="551">
        <v>-8542259797</v>
      </c>
      <c r="AB51" s="551"/>
      <c r="AC51" s="551"/>
      <c r="AD51" s="551"/>
      <c r="AE51" s="551"/>
      <c r="AF51" s="551"/>
      <c r="AG51" s="552"/>
      <c r="AH51" s="552"/>
      <c r="AI51" s="552"/>
      <c r="AJ51" s="552"/>
      <c r="AK51" s="552"/>
      <c r="AL51" s="552"/>
    </row>
    <row r="52" spans="1:38" ht="16.5" customHeight="1">
      <c r="A52" s="129" t="s">
        <v>511</v>
      </c>
      <c r="B52" s="144"/>
      <c r="C52" s="144"/>
      <c r="D52" s="148" t="s">
        <v>512</v>
      </c>
      <c r="E52" s="146"/>
      <c r="F52" s="146"/>
      <c r="G52" s="146"/>
      <c r="H52" s="146"/>
      <c r="I52" s="146"/>
      <c r="J52" s="146"/>
      <c r="K52" s="146"/>
      <c r="L52" s="146"/>
      <c r="M52" s="146"/>
      <c r="N52" s="147"/>
      <c r="O52" s="572"/>
      <c r="P52" s="573"/>
      <c r="Q52" s="573"/>
      <c r="R52" s="573"/>
      <c r="S52" s="573"/>
      <c r="T52" s="573"/>
      <c r="U52" s="552"/>
      <c r="V52" s="552"/>
      <c r="W52" s="552"/>
      <c r="X52" s="552"/>
      <c r="Y52" s="552"/>
      <c r="Z52" s="552"/>
      <c r="AA52" s="551"/>
      <c r="AB52" s="551"/>
      <c r="AC52" s="551"/>
      <c r="AD52" s="551"/>
      <c r="AE52" s="551"/>
      <c r="AF52" s="551"/>
      <c r="AG52" s="552"/>
      <c r="AH52" s="552"/>
      <c r="AI52" s="552"/>
      <c r="AJ52" s="552"/>
      <c r="AK52" s="552"/>
      <c r="AL52" s="552"/>
    </row>
    <row r="53" spans="1:38" ht="16.5" customHeight="1">
      <c r="A53" s="129" t="s">
        <v>513</v>
      </c>
      <c r="B53" s="144"/>
      <c r="C53" s="144"/>
      <c r="D53" s="148" t="s">
        <v>514</v>
      </c>
      <c r="E53" s="146"/>
      <c r="F53" s="146"/>
      <c r="G53" s="146"/>
      <c r="H53" s="146"/>
      <c r="I53" s="146"/>
      <c r="J53" s="146"/>
      <c r="K53" s="146"/>
      <c r="L53" s="146"/>
      <c r="M53" s="146"/>
      <c r="N53" s="147"/>
      <c r="O53" s="572"/>
      <c r="P53" s="573"/>
      <c r="Q53" s="573"/>
      <c r="R53" s="573"/>
      <c r="S53" s="573"/>
      <c r="T53" s="573"/>
      <c r="U53" s="552"/>
      <c r="V53" s="552"/>
      <c r="W53" s="552"/>
      <c r="X53" s="552"/>
      <c r="Y53" s="552"/>
      <c r="Z53" s="552"/>
      <c r="AA53" s="551"/>
      <c r="AB53" s="551"/>
      <c r="AC53" s="551"/>
      <c r="AD53" s="551"/>
      <c r="AE53" s="551"/>
      <c r="AF53" s="551"/>
      <c r="AG53" s="552"/>
      <c r="AH53" s="552"/>
      <c r="AI53" s="552"/>
      <c r="AJ53" s="552"/>
      <c r="AK53" s="552"/>
      <c r="AL53" s="552"/>
    </row>
    <row r="54" spans="1:38" ht="16.5" customHeight="1">
      <c r="A54" s="129" t="s">
        <v>515</v>
      </c>
      <c r="B54" s="144"/>
      <c r="C54" s="144"/>
      <c r="D54" s="148" t="s">
        <v>516</v>
      </c>
      <c r="E54" s="146"/>
      <c r="F54" s="146"/>
      <c r="G54" s="146"/>
      <c r="H54" s="146"/>
      <c r="I54" s="146"/>
      <c r="J54" s="146"/>
      <c r="K54" s="146"/>
      <c r="L54" s="146"/>
      <c r="M54" s="146"/>
      <c r="N54" s="147"/>
      <c r="O54" s="572"/>
      <c r="P54" s="573"/>
      <c r="Q54" s="573"/>
      <c r="R54" s="573"/>
      <c r="S54" s="573"/>
      <c r="T54" s="573"/>
      <c r="U54" s="552"/>
      <c r="V54" s="552"/>
      <c r="W54" s="552"/>
      <c r="X54" s="552"/>
      <c r="Y54" s="552"/>
      <c r="Z54" s="552"/>
      <c r="AA54" s="551"/>
      <c r="AB54" s="551"/>
      <c r="AC54" s="551"/>
      <c r="AD54" s="551"/>
      <c r="AE54" s="551"/>
      <c r="AF54" s="551"/>
      <c r="AG54" s="552"/>
      <c r="AH54" s="552"/>
      <c r="AI54" s="552"/>
      <c r="AJ54" s="552"/>
      <c r="AK54" s="552"/>
      <c r="AL54" s="552"/>
    </row>
    <row r="55" spans="1:38" ht="16.5" customHeight="1">
      <c r="A55" s="129" t="s">
        <v>517</v>
      </c>
      <c r="B55" s="144"/>
      <c r="C55" s="144"/>
      <c r="D55" s="148" t="s">
        <v>518</v>
      </c>
      <c r="E55" s="146"/>
      <c r="F55" s="146"/>
      <c r="G55" s="146"/>
      <c r="H55" s="146"/>
      <c r="I55" s="146"/>
      <c r="J55" s="146"/>
      <c r="K55" s="146"/>
      <c r="L55" s="146"/>
      <c r="M55" s="146"/>
      <c r="N55" s="147"/>
      <c r="O55" s="572"/>
      <c r="P55" s="573"/>
      <c r="Q55" s="573"/>
      <c r="R55" s="573"/>
      <c r="S55" s="573"/>
      <c r="T55" s="573"/>
      <c r="U55" s="552"/>
      <c r="V55" s="552"/>
      <c r="W55" s="552"/>
      <c r="X55" s="552"/>
      <c r="Y55" s="552"/>
      <c r="Z55" s="552"/>
      <c r="AA55" s="551"/>
      <c r="AB55" s="551"/>
      <c r="AC55" s="551"/>
      <c r="AD55" s="551"/>
      <c r="AE55" s="551"/>
      <c r="AF55" s="551"/>
      <c r="AG55" s="552"/>
      <c r="AH55" s="552"/>
      <c r="AI55" s="552"/>
      <c r="AJ55" s="552"/>
      <c r="AK55" s="552"/>
      <c r="AL55" s="552"/>
    </row>
    <row r="56" spans="1:38" ht="16.5" customHeight="1">
      <c r="A56" s="129" t="s">
        <v>519</v>
      </c>
      <c r="B56" s="144"/>
      <c r="C56" s="144"/>
      <c r="D56" s="148" t="s">
        <v>520</v>
      </c>
      <c r="E56" s="146"/>
      <c r="F56" s="146"/>
      <c r="G56" s="146"/>
      <c r="H56" s="146"/>
      <c r="I56" s="146"/>
      <c r="J56" s="146"/>
      <c r="K56" s="146"/>
      <c r="L56" s="146"/>
      <c r="M56" s="146"/>
      <c r="N56" s="147"/>
      <c r="O56" s="572"/>
      <c r="P56" s="573"/>
      <c r="Q56" s="573"/>
      <c r="R56" s="573"/>
      <c r="S56" s="573"/>
      <c r="T56" s="573"/>
      <c r="U56" s="552"/>
      <c r="V56" s="552"/>
      <c r="W56" s="552"/>
      <c r="X56" s="552"/>
      <c r="Y56" s="552"/>
      <c r="Z56" s="552"/>
      <c r="AA56" s="551"/>
      <c r="AB56" s="551"/>
      <c r="AC56" s="551"/>
      <c r="AD56" s="551"/>
      <c r="AE56" s="551"/>
      <c r="AF56" s="551"/>
      <c r="AG56" s="552"/>
      <c r="AH56" s="552"/>
      <c r="AI56" s="552"/>
      <c r="AJ56" s="552"/>
      <c r="AK56" s="552"/>
      <c r="AL56" s="552"/>
    </row>
    <row r="57" spans="1:38" ht="16.5" customHeight="1">
      <c r="A57" s="129" t="s">
        <v>521</v>
      </c>
      <c r="B57" s="144"/>
      <c r="C57" s="144"/>
      <c r="D57" s="148" t="s">
        <v>522</v>
      </c>
      <c r="E57" s="146"/>
      <c r="F57" s="146"/>
      <c r="G57" s="146"/>
      <c r="H57" s="146"/>
      <c r="I57" s="146"/>
      <c r="J57" s="146"/>
      <c r="K57" s="146"/>
      <c r="L57" s="146"/>
      <c r="M57" s="146"/>
      <c r="N57" s="147"/>
      <c r="O57" s="572"/>
      <c r="P57" s="573"/>
      <c r="Q57" s="573"/>
      <c r="R57" s="573"/>
      <c r="S57" s="573"/>
      <c r="T57" s="573"/>
      <c r="U57" s="552"/>
      <c r="V57" s="552"/>
      <c r="W57" s="552"/>
      <c r="X57" s="552"/>
      <c r="Y57" s="552"/>
      <c r="Z57" s="552"/>
      <c r="AA57" s="551"/>
      <c r="AB57" s="551"/>
      <c r="AC57" s="551"/>
      <c r="AD57" s="551"/>
      <c r="AE57" s="551"/>
      <c r="AF57" s="551"/>
      <c r="AG57" s="552"/>
      <c r="AH57" s="552"/>
      <c r="AI57" s="552"/>
      <c r="AJ57" s="552"/>
      <c r="AK57" s="552"/>
      <c r="AL57" s="552"/>
    </row>
    <row r="58" spans="1:38" ht="16.5" customHeight="1">
      <c r="A58" s="129" t="s">
        <v>523</v>
      </c>
      <c r="B58" s="144"/>
      <c r="C58" s="144"/>
      <c r="D58" s="148" t="s">
        <v>524</v>
      </c>
      <c r="E58" s="146"/>
      <c r="F58" s="146"/>
      <c r="G58" s="146"/>
      <c r="H58" s="146"/>
      <c r="I58" s="146"/>
      <c r="J58" s="146"/>
      <c r="K58" s="146"/>
      <c r="L58" s="146"/>
      <c r="M58" s="146"/>
      <c r="N58" s="147"/>
      <c r="O58" s="572"/>
      <c r="P58" s="573"/>
      <c r="Q58" s="573"/>
      <c r="R58" s="573"/>
      <c r="S58" s="573"/>
      <c r="T58" s="573"/>
      <c r="U58" s="552"/>
      <c r="V58" s="552"/>
      <c r="W58" s="552"/>
      <c r="X58" s="552"/>
      <c r="Y58" s="552"/>
      <c r="Z58" s="552"/>
      <c r="AA58" s="551"/>
      <c r="AB58" s="551"/>
      <c r="AC58" s="551"/>
      <c r="AD58" s="551"/>
      <c r="AE58" s="551"/>
      <c r="AF58" s="551"/>
      <c r="AG58" s="552"/>
      <c r="AH58" s="552"/>
      <c r="AI58" s="552"/>
      <c r="AJ58" s="552"/>
      <c r="AK58" s="552"/>
      <c r="AL58" s="552"/>
    </row>
    <row r="59" spans="1:38" ht="16.5" customHeight="1">
      <c r="A59" s="129" t="s">
        <v>525</v>
      </c>
      <c r="B59" s="144"/>
      <c r="C59" s="144"/>
      <c r="D59" s="148" t="s">
        <v>526</v>
      </c>
      <c r="E59" s="146"/>
      <c r="F59" s="146"/>
      <c r="G59" s="146"/>
      <c r="H59" s="146"/>
      <c r="I59" s="146"/>
      <c r="J59" s="146"/>
      <c r="K59" s="146"/>
      <c r="L59" s="146"/>
      <c r="M59" s="146"/>
      <c r="N59" s="147"/>
      <c r="O59" s="572"/>
      <c r="P59" s="573"/>
      <c r="Q59" s="573"/>
      <c r="R59" s="573"/>
      <c r="S59" s="573"/>
      <c r="T59" s="573"/>
      <c r="U59" s="552"/>
      <c r="V59" s="552"/>
      <c r="W59" s="552"/>
      <c r="X59" s="552"/>
      <c r="Y59" s="552"/>
      <c r="Z59" s="552"/>
      <c r="AA59" s="551"/>
      <c r="AB59" s="551"/>
      <c r="AC59" s="551"/>
      <c r="AD59" s="551"/>
      <c r="AE59" s="551"/>
      <c r="AF59" s="551"/>
      <c r="AG59" s="552"/>
      <c r="AH59" s="552"/>
      <c r="AI59" s="552"/>
      <c r="AJ59" s="552"/>
      <c r="AK59" s="552"/>
      <c r="AL59" s="552"/>
    </row>
    <row r="60" spans="1:38" ht="16.5" customHeight="1">
      <c r="A60" s="129" t="s">
        <v>527</v>
      </c>
      <c r="B60" s="144"/>
      <c r="C60" s="144"/>
      <c r="D60" s="148" t="s">
        <v>528</v>
      </c>
      <c r="E60" s="146"/>
      <c r="F60" s="146"/>
      <c r="G60" s="146"/>
      <c r="H60" s="146"/>
      <c r="I60" s="146"/>
      <c r="J60" s="146"/>
      <c r="K60" s="146"/>
      <c r="L60" s="146"/>
      <c r="M60" s="146"/>
      <c r="N60" s="147"/>
      <c r="O60" s="571">
        <f>+O61+O62+O63+O64+O65+O66+O67+O68+O69+O70</f>
        <v>0</v>
      </c>
      <c r="P60" s="552"/>
      <c r="Q60" s="552"/>
      <c r="R60" s="552"/>
      <c r="S60" s="552"/>
      <c r="T60" s="552"/>
      <c r="U60" s="552"/>
      <c r="V60" s="552"/>
      <c r="W60" s="552"/>
      <c r="X60" s="552"/>
      <c r="Y60" s="552"/>
      <c r="Z60" s="552"/>
      <c r="AA60" s="552">
        <f>+AA61+AA62+AA63+AA64+AA65+AA66+AA67+AA68+AA69+AA70</f>
        <v>0</v>
      </c>
      <c r="AB60" s="552"/>
      <c r="AC60" s="552"/>
      <c r="AD60" s="552"/>
      <c r="AE60" s="552"/>
      <c r="AF60" s="552"/>
      <c r="AG60" s="552"/>
      <c r="AH60" s="552"/>
      <c r="AI60" s="552"/>
      <c r="AJ60" s="552"/>
      <c r="AK60" s="552"/>
      <c r="AL60" s="552"/>
    </row>
    <row r="61" spans="1:38" ht="16.5" customHeight="1">
      <c r="A61" s="129" t="s">
        <v>529</v>
      </c>
      <c r="B61" s="144"/>
      <c r="C61" s="144"/>
      <c r="D61" s="148" t="s">
        <v>502</v>
      </c>
      <c r="E61" s="146"/>
      <c r="F61" s="146"/>
      <c r="G61" s="146"/>
      <c r="H61" s="146"/>
      <c r="I61" s="146"/>
      <c r="J61" s="146"/>
      <c r="K61" s="146"/>
      <c r="L61" s="146"/>
      <c r="M61" s="146"/>
      <c r="N61" s="147"/>
      <c r="O61" s="572"/>
      <c r="P61" s="573"/>
      <c r="Q61" s="573"/>
      <c r="R61" s="573"/>
      <c r="S61" s="573"/>
      <c r="T61" s="573"/>
      <c r="U61" s="552"/>
      <c r="V61" s="552"/>
      <c r="W61" s="552"/>
      <c r="X61" s="552"/>
      <c r="Y61" s="552"/>
      <c r="Z61" s="552"/>
      <c r="AA61" s="551"/>
      <c r="AB61" s="551"/>
      <c r="AC61" s="551"/>
      <c r="AD61" s="551"/>
      <c r="AE61" s="551"/>
      <c r="AF61" s="551"/>
      <c r="AG61" s="552"/>
      <c r="AH61" s="552"/>
      <c r="AI61" s="552"/>
      <c r="AJ61" s="552"/>
      <c r="AK61" s="552"/>
      <c r="AL61" s="552"/>
    </row>
    <row r="62" spans="1:38" ht="16.5" customHeight="1">
      <c r="A62" s="129" t="s">
        <v>530</v>
      </c>
      <c r="B62" s="144"/>
      <c r="C62" s="144"/>
      <c r="D62" s="148" t="s">
        <v>531</v>
      </c>
      <c r="E62" s="146"/>
      <c r="F62" s="146"/>
      <c r="G62" s="146"/>
      <c r="H62" s="146"/>
      <c r="I62" s="146"/>
      <c r="J62" s="146"/>
      <c r="K62" s="146"/>
      <c r="L62" s="146"/>
      <c r="M62" s="146"/>
      <c r="N62" s="147"/>
      <c r="O62" s="572"/>
      <c r="P62" s="573"/>
      <c r="Q62" s="573"/>
      <c r="R62" s="573"/>
      <c r="S62" s="573"/>
      <c r="T62" s="573"/>
      <c r="U62" s="552"/>
      <c r="V62" s="552"/>
      <c r="W62" s="552"/>
      <c r="X62" s="552"/>
      <c r="Y62" s="552"/>
      <c r="Z62" s="552"/>
      <c r="AA62" s="551"/>
      <c r="AB62" s="551"/>
      <c r="AC62" s="551"/>
      <c r="AD62" s="551"/>
      <c r="AE62" s="551"/>
      <c r="AF62" s="551"/>
      <c r="AG62" s="552"/>
      <c r="AH62" s="552"/>
      <c r="AI62" s="552"/>
      <c r="AJ62" s="552"/>
      <c r="AK62" s="552"/>
      <c r="AL62" s="552"/>
    </row>
    <row r="63" spans="1:38" ht="16.5" customHeight="1">
      <c r="A63" s="129" t="s">
        <v>532</v>
      </c>
      <c r="B63" s="144"/>
      <c r="C63" s="144"/>
      <c r="D63" s="148" t="s">
        <v>533</v>
      </c>
      <c r="E63" s="146"/>
      <c r="F63" s="146"/>
      <c r="G63" s="146"/>
      <c r="H63" s="146"/>
      <c r="I63" s="146"/>
      <c r="J63" s="146"/>
      <c r="K63" s="146"/>
      <c r="L63" s="146"/>
      <c r="M63" s="146"/>
      <c r="N63" s="147"/>
      <c r="O63" s="572"/>
      <c r="P63" s="573"/>
      <c r="Q63" s="573"/>
      <c r="R63" s="573"/>
      <c r="S63" s="573"/>
      <c r="T63" s="573"/>
      <c r="U63" s="552"/>
      <c r="V63" s="552"/>
      <c r="W63" s="552"/>
      <c r="X63" s="552"/>
      <c r="Y63" s="552"/>
      <c r="Z63" s="552"/>
      <c r="AA63" s="551"/>
      <c r="AB63" s="551"/>
      <c r="AC63" s="551"/>
      <c r="AD63" s="551"/>
      <c r="AE63" s="551"/>
      <c r="AF63" s="551"/>
      <c r="AG63" s="552"/>
      <c r="AH63" s="552"/>
      <c r="AI63" s="552"/>
      <c r="AJ63" s="552"/>
      <c r="AK63" s="552"/>
      <c r="AL63" s="552"/>
    </row>
    <row r="64" spans="1:38" ht="16.5" customHeight="1">
      <c r="A64" s="129" t="s">
        <v>534</v>
      </c>
      <c r="B64" s="144"/>
      <c r="C64" s="144"/>
      <c r="D64" s="148" t="s">
        <v>508</v>
      </c>
      <c r="E64" s="146"/>
      <c r="F64" s="146"/>
      <c r="G64" s="146"/>
      <c r="H64" s="146"/>
      <c r="I64" s="146"/>
      <c r="J64" s="146"/>
      <c r="K64" s="146"/>
      <c r="L64" s="146"/>
      <c r="M64" s="146"/>
      <c r="N64" s="147"/>
      <c r="O64" s="572"/>
      <c r="P64" s="573"/>
      <c r="Q64" s="573"/>
      <c r="R64" s="573"/>
      <c r="S64" s="573"/>
      <c r="T64" s="573"/>
      <c r="U64" s="552"/>
      <c r="V64" s="552"/>
      <c r="W64" s="552"/>
      <c r="X64" s="552"/>
      <c r="Y64" s="552"/>
      <c r="Z64" s="552"/>
      <c r="AA64" s="551"/>
      <c r="AB64" s="551"/>
      <c r="AC64" s="551"/>
      <c r="AD64" s="551"/>
      <c r="AE64" s="551"/>
      <c r="AF64" s="551"/>
      <c r="AG64" s="552"/>
      <c r="AH64" s="552"/>
      <c r="AI64" s="552"/>
      <c r="AJ64" s="552"/>
      <c r="AK64" s="552"/>
      <c r="AL64" s="552"/>
    </row>
    <row r="65" spans="1:38" ht="16.5" customHeight="1">
      <c r="A65" s="129" t="s">
        <v>535</v>
      </c>
      <c r="B65" s="144"/>
      <c r="C65" s="144"/>
      <c r="D65" s="148" t="s">
        <v>536</v>
      </c>
      <c r="E65" s="146"/>
      <c r="F65" s="146"/>
      <c r="G65" s="146"/>
      <c r="H65" s="146"/>
      <c r="I65" s="146"/>
      <c r="J65" s="146"/>
      <c r="K65" s="146"/>
      <c r="L65" s="146"/>
      <c r="M65" s="146"/>
      <c r="N65" s="147"/>
      <c r="O65" s="572"/>
      <c r="P65" s="573"/>
      <c r="Q65" s="573"/>
      <c r="R65" s="573"/>
      <c r="S65" s="573"/>
      <c r="T65" s="573"/>
      <c r="U65" s="552"/>
      <c r="V65" s="552"/>
      <c r="W65" s="552"/>
      <c r="X65" s="552"/>
      <c r="Y65" s="552"/>
      <c r="Z65" s="552"/>
      <c r="AA65" s="551"/>
      <c r="AB65" s="551"/>
      <c r="AC65" s="551"/>
      <c r="AD65" s="551"/>
      <c r="AE65" s="551"/>
      <c r="AF65" s="551"/>
      <c r="AG65" s="552"/>
      <c r="AH65" s="552"/>
      <c r="AI65" s="552"/>
      <c r="AJ65" s="552"/>
      <c r="AK65" s="552"/>
      <c r="AL65" s="552"/>
    </row>
    <row r="66" spans="1:38" ht="16.5" customHeight="1">
      <c r="A66" s="129" t="s">
        <v>537</v>
      </c>
      <c r="B66" s="144"/>
      <c r="C66" s="144"/>
      <c r="D66" s="148" t="s">
        <v>538</v>
      </c>
      <c r="E66" s="146"/>
      <c r="F66" s="146"/>
      <c r="G66" s="146"/>
      <c r="H66" s="146"/>
      <c r="I66" s="146"/>
      <c r="J66" s="146"/>
      <c r="K66" s="146"/>
      <c r="L66" s="146"/>
      <c r="M66" s="146"/>
      <c r="N66" s="147"/>
      <c r="O66" s="572"/>
      <c r="P66" s="573"/>
      <c r="Q66" s="573"/>
      <c r="R66" s="573"/>
      <c r="S66" s="573"/>
      <c r="T66" s="573"/>
      <c r="U66" s="552"/>
      <c r="V66" s="552"/>
      <c r="W66" s="552"/>
      <c r="X66" s="552"/>
      <c r="Y66" s="552"/>
      <c r="Z66" s="552"/>
      <c r="AA66" s="551"/>
      <c r="AB66" s="551"/>
      <c r="AC66" s="551"/>
      <c r="AD66" s="551"/>
      <c r="AE66" s="551"/>
      <c r="AF66" s="551"/>
      <c r="AG66" s="552"/>
      <c r="AH66" s="552"/>
      <c r="AI66" s="552"/>
      <c r="AJ66" s="552"/>
      <c r="AK66" s="552"/>
      <c r="AL66" s="552"/>
    </row>
    <row r="67" spans="1:38" ht="16.5" customHeight="1">
      <c r="A67" s="129" t="s">
        <v>539</v>
      </c>
      <c r="B67" s="144"/>
      <c r="C67" s="144"/>
      <c r="D67" s="148" t="s">
        <v>540</v>
      </c>
      <c r="E67" s="146"/>
      <c r="F67" s="146"/>
      <c r="G67" s="146"/>
      <c r="H67" s="146"/>
      <c r="I67" s="146"/>
      <c r="J67" s="146"/>
      <c r="K67" s="146"/>
      <c r="L67" s="146"/>
      <c r="M67" s="146"/>
      <c r="N67" s="147"/>
      <c r="O67" s="572"/>
      <c r="P67" s="573"/>
      <c r="Q67" s="573"/>
      <c r="R67" s="573"/>
      <c r="S67" s="573"/>
      <c r="T67" s="573"/>
      <c r="U67" s="552"/>
      <c r="V67" s="552"/>
      <c r="W67" s="552"/>
      <c r="X67" s="552"/>
      <c r="Y67" s="552"/>
      <c r="Z67" s="552"/>
      <c r="AA67" s="551"/>
      <c r="AB67" s="551"/>
      <c r="AC67" s="551"/>
      <c r="AD67" s="551"/>
      <c r="AE67" s="551"/>
      <c r="AF67" s="551"/>
      <c r="AG67" s="552"/>
      <c r="AH67" s="552"/>
      <c r="AI67" s="552"/>
      <c r="AJ67" s="552"/>
      <c r="AK67" s="552"/>
      <c r="AL67" s="552"/>
    </row>
    <row r="68" spans="1:38" ht="16.5" customHeight="1">
      <c r="A68" s="129" t="s">
        <v>541</v>
      </c>
      <c r="B68" s="144"/>
      <c r="C68" s="144"/>
      <c r="D68" s="148" t="s">
        <v>516</v>
      </c>
      <c r="E68" s="146"/>
      <c r="F68" s="146"/>
      <c r="G68" s="146"/>
      <c r="H68" s="146"/>
      <c r="I68" s="146"/>
      <c r="J68" s="146"/>
      <c r="K68" s="146"/>
      <c r="L68" s="146"/>
      <c r="M68" s="146"/>
      <c r="N68" s="147"/>
      <c r="O68" s="572"/>
      <c r="P68" s="573"/>
      <c r="Q68" s="573"/>
      <c r="R68" s="573"/>
      <c r="S68" s="573"/>
      <c r="T68" s="573"/>
      <c r="U68" s="552"/>
      <c r="V68" s="552"/>
      <c r="W68" s="552"/>
      <c r="X68" s="552"/>
      <c r="Y68" s="552"/>
      <c r="Z68" s="552"/>
      <c r="AA68" s="551"/>
      <c r="AB68" s="551"/>
      <c r="AC68" s="551"/>
      <c r="AD68" s="551"/>
      <c r="AE68" s="551"/>
      <c r="AF68" s="551"/>
      <c r="AG68" s="552"/>
      <c r="AH68" s="552"/>
      <c r="AI68" s="552"/>
      <c r="AJ68" s="552"/>
      <c r="AK68" s="552"/>
      <c r="AL68" s="552"/>
    </row>
    <row r="69" spans="1:38" ht="16.5" customHeight="1">
      <c r="A69" s="129" t="s">
        <v>542</v>
      </c>
      <c r="B69" s="144"/>
      <c r="C69" s="144"/>
      <c r="D69" s="148" t="s">
        <v>518</v>
      </c>
      <c r="E69" s="146"/>
      <c r="F69" s="146"/>
      <c r="G69" s="146"/>
      <c r="H69" s="146"/>
      <c r="I69" s="146"/>
      <c r="J69" s="146"/>
      <c r="K69" s="146"/>
      <c r="L69" s="146"/>
      <c r="M69" s="146"/>
      <c r="N69" s="147"/>
      <c r="O69" s="572"/>
      <c r="P69" s="573"/>
      <c r="Q69" s="573"/>
      <c r="R69" s="573"/>
      <c r="S69" s="573"/>
      <c r="T69" s="573"/>
      <c r="U69" s="552"/>
      <c r="V69" s="552"/>
      <c r="W69" s="552"/>
      <c r="X69" s="552"/>
      <c r="Y69" s="552"/>
      <c r="Z69" s="552"/>
      <c r="AA69" s="551"/>
      <c r="AB69" s="551"/>
      <c r="AC69" s="551"/>
      <c r="AD69" s="551"/>
      <c r="AE69" s="551"/>
      <c r="AF69" s="551"/>
      <c r="AG69" s="552"/>
      <c r="AH69" s="552"/>
      <c r="AI69" s="552"/>
      <c r="AJ69" s="552"/>
      <c r="AK69" s="552"/>
      <c r="AL69" s="552"/>
    </row>
    <row r="70" spans="1:38" ht="16.5" customHeight="1">
      <c r="A70" s="129" t="s">
        <v>543</v>
      </c>
      <c r="B70" s="144"/>
      <c r="C70" s="144"/>
      <c r="D70" s="148" t="s">
        <v>471</v>
      </c>
      <c r="E70" s="146"/>
      <c r="F70" s="146"/>
      <c r="G70" s="146"/>
      <c r="H70" s="146"/>
      <c r="I70" s="146"/>
      <c r="J70" s="146"/>
      <c r="K70" s="146"/>
      <c r="L70" s="146"/>
      <c r="M70" s="146"/>
      <c r="N70" s="147"/>
      <c r="O70" s="572"/>
      <c r="P70" s="573"/>
      <c r="Q70" s="573"/>
      <c r="R70" s="573"/>
      <c r="S70" s="573"/>
      <c r="T70" s="573"/>
      <c r="U70" s="552"/>
      <c r="V70" s="552"/>
      <c r="W70" s="552"/>
      <c r="X70" s="552"/>
      <c r="Y70" s="552"/>
      <c r="Z70" s="552"/>
      <c r="AA70" s="551"/>
      <c r="AB70" s="551"/>
      <c r="AC70" s="551"/>
      <c r="AD70" s="551"/>
      <c r="AE70" s="551"/>
      <c r="AF70" s="551"/>
      <c r="AG70" s="552"/>
      <c r="AH70" s="552"/>
      <c r="AI70" s="552"/>
      <c r="AJ70" s="552"/>
      <c r="AK70" s="552"/>
      <c r="AL70" s="552"/>
    </row>
    <row r="71" spans="1:38" ht="16.5" customHeight="1">
      <c r="A71" s="129" t="s">
        <v>544</v>
      </c>
      <c r="B71" s="144"/>
      <c r="C71" s="144"/>
      <c r="D71" s="148" t="s">
        <v>545</v>
      </c>
      <c r="E71" s="146"/>
      <c r="F71" s="146"/>
      <c r="G71" s="146"/>
      <c r="H71" s="146"/>
      <c r="I71" s="146"/>
      <c r="J71" s="146"/>
      <c r="K71" s="146"/>
      <c r="L71" s="146"/>
      <c r="M71" s="146"/>
      <c r="N71" s="147"/>
      <c r="O71" s="571">
        <f>+O72+O73+O74</f>
        <v>0</v>
      </c>
      <c r="P71" s="552"/>
      <c r="Q71" s="552"/>
      <c r="R71" s="552"/>
      <c r="S71" s="552"/>
      <c r="T71" s="552"/>
      <c r="U71" s="552"/>
      <c r="V71" s="552"/>
      <c r="W71" s="552"/>
      <c r="X71" s="552"/>
      <c r="Y71" s="552"/>
      <c r="Z71" s="552"/>
      <c r="AA71" s="552">
        <f>+AA72+AA73+AA74</f>
        <v>0</v>
      </c>
      <c r="AB71" s="552"/>
      <c r="AC71" s="552"/>
      <c r="AD71" s="552"/>
      <c r="AE71" s="552"/>
      <c r="AF71" s="552"/>
      <c r="AG71" s="552"/>
      <c r="AH71" s="552"/>
      <c r="AI71" s="552"/>
      <c r="AJ71" s="552"/>
      <c r="AK71" s="552"/>
      <c r="AL71" s="552"/>
    </row>
    <row r="72" spans="1:38" ht="16.5" customHeight="1">
      <c r="A72" s="129" t="s">
        <v>546</v>
      </c>
      <c r="B72" s="144"/>
      <c r="C72" s="144"/>
      <c r="D72" s="148" t="s">
        <v>547</v>
      </c>
      <c r="E72" s="146"/>
      <c r="F72" s="146"/>
      <c r="G72" s="146"/>
      <c r="H72" s="146"/>
      <c r="I72" s="146"/>
      <c r="J72" s="146"/>
      <c r="K72" s="146"/>
      <c r="L72" s="146"/>
      <c r="M72" s="146"/>
      <c r="N72" s="147"/>
      <c r="O72" s="550"/>
      <c r="P72" s="551"/>
      <c r="Q72" s="551"/>
      <c r="R72" s="551"/>
      <c r="S72" s="551"/>
      <c r="T72" s="551"/>
      <c r="U72" s="552"/>
      <c r="V72" s="552"/>
      <c r="W72" s="552"/>
      <c r="X72" s="552"/>
      <c r="Y72" s="552"/>
      <c r="Z72" s="552"/>
      <c r="AA72" s="551"/>
      <c r="AB72" s="551"/>
      <c r="AC72" s="551"/>
      <c r="AD72" s="551"/>
      <c r="AE72" s="551"/>
      <c r="AF72" s="551"/>
      <c r="AG72" s="552"/>
      <c r="AH72" s="552"/>
      <c r="AI72" s="552"/>
      <c r="AJ72" s="552"/>
      <c r="AK72" s="552"/>
      <c r="AL72" s="552"/>
    </row>
    <row r="73" spans="1:38" ht="16.5" customHeight="1">
      <c r="A73" s="129" t="s">
        <v>548</v>
      </c>
      <c r="B73" s="144"/>
      <c r="C73" s="144"/>
      <c r="D73" s="148" t="s">
        <v>549</v>
      </c>
      <c r="E73" s="146"/>
      <c r="F73" s="146"/>
      <c r="G73" s="146"/>
      <c r="H73" s="146"/>
      <c r="I73" s="146"/>
      <c r="J73" s="146"/>
      <c r="K73" s="146"/>
      <c r="L73" s="146"/>
      <c r="M73" s="146"/>
      <c r="N73" s="147"/>
      <c r="O73" s="550"/>
      <c r="P73" s="551"/>
      <c r="Q73" s="551"/>
      <c r="R73" s="551"/>
      <c r="S73" s="551"/>
      <c r="T73" s="551"/>
      <c r="U73" s="552"/>
      <c r="V73" s="552"/>
      <c r="W73" s="552"/>
      <c r="X73" s="552"/>
      <c r="Y73" s="552"/>
      <c r="Z73" s="552"/>
      <c r="AA73" s="551"/>
      <c r="AB73" s="551"/>
      <c r="AC73" s="551"/>
      <c r="AD73" s="551"/>
      <c r="AE73" s="551"/>
      <c r="AF73" s="551"/>
      <c r="AG73" s="552"/>
      <c r="AH73" s="552"/>
      <c r="AI73" s="552"/>
      <c r="AJ73" s="552"/>
      <c r="AK73" s="552"/>
      <c r="AL73" s="552"/>
    </row>
    <row r="74" spans="1:38" ht="16.5" customHeight="1">
      <c r="A74" s="129" t="s">
        <v>550</v>
      </c>
      <c r="B74" s="144"/>
      <c r="C74" s="144"/>
      <c r="D74" s="148" t="s">
        <v>471</v>
      </c>
      <c r="E74" s="146"/>
      <c r="F74" s="146"/>
      <c r="G74" s="146"/>
      <c r="H74" s="146"/>
      <c r="I74" s="146"/>
      <c r="J74" s="146"/>
      <c r="K74" s="146"/>
      <c r="L74" s="146"/>
      <c r="M74" s="146"/>
      <c r="N74" s="147"/>
      <c r="O74" s="550"/>
      <c r="P74" s="551"/>
      <c r="Q74" s="551"/>
      <c r="R74" s="551"/>
      <c r="S74" s="551"/>
      <c r="T74" s="551"/>
      <c r="U74" s="552"/>
      <c r="V74" s="552"/>
      <c r="W74" s="552"/>
      <c r="X74" s="552"/>
      <c r="Y74" s="552"/>
      <c r="Z74" s="552"/>
      <c r="AA74" s="551"/>
      <c r="AB74" s="551"/>
      <c r="AC74" s="551"/>
      <c r="AD74" s="551"/>
      <c r="AE74" s="551"/>
      <c r="AF74" s="551"/>
      <c r="AG74" s="552"/>
      <c r="AH74" s="552"/>
      <c r="AI74" s="552"/>
      <c r="AJ74" s="552"/>
      <c r="AK74" s="552"/>
      <c r="AL74" s="552"/>
    </row>
    <row r="75" spans="1:38" ht="16.5" customHeight="1">
      <c r="A75" s="129" t="s">
        <v>551</v>
      </c>
      <c r="B75" s="144"/>
      <c r="C75" s="144"/>
      <c r="D75" s="148" t="s">
        <v>552</v>
      </c>
      <c r="E75" s="146"/>
      <c r="F75" s="146"/>
      <c r="G75" s="146"/>
      <c r="H75" s="146"/>
      <c r="I75" s="146"/>
      <c r="J75" s="146"/>
      <c r="K75" s="146"/>
      <c r="L75" s="146"/>
      <c r="M75" s="146"/>
      <c r="N75" s="147"/>
      <c r="O75" s="550">
        <v>279230000</v>
      </c>
      <c r="P75" s="551"/>
      <c r="Q75" s="551"/>
      <c r="R75" s="551"/>
      <c r="S75" s="551"/>
      <c r="T75" s="551"/>
      <c r="U75" s="552"/>
      <c r="V75" s="552"/>
      <c r="W75" s="552"/>
      <c r="X75" s="552"/>
      <c r="Y75" s="552"/>
      <c r="Z75" s="552"/>
      <c r="AA75" s="551">
        <v>279230000</v>
      </c>
      <c r="AB75" s="551"/>
      <c r="AC75" s="551"/>
      <c r="AD75" s="551"/>
      <c r="AE75" s="551"/>
      <c r="AF75" s="551"/>
      <c r="AG75" s="552"/>
      <c r="AH75" s="552"/>
      <c r="AI75" s="552"/>
      <c r="AJ75" s="552"/>
      <c r="AK75" s="552"/>
      <c r="AL75" s="552"/>
    </row>
    <row r="76" spans="1:38" ht="16.5" customHeight="1">
      <c r="A76" s="129" t="s">
        <v>553</v>
      </c>
      <c r="B76" s="144"/>
      <c r="C76" s="144"/>
      <c r="D76" s="148" t="s">
        <v>554</v>
      </c>
      <c r="E76" s="146"/>
      <c r="F76" s="146"/>
      <c r="G76" s="146"/>
      <c r="H76" s="146"/>
      <c r="I76" s="146"/>
      <c r="J76" s="146"/>
      <c r="K76" s="146"/>
      <c r="L76" s="146"/>
      <c r="M76" s="146"/>
      <c r="N76" s="147"/>
      <c r="O76" s="550"/>
      <c r="P76" s="551"/>
      <c r="Q76" s="551"/>
      <c r="R76" s="551"/>
      <c r="S76" s="551"/>
      <c r="T76" s="551"/>
      <c r="U76" s="552"/>
      <c r="V76" s="552"/>
      <c r="W76" s="552"/>
      <c r="X76" s="552"/>
      <c r="Y76" s="552"/>
      <c r="Z76" s="552"/>
      <c r="AA76" s="551"/>
      <c r="AB76" s="551"/>
      <c r="AC76" s="551"/>
      <c r="AD76" s="551"/>
      <c r="AE76" s="551"/>
      <c r="AF76" s="551"/>
      <c r="AG76" s="552"/>
      <c r="AH76" s="552"/>
      <c r="AI76" s="552"/>
      <c r="AJ76" s="552"/>
      <c r="AK76" s="552"/>
      <c r="AL76" s="552"/>
    </row>
    <row r="77" spans="1:38" ht="16.5" customHeight="1">
      <c r="A77" s="194" t="s">
        <v>1027</v>
      </c>
      <c r="B77" s="144"/>
      <c r="C77" s="144"/>
      <c r="D77" s="148" t="s">
        <v>1028</v>
      </c>
      <c r="E77" s="146"/>
      <c r="F77" s="146"/>
      <c r="G77" s="146"/>
      <c r="H77" s="146"/>
      <c r="I77" s="146"/>
      <c r="J77" s="146"/>
      <c r="K77" s="146"/>
      <c r="L77" s="146"/>
      <c r="M77" s="146"/>
      <c r="N77" s="147"/>
      <c r="O77" s="550"/>
      <c r="P77" s="551"/>
      <c r="Q77" s="551"/>
      <c r="R77" s="551"/>
      <c r="S77" s="551"/>
      <c r="T77" s="551"/>
      <c r="U77" s="552"/>
      <c r="V77" s="552"/>
      <c r="W77" s="552"/>
      <c r="X77" s="552"/>
      <c r="Y77" s="552"/>
      <c r="Z77" s="552"/>
      <c r="AA77" s="551"/>
      <c r="AB77" s="551"/>
      <c r="AC77" s="551"/>
      <c r="AD77" s="551"/>
      <c r="AE77" s="551"/>
      <c r="AF77" s="551"/>
      <c r="AG77" s="552"/>
      <c r="AH77" s="552"/>
      <c r="AI77" s="552"/>
      <c r="AJ77" s="552"/>
      <c r="AK77" s="552"/>
      <c r="AL77" s="552"/>
    </row>
    <row r="78" spans="1:38" ht="16.5" customHeight="1">
      <c r="A78" s="129" t="s">
        <v>555</v>
      </c>
      <c r="B78" s="144"/>
      <c r="C78" s="144"/>
      <c r="D78" s="148" t="s">
        <v>1029</v>
      </c>
      <c r="E78" s="146"/>
      <c r="F78" s="146"/>
      <c r="G78" s="146"/>
      <c r="H78" s="146"/>
      <c r="I78" s="146"/>
      <c r="J78" s="146"/>
      <c r="K78" s="146"/>
      <c r="L78" s="146"/>
      <c r="M78" s="146"/>
      <c r="N78" s="147"/>
      <c r="O78" s="550"/>
      <c r="P78" s="551"/>
      <c r="Q78" s="551"/>
      <c r="R78" s="551"/>
      <c r="S78" s="551"/>
      <c r="T78" s="551"/>
      <c r="U78" s="552"/>
      <c r="V78" s="552"/>
      <c r="W78" s="552"/>
      <c r="X78" s="552"/>
      <c r="Y78" s="552"/>
      <c r="Z78" s="552"/>
      <c r="AA78" s="551"/>
      <c r="AB78" s="551"/>
      <c r="AC78" s="551"/>
      <c r="AD78" s="551"/>
      <c r="AE78" s="551"/>
      <c r="AF78" s="551"/>
      <c r="AG78" s="552"/>
      <c r="AH78" s="552"/>
      <c r="AI78" s="552"/>
      <c r="AJ78" s="552"/>
      <c r="AK78" s="552"/>
      <c r="AL78" s="552"/>
    </row>
    <row r="79" spans="1:38" ht="16.5" customHeight="1">
      <c r="A79" s="129" t="s">
        <v>556</v>
      </c>
      <c r="B79" s="144"/>
      <c r="C79" s="144"/>
      <c r="D79" s="145" t="s">
        <v>557</v>
      </c>
      <c r="E79" s="146"/>
      <c r="F79" s="146"/>
      <c r="G79" s="146"/>
      <c r="H79" s="146"/>
      <c r="I79" s="146"/>
      <c r="J79" s="146"/>
      <c r="K79" s="146"/>
      <c r="L79" s="146"/>
      <c r="M79" s="146"/>
      <c r="N79" s="147"/>
      <c r="O79" s="571"/>
      <c r="P79" s="552"/>
      <c r="Q79" s="552"/>
      <c r="R79" s="552"/>
      <c r="S79" s="552"/>
      <c r="T79" s="552"/>
      <c r="U79" s="552">
        <f>U12+U36</f>
        <v>381579487493</v>
      </c>
      <c r="V79" s="552"/>
      <c r="W79" s="552"/>
      <c r="X79" s="552"/>
      <c r="Y79" s="552"/>
      <c r="Z79" s="552"/>
      <c r="AA79" s="552"/>
      <c r="AB79" s="552"/>
      <c r="AC79" s="552"/>
      <c r="AD79" s="552"/>
      <c r="AE79" s="552"/>
      <c r="AF79" s="552"/>
      <c r="AG79" s="552">
        <f>AG12+AG36</f>
        <v>393243293659</v>
      </c>
      <c r="AH79" s="552"/>
      <c r="AI79" s="552"/>
      <c r="AJ79" s="552"/>
      <c r="AK79" s="552"/>
      <c r="AL79" s="552"/>
    </row>
    <row r="80" spans="1:38" ht="16.5" customHeight="1">
      <c r="A80" s="129"/>
      <c r="B80" s="144"/>
      <c r="C80" s="144"/>
      <c r="D80" s="145" t="s">
        <v>558</v>
      </c>
      <c r="E80" s="146"/>
      <c r="F80" s="146"/>
      <c r="G80" s="146"/>
      <c r="H80" s="146"/>
      <c r="I80" s="146"/>
      <c r="J80" s="146"/>
      <c r="K80" s="146"/>
      <c r="L80" s="146"/>
      <c r="M80" s="146"/>
      <c r="N80" s="147"/>
      <c r="O80" s="566"/>
      <c r="P80" s="565"/>
      <c r="Q80" s="565"/>
      <c r="R80" s="565"/>
      <c r="S80" s="565"/>
      <c r="T80" s="565"/>
      <c r="U80" s="565"/>
      <c r="V80" s="565"/>
      <c r="W80" s="565"/>
      <c r="X80" s="565"/>
      <c r="Y80" s="565"/>
      <c r="Z80" s="565"/>
      <c r="AA80" s="565"/>
      <c r="AB80" s="565"/>
      <c r="AC80" s="565"/>
      <c r="AD80" s="565"/>
      <c r="AE80" s="565"/>
      <c r="AF80" s="565"/>
      <c r="AG80" s="565"/>
      <c r="AH80" s="565"/>
      <c r="AI80" s="565"/>
      <c r="AJ80" s="565"/>
      <c r="AK80" s="565"/>
      <c r="AL80" s="565"/>
    </row>
    <row r="81" spans="1:38" ht="16.5" customHeight="1">
      <c r="A81" s="129" t="s">
        <v>559</v>
      </c>
      <c r="B81" s="144"/>
      <c r="C81" s="144"/>
      <c r="D81" s="145" t="s">
        <v>560</v>
      </c>
      <c r="E81" s="146"/>
      <c r="F81" s="146"/>
      <c r="G81" s="146"/>
      <c r="H81" s="146"/>
      <c r="I81" s="146"/>
      <c r="J81" s="146"/>
      <c r="K81" s="146"/>
      <c r="L81" s="146"/>
      <c r="M81" s="146"/>
      <c r="N81" s="147"/>
      <c r="O81" s="566"/>
      <c r="P81" s="565"/>
      <c r="Q81" s="565"/>
      <c r="R81" s="565"/>
      <c r="S81" s="565"/>
      <c r="T81" s="565"/>
      <c r="U81" s="565">
        <f>+O82+O83+O84+O85+O86+O87+O88+O89+O90+O91+O92+O93+O94+O95+O96+O97+O98+O99</f>
        <v>409513317</v>
      </c>
      <c r="V81" s="565"/>
      <c r="W81" s="565"/>
      <c r="X81" s="565"/>
      <c r="Y81" s="565"/>
      <c r="Z81" s="565"/>
      <c r="AA81" s="565"/>
      <c r="AB81" s="565"/>
      <c r="AC81" s="565"/>
      <c r="AD81" s="565"/>
      <c r="AE81" s="565"/>
      <c r="AF81" s="565"/>
      <c r="AG81" s="565">
        <f>+AA82+AA83+AA84+AA85+AA86+AA87+AA88+AA89+AA90+AA91+AA92+AA93+AA94+AA95+AA96+AA97+AA98+AA99</f>
        <v>322681865</v>
      </c>
      <c r="AH81" s="565"/>
      <c r="AI81" s="565"/>
      <c r="AJ81" s="565"/>
      <c r="AK81" s="565"/>
      <c r="AL81" s="565"/>
    </row>
    <row r="82" spans="1:38" ht="16.5" customHeight="1">
      <c r="A82" s="129" t="s">
        <v>561</v>
      </c>
      <c r="B82" s="144"/>
      <c r="C82" s="144"/>
      <c r="D82" s="148" t="s">
        <v>562</v>
      </c>
      <c r="E82" s="146"/>
      <c r="F82" s="146"/>
      <c r="G82" s="146"/>
      <c r="H82" s="146"/>
      <c r="I82" s="146"/>
      <c r="J82" s="146"/>
      <c r="K82" s="146"/>
      <c r="L82" s="146"/>
      <c r="M82" s="146"/>
      <c r="N82" s="147"/>
      <c r="O82" s="563"/>
      <c r="P82" s="564"/>
      <c r="Q82" s="564"/>
      <c r="R82" s="564"/>
      <c r="S82" s="564"/>
      <c r="T82" s="564"/>
      <c r="U82" s="565"/>
      <c r="V82" s="565"/>
      <c r="W82" s="565"/>
      <c r="X82" s="565"/>
      <c r="Y82" s="565"/>
      <c r="Z82" s="565"/>
      <c r="AA82" s="564"/>
      <c r="AB82" s="564"/>
      <c r="AC82" s="564"/>
      <c r="AD82" s="564"/>
      <c r="AE82" s="564"/>
      <c r="AF82" s="564"/>
      <c r="AG82" s="565"/>
      <c r="AH82" s="565"/>
      <c r="AI82" s="565"/>
      <c r="AJ82" s="565"/>
      <c r="AK82" s="565"/>
      <c r="AL82" s="565"/>
    </row>
    <row r="83" spans="1:38" ht="16.5" customHeight="1">
      <c r="A83" s="129" t="s">
        <v>563</v>
      </c>
      <c r="B83" s="144"/>
      <c r="C83" s="144"/>
      <c r="D83" s="148" t="s">
        <v>564</v>
      </c>
      <c r="E83" s="146"/>
      <c r="F83" s="146"/>
      <c r="G83" s="146"/>
      <c r="H83" s="146"/>
      <c r="I83" s="146"/>
      <c r="J83" s="146"/>
      <c r="K83" s="146"/>
      <c r="L83" s="146"/>
      <c r="M83" s="146"/>
      <c r="N83" s="147"/>
      <c r="O83" s="563"/>
      <c r="P83" s="564"/>
      <c r="Q83" s="564"/>
      <c r="R83" s="564"/>
      <c r="S83" s="564"/>
      <c r="T83" s="564"/>
      <c r="U83" s="565"/>
      <c r="V83" s="565"/>
      <c r="W83" s="565"/>
      <c r="X83" s="565"/>
      <c r="Y83" s="565"/>
      <c r="Z83" s="565"/>
      <c r="AA83" s="564"/>
      <c r="AB83" s="564"/>
      <c r="AC83" s="564"/>
      <c r="AD83" s="564"/>
      <c r="AE83" s="564"/>
      <c r="AF83" s="564"/>
      <c r="AG83" s="565"/>
      <c r="AH83" s="565"/>
      <c r="AI83" s="565"/>
      <c r="AJ83" s="565"/>
      <c r="AK83" s="565"/>
      <c r="AL83" s="565"/>
    </row>
    <row r="84" spans="1:38" ht="16.5" customHeight="1">
      <c r="A84" s="129" t="s">
        <v>565</v>
      </c>
      <c r="B84" s="144"/>
      <c r="C84" s="144"/>
      <c r="D84" s="148" t="s">
        <v>566</v>
      </c>
      <c r="E84" s="146"/>
      <c r="F84" s="146"/>
      <c r="G84" s="146"/>
      <c r="H84" s="146"/>
      <c r="I84" s="146"/>
      <c r="J84" s="146"/>
      <c r="K84" s="146"/>
      <c r="L84" s="146"/>
      <c r="M84" s="146"/>
      <c r="N84" s="147"/>
      <c r="O84" s="563"/>
      <c r="P84" s="564"/>
      <c r="Q84" s="564"/>
      <c r="R84" s="564"/>
      <c r="S84" s="564"/>
      <c r="T84" s="564"/>
      <c r="U84" s="565"/>
      <c r="V84" s="565"/>
      <c r="W84" s="565"/>
      <c r="X84" s="565"/>
      <c r="Y84" s="565"/>
      <c r="Z84" s="565"/>
      <c r="AA84" s="564"/>
      <c r="AB84" s="564"/>
      <c r="AC84" s="564"/>
      <c r="AD84" s="564"/>
      <c r="AE84" s="564"/>
      <c r="AF84" s="564"/>
      <c r="AG84" s="565"/>
      <c r="AH84" s="565"/>
      <c r="AI84" s="565"/>
      <c r="AJ84" s="565"/>
      <c r="AK84" s="565"/>
      <c r="AL84" s="565"/>
    </row>
    <row r="85" spans="1:38" ht="16.5" customHeight="1">
      <c r="A85" s="129" t="s">
        <v>567</v>
      </c>
      <c r="B85" s="144"/>
      <c r="C85" s="144"/>
      <c r="D85" s="148" t="s">
        <v>568</v>
      </c>
      <c r="E85" s="146"/>
      <c r="F85" s="146"/>
      <c r="G85" s="146"/>
      <c r="H85" s="146"/>
      <c r="I85" s="146"/>
      <c r="J85" s="146"/>
      <c r="K85" s="146"/>
      <c r="L85" s="146"/>
      <c r="M85" s="146"/>
      <c r="N85" s="147"/>
      <c r="O85" s="563">
        <v>136884778</v>
      </c>
      <c r="P85" s="564"/>
      <c r="Q85" s="564"/>
      <c r="R85" s="564"/>
      <c r="S85" s="564"/>
      <c r="T85" s="564"/>
      <c r="U85" s="565"/>
      <c r="V85" s="565"/>
      <c r="W85" s="565"/>
      <c r="X85" s="565"/>
      <c r="Y85" s="565"/>
      <c r="Z85" s="565"/>
      <c r="AA85" s="564">
        <v>93512768</v>
      </c>
      <c r="AB85" s="564"/>
      <c r="AC85" s="564"/>
      <c r="AD85" s="564"/>
      <c r="AE85" s="564"/>
      <c r="AF85" s="564"/>
      <c r="AG85" s="565"/>
      <c r="AH85" s="565"/>
      <c r="AI85" s="565"/>
      <c r="AJ85" s="565"/>
      <c r="AK85" s="565"/>
      <c r="AL85" s="565"/>
    </row>
    <row r="86" spans="1:38" ht="16.5" customHeight="1">
      <c r="A86" s="129" t="s">
        <v>569</v>
      </c>
      <c r="B86" s="144"/>
      <c r="C86" s="144"/>
      <c r="D86" s="148" t="s">
        <v>570</v>
      </c>
      <c r="E86" s="146"/>
      <c r="F86" s="146"/>
      <c r="G86" s="146"/>
      <c r="H86" s="146"/>
      <c r="I86" s="146"/>
      <c r="J86" s="146"/>
      <c r="K86" s="146"/>
      <c r="L86" s="146"/>
      <c r="M86" s="146"/>
      <c r="N86" s="147"/>
      <c r="O86" s="563"/>
      <c r="P86" s="564"/>
      <c r="Q86" s="564"/>
      <c r="R86" s="564"/>
      <c r="S86" s="564"/>
      <c r="T86" s="564"/>
      <c r="U86" s="565"/>
      <c r="V86" s="565"/>
      <c r="W86" s="565"/>
      <c r="X86" s="565"/>
      <c r="Y86" s="565"/>
      <c r="Z86" s="565"/>
      <c r="AA86" s="564"/>
      <c r="AB86" s="564"/>
      <c r="AC86" s="564"/>
      <c r="AD86" s="564"/>
      <c r="AE86" s="564"/>
      <c r="AF86" s="564"/>
      <c r="AG86" s="565"/>
      <c r="AH86" s="565"/>
      <c r="AI86" s="565"/>
      <c r="AJ86" s="565"/>
      <c r="AK86" s="565"/>
      <c r="AL86" s="565"/>
    </row>
    <row r="87" spans="1:38" ht="16.5" customHeight="1">
      <c r="A87" s="129" t="s">
        <v>571</v>
      </c>
      <c r="B87" s="144"/>
      <c r="C87" s="144"/>
      <c r="D87" s="148" t="s">
        <v>572</v>
      </c>
      <c r="E87" s="146"/>
      <c r="F87" s="146"/>
      <c r="G87" s="146"/>
      <c r="H87" s="146"/>
      <c r="I87" s="146"/>
      <c r="J87" s="146"/>
      <c r="K87" s="146"/>
      <c r="L87" s="146"/>
      <c r="M87" s="146"/>
      <c r="N87" s="147"/>
      <c r="O87" s="567">
        <v>177866860</v>
      </c>
      <c r="P87" s="568"/>
      <c r="Q87" s="568"/>
      <c r="R87" s="568"/>
      <c r="S87" s="568"/>
      <c r="T87" s="563"/>
      <c r="U87" s="569"/>
      <c r="V87" s="570"/>
      <c r="W87" s="570"/>
      <c r="X87" s="570"/>
      <c r="Y87" s="570"/>
      <c r="Z87" s="566"/>
      <c r="AA87" s="567">
        <v>106108527</v>
      </c>
      <c r="AB87" s="568"/>
      <c r="AC87" s="568"/>
      <c r="AD87" s="568"/>
      <c r="AE87" s="568"/>
      <c r="AF87" s="563"/>
      <c r="AG87" s="569"/>
      <c r="AH87" s="570"/>
      <c r="AI87" s="570"/>
      <c r="AJ87" s="570"/>
      <c r="AK87" s="570"/>
      <c r="AL87" s="566"/>
    </row>
    <row r="88" spans="1:38" ht="16.5" customHeight="1">
      <c r="A88" s="129" t="s">
        <v>573</v>
      </c>
      <c r="B88" s="144"/>
      <c r="C88" s="144"/>
      <c r="D88" s="148" t="s">
        <v>574</v>
      </c>
      <c r="E88" s="146"/>
      <c r="F88" s="146"/>
      <c r="G88" s="146"/>
      <c r="H88" s="146"/>
      <c r="I88" s="146"/>
      <c r="J88" s="146"/>
      <c r="K88" s="146"/>
      <c r="L88" s="146"/>
      <c r="M88" s="146"/>
      <c r="N88" s="147"/>
      <c r="O88" s="563">
        <v>81395975</v>
      </c>
      <c r="P88" s="564"/>
      <c r="Q88" s="564"/>
      <c r="R88" s="564"/>
      <c r="S88" s="564"/>
      <c r="T88" s="564"/>
      <c r="U88" s="565"/>
      <c r="V88" s="565"/>
      <c r="W88" s="565"/>
      <c r="X88" s="565"/>
      <c r="Y88" s="565"/>
      <c r="Z88" s="565"/>
      <c r="AA88" s="564">
        <v>120626565</v>
      </c>
      <c r="AB88" s="564"/>
      <c r="AC88" s="564"/>
      <c r="AD88" s="564"/>
      <c r="AE88" s="564"/>
      <c r="AF88" s="564"/>
      <c r="AG88" s="565"/>
      <c r="AH88" s="565"/>
      <c r="AI88" s="565"/>
      <c r="AJ88" s="565"/>
      <c r="AK88" s="565"/>
      <c r="AL88" s="565"/>
    </row>
    <row r="89" spans="1:38" ht="16.5" customHeight="1">
      <c r="A89" s="129" t="s">
        <v>575</v>
      </c>
      <c r="B89" s="144"/>
      <c r="C89" s="144"/>
      <c r="D89" s="148" t="s">
        <v>576</v>
      </c>
      <c r="E89" s="146"/>
      <c r="F89" s="146"/>
      <c r="G89" s="146"/>
      <c r="H89" s="146"/>
      <c r="I89" s="146"/>
      <c r="J89" s="146"/>
      <c r="K89" s="146"/>
      <c r="L89" s="146"/>
      <c r="M89" s="146"/>
      <c r="N89" s="147"/>
      <c r="O89" s="563">
        <v>11772360</v>
      </c>
      <c r="P89" s="564"/>
      <c r="Q89" s="564"/>
      <c r="R89" s="564"/>
      <c r="S89" s="564"/>
      <c r="T89" s="564"/>
      <c r="U89" s="565"/>
      <c r="V89" s="565"/>
      <c r="W89" s="565"/>
      <c r="X89" s="565"/>
      <c r="Y89" s="565"/>
      <c r="Z89" s="565"/>
      <c r="AA89" s="564">
        <v>1219180</v>
      </c>
      <c r="AB89" s="564"/>
      <c r="AC89" s="564"/>
      <c r="AD89" s="564"/>
      <c r="AE89" s="564"/>
      <c r="AF89" s="564"/>
      <c r="AG89" s="565"/>
      <c r="AH89" s="565"/>
      <c r="AI89" s="565"/>
      <c r="AJ89" s="565"/>
      <c r="AK89" s="565"/>
      <c r="AL89" s="565"/>
    </row>
    <row r="90" spans="1:38" ht="16.5" customHeight="1">
      <c r="A90" s="129" t="s">
        <v>577</v>
      </c>
      <c r="B90" s="144"/>
      <c r="C90" s="144"/>
      <c r="D90" s="148" t="s">
        <v>578</v>
      </c>
      <c r="E90" s="146"/>
      <c r="F90" s="146"/>
      <c r="G90" s="146"/>
      <c r="H90" s="146"/>
      <c r="I90" s="146"/>
      <c r="J90" s="146"/>
      <c r="K90" s="146"/>
      <c r="L90" s="146"/>
      <c r="M90" s="146"/>
      <c r="N90" s="147"/>
      <c r="O90" s="563">
        <v>1593344</v>
      </c>
      <c r="P90" s="564"/>
      <c r="Q90" s="564"/>
      <c r="R90" s="564"/>
      <c r="S90" s="564"/>
      <c r="T90" s="564"/>
      <c r="U90" s="565"/>
      <c r="V90" s="565"/>
      <c r="W90" s="565"/>
      <c r="X90" s="565"/>
      <c r="Y90" s="565"/>
      <c r="Z90" s="565"/>
      <c r="AA90" s="564">
        <v>1214825</v>
      </c>
      <c r="AB90" s="564"/>
      <c r="AC90" s="564"/>
      <c r="AD90" s="564"/>
      <c r="AE90" s="564"/>
      <c r="AF90" s="564"/>
      <c r="AG90" s="565"/>
      <c r="AH90" s="565"/>
      <c r="AI90" s="565"/>
      <c r="AJ90" s="565"/>
      <c r="AK90" s="565"/>
      <c r="AL90" s="565"/>
    </row>
    <row r="91" spans="1:38" ht="16.5" customHeight="1">
      <c r="A91" s="129" t="s">
        <v>579</v>
      </c>
      <c r="B91" s="144"/>
      <c r="C91" s="144"/>
      <c r="D91" s="148" t="s">
        <v>580</v>
      </c>
      <c r="E91" s="146"/>
      <c r="F91" s="146"/>
      <c r="G91" s="146"/>
      <c r="H91" s="146"/>
      <c r="I91" s="146"/>
      <c r="J91" s="146"/>
      <c r="K91" s="146"/>
      <c r="L91" s="146"/>
      <c r="M91" s="146"/>
      <c r="N91" s="147"/>
      <c r="O91" s="563"/>
      <c r="P91" s="564"/>
      <c r="Q91" s="564"/>
      <c r="R91" s="564"/>
      <c r="S91" s="564"/>
      <c r="T91" s="564"/>
      <c r="U91" s="565"/>
      <c r="V91" s="565"/>
      <c r="W91" s="565"/>
      <c r="X91" s="565"/>
      <c r="Y91" s="565"/>
      <c r="Z91" s="565"/>
      <c r="AA91" s="564"/>
      <c r="AB91" s="564"/>
      <c r="AC91" s="564"/>
      <c r="AD91" s="564"/>
      <c r="AE91" s="564"/>
      <c r="AF91" s="564"/>
      <c r="AG91" s="565"/>
      <c r="AH91" s="565"/>
      <c r="AI91" s="565"/>
      <c r="AJ91" s="565"/>
      <c r="AK91" s="565"/>
      <c r="AL91" s="565"/>
    </row>
    <row r="92" spans="1:38" ht="16.5" customHeight="1">
      <c r="A92" s="129" t="s">
        <v>581</v>
      </c>
      <c r="B92" s="144"/>
      <c r="C92" s="144"/>
      <c r="D92" s="148" t="s">
        <v>582</v>
      </c>
      <c r="E92" s="146"/>
      <c r="F92" s="146"/>
      <c r="G92" s="146"/>
      <c r="H92" s="146"/>
      <c r="I92" s="146"/>
      <c r="J92" s="146"/>
      <c r="K92" s="146"/>
      <c r="L92" s="146"/>
      <c r="M92" s="146"/>
      <c r="N92" s="147"/>
      <c r="O92" s="563"/>
      <c r="P92" s="564"/>
      <c r="Q92" s="564"/>
      <c r="R92" s="564"/>
      <c r="S92" s="564"/>
      <c r="T92" s="564"/>
      <c r="U92" s="565"/>
      <c r="V92" s="565"/>
      <c r="W92" s="565"/>
      <c r="X92" s="565"/>
      <c r="Y92" s="565"/>
      <c r="Z92" s="565"/>
      <c r="AA92" s="564"/>
      <c r="AB92" s="564"/>
      <c r="AC92" s="564"/>
      <c r="AD92" s="564"/>
      <c r="AE92" s="564"/>
      <c r="AF92" s="564"/>
      <c r="AG92" s="565"/>
      <c r="AH92" s="565"/>
      <c r="AI92" s="565"/>
      <c r="AJ92" s="565"/>
      <c r="AK92" s="565"/>
      <c r="AL92" s="565"/>
    </row>
    <row r="93" spans="1:38" ht="16.5" customHeight="1">
      <c r="A93" s="129" t="s">
        <v>583</v>
      </c>
      <c r="B93" s="144"/>
      <c r="C93" s="144"/>
      <c r="D93" s="148" t="s">
        <v>584</v>
      </c>
      <c r="E93" s="146"/>
      <c r="F93" s="146"/>
      <c r="G93" s="146"/>
      <c r="H93" s="146"/>
      <c r="I93" s="146"/>
      <c r="J93" s="146"/>
      <c r="K93" s="146"/>
      <c r="L93" s="146"/>
      <c r="M93" s="146"/>
      <c r="N93" s="147"/>
      <c r="O93" s="563"/>
      <c r="P93" s="564"/>
      <c r="Q93" s="564"/>
      <c r="R93" s="564"/>
      <c r="S93" s="564"/>
      <c r="T93" s="564"/>
      <c r="U93" s="565"/>
      <c r="V93" s="565"/>
      <c r="W93" s="565"/>
      <c r="X93" s="565"/>
      <c r="Y93" s="565"/>
      <c r="Z93" s="565"/>
      <c r="AA93" s="564"/>
      <c r="AB93" s="564"/>
      <c r="AC93" s="564"/>
      <c r="AD93" s="564"/>
      <c r="AE93" s="564"/>
      <c r="AF93" s="564"/>
      <c r="AG93" s="565"/>
      <c r="AH93" s="565"/>
      <c r="AI93" s="565"/>
      <c r="AJ93" s="565"/>
      <c r="AK93" s="565"/>
      <c r="AL93" s="565"/>
    </row>
    <row r="94" spans="1:38" ht="16.5" customHeight="1">
      <c r="A94" s="129" t="s">
        <v>585</v>
      </c>
      <c r="B94" s="144"/>
      <c r="C94" s="144"/>
      <c r="D94" s="148" t="s">
        <v>586</v>
      </c>
      <c r="E94" s="146"/>
      <c r="F94" s="146"/>
      <c r="G94" s="146"/>
      <c r="H94" s="146"/>
      <c r="I94" s="146"/>
      <c r="J94" s="146"/>
      <c r="K94" s="146"/>
      <c r="L94" s="146"/>
      <c r="M94" s="146"/>
      <c r="N94" s="147"/>
      <c r="O94" s="563"/>
      <c r="P94" s="564"/>
      <c r="Q94" s="564"/>
      <c r="R94" s="564"/>
      <c r="S94" s="564"/>
      <c r="T94" s="564"/>
      <c r="U94" s="565"/>
      <c r="V94" s="565"/>
      <c r="W94" s="565"/>
      <c r="X94" s="565"/>
      <c r="Y94" s="565"/>
      <c r="Z94" s="565"/>
      <c r="AA94" s="564"/>
      <c r="AB94" s="564"/>
      <c r="AC94" s="564"/>
      <c r="AD94" s="564"/>
      <c r="AE94" s="564"/>
      <c r="AF94" s="564"/>
      <c r="AG94" s="565"/>
      <c r="AH94" s="565"/>
      <c r="AI94" s="565"/>
      <c r="AJ94" s="565"/>
      <c r="AK94" s="565"/>
      <c r="AL94" s="565"/>
    </row>
    <row r="95" spans="1:38" ht="16.5" customHeight="1">
      <c r="A95" s="129" t="s">
        <v>587</v>
      </c>
      <c r="B95" s="144"/>
      <c r="C95" s="144"/>
      <c r="D95" s="148" t="s">
        <v>588</v>
      </c>
      <c r="E95" s="146"/>
      <c r="F95" s="146"/>
      <c r="G95" s="146"/>
      <c r="H95" s="146"/>
      <c r="I95" s="146"/>
      <c r="J95" s="146"/>
      <c r="K95" s="146"/>
      <c r="L95" s="146"/>
      <c r="M95" s="146"/>
      <c r="N95" s="147"/>
      <c r="O95" s="563"/>
      <c r="P95" s="564"/>
      <c r="Q95" s="564"/>
      <c r="R95" s="564"/>
      <c r="S95" s="564"/>
      <c r="T95" s="564"/>
      <c r="U95" s="565"/>
      <c r="V95" s="565"/>
      <c r="W95" s="565"/>
      <c r="X95" s="565"/>
      <c r="Y95" s="565"/>
      <c r="Z95" s="565"/>
      <c r="AA95" s="564"/>
      <c r="AB95" s="564"/>
      <c r="AC95" s="564"/>
      <c r="AD95" s="564"/>
      <c r="AE95" s="564"/>
      <c r="AF95" s="564"/>
      <c r="AG95" s="565"/>
      <c r="AH95" s="565"/>
      <c r="AI95" s="565"/>
      <c r="AJ95" s="565"/>
      <c r="AK95" s="565"/>
      <c r="AL95" s="565"/>
    </row>
    <row r="96" spans="1:38" ht="16.5" customHeight="1">
      <c r="A96" s="129" t="s">
        <v>589</v>
      </c>
      <c r="B96" s="144"/>
      <c r="C96" s="144"/>
      <c r="D96" s="148" t="s">
        <v>590</v>
      </c>
      <c r="E96" s="146"/>
      <c r="F96" s="146"/>
      <c r="G96" s="146"/>
      <c r="H96" s="146"/>
      <c r="I96" s="146"/>
      <c r="J96" s="146"/>
      <c r="K96" s="146"/>
      <c r="L96" s="146"/>
      <c r="M96" s="146"/>
      <c r="N96" s="147"/>
      <c r="O96" s="563"/>
      <c r="P96" s="564"/>
      <c r="Q96" s="564"/>
      <c r="R96" s="564"/>
      <c r="S96" s="564"/>
      <c r="T96" s="564"/>
      <c r="U96" s="565"/>
      <c r="V96" s="565"/>
      <c r="W96" s="565"/>
      <c r="X96" s="565"/>
      <c r="Y96" s="565"/>
      <c r="Z96" s="565"/>
      <c r="AA96" s="564"/>
      <c r="AB96" s="564"/>
      <c r="AC96" s="564"/>
      <c r="AD96" s="564"/>
      <c r="AE96" s="564"/>
      <c r="AF96" s="564"/>
      <c r="AG96" s="565"/>
      <c r="AH96" s="565"/>
      <c r="AI96" s="565"/>
      <c r="AJ96" s="565"/>
      <c r="AK96" s="565"/>
      <c r="AL96" s="565"/>
    </row>
    <row r="97" spans="1:38" ht="16.5" customHeight="1">
      <c r="A97" s="129" t="s">
        <v>591</v>
      </c>
      <c r="B97" s="144"/>
      <c r="C97" s="144"/>
      <c r="D97" s="148" t="s">
        <v>592</v>
      </c>
      <c r="E97" s="146"/>
      <c r="F97" s="146"/>
      <c r="G97" s="146"/>
      <c r="H97" s="146"/>
      <c r="I97" s="146"/>
      <c r="J97" s="146"/>
      <c r="K97" s="146"/>
      <c r="L97" s="146"/>
      <c r="M97" s="146"/>
      <c r="N97" s="147"/>
      <c r="O97" s="563"/>
      <c r="P97" s="564"/>
      <c r="Q97" s="564"/>
      <c r="R97" s="564"/>
      <c r="S97" s="564"/>
      <c r="T97" s="564"/>
      <c r="U97" s="565"/>
      <c r="V97" s="565"/>
      <c r="W97" s="565"/>
      <c r="X97" s="565"/>
      <c r="Y97" s="565"/>
      <c r="Z97" s="565"/>
      <c r="AA97" s="564"/>
      <c r="AB97" s="564"/>
      <c r="AC97" s="564"/>
      <c r="AD97" s="564"/>
      <c r="AE97" s="564"/>
      <c r="AF97" s="564"/>
      <c r="AG97" s="565"/>
      <c r="AH97" s="565"/>
      <c r="AI97" s="565"/>
      <c r="AJ97" s="565"/>
      <c r="AK97" s="565"/>
      <c r="AL97" s="565"/>
    </row>
    <row r="98" spans="1:38" ht="16.5" customHeight="1">
      <c r="A98" s="129" t="s">
        <v>593</v>
      </c>
      <c r="B98" s="144"/>
      <c r="C98" s="144"/>
      <c r="D98" s="148" t="s">
        <v>594</v>
      </c>
      <c r="E98" s="146"/>
      <c r="F98" s="146"/>
      <c r="G98" s="146"/>
      <c r="H98" s="146"/>
      <c r="I98" s="146"/>
      <c r="J98" s="146"/>
      <c r="K98" s="146"/>
      <c r="L98" s="146"/>
      <c r="M98" s="146"/>
      <c r="N98" s="147"/>
      <c r="O98" s="563"/>
      <c r="P98" s="564"/>
      <c r="Q98" s="564"/>
      <c r="R98" s="564"/>
      <c r="S98" s="564"/>
      <c r="T98" s="564"/>
      <c r="U98" s="565"/>
      <c r="V98" s="565"/>
      <c r="W98" s="565"/>
      <c r="X98" s="565"/>
      <c r="Y98" s="565"/>
      <c r="Z98" s="565"/>
      <c r="AA98" s="564"/>
      <c r="AB98" s="564"/>
      <c r="AC98" s="564"/>
      <c r="AD98" s="564"/>
      <c r="AE98" s="564"/>
      <c r="AF98" s="564"/>
      <c r="AG98" s="565"/>
      <c r="AH98" s="565"/>
      <c r="AI98" s="565"/>
      <c r="AJ98" s="565"/>
      <c r="AK98" s="565"/>
      <c r="AL98" s="565"/>
    </row>
    <row r="99" spans="1:38" ht="16.5" customHeight="1">
      <c r="A99" s="129" t="s">
        <v>595</v>
      </c>
      <c r="B99" s="144"/>
      <c r="C99" s="144"/>
      <c r="D99" s="148" t="s">
        <v>596</v>
      </c>
      <c r="E99" s="146"/>
      <c r="F99" s="146"/>
      <c r="G99" s="146"/>
      <c r="H99" s="146"/>
      <c r="I99" s="146"/>
      <c r="J99" s="146"/>
      <c r="K99" s="146"/>
      <c r="L99" s="146"/>
      <c r="M99" s="146"/>
      <c r="N99" s="147"/>
      <c r="O99" s="563"/>
      <c r="P99" s="564"/>
      <c r="Q99" s="564"/>
      <c r="R99" s="564"/>
      <c r="S99" s="564"/>
      <c r="T99" s="564"/>
      <c r="U99" s="565"/>
      <c r="V99" s="565"/>
      <c r="W99" s="565"/>
      <c r="X99" s="565"/>
      <c r="Y99" s="565"/>
      <c r="Z99" s="565"/>
      <c r="AA99" s="564"/>
      <c r="AB99" s="564"/>
      <c r="AC99" s="564"/>
      <c r="AD99" s="564"/>
      <c r="AE99" s="564"/>
      <c r="AF99" s="564"/>
      <c r="AG99" s="565"/>
      <c r="AH99" s="565"/>
      <c r="AI99" s="565"/>
      <c r="AJ99" s="565"/>
      <c r="AK99" s="565"/>
      <c r="AL99" s="565"/>
    </row>
    <row r="100" spans="1:38" ht="16.5" customHeight="1">
      <c r="A100" s="129" t="s">
        <v>597</v>
      </c>
      <c r="B100" s="144"/>
      <c r="C100" s="144"/>
      <c r="D100" s="145" t="s">
        <v>598</v>
      </c>
      <c r="E100" s="146"/>
      <c r="F100" s="146"/>
      <c r="G100" s="146"/>
      <c r="H100" s="146"/>
      <c r="I100" s="146"/>
      <c r="J100" s="146"/>
      <c r="K100" s="146"/>
      <c r="L100" s="146"/>
      <c r="M100" s="146"/>
      <c r="N100" s="147"/>
      <c r="O100" s="566"/>
      <c r="P100" s="565"/>
      <c r="Q100" s="565"/>
      <c r="R100" s="565"/>
      <c r="S100" s="565"/>
      <c r="T100" s="565"/>
      <c r="U100" s="565">
        <f>+O101+O102+O103+O104+O105+O106+O107+O108+O109</f>
        <v>297668762336</v>
      </c>
      <c r="V100" s="565"/>
      <c r="W100" s="565"/>
      <c r="X100" s="565"/>
      <c r="Y100" s="565"/>
      <c r="Z100" s="565"/>
      <c r="AA100" s="565"/>
      <c r="AB100" s="565"/>
      <c r="AC100" s="565"/>
      <c r="AD100" s="565"/>
      <c r="AE100" s="565"/>
      <c r="AF100" s="565"/>
      <c r="AG100" s="565">
        <f>+AA101+AA102+AA103+AA104+AA105+AA106+AA107+AA108+AA109</f>
        <v>305534563072</v>
      </c>
      <c r="AH100" s="565"/>
      <c r="AI100" s="565"/>
      <c r="AJ100" s="565"/>
      <c r="AK100" s="565"/>
      <c r="AL100" s="565"/>
    </row>
    <row r="101" spans="1:38" ht="16.5" customHeight="1">
      <c r="A101" s="129" t="s">
        <v>599</v>
      </c>
      <c r="B101" s="144"/>
      <c r="C101" s="144"/>
      <c r="D101" s="148" t="s">
        <v>600</v>
      </c>
      <c r="E101" s="146"/>
      <c r="F101" s="146"/>
      <c r="G101" s="146"/>
      <c r="H101" s="146"/>
      <c r="I101" s="146"/>
      <c r="J101" s="146"/>
      <c r="K101" s="146"/>
      <c r="L101" s="146"/>
      <c r="M101" s="146"/>
      <c r="N101" s="147"/>
      <c r="O101" s="563"/>
      <c r="P101" s="564"/>
      <c r="Q101" s="564"/>
      <c r="R101" s="564"/>
      <c r="S101" s="564"/>
      <c r="T101" s="564"/>
      <c r="U101" s="565"/>
      <c r="V101" s="565"/>
      <c r="W101" s="565"/>
      <c r="X101" s="565"/>
      <c r="Y101" s="565"/>
      <c r="Z101" s="565"/>
      <c r="AA101" s="564"/>
      <c r="AB101" s="564"/>
      <c r="AC101" s="564"/>
      <c r="AD101" s="564"/>
      <c r="AE101" s="564"/>
      <c r="AF101" s="564"/>
      <c r="AG101" s="565"/>
      <c r="AH101" s="565"/>
      <c r="AI101" s="565"/>
      <c r="AJ101" s="565"/>
      <c r="AK101" s="565"/>
      <c r="AL101" s="565"/>
    </row>
    <row r="102" spans="1:38" ht="16.5" customHeight="1">
      <c r="A102" s="129" t="s">
        <v>601</v>
      </c>
      <c r="B102" s="144"/>
      <c r="C102" s="144"/>
      <c r="D102" s="148" t="s">
        <v>602</v>
      </c>
      <c r="E102" s="146"/>
      <c r="F102" s="146"/>
      <c r="G102" s="146"/>
      <c r="H102" s="146"/>
      <c r="I102" s="146"/>
      <c r="J102" s="146"/>
      <c r="K102" s="146"/>
      <c r="L102" s="146"/>
      <c r="M102" s="146"/>
      <c r="N102" s="147"/>
      <c r="O102" s="563"/>
      <c r="P102" s="564"/>
      <c r="Q102" s="564"/>
      <c r="R102" s="564"/>
      <c r="S102" s="564"/>
      <c r="T102" s="564"/>
      <c r="U102" s="565"/>
      <c r="V102" s="565"/>
      <c r="W102" s="565"/>
      <c r="X102" s="565"/>
      <c r="Y102" s="565"/>
      <c r="Z102" s="565"/>
      <c r="AA102" s="564"/>
      <c r="AB102" s="564"/>
      <c r="AC102" s="564"/>
      <c r="AD102" s="564"/>
      <c r="AE102" s="564"/>
      <c r="AF102" s="564"/>
      <c r="AG102" s="565"/>
      <c r="AH102" s="565"/>
      <c r="AI102" s="565"/>
      <c r="AJ102" s="565"/>
      <c r="AK102" s="565"/>
      <c r="AL102" s="565"/>
    </row>
    <row r="103" spans="1:38" ht="16.5" customHeight="1">
      <c r="A103" s="129" t="s">
        <v>603</v>
      </c>
      <c r="B103" s="144"/>
      <c r="C103" s="144"/>
      <c r="D103" s="148" t="s">
        <v>604</v>
      </c>
      <c r="E103" s="146"/>
      <c r="F103" s="146"/>
      <c r="G103" s="146"/>
      <c r="H103" s="146"/>
      <c r="I103" s="146"/>
      <c r="J103" s="146"/>
      <c r="K103" s="146"/>
      <c r="L103" s="146"/>
      <c r="M103" s="146"/>
      <c r="N103" s="147"/>
      <c r="O103" s="563">
        <v>198760000000</v>
      </c>
      <c r="P103" s="564"/>
      <c r="Q103" s="564"/>
      <c r="R103" s="564"/>
      <c r="S103" s="564"/>
      <c r="T103" s="564"/>
      <c r="U103" s="565"/>
      <c r="V103" s="565"/>
      <c r="W103" s="565"/>
      <c r="X103" s="565"/>
      <c r="Y103" s="565"/>
      <c r="Z103" s="565"/>
      <c r="AA103" s="564">
        <v>210760000000</v>
      </c>
      <c r="AB103" s="564"/>
      <c r="AC103" s="564"/>
      <c r="AD103" s="564"/>
      <c r="AE103" s="564"/>
      <c r="AF103" s="564"/>
      <c r="AG103" s="565"/>
      <c r="AH103" s="565"/>
      <c r="AI103" s="565"/>
      <c r="AJ103" s="565"/>
      <c r="AK103" s="565"/>
      <c r="AL103" s="565"/>
    </row>
    <row r="104" spans="1:38" ht="16.5" customHeight="1">
      <c r="A104" s="129" t="s">
        <v>605</v>
      </c>
      <c r="B104" s="144"/>
      <c r="C104" s="144"/>
      <c r="D104" s="148" t="s">
        <v>606</v>
      </c>
      <c r="E104" s="146"/>
      <c r="F104" s="146"/>
      <c r="G104" s="146"/>
      <c r="H104" s="146"/>
      <c r="I104" s="146"/>
      <c r="J104" s="146"/>
      <c r="K104" s="146"/>
      <c r="L104" s="146"/>
      <c r="M104" s="146"/>
      <c r="N104" s="147"/>
      <c r="O104" s="563"/>
      <c r="P104" s="564"/>
      <c r="Q104" s="564"/>
      <c r="R104" s="564"/>
      <c r="S104" s="564"/>
      <c r="T104" s="564"/>
      <c r="U104" s="565"/>
      <c r="V104" s="565"/>
      <c r="W104" s="565"/>
      <c r="X104" s="565"/>
      <c r="Y104" s="565"/>
      <c r="Z104" s="565"/>
      <c r="AA104" s="564"/>
      <c r="AB104" s="564"/>
      <c r="AC104" s="564"/>
      <c r="AD104" s="564"/>
      <c r="AE104" s="564"/>
      <c r="AF104" s="564"/>
      <c r="AG104" s="565"/>
      <c r="AH104" s="565"/>
      <c r="AI104" s="565"/>
      <c r="AJ104" s="565"/>
      <c r="AK104" s="565"/>
      <c r="AL104" s="565"/>
    </row>
    <row r="105" spans="1:38" ht="16.5" customHeight="1">
      <c r="A105" s="129" t="s">
        <v>607</v>
      </c>
      <c r="B105" s="144"/>
      <c r="C105" s="144"/>
      <c r="D105" s="148" t="s">
        <v>608</v>
      </c>
      <c r="E105" s="146"/>
      <c r="F105" s="146"/>
      <c r="G105" s="146"/>
      <c r="H105" s="146"/>
      <c r="I105" s="146"/>
      <c r="J105" s="146"/>
      <c r="K105" s="146"/>
      <c r="L105" s="146"/>
      <c r="M105" s="146"/>
      <c r="N105" s="147"/>
      <c r="O105" s="563">
        <v>98606776960</v>
      </c>
      <c r="P105" s="564"/>
      <c r="Q105" s="564"/>
      <c r="R105" s="564"/>
      <c r="S105" s="564"/>
      <c r="T105" s="564"/>
      <c r="U105" s="565"/>
      <c r="V105" s="565"/>
      <c r="W105" s="565"/>
      <c r="X105" s="565"/>
      <c r="Y105" s="565"/>
      <c r="Z105" s="565"/>
      <c r="AA105" s="564">
        <v>94602000000</v>
      </c>
      <c r="AB105" s="564"/>
      <c r="AC105" s="564"/>
      <c r="AD105" s="564"/>
      <c r="AE105" s="564"/>
      <c r="AF105" s="564"/>
      <c r="AG105" s="565"/>
      <c r="AH105" s="565"/>
      <c r="AI105" s="565"/>
      <c r="AJ105" s="565"/>
      <c r="AK105" s="565"/>
      <c r="AL105" s="565"/>
    </row>
    <row r="106" spans="1:38" ht="16.5" customHeight="1">
      <c r="A106" s="129" t="s">
        <v>609</v>
      </c>
      <c r="B106" s="144"/>
      <c r="C106" s="144"/>
      <c r="D106" s="148" t="s">
        <v>610</v>
      </c>
      <c r="E106" s="146"/>
      <c r="F106" s="146"/>
      <c r="G106" s="146"/>
      <c r="H106" s="146"/>
      <c r="I106" s="146"/>
      <c r="J106" s="146"/>
      <c r="K106" s="146"/>
      <c r="L106" s="146"/>
      <c r="M106" s="146"/>
      <c r="N106" s="147"/>
      <c r="O106" s="563"/>
      <c r="P106" s="564"/>
      <c r="Q106" s="564"/>
      <c r="R106" s="564"/>
      <c r="S106" s="564"/>
      <c r="T106" s="564"/>
      <c r="U106" s="565"/>
      <c r="V106" s="565"/>
      <c r="W106" s="565"/>
      <c r="X106" s="565"/>
      <c r="Y106" s="565"/>
      <c r="Z106" s="565"/>
      <c r="AA106" s="564"/>
      <c r="AB106" s="564"/>
      <c r="AC106" s="564"/>
      <c r="AD106" s="564"/>
      <c r="AE106" s="564"/>
      <c r="AF106" s="564"/>
      <c r="AG106" s="565"/>
      <c r="AH106" s="565"/>
      <c r="AI106" s="565"/>
      <c r="AJ106" s="565"/>
      <c r="AK106" s="565"/>
      <c r="AL106" s="565"/>
    </row>
    <row r="107" spans="1:38" ht="16.5" customHeight="1">
      <c r="A107" s="129" t="s">
        <v>611</v>
      </c>
      <c r="B107" s="144"/>
      <c r="C107" s="144"/>
      <c r="D107" s="148" t="s">
        <v>612</v>
      </c>
      <c r="E107" s="146"/>
      <c r="F107" s="146"/>
      <c r="G107" s="146"/>
      <c r="H107" s="146"/>
      <c r="I107" s="146"/>
      <c r="J107" s="146"/>
      <c r="K107" s="146"/>
      <c r="L107" s="146"/>
      <c r="M107" s="146"/>
      <c r="N107" s="147"/>
      <c r="O107" s="563"/>
      <c r="P107" s="564"/>
      <c r="Q107" s="564"/>
      <c r="R107" s="564"/>
      <c r="S107" s="564"/>
      <c r="T107" s="564"/>
      <c r="U107" s="565"/>
      <c r="V107" s="565"/>
      <c r="W107" s="565"/>
      <c r="X107" s="565"/>
      <c r="Y107" s="565"/>
      <c r="Z107" s="565"/>
      <c r="AA107" s="564"/>
      <c r="AB107" s="564"/>
      <c r="AC107" s="564"/>
      <c r="AD107" s="564"/>
      <c r="AE107" s="564"/>
      <c r="AF107" s="564"/>
      <c r="AG107" s="565"/>
      <c r="AH107" s="565"/>
      <c r="AI107" s="565"/>
      <c r="AJ107" s="565"/>
      <c r="AK107" s="565"/>
      <c r="AL107" s="565"/>
    </row>
    <row r="108" spans="1:38" ht="16.5" customHeight="1">
      <c r="A108" s="129" t="s">
        <v>613</v>
      </c>
      <c r="B108" s="144"/>
      <c r="C108" s="144"/>
      <c r="D108" s="148" t="s">
        <v>614</v>
      </c>
      <c r="E108" s="146"/>
      <c r="F108" s="146"/>
      <c r="G108" s="146"/>
      <c r="H108" s="146"/>
      <c r="I108" s="146"/>
      <c r="J108" s="146"/>
      <c r="K108" s="146"/>
      <c r="L108" s="146"/>
      <c r="M108" s="146"/>
      <c r="N108" s="147"/>
      <c r="O108" s="563">
        <v>301985376</v>
      </c>
      <c r="P108" s="564"/>
      <c r="Q108" s="564"/>
      <c r="R108" s="564"/>
      <c r="S108" s="564"/>
      <c r="T108" s="564"/>
      <c r="U108" s="565"/>
      <c r="V108" s="565"/>
      <c r="W108" s="565"/>
      <c r="X108" s="565"/>
      <c r="Y108" s="565"/>
      <c r="Z108" s="565"/>
      <c r="AA108" s="564">
        <v>172563072</v>
      </c>
      <c r="AB108" s="564"/>
      <c r="AC108" s="564"/>
      <c r="AD108" s="564"/>
      <c r="AE108" s="564"/>
      <c r="AF108" s="564"/>
      <c r="AG108" s="565"/>
      <c r="AH108" s="565"/>
      <c r="AI108" s="565"/>
      <c r="AJ108" s="565"/>
      <c r="AK108" s="565"/>
      <c r="AL108" s="565"/>
    </row>
    <row r="109" spans="1:38" ht="16.5" customHeight="1">
      <c r="A109" s="129" t="s">
        <v>615</v>
      </c>
      <c r="B109" s="144"/>
      <c r="C109" s="144"/>
      <c r="D109" s="148" t="s">
        <v>616</v>
      </c>
      <c r="E109" s="146"/>
      <c r="F109" s="146"/>
      <c r="G109" s="146"/>
      <c r="H109" s="146"/>
      <c r="I109" s="146"/>
      <c r="J109" s="146"/>
      <c r="K109" s="146"/>
      <c r="L109" s="146"/>
      <c r="M109" s="146"/>
      <c r="N109" s="147"/>
      <c r="O109" s="563"/>
      <c r="P109" s="564"/>
      <c r="Q109" s="564"/>
      <c r="R109" s="564"/>
      <c r="S109" s="564"/>
      <c r="T109" s="564"/>
      <c r="U109" s="565"/>
      <c r="V109" s="565"/>
      <c r="W109" s="565"/>
      <c r="X109" s="565"/>
      <c r="Y109" s="565"/>
      <c r="Z109" s="565"/>
      <c r="AA109" s="564"/>
      <c r="AB109" s="564"/>
      <c r="AC109" s="564"/>
      <c r="AD109" s="564"/>
      <c r="AE109" s="564"/>
      <c r="AF109" s="564"/>
      <c r="AG109" s="565"/>
      <c r="AH109" s="565"/>
      <c r="AI109" s="565"/>
      <c r="AJ109" s="565"/>
      <c r="AK109" s="565"/>
      <c r="AL109" s="565"/>
    </row>
    <row r="110" spans="1:38" ht="16.5" customHeight="1">
      <c r="A110" s="129" t="s">
        <v>617</v>
      </c>
      <c r="B110" s="144"/>
      <c r="C110" s="144"/>
      <c r="D110" s="145" t="s">
        <v>618</v>
      </c>
      <c r="E110" s="146"/>
      <c r="F110" s="146"/>
      <c r="G110" s="146"/>
      <c r="H110" s="146"/>
      <c r="I110" s="146"/>
      <c r="J110" s="146"/>
      <c r="K110" s="146"/>
      <c r="L110" s="146"/>
      <c r="M110" s="146"/>
      <c r="N110" s="147"/>
      <c r="O110" s="566"/>
      <c r="P110" s="565"/>
      <c r="Q110" s="565"/>
      <c r="R110" s="565"/>
      <c r="S110" s="565"/>
      <c r="T110" s="565"/>
      <c r="U110" s="565">
        <f>U81+ U100</f>
        <v>298078275653</v>
      </c>
      <c r="V110" s="565"/>
      <c r="W110" s="565"/>
      <c r="X110" s="565"/>
      <c r="Y110" s="565"/>
      <c r="Z110" s="565"/>
      <c r="AA110" s="565"/>
      <c r="AB110" s="565"/>
      <c r="AC110" s="565"/>
      <c r="AD110" s="565"/>
      <c r="AE110" s="565"/>
      <c r="AF110" s="565"/>
      <c r="AG110" s="565">
        <f>AG81+ AG100</f>
        <v>305857244937</v>
      </c>
      <c r="AH110" s="565"/>
      <c r="AI110" s="565"/>
      <c r="AJ110" s="565"/>
      <c r="AK110" s="565"/>
      <c r="AL110" s="565"/>
    </row>
    <row r="111" spans="1:38" ht="16.5" customHeight="1">
      <c r="A111" s="129"/>
      <c r="B111" s="144"/>
      <c r="C111" s="144"/>
      <c r="D111" s="145" t="s">
        <v>619</v>
      </c>
      <c r="E111" s="146"/>
      <c r="F111" s="146"/>
      <c r="G111" s="146"/>
      <c r="H111" s="146"/>
      <c r="I111" s="146"/>
      <c r="J111" s="146"/>
      <c r="K111" s="146"/>
      <c r="L111" s="146"/>
      <c r="M111" s="146"/>
      <c r="N111" s="147"/>
      <c r="O111" s="566"/>
      <c r="P111" s="565"/>
      <c r="Q111" s="565"/>
      <c r="R111" s="565"/>
      <c r="S111" s="565"/>
      <c r="T111" s="565"/>
      <c r="U111" s="565"/>
      <c r="V111" s="565"/>
      <c r="W111" s="565"/>
      <c r="X111" s="565"/>
      <c r="Y111" s="565"/>
      <c r="Z111" s="565"/>
      <c r="AA111" s="565"/>
      <c r="AB111" s="565"/>
      <c r="AC111" s="565"/>
      <c r="AD111" s="565"/>
      <c r="AE111" s="565"/>
      <c r="AF111" s="565"/>
      <c r="AG111" s="565"/>
      <c r="AH111" s="565"/>
      <c r="AI111" s="565"/>
      <c r="AJ111" s="565"/>
      <c r="AK111" s="565"/>
      <c r="AL111" s="565"/>
    </row>
    <row r="112" spans="1:38" ht="16.5" customHeight="1">
      <c r="A112" s="129" t="s">
        <v>620</v>
      </c>
      <c r="B112" s="144"/>
      <c r="C112" s="144"/>
      <c r="D112" s="145" t="s">
        <v>621</v>
      </c>
      <c r="E112" s="146"/>
      <c r="F112" s="146"/>
      <c r="G112" s="146"/>
      <c r="H112" s="146"/>
      <c r="I112" s="146"/>
      <c r="J112" s="146"/>
      <c r="K112" s="146"/>
      <c r="L112" s="146"/>
      <c r="M112" s="146"/>
      <c r="N112" s="147"/>
      <c r="O112" s="566"/>
      <c r="P112" s="565"/>
      <c r="Q112" s="565"/>
      <c r="R112" s="565"/>
      <c r="S112" s="565"/>
      <c r="T112" s="565"/>
      <c r="U112" s="565">
        <f>+O113+O114</f>
        <v>28157500000</v>
      </c>
      <c r="V112" s="565"/>
      <c r="W112" s="565"/>
      <c r="X112" s="565"/>
      <c r="Y112" s="565"/>
      <c r="Z112" s="565"/>
      <c r="AA112" s="565"/>
      <c r="AB112" s="565"/>
      <c r="AC112" s="565"/>
      <c r="AD112" s="565"/>
      <c r="AE112" s="565"/>
      <c r="AF112" s="565"/>
      <c r="AG112" s="565">
        <f>+AA113+AA114</f>
        <v>28157500000</v>
      </c>
      <c r="AH112" s="565"/>
      <c r="AI112" s="565"/>
      <c r="AJ112" s="565"/>
      <c r="AK112" s="565"/>
      <c r="AL112" s="565"/>
    </row>
    <row r="113" spans="1:38" ht="16.5" customHeight="1">
      <c r="A113" s="129" t="s">
        <v>622</v>
      </c>
      <c r="B113" s="144"/>
      <c r="C113" s="144"/>
      <c r="D113" s="148" t="s">
        <v>623</v>
      </c>
      <c r="E113" s="146"/>
      <c r="F113" s="146"/>
      <c r="G113" s="146"/>
      <c r="H113" s="146"/>
      <c r="I113" s="146"/>
      <c r="J113" s="146"/>
      <c r="K113" s="146"/>
      <c r="L113" s="146"/>
      <c r="M113" s="146"/>
      <c r="N113" s="147"/>
      <c r="O113" s="563">
        <v>10895000000</v>
      </c>
      <c r="P113" s="564"/>
      <c r="Q113" s="564"/>
      <c r="R113" s="564"/>
      <c r="S113" s="564"/>
      <c r="T113" s="564"/>
      <c r="U113" s="565"/>
      <c r="V113" s="565"/>
      <c r="W113" s="565"/>
      <c r="X113" s="565"/>
      <c r="Y113" s="565"/>
      <c r="Z113" s="565"/>
      <c r="AA113" s="564">
        <v>10895000000</v>
      </c>
      <c r="AB113" s="564"/>
      <c r="AC113" s="564"/>
      <c r="AD113" s="564"/>
      <c r="AE113" s="564"/>
      <c r="AF113" s="564"/>
      <c r="AG113" s="565"/>
      <c r="AH113" s="565"/>
      <c r="AI113" s="565"/>
      <c r="AJ113" s="565"/>
      <c r="AK113" s="565"/>
      <c r="AL113" s="565"/>
    </row>
    <row r="114" spans="1:38" ht="16.5" customHeight="1">
      <c r="A114" s="129" t="s">
        <v>624</v>
      </c>
      <c r="B114" s="144"/>
      <c r="C114" s="144"/>
      <c r="D114" s="148" t="s">
        <v>625</v>
      </c>
      <c r="E114" s="146"/>
      <c r="F114" s="146"/>
      <c r="G114" s="146"/>
      <c r="H114" s="146"/>
      <c r="I114" s="146"/>
      <c r="J114" s="146"/>
      <c r="K114" s="146"/>
      <c r="L114" s="146"/>
      <c r="M114" s="146"/>
      <c r="N114" s="147"/>
      <c r="O114" s="563">
        <v>17262500000</v>
      </c>
      <c r="P114" s="564"/>
      <c r="Q114" s="564"/>
      <c r="R114" s="564"/>
      <c r="S114" s="564"/>
      <c r="T114" s="564"/>
      <c r="U114" s="565"/>
      <c r="V114" s="565"/>
      <c r="W114" s="565"/>
      <c r="X114" s="565"/>
      <c r="Y114" s="565"/>
      <c r="Z114" s="565"/>
      <c r="AA114" s="564">
        <v>17262500000</v>
      </c>
      <c r="AB114" s="564"/>
      <c r="AC114" s="564"/>
      <c r="AD114" s="564"/>
      <c r="AE114" s="564"/>
      <c r="AF114" s="564"/>
      <c r="AG114" s="565"/>
      <c r="AH114" s="565"/>
      <c r="AI114" s="565"/>
      <c r="AJ114" s="565"/>
      <c r="AK114" s="565"/>
      <c r="AL114" s="565"/>
    </row>
    <row r="115" spans="1:38" ht="16.5" customHeight="1">
      <c r="A115" s="129" t="s">
        <v>626</v>
      </c>
      <c r="B115" s="144"/>
      <c r="C115" s="144"/>
      <c r="D115" s="145" t="s">
        <v>627</v>
      </c>
      <c r="E115" s="146"/>
      <c r="F115" s="146"/>
      <c r="G115" s="146"/>
      <c r="H115" s="146"/>
      <c r="I115" s="146"/>
      <c r="J115" s="146"/>
      <c r="K115" s="146"/>
      <c r="L115" s="146"/>
      <c r="M115" s="146"/>
      <c r="N115" s="147"/>
      <c r="O115" s="566"/>
      <c r="P115" s="565"/>
      <c r="Q115" s="565"/>
      <c r="R115" s="565"/>
      <c r="S115" s="565"/>
      <c r="T115" s="565"/>
      <c r="U115" s="565">
        <f>+O116+O117</f>
        <v>84304085938</v>
      </c>
      <c r="V115" s="565"/>
      <c r="W115" s="565"/>
      <c r="X115" s="565"/>
      <c r="Y115" s="565"/>
      <c r="Z115" s="565"/>
      <c r="AA115" s="565"/>
      <c r="AB115" s="565"/>
      <c r="AC115" s="565"/>
      <c r="AD115" s="565"/>
      <c r="AE115" s="565"/>
      <c r="AF115" s="565"/>
      <c r="AG115" s="565">
        <f>+AA116+AA117</f>
        <v>84304085938</v>
      </c>
      <c r="AH115" s="565"/>
      <c r="AI115" s="565"/>
      <c r="AJ115" s="565"/>
      <c r="AK115" s="565"/>
      <c r="AL115" s="565"/>
    </row>
    <row r="116" spans="1:38" ht="16.5" customHeight="1">
      <c r="A116" s="129" t="s">
        <v>628</v>
      </c>
      <c r="B116" s="144"/>
      <c r="C116" s="144"/>
      <c r="D116" s="148" t="s">
        <v>629</v>
      </c>
      <c r="E116" s="146"/>
      <c r="F116" s="146"/>
      <c r="G116" s="146"/>
      <c r="H116" s="146"/>
      <c r="I116" s="146"/>
      <c r="J116" s="146"/>
      <c r="K116" s="146"/>
      <c r="L116" s="146"/>
      <c r="M116" s="146"/>
      <c r="N116" s="147"/>
      <c r="O116" s="563">
        <v>83929700678</v>
      </c>
      <c r="P116" s="564"/>
      <c r="Q116" s="564"/>
      <c r="R116" s="564"/>
      <c r="S116" s="564"/>
      <c r="T116" s="564"/>
      <c r="U116" s="565"/>
      <c r="V116" s="565"/>
      <c r="W116" s="565"/>
      <c r="X116" s="565"/>
      <c r="Y116" s="565"/>
      <c r="Z116" s="565"/>
      <c r="AA116" s="564">
        <v>83929700678</v>
      </c>
      <c r="AB116" s="564"/>
      <c r="AC116" s="564"/>
      <c r="AD116" s="564"/>
      <c r="AE116" s="564"/>
      <c r="AF116" s="564"/>
      <c r="AG116" s="565"/>
      <c r="AH116" s="565"/>
      <c r="AI116" s="565"/>
      <c r="AJ116" s="565"/>
      <c r="AK116" s="565"/>
      <c r="AL116" s="565"/>
    </row>
    <row r="117" spans="1:38" ht="16.5" customHeight="1">
      <c r="A117" s="193" t="s">
        <v>630</v>
      </c>
      <c r="B117" s="144"/>
      <c r="C117" s="144"/>
      <c r="D117" s="148" t="s">
        <v>631</v>
      </c>
      <c r="E117" s="146"/>
      <c r="F117" s="146"/>
      <c r="G117" s="146"/>
      <c r="H117" s="146"/>
      <c r="I117" s="146"/>
      <c r="J117" s="146"/>
      <c r="K117" s="146"/>
      <c r="L117" s="146"/>
      <c r="M117" s="146"/>
      <c r="N117" s="147"/>
      <c r="O117" s="563">
        <v>374385260</v>
      </c>
      <c r="P117" s="564"/>
      <c r="Q117" s="564"/>
      <c r="R117" s="564"/>
      <c r="S117" s="564"/>
      <c r="T117" s="564"/>
      <c r="U117" s="565"/>
      <c r="V117" s="565"/>
      <c r="W117" s="565"/>
      <c r="X117" s="565"/>
      <c r="Y117" s="565"/>
      <c r="Z117" s="565"/>
      <c r="AA117" s="564">
        <v>374385260</v>
      </c>
      <c r="AB117" s="564"/>
      <c r="AC117" s="564"/>
      <c r="AD117" s="564"/>
      <c r="AE117" s="564"/>
      <c r="AF117" s="564"/>
      <c r="AG117" s="565"/>
      <c r="AH117" s="565"/>
      <c r="AI117" s="565"/>
      <c r="AJ117" s="565"/>
      <c r="AK117" s="565"/>
      <c r="AL117" s="565"/>
    </row>
    <row r="118" spans="1:38" ht="16.5" customHeight="1">
      <c r="A118" s="129" t="s">
        <v>632</v>
      </c>
      <c r="B118" s="144"/>
      <c r="C118" s="144"/>
      <c r="D118" s="145" t="s">
        <v>633</v>
      </c>
      <c r="E118" s="146"/>
      <c r="F118" s="146"/>
      <c r="G118" s="146"/>
      <c r="H118" s="146"/>
      <c r="I118" s="146"/>
      <c r="J118" s="146"/>
      <c r="K118" s="146"/>
      <c r="L118" s="146"/>
      <c r="M118" s="146"/>
      <c r="N118" s="147"/>
      <c r="O118" s="566"/>
      <c r="P118" s="565"/>
      <c r="Q118" s="565"/>
      <c r="R118" s="565"/>
      <c r="S118" s="565"/>
      <c r="T118" s="565"/>
      <c r="U118" s="565">
        <f>+O119+O120</f>
        <v>0</v>
      </c>
      <c r="V118" s="565"/>
      <c r="W118" s="565"/>
      <c r="X118" s="565"/>
      <c r="Y118" s="565"/>
      <c r="Z118" s="565"/>
      <c r="AA118" s="565"/>
      <c r="AB118" s="565"/>
      <c r="AC118" s="565"/>
      <c r="AD118" s="565"/>
      <c r="AE118" s="565"/>
      <c r="AF118" s="565"/>
      <c r="AG118" s="565">
        <f>+AA119+AA120</f>
        <v>0</v>
      </c>
      <c r="AH118" s="565"/>
      <c r="AI118" s="565"/>
      <c r="AJ118" s="565"/>
      <c r="AK118" s="565"/>
      <c r="AL118" s="565"/>
    </row>
    <row r="119" spans="1:38" ht="16.5" customHeight="1">
      <c r="A119" s="129" t="s">
        <v>634</v>
      </c>
      <c r="B119" s="144"/>
      <c r="C119" s="144"/>
      <c r="D119" s="148" t="s">
        <v>635</v>
      </c>
      <c r="E119" s="146"/>
      <c r="F119" s="146"/>
      <c r="G119" s="146"/>
      <c r="H119" s="146"/>
      <c r="I119" s="146"/>
      <c r="J119" s="146"/>
      <c r="K119" s="146"/>
      <c r="L119" s="146"/>
      <c r="M119" s="146"/>
      <c r="N119" s="147"/>
      <c r="O119" s="563"/>
      <c r="P119" s="564"/>
      <c r="Q119" s="564"/>
      <c r="R119" s="564"/>
      <c r="S119" s="564"/>
      <c r="T119" s="564"/>
      <c r="U119" s="565"/>
      <c r="V119" s="565"/>
      <c r="W119" s="565"/>
      <c r="X119" s="565"/>
      <c r="Y119" s="565"/>
      <c r="Z119" s="565"/>
      <c r="AA119" s="564"/>
      <c r="AB119" s="564"/>
      <c r="AC119" s="564"/>
      <c r="AD119" s="564"/>
      <c r="AE119" s="564"/>
      <c r="AF119" s="564"/>
      <c r="AG119" s="565"/>
      <c r="AH119" s="565"/>
      <c r="AI119" s="565"/>
      <c r="AJ119" s="565"/>
      <c r="AK119" s="565"/>
      <c r="AL119" s="565"/>
    </row>
    <row r="120" spans="1:38" ht="16.5" customHeight="1">
      <c r="A120" s="129" t="s">
        <v>636</v>
      </c>
      <c r="B120" s="144"/>
      <c r="C120" s="144"/>
      <c r="D120" s="148" t="s">
        <v>631</v>
      </c>
      <c r="E120" s="146"/>
      <c r="F120" s="146"/>
      <c r="G120" s="146"/>
      <c r="H120" s="146"/>
      <c r="I120" s="146"/>
      <c r="J120" s="146"/>
      <c r="K120" s="146"/>
      <c r="L120" s="146"/>
      <c r="M120" s="146"/>
      <c r="N120" s="147"/>
      <c r="O120" s="563"/>
      <c r="P120" s="564"/>
      <c r="Q120" s="564"/>
      <c r="R120" s="564"/>
      <c r="S120" s="564"/>
      <c r="T120" s="564"/>
      <c r="U120" s="565"/>
      <c r="V120" s="565"/>
      <c r="W120" s="565"/>
      <c r="X120" s="565"/>
      <c r="Y120" s="565"/>
      <c r="Z120" s="565"/>
      <c r="AA120" s="564"/>
      <c r="AB120" s="564"/>
      <c r="AC120" s="564"/>
      <c r="AD120" s="564"/>
      <c r="AE120" s="564"/>
      <c r="AF120" s="564"/>
      <c r="AG120" s="565"/>
      <c r="AH120" s="565"/>
      <c r="AI120" s="565"/>
      <c r="AJ120" s="565"/>
      <c r="AK120" s="565"/>
      <c r="AL120" s="565"/>
    </row>
    <row r="121" spans="1:38" ht="16.5" customHeight="1">
      <c r="A121" s="129" t="s">
        <v>637</v>
      </c>
      <c r="B121" s="144"/>
      <c r="C121" s="144"/>
      <c r="D121" s="145" t="s">
        <v>638</v>
      </c>
      <c r="E121" s="146"/>
      <c r="F121" s="146"/>
      <c r="G121" s="146"/>
      <c r="H121" s="146"/>
      <c r="I121" s="146"/>
      <c r="J121" s="146"/>
      <c r="K121" s="146"/>
      <c r="L121" s="146"/>
      <c r="M121" s="146"/>
      <c r="N121" s="147"/>
      <c r="O121" s="566"/>
      <c r="P121" s="565"/>
      <c r="Q121" s="565"/>
      <c r="R121" s="565"/>
      <c r="S121" s="565"/>
      <c r="T121" s="565"/>
      <c r="U121" s="565">
        <f>+O122+O123+O124+O125+O126</f>
        <v>0</v>
      </c>
      <c r="V121" s="565"/>
      <c r="W121" s="565"/>
      <c r="X121" s="565"/>
      <c r="Y121" s="565"/>
      <c r="Z121" s="565"/>
      <c r="AA121" s="565"/>
      <c r="AB121" s="565"/>
      <c r="AC121" s="565"/>
      <c r="AD121" s="565"/>
      <c r="AE121" s="565"/>
      <c r="AF121" s="565"/>
      <c r="AG121" s="565">
        <f>+AA122+AA123+AA124+AA125+AA126</f>
        <v>0</v>
      </c>
      <c r="AH121" s="565"/>
      <c r="AI121" s="565"/>
      <c r="AJ121" s="565"/>
      <c r="AK121" s="565"/>
      <c r="AL121" s="565"/>
    </row>
    <row r="122" spans="1:38" ht="16.5" customHeight="1">
      <c r="A122" s="129" t="s">
        <v>639</v>
      </c>
      <c r="B122" s="144"/>
      <c r="C122" s="144"/>
      <c r="D122" s="148" t="s">
        <v>640</v>
      </c>
      <c r="E122" s="146"/>
      <c r="F122" s="146"/>
      <c r="G122" s="146"/>
      <c r="H122" s="146"/>
      <c r="I122" s="146"/>
      <c r="J122" s="146"/>
      <c r="K122" s="146"/>
      <c r="L122" s="146"/>
      <c r="M122" s="146"/>
      <c r="N122" s="147"/>
      <c r="O122" s="563"/>
      <c r="P122" s="564"/>
      <c r="Q122" s="564"/>
      <c r="R122" s="564"/>
      <c r="S122" s="564"/>
      <c r="T122" s="564"/>
      <c r="U122" s="565"/>
      <c r="V122" s="565"/>
      <c r="W122" s="565"/>
      <c r="X122" s="565"/>
      <c r="Y122" s="565"/>
      <c r="Z122" s="565"/>
      <c r="AA122" s="564"/>
      <c r="AB122" s="564"/>
      <c r="AC122" s="564"/>
      <c r="AD122" s="564"/>
      <c r="AE122" s="564"/>
      <c r="AF122" s="564"/>
      <c r="AG122" s="565"/>
      <c r="AH122" s="565"/>
      <c r="AI122" s="565"/>
      <c r="AJ122" s="565"/>
      <c r="AK122" s="565"/>
      <c r="AL122" s="565"/>
    </row>
    <row r="123" spans="1:38" ht="16.5" customHeight="1">
      <c r="A123" s="129" t="s">
        <v>641</v>
      </c>
      <c r="B123" s="144"/>
      <c r="C123" s="144"/>
      <c r="D123" s="148" t="s">
        <v>642</v>
      </c>
      <c r="E123" s="146"/>
      <c r="F123" s="146"/>
      <c r="G123" s="146"/>
      <c r="H123" s="146"/>
      <c r="I123" s="146"/>
      <c r="J123" s="146"/>
      <c r="K123" s="146"/>
      <c r="L123" s="146"/>
      <c r="M123" s="146"/>
      <c r="N123" s="147"/>
      <c r="O123" s="563"/>
      <c r="P123" s="564"/>
      <c r="Q123" s="564"/>
      <c r="R123" s="564"/>
      <c r="S123" s="564"/>
      <c r="T123" s="564"/>
      <c r="U123" s="565"/>
      <c r="V123" s="565"/>
      <c r="W123" s="565"/>
      <c r="X123" s="565"/>
      <c r="Y123" s="565"/>
      <c r="Z123" s="565"/>
      <c r="AA123" s="564"/>
      <c r="AB123" s="564"/>
      <c r="AC123" s="564"/>
      <c r="AD123" s="564"/>
      <c r="AE123" s="564"/>
      <c r="AF123" s="564"/>
      <c r="AG123" s="565"/>
      <c r="AH123" s="565"/>
      <c r="AI123" s="565"/>
      <c r="AJ123" s="565"/>
      <c r="AK123" s="565"/>
      <c r="AL123" s="565"/>
    </row>
    <row r="124" spans="1:38" ht="16.5" customHeight="1">
      <c r="A124" s="129" t="s">
        <v>643</v>
      </c>
      <c r="B124" s="144"/>
      <c r="C124" s="144"/>
      <c r="D124" s="148" t="s">
        <v>644</v>
      </c>
      <c r="E124" s="146"/>
      <c r="F124" s="146"/>
      <c r="G124" s="146"/>
      <c r="H124" s="146"/>
      <c r="I124" s="146"/>
      <c r="J124" s="146"/>
      <c r="K124" s="146"/>
      <c r="L124" s="146"/>
      <c r="M124" s="146"/>
      <c r="N124" s="147"/>
      <c r="O124" s="563"/>
      <c r="P124" s="564"/>
      <c r="Q124" s="564"/>
      <c r="R124" s="564"/>
      <c r="S124" s="564"/>
      <c r="T124" s="564"/>
      <c r="U124" s="565"/>
      <c r="V124" s="565"/>
      <c r="W124" s="565"/>
      <c r="X124" s="565"/>
      <c r="Y124" s="565"/>
      <c r="Z124" s="565"/>
      <c r="AA124" s="564"/>
      <c r="AB124" s="564"/>
      <c r="AC124" s="564"/>
      <c r="AD124" s="564"/>
      <c r="AE124" s="564"/>
      <c r="AF124" s="564"/>
      <c r="AG124" s="565"/>
      <c r="AH124" s="565"/>
      <c r="AI124" s="565"/>
      <c r="AJ124" s="565"/>
      <c r="AK124" s="565"/>
      <c r="AL124" s="565"/>
    </row>
    <row r="125" spans="1:38" ht="16.5" customHeight="1">
      <c r="A125" s="129" t="s">
        <v>645</v>
      </c>
      <c r="B125" s="144"/>
      <c r="C125" s="144"/>
      <c r="D125" s="148" t="s">
        <v>646</v>
      </c>
      <c r="E125" s="146"/>
      <c r="F125" s="146"/>
      <c r="G125" s="146"/>
      <c r="H125" s="146"/>
      <c r="I125" s="146"/>
      <c r="J125" s="146"/>
      <c r="K125" s="146"/>
      <c r="L125" s="146"/>
      <c r="M125" s="146"/>
      <c r="N125" s="147"/>
      <c r="O125" s="563"/>
      <c r="P125" s="564"/>
      <c r="Q125" s="564"/>
      <c r="R125" s="564"/>
      <c r="S125" s="564"/>
      <c r="T125" s="564"/>
      <c r="U125" s="565"/>
      <c r="V125" s="565"/>
      <c r="W125" s="565"/>
      <c r="X125" s="565"/>
      <c r="Y125" s="565"/>
      <c r="Z125" s="565"/>
      <c r="AA125" s="564"/>
      <c r="AB125" s="564"/>
      <c r="AC125" s="564"/>
      <c r="AD125" s="564"/>
      <c r="AE125" s="564"/>
      <c r="AF125" s="564"/>
      <c r="AG125" s="565"/>
      <c r="AH125" s="565"/>
      <c r="AI125" s="565"/>
      <c r="AJ125" s="565"/>
      <c r="AK125" s="565"/>
      <c r="AL125" s="565"/>
    </row>
    <row r="126" spans="1:38" ht="16.5" customHeight="1">
      <c r="A126" s="129" t="s">
        <v>647</v>
      </c>
      <c r="B126" s="144"/>
      <c r="C126" s="144"/>
      <c r="D126" s="148" t="s">
        <v>648</v>
      </c>
      <c r="E126" s="146"/>
      <c r="F126" s="146"/>
      <c r="G126" s="146"/>
      <c r="H126" s="146"/>
      <c r="I126" s="146"/>
      <c r="J126" s="146"/>
      <c r="K126" s="146"/>
      <c r="L126" s="146"/>
      <c r="M126" s="146"/>
      <c r="N126" s="147"/>
      <c r="O126" s="563"/>
      <c r="P126" s="564"/>
      <c r="Q126" s="564"/>
      <c r="R126" s="564"/>
      <c r="S126" s="564"/>
      <c r="T126" s="564"/>
      <c r="U126" s="565"/>
      <c r="V126" s="565"/>
      <c r="W126" s="565"/>
      <c r="X126" s="565"/>
      <c r="Y126" s="565"/>
      <c r="Z126" s="565"/>
      <c r="AA126" s="564"/>
      <c r="AB126" s="564"/>
      <c r="AC126" s="564"/>
      <c r="AD126" s="564"/>
      <c r="AE126" s="564"/>
      <c r="AF126" s="564"/>
      <c r="AG126" s="565"/>
      <c r="AH126" s="565"/>
      <c r="AI126" s="565"/>
      <c r="AJ126" s="565"/>
      <c r="AK126" s="565"/>
      <c r="AL126" s="565"/>
    </row>
    <row r="127" spans="1:38" ht="16.5" customHeight="1">
      <c r="A127" s="129" t="s">
        <v>649</v>
      </c>
      <c r="B127" s="144"/>
      <c r="C127" s="144"/>
      <c r="D127" s="145" t="s">
        <v>650</v>
      </c>
      <c r="E127" s="146"/>
      <c r="F127" s="146"/>
      <c r="G127" s="146"/>
      <c r="H127" s="146"/>
      <c r="I127" s="146"/>
      <c r="J127" s="146"/>
      <c r="K127" s="146"/>
      <c r="L127" s="146"/>
      <c r="M127" s="146"/>
      <c r="N127" s="147"/>
      <c r="O127" s="566"/>
      <c r="P127" s="565"/>
      <c r="Q127" s="565"/>
      <c r="R127" s="565"/>
      <c r="S127" s="565"/>
      <c r="T127" s="565"/>
      <c r="U127" s="564">
        <v>-28960374098</v>
      </c>
      <c r="V127" s="564"/>
      <c r="W127" s="564"/>
      <c r="X127" s="564"/>
      <c r="Y127" s="564"/>
      <c r="Z127" s="564"/>
      <c r="AA127" s="565"/>
      <c r="AB127" s="565"/>
      <c r="AC127" s="565"/>
      <c r="AD127" s="565"/>
      <c r="AE127" s="565"/>
      <c r="AF127" s="565"/>
      <c r="AG127" s="564">
        <v>-25075537216</v>
      </c>
      <c r="AH127" s="564"/>
      <c r="AI127" s="564"/>
      <c r="AJ127" s="564"/>
      <c r="AK127" s="564"/>
      <c r="AL127" s="564"/>
    </row>
    <row r="128" spans="1:38" ht="16.5" customHeight="1">
      <c r="A128" s="129" t="s">
        <v>651</v>
      </c>
      <c r="B128" s="144"/>
      <c r="C128" s="144"/>
      <c r="D128" s="149" t="s">
        <v>652</v>
      </c>
      <c r="E128" s="150"/>
      <c r="F128" s="150"/>
      <c r="G128" s="150"/>
      <c r="H128" s="150"/>
      <c r="I128" s="150"/>
      <c r="J128" s="150"/>
      <c r="K128" s="150"/>
      <c r="L128" s="150"/>
      <c r="M128" s="150"/>
      <c r="N128" s="151"/>
      <c r="O128" s="559"/>
      <c r="P128" s="560"/>
      <c r="Q128" s="560"/>
      <c r="R128" s="560"/>
      <c r="S128" s="560"/>
      <c r="T128" s="560"/>
      <c r="U128" s="560">
        <f>+O113+O114+O116+O117+O119+O120+O122+O123+O124+O125+O126+U127</f>
        <v>83501211840</v>
      </c>
      <c r="V128" s="560"/>
      <c r="W128" s="560"/>
      <c r="X128" s="560"/>
      <c r="Y128" s="560"/>
      <c r="Z128" s="560"/>
      <c r="AA128" s="560"/>
      <c r="AB128" s="560"/>
      <c r="AC128" s="560"/>
      <c r="AD128" s="560"/>
      <c r="AE128" s="560"/>
      <c r="AF128" s="560"/>
      <c r="AG128" s="560">
        <f>+AA113+AA114+AA116+AA117+AA119+AA120+AA122+AA123+AA124+AA125+AA126+AG127</f>
        <v>87386048722</v>
      </c>
      <c r="AH128" s="560"/>
      <c r="AI128" s="560"/>
      <c r="AJ128" s="560"/>
      <c r="AK128" s="560"/>
      <c r="AL128" s="560"/>
    </row>
    <row r="129" spans="1:46" ht="16.5" customHeight="1" thickBot="1">
      <c r="A129" s="129" t="s">
        <v>653</v>
      </c>
      <c r="B129" s="144"/>
      <c r="C129" s="144"/>
      <c r="D129" s="152" t="s">
        <v>654</v>
      </c>
      <c r="E129" s="153"/>
      <c r="F129" s="153"/>
      <c r="G129" s="153"/>
      <c r="H129" s="153"/>
      <c r="I129" s="153"/>
      <c r="J129" s="153"/>
      <c r="K129" s="153"/>
      <c r="L129" s="153"/>
      <c r="M129" s="153"/>
      <c r="N129" s="154"/>
      <c r="O129" s="561"/>
      <c r="P129" s="562"/>
      <c r="Q129" s="562"/>
      <c r="R129" s="562"/>
      <c r="S129" s="562"/>
      <c r="T129" s="562"/>
      <c r="U129" s="562">
        <f>U110+U128</f>
        <v>381579487493</v>
      </c>
      <c r="V129" s="562"/>
      <c r="W129" s="562"/>
      <c r="X129" s="562"/>
      <c r="Y129" s="562"/>
      <c r="Z129" s="562"/>
      <c r="AA129" s="562"/>
      <c r="AB129" s="562"/>
      <c r="AC129" s="562"/>
      <c r="AD129" s="562"/>
      <c r="AE129" s="562"/>
      <c r="AF129" s="562"/>
      <c r="AG129" s="562">
        <f>AG110+AG128</f>
        <v>393243293659</v>
      </c>
      <c r="AH129" s="562"/>
      <c r="AI129" s="562"/>
      <c r="AJ129" s="562"/>
      <c r="AK129" s="562"/>
      <c r="AL129" s="562"/>
    </row>
    <row r="130" spans="1:46" ht="7.5" customHeight="1">
      <c r="A130" s="23"/>
      <c r="B130" s="22"/>
      <c r="C130" s="21"/>
      <c r="D130" s="21"/>
      <c r="E130" s="124"/>
      <c r="F130" s="124"/>
      <c r="G130" s="124"/>
      <c r="H130" s="124"/>
      <c r="I130" s="124"/>
      <c r="J130" s="124"/>
      <c r="K130" s="124"/>
      <c r="L130" s="124"/>
      <c r="M130" s="124"/>
      <c r="N130" s="124"/>
      <c r="O130" s="124"/>
      <c r="P130" s="127"/>
      <c r="Q130" s="127"/>
      <c r="R130" s="127"/>
      <c r="S130" s="127"/>
      <c r="T130" s="127"/>
      <c r="U130" s="127"/>
      <c r="V130" s="127"/>
      <c r="W130" s="127"/>
      <c r="X130" s="127"/>
      <c r="Y130" s="127"/>
      <c r="Z130" s="127"/>
      <c r="AA130" s="127"/>
      <c r="AB130" s="127"/>
      <c r="AC130" s="127"/>
      <c r="AD130" s="127"/>
      <c r="AE130" s="127"/>
      <c r="AF130" s="127"/>
      <c r="AG130" s="126"/>
      <c r="AH130" s="1"/>
      <c r="AI130" s="1"/>
      <c r="AJ130"/>
      <c r="AK130"/>
      <c r="AL130"/>
      <c r="AM130"/>
      <c r="AN130"/>
      <c r="AO130"/>
      <c r="AP130"/>
      <c r="AQ130"/>
      <c r="AR130"/>
      <c r="AS130"/>
      <c r="AT130"/>
    </row>
    <row r="131" spans="1:46" ht="26.25" customHeight="1">
      <c r="A131" s="23"/>
      <c r="B131" s="22"/>
      <c r="C131" s="21"/>
      <c r="D131" s="44"/>
      <c r="E131" s="278"/>
      <c r="F131" s="278"/>
      <c r="G131" s="278"/>
      <c r="H131" s="278"/>
      <c r="I131" s="278"/>
      <c r="J131" s="278"/>
      <c r="K131" s="278"/>
      <c r="L131" s="278"/>
      <c r="M131" s="278"/>
      <c r="N131" s="278"/>
      <c r="O131" s="278"/>
      <c r="P131" s="278"/>
      <c r="Q131" s="278"/>
      <c r="R131" s="278"/>
      <c r="S131" s="278"/>
      <c r="T131" s="278"/>
      <c r="U131" s="278"/>
      <c r="V131" s="278"/>
      <c r="W131" s="278"/>
      <c r="X131" s="278"/>
      <c r="Y131" s="278"/>
      <c r="Z131" s="278"/>
      <c r="AA131" s="278"/>
      <c r="AB131" s="278"/>
      <c r="AC131" s="278"/>
      <c r="AD131" s="278"/>
      <c r="AE131" s="278"/>
      <c r="AF131" s="278"/>
      <c r="AG131" s="278"/>
      <c r="AH131" s="278"/>
      <c r="AI131" s="278"/>
      <c r="AJ131" s="278"/>
      <c r="AK131" s="278"/>
      <c r="AL131" s="278"/>
      <c r="AM131" s="104" t="s">
        <v>217</v>
      </c>
      <c r="AN131" s="44"/>
      <c r="AO131" s="44"/>
      <c r="AP131" s="44"/>
      <c r="AQ131" s="44"/>
      <c r="AR131" s="44"/>
      <c r="AS131" s="44"/>
      <c r="AT131" s="24"/>
    </row>
    <row r="132" spans="1:46">
      <c r="D132" s="195"/>
      <c r="E132" s="195"/>
      <c r="F132" s="195"/>
      <c r="G132" s="195"/>
      <c r="H132" s="195"/>
      <c r="I132" s="195"/>
      <c r="J132" s="195"/>
      <c r="K132" s="195"/>
      <c r="L132" s="195"/>
      <c r="M132" s="195"/>
      <c r="N132" s="195"/>
      <c r="O132" s="195"/>
      <c r="P132" s="195"/>
      <c r="Q132" s="195"/>
      <c r="R132" s="195"/>
      <c r="S132" s="195"/>
      <c r="T132" s="195"/>
      <c r="U132" s="195"/>
      <c r="V132" s="195"/>
      <c r="W132" s="195"/>
      <c r="X132" s="195"/>
      <c r="Y132" s="195"/>
      <c r="Z132" s="195"/>
      <c r="AA132" s="195"/>
      <c r="AB132" s="195"/>
      <c r="AC132" s="195"/>
      <c r="AD132" s="195"/>
      <c r="AE132" s="195"/>
      <c r="AF132" s="195"/>
      <c r="AG132" s="195"/>
      <c r="AH132" s="195"/>
      <c r="AI132" s="195"/>
      <c r="AJ132" s="195"/>
      <c r="AK132" s="195"/>
      <c r="AL132" s="195"/>
    </row>
    <row r="133" spans="1:46">
      <c r="D133" s="172"/>
      <c r="E133" s="172"/>
      <c r="F133" s="172"/>
      <c r="G133" s="172"/>
      <c r="H133" s="172"/>
      <c r="I133" s="172"/>
      <c r="J133" s="172"/>
      <c r="K133" s="172"/>
      <c r="L133" s="172"/>
      <c r="M133" s="172"/>
      <c r="N133" s="172"/>
      <c r="O133" s="172"/>
      <c r="P133" s="172"/>
      <c r="Q133" s="172"/>
      <c r="R133" s="172"/>
      <c r="S133" s="172"/>
      <c r="T133" s="172"/>
      <c r="U133" s="172"/>
      <c r="V133" s="172"/>
      <c r="W133" s="172"/>
      <c r="X133" s="172"/>
      <c r="Y133" s="172"/>
      <c r="Z133" s="172"/>
      <c r="AA133" s="172"/>
      <c r="AB133" s="172"/>
      <c r="AC133" s="172"/>
      <c r="AD133" s="172"/>
      <c r="AE133" s="172"/>
      <c r="AF133" s="172"/>
      <c r="AG133" s="172"/>
      <c r="AH133" s="172"/>
      <c r="AI133" s="172"/>
      <c r="AJ133" s="172"/>
      <c r="AK133" s="172"/>
      <c r="AL133" s="172"/>
    </row>
    <row r="134" spans="1:46" ht="121.5" customHeight="1">
      <c r="B134" s="553" t="s">
        <v>657</v>
      </c>
      <c r="C134" s="554"/>
      <c r="D134" s="555"/>
      <c r="E134" s="555"/>
      <c r="F134" s="555"/>
      <c r="G134" s="555"/>
      <c r="H134" s="555"/>
      <c r="I134" s="555"/>
      <c r="J134" s="555"/>
      <c r="K134" s="555"/>
      <c r="L134" s="555"/>
      <c r="M134" s="555"/>
      <c r="N134" s="555"/>
      <c r="O134" s="555"/>
      <c r="P134" s="555"/>
      <c r="Q134" s="555"/>
      <c r="R134" s="555"/>
      <c r="S134" s="555"/>
      <c r="T134" s="555"/>
      <c r="U134" s="555"/>
      <c r="V134" s="555"/>
      <c r="W134" s="555"/>
      <c r="X134" s="555"/>
      <c r="Y134" s="555"/>
      <c r="Z134" s="555"/>
      <c r="AA134" s="555"/>
      <c r="AB134" s="555"/>
      <c r="AC134" s="555"/>
      <c r="AD134" s="555"/>
      <c r="AE134" s="555"/>
      <c r="AF134" s="555"/>
      <c r="AG134" s="555"/>
      <c r="AH134" s="555"/>
      <c r="AI134" s="555"/>
      <c r="AJ134" s="555"/>
      <c r="AK134" s="555"/>
      <c r="AL134" s="556"/>
    </row>
  </sheetData>
  <protectedRanges>
    <protectedRange sqref="AA6:AC7" name="범위2_1_1"/>
    <protectedRange sqref="O101:T109 AA101:AF109 O113:T114 AA113:AF114 U127:Z127 AG127:AL127 O122:T126 AA122:AF126 O82:T99 AA82:AF99 AA119:AF120 O119:T120 O116:T117 AA116:AF117" name="범위2_2_1"/>
    <protectedRange sqref="O27:T35 AA27:AF35 O37:T39 AA37:AF39 O41:T45 AA41:AF45 O13:T25 AA47:AF59 O47:T59 O61:T70 AA61:AF70 AA13:AF25 O72:T78 AA72:AF78" name="범위2_1"/>
  </protectedRanges>
  <mergeCells count="486">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U17:Z17"/>
    <mergeCell ref="AA17:AF17"/>
    <mergeCell ref="AG17:AL17"/>
    <mergeCell ref="O18:T18"/>
    <mergeCell ref="U18:Z18"/>
    <mergeCell ref="AA18:AF18"/>
    <mergeCell ref="AG18:AL18"/>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70"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CG133"/>
  <sheetViews>
    <sheetView showGridLines="0" view="pageBreakPreview" zoomScaleNormal="100" zoomScaleSheetLayoutView="100" workbookViewId="0">
      <selection activeCell="AM3" sqref="AM3"/>
    </sheetView>
  </sheetViews>
  <sheetFormatPr defaultRowHeight="16.5"/>
  <cols>
    <col min="1" max="1" width="9" style="1"/>
    <col min="2" max="3" width="1.125" style="1" customWidth="1"/>
    <col min="4" max="14" width="2.75" style="1" customWidth="1"/>
    <col min="15" max="38" width="3.25" style="1" customWidth="1"/>
    <col min="39" max="45" width="9" style="1"/>
  </cols>
  <sheetData>
    <row r="1" spans="1:45"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R1"/>
      <c r="AS1"/>
    </row>
    <row r="2" spans="1:45" ht="20.25" customHeight="1">
      <c r="A2" s="99"/>
      <c r="B2" s="558" t="s">
        <v>658</v>
      </c>
      <c r="C2" s="558"/>
      <c r="D2" s="558"/>
      <c r="E2" s="558"/>
      <c r="F2" s="558"/>
      <c r="G2" s="558"/>
      <c r="H2" s="558"/>
      <c r="I2" s="558"/>
      <c r="J2" s="558"/>
      <c r="K2" s="558"/>
      <c r="L2" s="558"/>
      <c r="M2" s="558"/>
      <c r="N2" s="558"/>
      <c r="O2" s="558"/>
      <c r="P2" s="558"/>
      <c r="Q2" s="558"/>
      <c r="R2" s="558"/>
      <c r="S2" s="558"/>
      <c r="T2" s="558"/>
      <c r="U2" s="558"/>
      <c r="V2" s="558"/>
      <c r="W2" s="558"/>
      <c r="X2" s="558"/>
      <c r="Y2" s="558"/>
      <c r="Z2" s="558"/>
      <c r="AA2" s="558"/>
      <c r="AB2" s="558"/>
      <c r="AC2" s="558"/>
      <c r="AD2" s="558"/>
      <c r="AE2" s="558"/>
      <c r="AF2" s="558"/>
      <c r="AG2" s="558"/>
      <c r="AH2" s="558"/>
      <c r="AI2" s="558"/>
      <c r="AJ2" s="558"/>
      <c r="AK2" s="558"/>
      <c r="AL2" s="558"/>
      <c r="AR2"/>
      <c r="AS2"/>
    </row>
    <row r="3" spans="1:45">
      <c r="AR3"/>
      <c r="AS3"/>
    </row>
    <row r="4" spans="1:45" ht="16.5" customHeight="1">
      <c r="J4" s="27" t="s">
        <v>415</v>
      </c>
      <c r="L4" s="27" t="s">
        <v>416</v>
      </c>
      <c r="M4" s="128">
        <f>'5부.Ⅰ'!Q6</f>
        <v>6</v>
      </c>
      <c r="N4" s="27" t="s">
        <v>417</v>
      </c>
      <c r="O4" s="197">
        <f>'5부.Ⅰ'!S6</f>
        <v>3</v>
      </c>
      <c r="P4" s="129" t="s">
        <v>1056</v>
      </c>
      <c r="R4" s="27"/>
      <c r="S4" s="130" t="s">
        <v>659</v>
      </c>
      <c r="T4" s="158"/>
      <c r="U4" s="130"/>
      <c r="V4" s="233" t="s">
        <v>1104</v>
      </c>
      <c r="W4" s="233"/>
      <c r="X4" s="233"/>
      <c r="Y4" s="130"/>
      <c r="Z4" s="130" t="s">
        <v>660</v>
      </c>
      <c r="AA4" s="130"/>
      <c r="AB4" s="158"/>
      <c r="AC4" s="606" t="str">
        <f>표지!G6</f>
        <v>2021.09.30</v>
      </c>
      <c r="AD4" s="606"/>
      <c r="AE4" s="606"/>
      <c r="AF4" s="158"/>
      <c r="AG4" s="27"/>
      <c r="AH4" s="27"/>
      <c r="AI4" s="27"/>
      <c r="AJ4" s="27"/>
      <c r="AK4" s="27"/>
      <c r="AL4" s="27"/>
    </row>
    <row r="5" spans="1:45" ht="16.5" customHeight="1">
      <c r="J5" s="27" t="s">
        <v>421</v>
      </c>
      <c r="L5" s="27" t="s">
        <v>416</v>
      </c>
      <c r="M5" s="131">
        <f>'5부.Ⅰ'!Q7</f>
        <v>5</v>
      </c>
      <c r="N5" s="27" t="s">
        <v>417</v>
      </c>
      <c r="O5" s="197">
        <f>IF(OR(M4=1),"-",O4)</f>
        <v>3</v>
      </c>
      <c r="P5" s="129" t="s">
        <v>1056</v>
      </c>
      <c r="R5" s="27"/>
      <c r="S5" s="130" t="s">
        <v>659</v>
      </c>
      <c r="T5" s="158"/>
      <c r="U5" s="130"/>
      <c r="V5" s="233" t="s">
        <v>1105</v>
      </c>
      <c r="W5" s="233"/>
      <c r="X5" s="233"/>
      <c r="Y5" s="130"/>
      <c r="Z5" s="130" t="s">
        <v>660</v>
      </c>
      <c r="AA5" s="130"/>
      <c r="AB5" s="158"/>
      <c r="AC5" s="607" t="s">
        <v>1106</v>
      </c>
      <c r="AD5" s="607"/>
      <c r="AE5" s="607"/>
      <c r="AF5" s="158"/>
      <c r="AG5" s="27"/>
      <c r="AH5" s="27"/>
      <c r="AI5" s="27"/>
      <c r="AJ5" s="27"/>
      <c r="AK5" s="27"/>
      <c r="AL5" s="27"/>
    </row>
    <row r="6" spans="1:45" ht="17.25" customHeight="1">
      <c r="B6" s="47"/>
      <c r="C6" s="47"/>
      <c r="D6" s="27" t="s">
        <v>661</v>
      </c>
      <c r="E6" s="133"/>
      <c r="F6" s="133"/>
      <c r="G6" s="27" t="str">
        <f>표지!E28</f>
        <v>대한제4호뉴스테이위탁관리부동산투자회사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08" t="s">
        <v>662</v>
      </c>
      <c r="AJ6" s="608"/>
      <c r="AK6" s="608"/>
      <c r="AL6" s="608"/>
    </row>
    <row r="7" spans="1:45" ht="16.5" customHeight="1">
      <c r="D7" s="600" t="s">
        <v>424</v>
      </c>
      <c r="E7" s="601"/>
      <c r="F7" s="601"/>
      <c r="G7" s="601"/>
      <c r="H7" s="601"/>
      <c r="I7" s="601"/>
      <c r="J7" s="601"/>
      <c r="K7" s="601"/>
      <c r="L7" s="601"/>
      <c r="M7" s="601"/>
      <c r="N7" s="602"/>
      <c r="O7" s="145"/>
      <c r="P7" s="159"/>
      <c r="Q7" s="159"/>
      <c r="R7" s="159"/>
      <c r="S7" s="159" t="s">
        <v>151</v>
      </c>
      <c r="T7" s="160">
        <f>M4</f>
        <v>6</v>
      </c>
      <c r="U7" s="159" t="s">
        <v>663</v>
      </c>
      <c r="V7" s="159"/>
      <c r="W7" s="159"/>
      <c r="X7" s="159"/>
      <c r="Y7" s="159"/>
      <c r="Z7" s="161"/>
      <c r="AA7" s="145"/>
      <c r="AB7" s="159"/>
      <c r="AC7" s="159"/>
      <c r="AD7" s="159"/>
      <c r="AE7" s="159" t="s">
        <v>151</v>
      </c>
      <c r="AF7" s="140">
        <f>M5</f>
        <v>5</v>
      </c>
      <c r="AG7" s="159" t="s">
        <v>664</v>
      </c>
      <c r="AH7" s="159"/>
      <c r="AI7" s="159"/>
      <c r="AJ7" s="159"/>
      <c r="AK7" s="159"/>
      <c r="AL7" s="161"/>
      <c r="AR7"/>
      <c r="AS7"/>
    </row>
    <row r="8" spans="1:45" ht="16.5" customHeight="1">
      <c r="A8" s="162" t="s">
        <v>665</v>
      </c>
      <c r="D8" s="603"/>
      <c r="E8" s="604"/>
      <c r="F8" s="604"/>
      <c r="G8" s="604"/>
      <c r="H8" s="604"/>
      <c r="I8" s="604"/>
      <c r="J8" s="604"/>
      <c r="K8" s="604"/>
      <c r="L8" s="604"/>
      <c r="M8" s="604"/>
      <c r="N8" s="605"/>
      <c r="O8" s="584" t="s">
        <v>666</v>
      </c>
      <c r="P8" s="585"/>
      <c r="Q8" s="585"/>
      <c r="R8" s="585"/>
      <c r="S8" s="585"/>
      <c r="T8" s="585"/>
      <c r="U8" s="585"/>
      <c r="V8" s="585"/>
      <c r="W8" s="585"/>
      <c r="X8" s="585"/>
      <c r="Y8" s="585"/>
      <c r="Z8" s="586"/>
      <c r="AA8" s="584" t="s">
        <v>666</v>
      </c>
      <c r="AB8" s="585"/>
      <c r="AC8" s="585"/>
      <c r="AD8" s="585"/>
      <c r="AE8" s="585"/>
      <c r="AF8" s="585"/>
      <c r="AG8" s="585"/>
      <c r="AH8" s="585"/>
      <c r="AI8" s="585"/>
      <c r="AJ8" s="585"/>
      <c r="AK8" s="585"/>
      <c r="AL8" s="586"/>
      <c r="AS8"/>
    </row>
    <row r="9" spans="1:45" ht="16.5" customHeight="1">
      <c r="D9" s="603"/>
      <c r="E9" s="604"/>
      <c r="F9" s="604"/>
      <c r="G9" s="604"/>
      <c r="H9" s="604"/>
      <c r="I9" s="604"/>
      <c r="J9" s="604"/>
      <c r="K9" s="604"/>
      <c r="L9" s="604"/>
      <c r="M9" s="604"/>
      <c r="N9" s="605"/>
      <c r="O9" s="594" t="s">
        <v>667</v>
      </c>
      <c r="P9" s="595"/>
      <c r="Q9" s="595"/>
      <c r="R9" s="595"/>
      <c r="S9" s="595"/>
      <c r="T9" s="596"/>
      <c r="U9" s="594" t="s">
        <v>668</v>
      </c>
      <c r="V9" s="595"/>
      <c r="W9" s="595"/>
      <c r="X9" s="595"/>
      <c r="Y9" s="595"/>
      <c r="Z9" s="596"/>
      <c r="AA9" s="594" t="s">
        <v>667</v>
      </c>
      <c r="AB9" s="595"/>
      <c r="AC9" s="595"/>
      <c r="AD9" s="595"/>
      <c r="AE9" s="595"/>
      <c r="AF9" s="596"/>
      <c r="AG9" s="594" t="s">
        <v>669</v>
      </c>
      <c r="AH9" s="595"/>
      <c r="AI9" s="595"/>
      <c r="AJ9" s="595"/>
      <c r="AK9" s="595"/>
      <c r="AL9" s="596"/>
    </row>
    <row r="10" spans="1:45" ht="16.5" customHeight="1">
      <c r="A10" s="43" t="s">
        <v>670</v>
      </c>
      <c r="B10" s="43"/>
      <c r="C10" s="43"/>
      <c r="D10" s="145" t="s">
        <v>671</v>
      </c>
      <c r="E10" s="146"/>
      <c r="F10" s="146"/>
      <c r="G10" s="146"/>
      <c r="H10" s="146"/>
      <c r="I10" s="146"/>
      <c r="J10" s="146"/>
      <c r="K10" s="146"/>
      <c r="L10" s="146"/>
      <c r="M10" s="146"/>
      <c r="N10" s="147"/>
      <c r="O10" s="597">
        <f>+O11+O12+O13+O14+O15+O16+O17</f>
        <v>1711660900</v>
      </c>
      <c r="P10" s="598"/>
      <c r="Q10" s="598"/>
      <c r="R10" s="598"/>
      <c r="S10" s="598"/>
      <c r="T10" s="599"/>
      <c r="U10" s="597">
        <f>+U11+U12+U13+U14+U15+U16+U17</f>
        <v>5161752310</v>
      </c>
      <c r="V10" s="598"/>
      <c r="W10" s="598"/>
      <c r="X10" s="598"/>
      <c r="Y10" s="598"/>
      <c r="Z10" s="599"/>
      <c r="AA10" s="597">
        <f>+AA11+AA12+AA13+AA14+AA15+AA16+AA17</f>
        <v>1609494510</v>
      </c>
      <c r="AB10" s="598"/>
      <c r="AC10" s="598"/>
      <c r="AD10" s="598"/>
      <c r="AE10" s="598"/>
      <c r="AF10" s="599"/>
      <c r="AG10" s="597">
        <f>+AG11+AG12+AG13+AG14+AG15+AG16+AG17</f>
        <v>3288260650</v>
      </c>
      <c r="AH10" s="598"/>
      <c r="AI10" s="598"/>
      <c r="AJ10" s="598"/>
      <c r="AK10" s="598"/>
      <c r="AL10" s="599"/>
    </row>
    <row r="11" spans="1:45" ht="16.5" customHeight="1">
      <c r="A11" s="43" t="s">
        <v>672</v>
      </c>
      <c r="B11" s="43"/>
      <c r="C11" s="43"/>
      <c r="D11" s="148" t="s">
        <v>673</v>
      </c>
      <c r="E11" s="146"/>
      <c r="F11" s="146"/>
      <c r="G11" s="146"/>
      <c r="H11" s="146"/>
      <c r="I11" s="146"/>
      <c r="J11" s="146"/>
      <c r="K11" s="146"/>
      <c r="L11" s="146"/>
      <c r="M11" s="146"/>
      <c r="N11" s="147"/>
      <c r="O11" s="589"/>
      <c r="P11" s="589"/>
      <c r="Q11" s="589"/>
      <c r="R11" s="589"/>
      <c r="S11" s="589"/>
      <c r="T11" s="589"/>
      <c r="U11" s="589"/>
      <c r="V11" s="589"/>
      <c r="W11" s="589"/>
      <c r="X11" s="589"/>
      <c r="Y11" s="589"/>
      <c r="Z11" s="589"/>
      <c r="AA11" s="589"/>
      <c r="AB11" s="589"/>
      <c r="AC11" s="589"/>
      <c r="AD11" s="589"/>
      <c r="AE11" s="589"/>
      <c r="AF11" s="589"/>
      <c r="AG11" s="589"/>
      <c r="AH11" s="589"/>
      <c r="AI11" s="589"/>
      <c r="AJ11" s="589"/>
      <c r="AK11" s="589"/>
      <c r="AL11" s="589"/>
    </row>
    <row r="12" spans="1:45" ht="16.5" customHeight="1">
      <c r="A12" s="43" t="s">
        <v>674</v>
      </c>
      <c r="B12" s="43"/>
      <c r="C12" s="43"/>
      <c r="D12" s="148" t="s">
        <v>675</v>
      </c>
      <c r="E12" s="146"/>
      <c r="F12" s="146"/>
      <c r="G12" s="146"/>
      <c r="H12" s="146"/>
      <c r="I12" s="146"/>
      <c r="J12" s="146"/>
      <c r="K12" s="146"/>
      <c r="L12" s="146"/>
      <c r="M12" s="146"/>
      <c r="N12" s="147"/>
      <c r="O12" s="589">
        <v>1711660900</v>
      </c>
      <c r="P12" s="589"/>
      <c r="Q12" s="589"/>
      <c r="R12" s="589"/>
      <c r="S12" s="589"/>
      <c r="T12" s="589"/>
      <c r="U12" s="589">
        <v>5161752310</v>
      </c>
      <c r="V12" s="589"/>
      <c r="W12" s="589"/>
      <c r="X12" s="589"/>
      <c r="Y12" s="589"/>
      <c r="Z12" s="589"/>
      <c r="AA12" s="589">
        <v>1609494510</v>
      </c>
      <c r="AB12" s="589"/>
      <c r="AC12" s="589"/>
      <c r="AD12" s="589"/>
      <c r="AE12" s="589"/>
      <c r="AF12" s="589"/>
      <c r="AG12" s="589">
        <v>3288260650</v>
      </c>
      <c r="AH12" s="589"/>
      <c r="AI12" s="589"/>
      <c r="AJ12" s="589"/>
      <c r="AK12" s="589"/>
      <c r="AL12" s="589"/>
    </row>
    <row r="13" spans="1:45" ht="16.5" customHeight="1">
      <c r="A13" s="43" t="s">
        <v>676</v>
      </c>
      <c r="B13" s="43"/>
      <c r="C13" s="43"/>
      <c r="D13" s="148" t="s">
        <v>677</v>
      </c>
      <c r="E13" s="146"/>
      <c r="F13" s="146"/>
      <c r="G13" s="146"/>
      <c r="H13" s="146"/>
      <c r="I13" s="146"/>
      <c r="J13" s="146"/>
      <c r="K13" s="146"/>
      <c r="L13" s="146"/>
      <c r="M13" s="146"/>
      <c r="N13" s="147"/>
      <c r="O13" s="589"/>
      <c r="P13" s="589"/>
      <c r="Q13" s="589"/>
      <c r="R13" s="589"/>
      <c r="S13" s="589"/>
      <c r="T13" s="589"/>
      <c r="U13" s="589"/>
      <c r="V13" s="589"/>
      <c r="W13" s="589"/>
      <c r="X13" s="589"/>
      <c r="Y13" s="589"/>
      <c r="Z13" s="589"/>
      <c r="AA13" s="589"/>
      <c r="AB13" s="589"/>
      <c r="AC13" s="589"/>
      <c r="AD13" s="589"/>
      <c r="AE13" s="589"/>
      <c r="AF13" s="589"/>
      <c r="AG13" s="589"/>
      <c r="AH13" s="589"/>
      <c r="AI13" s="589"/>
      <c r="AJ13" s="589"/>
      <c r="AK13" s="589"/>
      <c r="AL13" s="589"/>
    </row>
    <row r="14" spans="1:45" ht="16.5" customHeight="1">
      <c r="A14" s="43" t="s">
        <v>678</v>
      </c>
      <c r="B14" s="43"/>
      <c r="C14" s="43"/>
      <c r="D14" s="148" t="s">
        <v>679</v>
      </c>
      <c r="E14" s="146"/>
      <c r="F14" s="146"/>
      <c r="G14" s="146"/>
      <c r="H14" s="146"/>
      <c r="I14" s="146"/>
      <c r="J14" s="146"/>
      <c r="K14" s="146"/>
      <c r="L14" s="146"/>
      <c r="M14" s="146"/>
      <c r="N14" s="147"/>
      <c r="O14" s="589"/>
      <c r="P14" s="589"/>
      <c r="Q14" s="589"/>
      <c r="R14" s="589"/>
      <c r="S14" s="589"/>
      <c r="T14" s="589"/>
      <c r="U14" s="589"/>
      <c r="V14" s="589"/>
      <c r="W14" s="589"/>
      <c r="X14" s="589"/>
      <c r="Y14" s="589"/>
      <c r="Z14" s="589"/>
      <c r="AA14" s="589"/>
      <c r="AB14" s="589"/>
      <c r="AC14" s="589"/>
      <c r="AD14" s="589"/>
      <c r="AE14" s="589"/>
      <c r="AF14" s="589"/>
      <c r="AG14" s="589"/>
      <c r="AH14" s="589"/>
      <c r="AI14" s="589"/>
      <c r="AJ14" s="589"/>
      <c r="AK14" s="589"/>
      <c r="AL14" s="589"/>
    </row>
    <row r="15" spans="1:45" ht="16.5" customHeight="1">
      <c r="A15" s="43" t="s">
        <v>680</v>
      </c>
      <c r="B15" s="43"/>
      <c r="C15" s="43"/>
      <c r="D15" s="148" t="s">
        <v>681</v>
      </c>
      <c r="E15" s="146"/>
      <c r="F15" s="146"/>
      <c r="G15" s="146"/>
      <c r="H15" s="146"/>
      <c r="I15" s="146"/>
      <c r="J15" s="146"/>
      <c r="K15" s="146"/>
      <c r="L15" s="146"/>
      <c r="M15" s="146"/>
      <c r="N15" s="147"/>
      <c r="O15" s="589"/>
      <c r="P15" s="589"/>
      <c r="Q15" s="589"/>
      <c r="R15" s="589"/>
      <c r="S15" s="589"/>
      <c r="T15" s="589"/>
      <c r="U15" s="589"/>
      <c r="V15" s="589"/>
      <c r="W15" s="589"/>
      <c r="X15" s="589"/>
      <c r="Y15" s="589"/>
      <c r="Z15" s="589"/>
      <c r="AA15" s="589"/>
      <c r="AB15" s="589"/>
      <c r="AC15" s="589"/>
      <c r="AD15" s="589"/>
      <c r="AE15" s="589"/>
      <c r="AF15" s="589"/>
      <c r="AG15" s="589"/>
      <c r="AH15" s="589"/>
      <c r="AI15" s="589"/>
      <c r="AJ15" s="589"/>
      <c r="AK15" s="589"/>
      <c r="AL15" s="589"/>
    </row>
    <row r="16" spans="1:45" ht="16.5" customHeight="1">
      <c r="A16" s="43" t="s">
        <v>1031</v>
      </c>
      <c r="B16" s="43"/>
      <c r="C16" s="43"/>
      <c r="D16" s="148" t="s">
        <v>1030</v>
      </c>
      <c r="E16" s="146"/>
      <c r="F16" s="146"/>
      <c r="G16" s="146"/>
      <c r="H16" s="146"/>
      <c r="I16" s="146"/>
      <c r="J16" s="146"/>
      <c r="K16" s="146"/>
      <c r="L16" s="146"/>
      <c r="M16" s="146"/>
      <c r="N16" s="147"/>
      <c r="O16" s="589"/>
      <c r="P16" s="589"/>
      <c r="Q16" s="589"/>
      <c r="R16" s="589"/>
      <c r="S16" s="589"/>
      <c r="T16" s="589"/>
      <c r="U16" s="589"/>
      <c r="V16" s="589"/>
      <c r="W16" s="589"/>
      <c r="X16" s="589"/>
      <c r="Y16" s="589"/>
      <c r="Z16" s="589"/>
      <c r="AA16" s="589"/>
      <c r="AB16" s="589"/>
      <c r="AC16" s="589"/>
      <c r="AD16" s="589"/>
      <c r="AE16" s="589"/>
      <c r="AF16" s="589"/>
      <c r="AG16" s="589"/>
      <c r="AH16" s="589"/>
      <c r="AI16" s="589"/>
      <c r="AJ16" s="589"/>
      <c r="AK16" s="589"/>
      <c r="AL16" s="589"/>
    </row>
    <row r="17" spans="1:85" ht="16.5" customHeight="1">
      <c r="A17" s="43" t="s">
        <v>682</v>
      </c>
      <c r="B17" s="43"/>
      <c r="C17" s="43"/>
      <c r="D17" s="148" t="s">
        <v>1032</v>
      </c>
      <c r="E17" s="146"/>
      <c r="F17" s="146"/>
      <c r="G17" s="146"/>
      <c r="H17" s="146"/>
      <c r="I17" s="146"/>
      <c r="J17" s="146"/>
      <c r="K17" s="146"/>
      <c r="L17" s="146"/>
      <c r="M17" s="146"/>
      <c r="N17" s="147"/>
      <c r="O17" s="589"/>
      <c r="P17" s="589"/>
      <c r="Q17" s="589"/>
      <c r="R17" s="589"/>
      <c r="S17" s="589"/>
      <c r="T17" s="589"/>
      <c r="U17" s="589"/>
      <c r="V17" s="589"/>
      <c r="W17" s="589"/>
      <c r="X17" s="589"/>
      <c r="Y17" s="589"/>
      <c r="Z17" s="589"/>
      <c r="AA17" s="589"/>
      <c r="AB17" s="589"/>
      <c r="AC17" s="589"/>
      <c r="AD17" s="589"/>
      <c r="AE17" s="589"/>
      <c r="AF17" s="589"/>
      <c r="AG17" s="589"/>
      <c r="AH17" s="589"/>
      <c r="AI17" s="589"/>
      <c r="AJ17" s="589"/>
      <c r="AK17" s="589"/>
      <c r="AL17" s="589"/>
    </row>
    <row r="18" spans="1:85" s="1" customFormat="1" ht="16.5" customHeight="1">
      <c r="A18" s="43" t="s">
        <v>683</v>
      </c>
      <c r="B18" s="43"/>
      <c r="C18" s="43"/>
      <c r="D18" s="163" t="s">
        <v>684</v>
      </c>
      <c r="E18" s="146"/>
      <c r="F18" s="146"/>
      <c r="G18" s="146"/>
      <c r="H18" s="146"/>
      <c r="I18" s="146"/>
      <c r="J18" s="146"/>
      <c r="K18" s="146"/>
      <c r="L18" s="146"/>
      <c r="M18" s="146"/>
      <c r="N18" s="147"/>
      <c r="O18" s="590">
        <f>+O19+O20+O21+O22+O23+O24+O25+O26+O27+O28+O29+O30+O31+O32+O33+O34+O35+O36+O37+O38+O39+O40+O41+O42+O43+O44+O45+O46+O47</f>
        <v>1779386110</v>
      </c>
      <c r="P18" s="590"/>
      <c r="Q18" s="590"/>
      <c r="R18" s="590"/>
      <c r="S18" s="590"/>
      <c r="T18" s="590"/>
      <c r="U18" s="590">
        <f>+U19+U20+U21+U22+U23+U24+U25+U26+U27+U28+U29+U30+U31+U32+U33+U34+U35+U36+U37+U38+U39+U40+U41+U42+U43+U44+U45+U46+U47</f>
        <v>4716901501</v>
      </c>
      <c r="V18" s="590"/>
      <c r="W18" s="590"/>
      <c r="X18" s="590"/>
      <c r="Y18" s="590"/>
      <c r="Z18" s="590"/>
      <c r="AA18" s="590">
        <f>+AA19+AA20+AA21+AA22+AA23+AA24+AA25+AA26+AA27+AA28+AA29+AA30+AA31+AA32+AA33+AA34+AA35+AA36+AA37+AA38+AA39+AA40+AA41+AA42+AA43+AA44+AA45+AA46+AA47</f>
        <v>1829006506</v>
      </c>
      <c r="AB18" s="590"/>
      <c r="AC18" s="590"/>
      <c r="AD18" s="590"/>
      <c r="AE18" s="590"/>
      <c r="AF18" s="590"/>
      <c r="AG18" s="590">
        <f>+AG19+AG20+AG21+AG22+AG23+AG24+AG25+AG26+AG27+AG28+AG29+AG30+AG31+AG32+AG33+AG34+AG35+AG36+AG37+AG38+AG39+AG40+AG41+AG42+AG43+AG44+AG45+AG46+AG47</f>
        <v>4777304022</v>
      </c>
      <c r="AH18" s="590"/>
      <c r="AI18" s="590"/>
      <c r="AJ18" s="590"/>
      <c r="AK18" s="590"/>
      <c r="AL18" s="590"/>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3" t="s">
        <v>685</v>
      </c>
      <c r="B19" s="43"/>
      <c r="C19" s="43"/>
      <c r="D19" s="148" t="s">
        <v>686</v>
      </c>
      <c r="E19" s="146"/>
      <c r="F19" s="146"/>
      <c r="G19" s="146"/>
      <c r="H19" s="146"/>
      <c r="I19" s="146"/>
      <c r="J19" s="146"/>
      <c r="K19" s="146"/>
      <c r="L19" s="146"/>
      <c r="M19" s="146"/>
      <c r="N19" s="147"/>
      <c r="O19" s="589"/>
      <c r="P19" s="589"/>
      <c r="Q19" s="589"/>
      <c r="R19" s="589"/>
      <c r="S19" s="589"/>
      <c r="T19" s="589"/>
      <c r="U19" s="589"/>
      <c r="V19" s="589"/>
      <c r="W19" s="589"/>
      <c r="X19" s="589"/>
      <c r="Y19" s="589"/>
      <c r="Z19" s="589"/>
      <c r="AA19" s="589"/>
      <c r="AB19" s="589"/>
      <c r="AC19" s="589"/>
      <c r="AD19" s="589"/>
      <c r="AE19" s="589"/>
      <c r="AF19" s="589"/>
      <c r="AG19" s="589"/>
      <c r="AH19" s="589"/>
      <c r="AI19" s="589"/>
      <c r="AJ19" s="589"/>
      <c r="AK19" s="589"/>
      <c r="AL19" s="589"/>
    </row>
    <row r="20" spans="1:85" ht="16.5" customHeight="1">
      <c r="A20" s="43" t="s">
        <v>687</v>
      </c>
      <c r="B20" s="43"/>
      <c r="C20" s="43"/>
      <c r="D20" s="148" t="s">
        <v>688</v>
      </c>
      <c r="E20" s="146"/>
      <c r="F20" s="146"/>
      <c r="G20" s="146"/>
      <c r="H20" s="146"/>
      <c r="I20" s="146"/>
      <c r="J20" s="146"/>
      <c r="K20" s="146"/>
      <c r="L20" s="146"/>
      <c r="M20" s="146"/>
      <c r="N20" s="147"/>
      <c r="O20" s="589">
        <v>4500000</v>
      </c>
      <c r="P20" s="589"/>
      <c r="Q20" s="589"/>
      <c r="R20" s="589"/>
      <c r="S20" s="589"/>
      <c r="T20" s="589"/>
      <c r="U20" s="589">
        <v>13500000</v>
      </c>
      <c r="V20" s="589"/>
      <c r="W20" s="589"/>
      <c r="X20" s="589"/>
      <c r="Y20" s="589"/>
      <c r="Z20" s="589"/>
      <c r="AA20" s="589">
        <v>4500000</v>
      </c>
      <c r="AB20" s="589"/>
      <c r="AC20" s="589"/>
      <c r="AD20" s="589"/>
      <c r="AE20" s="589"/>
      <c r="AF20" s="589"/>
      <c r="AG20" s="589">
        <v>13500000</v>
      </c>
      <c r="AH20" s="589"/>
      <c r="AI20" s="589"/>
      <c r="AJ20" s="589"/>
      <c r="AK20" s="589"/>
      <c r="AL20" s="589"/>
    </row>
    <row r="21" spans="1:85" ht="16.5" customHeight="1">
      <c r="A21" s="43" t="s">
        <v>689</v>
      </c>
      <c r="B21" s="43"/>
      <c r="C21" s="43"/>
      <c r="D21" s="148" t="s">
        <v>690</v>
      </c>
      <c r="E21" s="146"/>
      <c r="F21" s="146"/>
      <c r="G21" s="146"/>
      <c r="H21" s="146"/>
      <c r="I21" s="146"/>
      <c r="J21" s="146"/>
      <c r="K21" s="146"/>
      <c r="L21" s="146"/>
      <c r="M21" s="146"/>
      <c r="N21" s="147"/>
      <c r="O21" s="589"/>
      <c r="P21" s="589"/>
      <c r="Q21" s="589"/>
      <c r="R21" s="589"/>
      <c r="S21" s="589"/>
      <c r="T21" s="589"/>
      <c r="U21" s="589"/>
      <c r="V21" s="589"/>
      <c r="W21" s="589"/>
      <c r="X21" s="589"/>
      <c r="Y21" s="589"/>
      <c r="Z21" s="589"/>
      <c r="AA21" s="589"/>
      <c r="AB21" s="589"/>
      <c r="AC21" s="589"/>
      <c r="AD21" s="589"/>
      <c r="AE21" s="589"/>
      <c r="AF21" s="589"/>
      <c r="AG21" s="589"/>
      <c r="AH21" s="589"/>
      <c r="AI21" s="589"/>
      <c r="AJ21" s="589"/>
      <c r="AK21" s="589"/>
      <c r="AL21" s="589"/>
    </row>
    <row r="22" spans="1:85" ht="16.5" customHeight="1">
      <c r="A22" s="43" t="s">
        <v>691</v>
      </c>
      <c r="B22" s="43"/>
      <c r="C22" s="43"/>
      <c r="D22" s="148" t="s">
        <v>692</v>
      </c>
      <c r="E22" s="146"/>
      <c r="F22" s="146"/>
      <c r="G22" s="146"/>
      <c r="H22" s="146"/>
      <c r="I22" s="146"/>
      <c r="J22" s="146"/>
      <c r="K22" s="146"/>
      <c r="L22" s="146"/>
      <c r="M22" s="146"/>
      <c r="N22" s="147"/>
      <c r="O22" s="589"/>
      <c r="P22" s="589"/>
      <c r="Q22" s="589"/>
      <c r="R22" s="589"/>
      <c r="S22" s="589"/>
      <c r="T22" s="589"/>
      <c r="U22" s="589"/>
      <c r="V22" s="589"/>
      <c r="W22" s="589"/>
      <c r="X22" s="589"/>
      <c r="Y22" s="589"/>
      <c r="Z22" s="589"/>
      <c r="AA22" s="589"/>
      <c r="AB22" s="589"/>
      <c r="AC22" s="589"/>
      <c r="AD22" s="589"/>
      <c r="AE22" s="589"/>
      <c r="AF22" s="589"/>
      <c r="AG22" s="589"/>
      <c r="AH22" s="589"/>
      <c r="AI22" s="589"/>
      <c r="AJ22" s="589"/>
      <c r="AK22" s="589"/>
      <c r="AL22" s="589"/>
    </row>
    <row r="23" spans="1:85" ht="16.5" customHeight="1">
      <c r="A23" s="43" t="s">
        <v>693</v>
      </c>
      <c r="B23" s="43"/>
      <c r="C23" s="43"/>
      <c r="D23" s="148" t="s">
        <v>694</v>
      </c>
      <c r="E23" s="146"/>
      <c r="F23" s="146"/>
      <c r="G23" s="146"/>
      <c r="H23" s="146"/>
      <c r="I23" s="146"/>
      <c r="J23" s="146"/>
      <c r="K23" s="146"/>
      <c r="L23" s="146"/>
      <c r="M23" s="146"/>
      <c r="N23" s="147"/>
      <c r="O23" s="589"/>
      <c r="P23" s="589"/>
      <c r="Q23" s="589"/>
      <c r="R23" s="589"/>
      <c r="S23" s="589"/>
      <c r="T23" s="589"/>
      <c r="U23" s="589"/>
      <c r="V23" s="589"/>
      <c r="W23" s="589"/>
      <c r="X23" s="589"/>
      <c r="Y23" s="589"/>
      <c r="Z23" s="589"/>
      <c r="AA23" s="589"/>
      <c r="AB23" s="589"/>
      <c r="AC23" s="589"/>
      <c r="AD23" s="589"/>
      <c r="AE23" s="589"/>
      <c r="AF23" s="589"/>
      <c r="AG23" s="589"/>
      <c r="AH23" s="589"/>
      <c r="AI23" s="589"/>
      <c r="AJ23" s="589"/>
      <c r="AK23" s="589"/>
      <c r="AL23" s="589"/>
    </row>
    <row r="24" spans="1:85" ht="16.5" customHeight="1">
      <c r="A24" s="43" t="s">
        <v>695</v>
      </c>
      <c r="B24" s="43"/>
      <c r="C24" s="43"/>
      <c r="D24" s="148" t="s">
        <v>696</v>
      </c>
      <c r="E24" s="146"/>
      <c r="F24" s="146"/>
      <c r="G24" s="146"/>
      <c r="H24" s="146"/>
      <c r="I24" s="146"/>
      <c r="J24" s="146"/>
      <c r="K24" s="146"/>
      <c r="L24" s="146"/>
      <c r="M24" s="146"/>
      <c r="N24" s="147"/>
      <c r="O24" s="589">
        <v>60000000</v>
      </c>
      <c r="P24" s="589"/>
      <c r="Q24" s="589"/>
      <c r="R24" s="589"/>
      <c r="S24" s="589"/>
      <c r="T24" s="589"/>
      <c r="U24" s="589">
        <v>180000000</v>
      </c>
      <c r="V24" s="589"/>
      <c r="W24" s="589"/>
      <c r="X24" s="589"/>
      <c r="Y24" s="589"/>
      <c r="Z24" s="589"/>
      <c r="AA24" s="589">
        <v>60000000</v>
      </c>
      <c r="AB24" s="589"/>
      <c r="AC24" s="589"/>
      <c r="AD24" s="589"/>
      <c r="AE24" s="589"/>
      <c r="AF24" s="589"/>
      <c r="AG24" s="589">
        <v>180000000</v>
      </c>
      <c r="AH24" s="589"/>
      <c r="AI24" s="589"/>
      <c r="AJ24" s="589"/>
      <c r="AK24" s="589"/>
      <c r="AL24" s="589"/>
    </row>
    <row r="25" spans="1:85" ht="16.5" customHeight="1">
      <c r="A25" s="43" t="s">
        <v>697</v>
      </c>
      <c r="B25" s="43"/>
      <c r="C25" s="43"/>
      <c r="D25" s="148" t="s">
        <v>698</v>
      </c>
      <c r="E25" s="146"/>
      <c r="F25" s="146"/>
      <c r="G25" s="146"/>
      <c r="H25" s="146"/>
      <c r="I25" s="146"/>
      <c r="J25" s="146"/>
      <c r="K25" s="146"/>
      <c r="L25" s="146"/>
      <c r="M25" s="146"/>
      <c r="N25" s="147"/>
      <c r="O25" s="589">
        <v>91815755</v>
      </c>
      <c r="P25" s="589"/>
      <c r="Q25" s="589"/>
      <c r="R25" s="589"/>
      <c r="S25" s="589"/>
      <c r="T25" s="589"/>
      <c r="U25" s="589">
        <v>274508418</v>
      </c>
      <c r="V25" s="589"/>
      <c r="W25" s="589"/>
      <c r="X25" s="589"/>
      <c r="Y25" s="589"/>
      <c r="Z25" s="589"/>
      <c r="AA25" s="589">
        <v>91200000</v>
      </c>
      <c r="AB25" s="589"/>
      <c r="AC25" s="589"/>
      <c r="AD25" s="589"/>
      <c r="AE25" s="589"/>
      <c r="AF25" s="589"/>
      <c r="AG25" s="589">
        <v>274135380</v>
      </c>
      <c r="AH25" s="589"/>
      <c r="AI25" s="589"/>
      <c r="AJ25" s="589"/>
      <c r="AK25" s="589"/>
      <c r="AL25" s="589"/>
    </row>
    <row r="26" spans="1:85" ht="16.5" customHeight="1">
      <c r="A26" s="43" t="s">
        <v>699</v>
      </c>
      <c r="B26" s="43"/>
      <c r="C26" s="43"/>
      <c r="D26" s="148" t="s">
        <v>700</v>
      </c>
      <c r="E26" s="146"/>
      <c r="F26" s="146"/>
      <c r="G26" s="146"/>
      <c r="H26" s="146"/>
      <c r="I26" s="146"/>
      <c r="J26" s="146"/>
      <c r="K26" s="146"/>
      <c r="L26" s="146"/>
      <c r="M26" s="146"/>
      <c r="N26" s="147"/>
      <c r="O26" s="589">
        <v>7500000</v>
      </c>
      <c r="P26" s="589"/>
      <c r="Q26" s="589"/>
      <c r="R26" s="589"/>
      <c r="S26" s="589"/>
      <c r="T26" s="589"/>
      <c r="U26" s="589">
        <v>22500000</v>
      </c>
      <c r="V26" s="589"/>
      <c r="W26" s="589"/>
      <c r="X26" s="589"/>
      <c r="Y26" s="589"/>
      <c r="Z26" s="589"/>
      <c r="AA26" s="589">
        <v>7500000</v>
      </c>
      <c r="AB26" s="589"/>
      <c r="AC26" s="589"/>
      <c r="AD26" s="589"/>
      <c r="AE26" s="589"/>
      <c r="AF26" s="589"/>
      <c r="AG26" s="589">
        <v>22500000</v>
      </c>
      <c r="AH26" s="589"/>
      <c r="AI26" s="589"/>
      <c r="AJ26" s="589"/>
      <c r="AK26" s="589"/>
      <c r="AL26" s="589"/>
    </row>
    <row r="27" spans="1:85" ht="16.5" customHeight="1">
      <c r="A27" s="43" t="s">
        <v>701</v>
      </c>
      <c r="B27" s="43"/>
      <c r="C27" s="43"/>
      <c r="D27" s="148" t="s">
        <v>702</v>
      </c>
      <c r="E27" s="146"/>
      <c r="F27" s="146"/>
      <c r="G27" s="146"/>
      <c r="H27" s="146"/>
      <c r="I27" s="146"/>
      <c r="J27" s="146"/>
      <c r="K27" s="146"/>
      <c r="L27" s="146"/>
      <c r="M27" s="146"/>
      <c r="N27" s="147"/>
      <c r="O27" s="589">
        <v>21250000</v>
      </c>
      <c r="P27" s="589"/>
      <c r="Q27" s="589"/>
      <c r="R27" s="589"/>
      <c r="S27" s="589"/>
      <c r="T27" s="589"/>
      <c r="U27" s="589">
        <v>63750000</v>
      </c>
      <c r="V27" s="589"/>
      <c r="W27" s="589"/>
      <c r="X27" s="589"/>
      <c r="Y27" s="589"/>
      <c r="Z27" s="589"/>
      <c r="AA27" s="589">
        <v>21250000</v>
      </c>
      <c r="AB27" s="589"/>
      <c r="AC27" s="589"/>
      <c r="AD27" s="589"/>
      <c r="AE27" s="589"/>
      <c r="AF27" s="589"/>
      <c r="AG27" s="589">
        <v>63750000</v>
      </c>
      <c r="AH27" s="589"/>
      <c r="AI27" s="589"/>
      <c r="AJ27" s="589"/>
      <c r="AK27" s="589"/>
      <c r="AL27" s="589"/>
    </row>
    <row r="28" spans="1:85" ht="16.5" customHeight="1">
      <c r="A28" s="43" t="s">
        <v>703</v>
      </c>
      <c r="B28" s="43"/>
      <c r="C28" s="43"/>
      <c r="D28" s="148" t="s">
        <v>704</v>
      </c>
      <c r="E28" s="146"/>
      <c r="F28" s="146"/>
      <c r="G28" s="146"/>
      <c r="H28" s="146"/>
      <c r="I28" s="146"/>
      <c r="J28" s="146"/>
      <c r="K28" s="146"/>
      <c r="L28" s="146"/>
      <c r="M28" s="146"/>
      <c r="N28" s="147"/>
      <c r="O28" s="589">
        <v>132871937</v>
      </c>
      <c r="P28" s="589"/>
      <c r="Q28" s="589"/>
      <c r="R28" s="589"/>
      <c r="S28" s="589"/>
      <c r="T28" s="589"/>
      <c r="U28" s="589">
        <v>432009814</v>
      </c>
      <c r="V28" s="589"/>
      <c r="W28" s="589"/>
      <c r="X28" s="589"/>
      <c r="Y28" s="589"/>
      <c r="Z28" s="589"/>
      <c r="AA28" s="589">
        <v>134788396</v>
      </c>
      <c r="AB28" s="589"/>
      <c r="AC28" s="589"/>
      <c r="AD28" s="589"/>
      <c r="AE28" s="589"/>
      <c r="AF28" s="589"/>
      <c r="AG28" s="589">
        <v>455198306</v>
      </c>
      <c r="AH28" s="589"/>
      <c r="AI28" s="589"/>
      <c r="AJ28" s="589"/>
      <c r="AK28" s="589"/>
      <c r="AL28" s="589"/>
    </row>
    <row r="29" spans="1:85" ht="16.5" customHeight="1">
      <c r="A29" s="43" t="s">
        <v>705</v>
      </c>
      <c r="B29" s="43"/>
      <c r="C29" s="43"/>
      <c r="D29" s="148" t="s">
        <v>706</v>
      </c>
      <c r="E29" s="146"/>
      <c r="F29" s="146"/>
      <c r="G29" s="146"/>
      <c r="H29" s="146"/>
      <c r="I29" s="146"/>
      <c r="J29" s="146"/>
      <c r="K29" s="146"/>
      <c r="L29" s="146"/>
      <c r="M29" s="146"/>
      <c r="N29" s="147"/>
      <c r="O29" s="589">
        <v>1068169056</v>
      </c>
      <c r="P29" s="589"/>
      <c r="Q29" s="589"/>
      <c r="R29" s="589"/>
      <c r="S29" s="589"/>
      <c r="T29" s="589"/>
      <c r="U29" s="589">
        <v>3204507168</v>
      </c>
      <c r="V29" s="589"/>
      <c r="W29" s="589"/>
      <c r="X29" s="589"/>
      <c r="Y29" s="589"/>
      <c r="Z29" s="589"/>
      <c r="AA29" s="589">
        <v>1068169056</v>
      </c>
      <c r="AB29" s="589"/>
      <c r="AC29" s="589"/>
      <c r="AD29" s="589"/>
      <c r="AE29" s="589"/>
      <c r="AF29" s="589"/>
      <c r="AG29" s="589">
        <v>3204507169</v>
      </c>
      <c r="AH29" s="589"/>
      <c r="AI29" s="589"/>
      <c r="AJ29" s="589"/>
      <c r="AK29" s="589"/>
      <c r="AL29" s="589"/>
    </row>
    <row r="30" spans="1:85" ht="16.5" customHeight="1">
      <c r="A30" s="43" t="s">
        <v>707</v>
      </c>
      <c r="B30" s="43"/>
      <c r="C30" s="43"/>
      <c r="D30" s="148" t="s">
        <v>708</v>
      </c>
      <c r="E30" s="146"/>
      <c r="F30" s="146"/>
      <c r="G30" s="146"/>
      <c r="H30" s="146"/>
      <c r="I30" s="146"/>
      <c r="J30" s="146"/>
      <c r="K30" s="146"/>
      <c r="L30" s="146"/>
      <c r="M30" s="146"/>
      <c r="N30" s="147"/>
      <c r="O30" s="589"/>
      <c r="P30" s="589"/>
      <c r="Q30" s="589"/>
      <c r="R30" s="589"/>
      <c r="S30" s="589"/>
      <c r="T30" s="589"/>
      <c r="U30" s="589"/>
      <c r="V30" s="589"/>
      <c r="W30" s="589"/>
      <c r="X30" s="589"/>
      <c r="Y30" s="589"/>
      <c r="Z30" s="589"/>
      <c r="AA30" s="589"/>
      <c r="AB30" s="589"/>
      <c r="AC30" s="589"/>
      <c r="AD30" s="589"/>
      <c r="AE30" s="589"/>
      <c r="AF30" s="589"/>
      <c r="AG30" s="589"/>
      <c r="AH30" s="589"/>
      <c r="AI30" s="589"/>
      <c r="AJ30" s="589"/>
      <c r="AK30" s="589"/>
      <c r="AL30" s="589"/>
    </row>
    <row r="31" spans="1:85" ht="16.5" customHeight="1">
      <c r="A31" s="43" t="s">
        <v>709</v>
      </c>
      <c r="B31" s="43"/>
      <c r="C31" s="43"/>
      <c r="D31" s="148" t="s">
        <v>710</v>
      </c>
      <c r="E31" s="146"/>
      <c r="F31" s="146"/>
      <c r="G31" s="146"/>
      <c r="H31" s="146"/>
      <c r="I31" s="146"/>
      <c r="J31" s="146"/>
      <c r="K31" s="146"/>
      <c r="L31" s="146"/>
      <c r="M31" s="146"/>
      <c r="N31" s="147"/>
      <c r="O31" s="589"/>
      <c r="P31" s="589"/>
      <c r="Q31" s="589"/>
      <c r="R31" s="589"/>
      <c r="S31" s="589"/>
      <c r="T31" s="589"/>
      <c r="U31" s="589"/>
      <c r="V31" s="589"/>
      <c r="W31" s="589"/>
      <c r="X31" s="589"/>
      <c r="Y31" s="589"/>
      <c r="Z31" s="589"/>
      <c r="AA31" s="589"/>
      <c r="AB31" s="589"/>
      <c r="AC31" s="589"/>
      <c r="AD31" s="589"/>
      <c r="AE31" s="589"/>
      <c r="AF31" s="589"/>
      <c r="AG31" s="589"/>
      <c r="AH31" s="589"/>
      <c r="AI31" s="589"/>
      <c r="AJ31" s="589"/>
      <c r="AK31" s="589"/>
      <c r="AL31" s="589"/>
    </row>
    <row r="32" spans="1:85" ht="16.5" customHeight="1">
      <c r="A32" s="43" t="s">
        <v>711</v>
      </c>
      <c r="B32" s="43"/>
      <c r="C32" s="43"/>
      <c r="D32" s="148" t="s">
        <v>712</v>
      </c>
      <c r="E32" s="146"/>
      <c r="F32" s="146"/>
      <c r="G32" s="146"/>
      <c r="H32" s="146"/>
      <c r="I32" s="146"/>
      <c r="J32" s="146"/>
      <c r="K32" s="146"/>
      <c r="L32" s="146"/>
      <c r="M32" s="146"/>
      <c r="N32" s="147"/>
      <c r="O32" s="589">
        <v>331566704</v>
      </c>
      <c r="P32" s="589"/>
      <c r="Q32" s="589"/>
      <c r="R32" s="589"/>
      <c r="S32" s="589"/>
      <c r="T32" s="589"/>
      <c r="U32" s="589">
        <v>331717513</v>
      </c>
      <c r="V32" s="589"/>
      <c r="W32" s="589"/>
      <c r="X32" s="589"/>
      <c r="Y32" s="589"/>
      <c r="Z32" s="589"/>
      <c r="AA32" s="589">
        <v>384968874</v>
      </c>
      <c r="AB32" s="589"/>
      <c r="AC32" s="589"/>
      <c r="AD32" s="589"/>
      <c r="AE32" s="589"/>
      <c r="AF32" s="589"/>
      <c r="AG32" s="589">
        <v>385160922</v>
      </c>
      <c r="AH32" s="589"/>
      <c r="AI32" s="589"/>
      <c r="AJ32" s="589"/>
      <c r="AK32" s="589"/>
      <c r="AL32" s="589"/>
    </row>
    <row r="33" spans="1:38" ht="16.5" customHeight="1">
      <c r="A33" s="43" t="s">
        <v>713</v>
      </c>
      <c r="B33" s="43"/>
      <c r="C33" s="43"/>
      <c r="D33" s="148" t="s">
        <v>714</v>
      </c>
      <c r="E33" s="146"/>
      <c r="F33" s="146"/>
      <c r="G33" s="146"/>
      <c r="H33" s="146"/>
      <c r="I33" s="146"/>
      <c r="J33" s="146"/>
      <c r="K33" s="146"/>
      <c r="L33" s="146"/>
      <c r="M33" s="146"/>
      <c r="N33" s="147"/>
      <c r="O33" s="589"/>
      <c r="P33" s="589"/>
      <c r="Q33" s="589"/>
      <c r="R33" s="589"/>
      <c r="S33" s="589"/>
      <c r="T33" s="589"/>
      <c r="U33" s="589"/>
      <c r="V33" s="589"/>
      <c r="W33" s="589"/>
      <c r="X33" s="589"/>
      <c r="Y33" s="589"/>
      <c r="Z33" s="589"/>
      <c r="AA33" s="589"/>
      <c r="AB33" s="589"/>
      <c r="AC33" s="589"/>
      <c r="AD33" s="589"/>
      <c r="AE33" s="589"/>
      <c r="AF33" s="589"/>
      <c r="AG33" s="589">
        <v>12953000</v>
      </c>
      <c r="AH33" s="589"/>
      <c r="AI33" s="589"/>
      <c r="AJ33" s="589"/>
      <c r="AK33" s="589"/>
      <c r="AL33" s="589"/>
    </row>
    <row r="34" spans="1:38" ht="16.5" customHeight="1">
      <c r="A34" s="43" t="s">
        <v>715</v>
      </c>
      <c r="B34" s="43"/>
      <c r="C34" s="43"/>
      <c r="D34" s="148" t="s">
        <v>716</v>
      </c>
      <c r="E34" s="146"/>
      <c r="F34" s="146"/>
      <c r="G34" s="146"/>
      <c r="H34" s="146"/>
      <c r="I34" s="146"/>
      <c r="J34" s="146"/>
      <c r="K34" s="146"/>
      <c r="L34" s="146"/>
      <c r="M34" s="146"/>
      <c r="N34" s="147"/>
      <c r="O34" s="589">
        <v>5989988</v>
      </c>
      <c r="P34" s="589"/>
      <c r="Q34" s="589"/>
      <c r="R34" s="589"/>
      <c r="S34" s="589"/>
      <c r="T34" s="589"/>
      <c r="U34" s="589">
        <v>16343675</v>
      </c>
      <c r="V34" s="589"/>
      <c r="W34" s="589"/>
      <c r="X34" s="589"/>
      <c r="Y34" s="589"/>
      <c r="Z34" s="589"/>
      <c r="AA34" s="589">
        <v>6187934</v>
      </c>
      <c r="AB34" s="589"/>
      <c r="AC34" s="589"/>
      <c r="AD34" s="589"/>
      <c r="AE34" s="589"/>
      <c r="AF34" s="589"/>
      <c r="AG34" s="589">
        <v>18825590</v>
      </c>
      <c r="AH34" s="589"/>
      <c r="AI34" s="589"/>
      <c r="AJ34" s="589"/>
      <c r="AK34" s="589"/>
      <c r="AL34" s="589"/>
    </row>
    <row r="35" spans="1:38" ht="16.5" customHeight="1">
      <c r="A35" s="43" t="s">
        <v>717</v>
      </c>
      <c r="B35" s="43"/>
      <c r="C35" s="43"/>
      <c r="D35" s="148" t="s">
        <v>718</v>
      </c>
      <c r="E35" s="146"/>
      <c r="F35" s="146"/>
      <c r="G35" s="146"/>
      <c r="H35" s="146"/>
      <c r="I35" s="146"/>
      <c r="J35" s="146"/>
      <c r="K35" s="146"/>
      <c r="L35" s="146"/>
      <c r="M35" s="146"/>
      <c r="N35" s="147"/>
      <c r="O35" s="589"/>
      <c r="P35" s="589"/>
      <c r="Q35" s="589"/>
      <c r="R35" s="589"/>
      <c r="S35" s="589"/>
      <c r="T35" s="589"/>
      <c r="U35" s="589"/>
      <c r="V35" s="589"/>
      <c r="W35" s="589"/>
      <c r="X35" s="589"/>
      <c r="Y35" s="589"/>
      <c r="Z35" s="589"/>
      <c r="AA35" s="589"/>
      <c r="AB35" s="589"/>
      <c r="AC35" s="589"/>
      <c r="AD35" s="589"/>
      <c r="AE35" s="589"/>
      <c r="AF35" s="589"/>
      <c r="AG35" s="589"/>
      <c r="AH35" s="589"/>
      <c r="AI35" s="589"/>
      <c r="AJ35" s="589"/>
      <c r="AK35" s="589"/>
      <c r="AL35" s="589"/>
    </row>
    <row r="36" spans="1:38" ht="16.5" customHeight="1">
      <c r="A36" s="43" t="s">
        <v>719</v>
      </c>
      <c r="B36" s="43"/>
      <c r="C36" s="43"/>
      <c r="D36" s="148" t="s">
        <v>720</v>
      </c>
      <c r="E36" s="146"/>
      <c r="F36" s="146"/>
      <c r="G36" s="146"/>
      <c r="H36" s="146"/>
      <c r="I36" s="146"/>
      <c r="J36" s="146"/>
      <c r="K36" s="146"/>
      <c r="L36" s="146"/>
      <c r="M36" s="146"/>
      <c r="N36" s="147"/>
      <c r="O36" s="589"/>
      <c r="P36" s="589"/>
      <c r="Q36" s="589"/>
      <c r="R36" s="589"/>
      <c r="S36" s="589"/>
      <c r="T36" s="589"/>
      <c r="U36" s="589"/>
      <c r="V36" s="589"/>
      <c r="W36" s="589"/>
      <c r="X36" s="589"/>
      <c r="Y36" s="589"/>
      <c r="Z36" s="589"/>
      <c r="AA36" s="589"/>
      <c r="AB36" s="589"/>
      <c r="AC36" s="589"/>
      <c r="AD36" s="589"/>
      <c r="AE36" s="589"/>
      <c r="AF36" s="589"/>
      <c r="AG36" s="589"/>
      <c r="AH36" s="589"/>
      <c r="AI36" s="589"/>
      <c r="AJ36" s="589"/>
      <c r="AK36" s="589"/>
      <c r="AL36" s="589"/>
    </row>
    <row r="37" spans="1:38" ht="16.5" customHeight="1">
      <c r="A37" s="43" t="s">
        <v>721</v>
      </c>
      <c r="B37" s="43"/>
      <c r="C37" s="43"/>
      <c r="D37" s="164" t="s">
        <v>722</v>
      </c>
      <c r="E37" s="146"/>
      <c r="F37" s="146"/>
      <c r="G37" s="146"/>
      <c r="H37" s="146"/>
      <c r="I37" s="146"/>
      <c r="J37" s="146"/>
      <c r="K37" s="146"/>
      <c r="L37" s="146"/>
      <c r="M37" s="146"/>
      <c r="N37" s="147"/>
      <c r="O37" s="589"/>
      <c r="P37" s="589"/>
      <c r="Q37" s="589"/>
      <c r="R37" s="589"/>
      <c r="S37" s="589"/>
      <c r="T37" s="589"/>
      <c r="U37" s="589"/>
      <c r="V37" s="589"/>
      <c r="W37" s="589"/>
      <c r="X37" s="589"/>
      <c r="Y37" s="589"/>
      <c r="Z37" s="589"/>
      <c r="AA37" s="589"/>
      <c r="AB37" s="589"/>
      <c r="AC37" s="589"/>
      <c r="AD37" s="589"/>
      <c r="AE37" s="589"/>
      <c r="AF37" s="589"/>
      <c r="AG37" s="589"/>
      <c r="AH37" s="589"/>
      <c r="AI37" s="589"/>
      <c r="AJ37" s="589"/>
      <c r="AK37" s="589"/>
      <c r="AL37" s="589"/>
    </row>
    <row r="38" spans="1:38" ht="16.5" customHeight="1">
      <c r="A38" s="43" t="s">
        <v>723</v>
      </c>
      <c r="B38" s="43"/>
      <c r="C38" s="43"/>
      <c r="D38" s="148" t="s">
        <v>724</v>
      </c>
      <c r="E38" s="146"/>
      <c r="F38" s="146"/>
      <c r="G38" s="146"/>
      <c r="H38" s="146"/>
      <c r="I38" s="146"/>
      <c r="J38" s="146"/>
      <c r="K38" s="146"/>
      <c r="L38" s="146"/>
      <c r="M38" s="146"/>
      <c r="N38" s="147"/>
      <c r="O38" s="589"/>
      <c r="P38" s="589"/>
      <c r="Q38" s="589"/>
      <c r="R38" s="589"/>
      <c r="S38" s="589"/>
      <c r="T38" s="589"/>
      <c r="U38" s="589"/>
      <c r="V38" s="589"/>
      <c r="W38" s="589"/>
      <c r="X38" s="589"/>
      <c r="Y38" s="589"/>
      <c r="Z38" s="589"/>
      <c r="AA38" s="589"/>
      <c r="AB38" s="589"/>
      <c r="AC38" s="589"/>
      <c r="AD38" s="589"/>
      <c r="AE38" s="589"/>
      <c r="AF38" s="589"/>
      <c r="AG38" s="589"/>
      <c r="AH38" s="589"/>
      <c r="AI38" s="589"/>
      <c r="AJ38" s="589"/>
      <c r="AK38" s="589"/>
      <c r="AL38" s="589"/>
    </row>
    <row r="39" spans="1:38" ht="16.5" customHeight="1">
      <c r="A39" s="43" t="s">
        <v>725</v>
      </c>
      <c r="B39" s="43"/>
      <c r="C39" s="43"/>
      <c r="D39" s="148" t="s">
        <v>726</v>
      </c>
      <c r="E39" s="146"/>
      <c r="F39" s="146"/>
      <c r="G39" s="146"/>
      <c r="H39" s="146"/>
      <c r="I39" s="146"/>
      <c r="J39" s="146"/>
      <c r="K39" s="146"/>
      <c r="L39" s="146"/>
      <c r="M39" s="146"/>
      <c r="N39" s="147"/>
      <c r="O39" s="589"/>
      <c r="P39" s="589"/>
      <c r="Q39" s="589"/>
      <c r="R39" s="589"/>
      <c r="S39" s="589"/>
      <c r="T39" s="589"/>
      <c r="U39" s="589">
        <v>21111500</v>
      </c>
      <c r="V39" s="589"/>
      <c r="W39" s="589"/>
      <c r="X39" s="589"/>
      <c r="Y39" s="589"/>
      <c r="Z39" s="589"/>
      <c r="AA39" s="589"/>
      <c r="AB39" s="589"/>
      <c r="AC39" s="589"/>
      <c r="AD39" s="589"/>
      <c r="AE39" s="589"/>
      <c r="AF39" s="589"/>
      <c r="AG39" s="589"/>
      <c r="AH39" s="589"/>
      <c r="AI39" s="589"/>
      <c r="AJ39" s="589"/>
      <c r="AK39" s="589"/>
      <c r="AL39" s="589"/>
    </row>
    <row r="40" spans="1:38" ht="16.5" customHeight="1">
      <c r="A40" s="43" t="s">
        <v>727</v>
      </c>
      <c r="B40" s="43"/>
      <c r="C40" s="43"/>
      <c r="D40" s="148" t="s">
        <v>728</v>
      </c>
      <c r="E40" s="146"/>
      <c r="F40" s="146"/>
      <c r="G40" s="146"/>
      <c r="H40" s="146"/>
      <c r="I40" s="146"/>
      <c r="J40" s="146"/>
      <c r="K40" s="146"/>
      <c r="L40" s="146"/>
      <c r="M40" s="146"/>
      <c r="N40" s="147"/>
      <c r="O40" s="589"/>
      <c r="P40" s="589"/>
      <c r="Q40" s="589"/>
      <c r="R40" s="589"/>
      <c r="S40" s="589"/>
      <c r="T40" s="589"/>
      <c r="U40" s="589"/>
      <c r="V40" s="589"/>
      <c r="W40" s="589"/>
      <c r="X40" s="589"/>
      <c r="Y40" s="589"/>
      <c r="Z40" s="589"/>
      <c r="AA40" s="589"/>
      <c r="AB40" s="589"/>
      <c r="AC40" s="589"/>
      <c r="AD40" s="589"/>
      <c r="AE40" s="589"/>
      <c r="AF40" s="589"/>
      <c r="AG40" s="589"/>
      <c r="AH40" s="589"/>
      <c r="AI40" s="589"/>
      <c r="AJ40" s="589"/>
      <c r="AK40" s="589"/>
      <c r="AL40" s="589"/>
    </row>
    <row r="41" spans="1:38" ht="16.5" customHeight="1">
      <c r="A41" s="43" t="s">
        <v>729</v>
      </c>
      <c r="B41" s="43"/>
      <c r="C41" s="43"/>
      <c r="D41" s="148" t="s">
        <v>730</v>
      </c>
      <c r="E41" s="146"/>
      <c r="F41" s="146"/>
      <c r="G41" s="146"/>
      <c r="H41" s="146"/>
      <c r="I41" s="146"/>
      <c r="J41" s="146"/>
      <c r="K41" s="146"/>
      <c r="L41" s="146"/>
      <c r="M41" s="146"/>
      <c r="N41" s="147"/>
      <c r="O41" s="589"/>
      <c r="P41" s="589"/>
      <c r="Q41" s="589"/>
      <c r="R41" s="589"/>
      <c r="S41" s="589"/>
      <c r="T41" s="589"/>
      <c r="U41" s="589"/>
      <c r="V41" s="589"/>
      <c r="W41" s="589"/>
      <c r="X41" s="589"/>
      <c r="Y41" s="589"/>
      <c r="Z41" s="589"/>
      <c r="AA41" s="591"/>
      <c r="AB41" s="592"/>
      <c r="AC41" s="592"/>
      <c r="AD41" s="592"/>
      <c r="AE41" s="592"/>
      <c r="AF41" s="593"/>
      <c r="AG41" s="591"/>
      <c r="AH41" s="592"/>
      <c r="AI41" s="592"/>
      <c r="AJ41" s="592"/>
      <c r="AK41" s="592"/>
      <c r="AL41" s="593"/>
    </row>
    <row r="42" spans="1:38" ht="16.5" customHeight="1">
      <c r="A42" s="43" t="s">
        <v>731</v>
      </c>
      <c r="B42" s="43"/>
      <c r="C42" s="43"/>
      <c r="D42" s="148" t="s">
        <v>732</v>
      </c>
      <c r="E42" s="146"/>
      <c r="F42" s="146"/>
      <c r="G42" s="146"/>
      <c r="H42" s="146"/>
      <c r="I42" s="146"/>
      <c r="J42" s="146"/>
      <c r="K42" s="146"/>
      <c r="L42" s="146"/>
      <c r="M42" s="146"/>
      <c r="N42" s="147"/>
      <c r="O42" s="589"/>
      <c r="P42" s="589"/>
      <c r="Q42" s="589"/>
      <c r="R42" s="589"/>
      <c r="S42" s="589"/>
      <c r="T42" s="589"/>
      <c r="U42" s="589"/>
      <c r="V42" s="589"/>
      <c r="W42" s="589"/>
      <c r="X42" s="589"/>
      <c r="Y42" s="589"/>
      <c r="Z42" s="589"/>
      <c r="AA42" s="589"/>
      <c r="AB42" s="589"/>
      <c r="AC42" s="589"/>
      <c r="AD42" s="589"/>
      <c r="AE42" s="589"/>
      <c r="AF42" s="589"/>
      <c r="AG42" s="589"/>
      <c r="AH42" s="589"/>
      <c r="AI42" s="589"/>
      <c r="AJ42" s="589"/>
      <c r="AK42" s="589"/>
      <c r="AL42" s="589"/>
    </row>
    <row r="43" spans="1:38" ht="16.5" customHeight="1">
      <c r="A43" s="43" t="s">
        <v>733</v>
      </c>
      <c r="B43" s="43"/>
      <c r="C43" s="43"/>
      <c r="D43" s="148" t="s">
        <v>734</v>
      </c>
      <c r="E43" s="146"/>
      <c r="F43" s="146"/>
      <c r="G43" s="146"/>
      <c r="H43" s="146"/>
      <c r="I43" s="146"/>
      <c r="J43" s="146"/>
      <c r="K43" s="146"/>
      <c r="L43" s="146"/>
      <c r="M43" s="146"/>
      <c r="N43" s="147"/>
      <c r="O43" s="589"/>
      <c r="P43" s="589"/>
      <c r="Q43" s="589"/>
      <c r="R43" s="589"/>
      <c r="S43" s="589"/>
      <c r="T43" s="589"/>
      <c r="U43" s="589"/>
      <c r="V43" s="589"/>
      <c r="W43" s="589"/>
      <c r="X43" s="589"/>
      <c r="Y43" s="589"/>
      <c r="Z43" s="589"/>
      <c r="AA43" s="589"/>
      <c r="AB43" s="589"/>
      <c r="AC43" s="589"/>
      <c r="AD43" s="589"/>
      <c r="AE43" s="589"/>
      <c r="AF43" s="589"/>
      <c r="AG43" s="589"/>
      <c r="AH43" s="589"/>
      <c r="AI43" s="589"/>
      <c r="AJ43" s="589"/>
      <c r="AK43" s="589"/>
      <c r="AL43" s="589"/>
    </row>
    <row r="44" spans="1:38" ht="16.5" customHeight="1">
      <c r="A44" s="43" t="s">
        <v>735</v>
      </c>
      <c r="B44" s="43"/>
      <c r="C44" s="43"/>
      <c r="D44" s="148" t="s">
        <v>736</v>
      </c>
      <c r="E44" s="146"/>
      <c r="F44" s="146"/>
      <c r="G44" s="146"/>
      <c r="H44" s="146"/>
      <c r="I44" s="146"/>
      <c r="J44" s="146"/>
      <c r="K44" s="146"/>
      <c r="L44" s="146"/>
      <c r="M44" s="146"/>
      <c r="N44" s="147"/>
      <c r="O44" s="589"/>
      <c r="P44" s="589"/>
      <c r="Q44" s="589"/>
      <c r="R44" s="589"/>
      <c r="S44" s="589"/>
      <c r="T44" s="589"/>
      <c r="U44" s="589"/>
      <c r="V44" s="589"/>
      <c r="W44" s="589"/>
      <c r="X44" s="589"/>
      <c r="Y44" s="589"/>
      <c r="Z44" s="589"/>
      <c r="AA44" s="589"/>
      <c r="AB44" s="589"/>
      <c r="AC44" s="589"/>
      <c r="AD44" s="589"/>
      <c r="AE44" s="589"/>
      <c r="AF44" s="589"/>
      <c r="AG44" s="589"/>
      <c r="AH44" s="589"/>
      <c r="AI44" s="589"/>
      <c r="AJ44" s="589"/>
      <c r="AK44" s="589"/>
      <c r="AL44" s="589"/>
    </row>
    <row r="45" spans="1:38" ht="16.5" customHeight="1">
      <c r="A45" s="43" t="s">
        <v>737</v>
      </c>
      <c r="B45" s="43"/>
      <c r="C45" s="43"/>
      <c r="D45" s="148" t="s">
        <v>738</v>
      </c>
      <c r="E45" s="146"/>
      <c r="F45" s="146"/>
      <c r="G45" s="146"/>
      <c r="H45" s="146"/>
      <c r="I45" s="146"/>
      <c r="J45" s="146"/>
      <c r="K45" s="146"/>
      <c r="L45" s="146"/>
      <c r="M45" s="146"/>
      <c r="N45" s="147"/>
      <c r="O45" s="589"/>
      <c r="P45" s="589"/>
      <c r="Q45" s="589"/>
      <c r="R45" s="589"/>
      <c r="S45" s="589"/>
      <c r="T45" s="589"/>
      <c r="U45" s="589"/>
      <c r="V45" s="589"/>
      <c r="W45" s="589"/>
      <c r="X45" s="589"/>
      <c r="Y45" s="589"/>
      <c r="Z45" s="589"/>
      <c r="AA45" s="589"/>
      <c r="AB45" s="589"/>
      <c r="AC45" s="589"/>
      <c r="AD45" s="589"/>
      <c r="AE45" s="589"/>
      <c r="AF45" s="589"/>
      <c r="AG45" s="589"/>
      <c r="AH45" s="589"/>
      <c r="AI45" s="589"/>
      <c r="AJ45" s="589"/>
      <c r="AK45" s="589"/>
      <c r="AL45" s="589"/>
    </row>
    <row r="46" spans="1:38" ht="16.5" customHeight="1">
      <c r="A46" s="43" t="s">
        <v>1034</v>
      </c>
      <c r="B46" s="43"/>
      <c r="C46" s="43"/>
      <c r="D46" s="148" t="s">
        <v>1033</v>
      </c>
      <c r="E46" s="146"/>
      <c r="F46" s="146"/>
      <c r="G46" s="146"/>
      <c r="H46" s="146"/>
      <c r="I46" s="146"/>
      <c r="J46" s="146"/>
      <c r="K46" s="146"/>
      <c r="L46" s="146"/>
      <c r="M46" s="146"/>
      <c r="N46" s="147"/>
      <c r="O46" s="589"/>
      <c r="P46" s="589"/>
      <c r="Q46" s="589"/>
      <c r="R46" s="589"/>
      <c r="S46" s="589"/>
      <c r="T46" s="589"/>
      <c r="U46" s="589"/>
      <c r="V46" s="589"/>
      <c r="W46" s="589"/>
      <c r="X46" s="589"/>
      <c r="Y46" s="589"/>
      <c r="Z46" s="589"/>
      <c r="AA46" s="589"/>
      <c r="AB46" s="589"/>
      <c r="AC46" s="589"/>
      <c r="AD46" s="589"/>
      <c r="AE46" s="589"/>
      <c r="AF46" s="589"/>
      <c r="AG46" s="589"/>
      <c r="AH46" s="589"/>
      <c r="AI46" s="589"/>
      <c r="AJ46" s="589"/>
      <c r="AK46" s="589"/>
      <c r="AL46" s="589"/>
    </row>
    <row r="47" spans="1:38" ht="16.5" customHeight="1">
      <c r="A47" s="43" t="s">
        <v>739</v>
      </c>
      <c r="B47" s="43"/>
      <c r="C47" s="43"/>
      <c r="D47" s="148" t="s">
        <v>1035</v>
      </c>
      <c r="E47" s="146"/>
      <c r="F47" s="146"/>
      <c r="G47" s="146"/>
      <c r="H47" s="146"/>
      <c r="I47" s="146"/>
      <c r="J47" s="146"/>
      <c r="K47" s="146"/>
      <c r="L47" s="146"/>
      <c r="M47" s="146"/>
      <c r="N47" s="147"/>
      <c r="O47" s="589">
        <v>55722670</v>
      </c>
      <c r="P47" s="589"/>
      <c r="Q47" s="589"/>
      <c r="R47" s="589"/>
      <c r="S47" s="589"/>
      <c r="T47" s="589"/>
      <c r="U47" s="589">
        <v>156953413</v>
      </c>
      <c r="V47" s="589"/>
      <c r="W47" s="589"/>
      <c r="X47" s="589"/>
      <c r="Y47" s="589"/>
      <c r="Z47" s="589"/>
      <c r="AA47" s="589">
        <v>50442246</v>
      </c>
      <c r="AB47" s="589"/>
      <c r="AC47" s="589"/>
      <c r="AD47" s="589"/>
      <c r="AE47" s="589"/>
      <c r="AF47" s="589"/>
      <c r="AG47" s="589">
        <v>146773655</v>
      </c>
      <c r="AH47" s="589"/>
      <c r="AI47" s="589"/>
      <c r="AJ47" s="589"/>
      <c r="AK47" s="589"/>
      <c r="AL47" s="589"/>
    </row>
    <row r="48" spans="1:38" ht="16.5" customHeight="1">
      <c r="A48" s="43" t="s">
        <v>740</v>
      </c>
      <c r="B48" s="43"/>
      <c r="C48" s="43"/>
      <c r="D48" s="145" t="s">
        <v>741</v>
      </c>
      <c r="E48" s="146"/>
      <c r="F48" s="146"/>
      <c r="G48" s="146"/>
      <c r="H48" s="146"/>
      <c r="I48" s="146"/>
      <c r="J48" s="146"/>
      <c r="K48" s="146"/>
      <c r="L48" s="146"/>
      <c r="M48" s="146"/>
      <c r="N48" s="147"/>
      <c r="O48" s="590">
        <f>O10-O18</f>
        <v>-67725210</v>
      </c>
      <c r="P48" s="590"/>
      <c r="Q48" s="590"/>
      <c r="R48" s="590"/>
      <c r="S48" s="590"/>
      <c r="T48" s="590"/>
      <c r="U48" s="590">
        <f>U10-U18</f>
        <v>444850809</v>
      </c>
      <c r="V48" s="590"/>
      <c r="W48" s="590"/>
      <c r="X48" s="590"/>
      <c r="Y48" s="590"/>
      <c r="Z48" s="590"/>
      <c r="AA48" s="590">
        <f>AA10-AA18</f>
        <v>-219511996</v>
      </c>
      <c r="AB48" s="590"/>
      <c r="AC48" s="590"/>
      <c r="AD48" s="590"/>
      <c r="AE48" s="590"/>
      <c r="AF48" s="590"/>
      <c r="AG48" s="590">
        <f>AG10-AG18</f>
        <v>-1489043372</v>
      </c>
      <c r="AH48" s="590"/>
      <c r="AI48" s="590"/>
      <c r="AJ48" s="590"/>
      <c r="AK48" s="590"/>
      <c r="AL48" s="590"/>
    </row>
    <row r="49" spans="1:38" ht="16.5" customHeight="1">
      <c r="A49" s="43" t="s">
        <v>742</v>
      </c>
      <c r="B49" s="43"/>
      <c r="C49" s="43"/>
      <c r="D49" s="145" t="s">
        <v>743</v>
      </c>
      <c r="E49" s="146"/>
      <c r="F49" s="146"/>
      <c r="G49" s="146"/>
      <c r="H49" s="146"/>
      <c r="I49" s="146"/>
      <c r="J49" s="146"/>
      <c r="K49" s="146"/>
      <c r="L49" s="146"/>
      <c r="M49" s="146"/>
      <c r="N49" s="147"/>
      <c r="O49" s="590">
        <f>+O50+O51+O52+O53+O54+O55+O56+O57+O58+O59</f>
        <v>25536222</v>
      </c>
      <c r="P49" s="590"/>
      <c r="Q49" s="590"/>
      <c r="R49" s="590"/>
      <c r="S49" s="590"/>
      <c r="T49" s="590"/>
      <c r="U49" s="590">
        <f>+U50+U51+U52+U53+U54+U55+U56+U57+U58+U59</f>
        <v>97584923</v>
      </c>
      <c r="V49" s="590"/>
      <c r="W49" s="590"/>
      <c r="X49" s="590"/>
      <c r="Y49" s="590"/>
      <c r="Z49" s="590"/>
      <c r="AA49" s="590">
        <f>+AA50+AA51+AA52+AA53+AA54+AA55+AA56+AA57+AA58+AA59</f>
        <v>878172902</v>
      </c>
      <c r="AB49" s="590"/>
      <c r="AC49" s="590"/>
      <c r="AD49" s="590"/>
      <c r="AE49" s="590"/>
      <c r="AF49" s="590"/>
      <c r="AG49" s="590">
        <f>+AG50+AG51+AG52+AG53+AG54+AG55+AG56+AG57+AG58+AG59</f>
        <v>974429621</v>
      </c>
      <c r="AH49" s="590"/>
      <c r="AI49" s="590"/>
      <c r="AJ49" s="590"/>
      <c r="AK49" s="590"/>
      <c r="AL49" s="590"/>
    </row>
    <row r="50" spans="1:38" ht="16.5" customHeight="1">
      <c r="A50" s="43" t="s">
        <v>744</v>
      </c>
      <c r="B50" s="43"/>
      <c r="C50" s="43"/>
      <c r="D50" s="148" t="s">
        <v>745</v>
      </c>
      <c r="E50" s="146"/>
      <c r="F50" s="146"/>
      <c r="G50" s="146"/>
      <c r="H50" s="146"/>
      <c r="I50" s="146"/>
      <c r="J50" s="146"/>
      <c r="K50" s="146"/>
      <c r="L50" s="146"/>
      <c r="M50" s="146"/>
      <c r="N50" s="147"/>
      <c r="O50" s="589">
        <v>9727894</v>
      </c>
      <c r="P50" s="589"/>
      <c r="Q50" s="589"/>
      <c r="R50" s="589"/>
      <c r="S50" s="589"/>
      <c r="T50" s="589"/>
      <c r="U50" s="589">
        <v>27870110</v>
      </c>
      <c r="V50" s="589"/>
      <c r="W50" s="589"/>
      <c r="X50" s="589"/>
      <c r="Y50" s="589"/>
      <c r="Z50" s="589"/>
      <c r="AA50" s="589">
        <v>8749558</v>
      </c>
      <c r="AB50" s="589"/>
      <c r="AC50" s="589"/>
      <c r="AD50" s="589"/>
      <c r="AE50" s="589"/>
      <c r="AF50" s="589"/>
      <c r="AG50" s="589">
        <v>12091416</v>
      </c>
      <c r="AH50" s="589"/>
      <c r="AI50" s="589"/>
      <c r="AJ50" s="589"/>
      <c r="AK50" s="589"/>
      <c r="AL50" s="589"/>
    </row>
    <row r="51" spans="1:38" ht="16.5" customHeight="1">
      <c r="A51" s="43" t="s">
        <v>746</v>
      </c>
      <c r="B51" s="43"/>
      <c r="C51" s="43"/>
      <c r="D51" s="148" t="s">
        <v>747</v>
      </c>
      <c r="E51" s="146"/>
      <c r="F51" s="146"/>
      <c r="G51" s="146"/>
      <c r="H51" s="146"/>
      <c r="I51" s="146"/>
      <c r="J51" s="146"/>
      <c r="K51" s="146"/>
      <c r="L51" s="146"/>
      <c r="M51" s="146"/>
      <c r="N51" s="147"/>
      <c r="O51" s="589"/>
      <c r="P51" s="589"/>
      <c r="Q51" s="589"/>
      <c r="R51" s="589"/>
      <c r="S51" s="589"/>
      <c r="T51" s="589"/>
      <c r="U51" s="589"/>
      <c r="V51" s="589"/>
      <c r="W51" s="589"/>
      <c r="X51" s="589"/>
      <c r="Y51" s="589"/>
      <c r="Z51" s="589"/>
      <c r="AA51" s="589"/>
      <c r="AB51" s="589"/>
      <c r="AC51" s="589"/>
      <c r="AD51" s="589"/>
      <c r="AE51" s="589"/>
      <c r="AF51" s="589"/>
      <c r="AG51" s="589"/>
      <c r="AH51" s="589"/>
      <c r="AI51" s="589"/>
      <c r="AJ51" s="589"/>
      <c r="AK51" s="589"/>
      <c r="AL51" s="589"/>
    </row>
    <row r="52" spans="1:38" ht="16.5" customHeight="1">
      <c r="A52" s="43" t="s">
        <v>748</v>
      </c>
      <c r="B52" s="43"/>
      <c r="C52" s="43"/>
      <c r="D52" s="148" t="s">
        <v>749</v>
      </c>
      <c r="E52" s="146"/>
      <c r="F52" s="146"/>
      <c r="G52" s="146"/>
      <c r="H52" s="146"/>
      <c r="I52" s="146"/>
      <c r="J52" s="146"/>
      <c r="K52" s="146"/>
      <c r="L52" s="146"/>
      <c r="M52" s="146"/>
      <c r="N52" s="147"/>
      <c r="O52" s="589"/>
      <c r="P52" s="589"/>
      <c r="Q52" s="589"/>
      <c r="R52" s="589"/>
      <c r="S52" s="589"/>
      <c r="T52" s="589"/>
      <c r="U52" s="589"/>
      <c r="V52" s="589"/>
      <c r="W52" s="589"/>
      <c r="X52" s="589"/>
      <c r="Y52" s="589"/>
      <c r="Z52" s="589"/>
      <c r="AA52" s="589"/>
      <c r="AB52" s="589"/>
      <c r="AC52" s="589"/>
      <c r="AD52" s="589"/>
      <c r="AE52" s="589"/>
      <c r="AF52" s="589"/>
      <c r="AG52" s="589"/>
      <c r="AH52" s="589"/>
      <c r="AI52" s="589"/>
      <c r="AJ52" s="589"/>
      <c r="AK52" s="589"/>
      <c r="AL52" s="589"/>
    </row>
    <row r="53" spans="1:38" ht="16.5" customHeight="1">
      <c r="A53" s="43" t="s">
        <v>750</v>
      </c>
      <c r="B53" s="43"/>
      <c r="C53" s="43"/>
      <c r="D53" s="148" t="s">
        <v>751</v>
      </c>
      <c r="E53" s="146"/>
      <c r="F53" s="146"/>
      <c r="G53" s="146"/>
      <c r="H53" s="146"/>
      <c r="I53" s="146"/>
      <c r="J53" s="146"/>
      <c r="K53" s="146"/>
      <c r="L53" s="146"/>
      <c r="M53" s="146"/>
      <c r="N53" s="147"/>
      <c r="O53" s="589"/>
      <c r="P53" s="589"/>
      <c r="Q53" s="589"/>
      <c r="R53" s="589"/>
      <c r="S53" s="589"/>
      <c r="T53" s="589"/>
      <c r="U53" s="589"/>
      <c r="V53" s="589"/>
      <c r="W53" s="589"/>
      <c r="X53" s="589"/>
      <c r="Y53" s="589"/>
      <c r="Z53" s="589"/>
      <c r="AA53" s="589"/>
      <c r="AB53" s="589"/>
      <c r="AC53" s="589"/>
      <c r="AD53" s="589"/>
      <c r="AE53" s="589"/>
      <c r="AF53" s="589"/>
      <c r="AG53" s="589"/>
      <c r="AH53" s="589"/>
      <c r="AI53" s="589"/>
      <c r="AJ53" s="589"/>
      <c r="AK53" s="589"/>
      <c r="AL53" s="589"/>
    </row>
    <row r="54" spans="1:38" ht="16.5" customHeight="1">
      <c r="A54" s="43" t="s">
        <v>752</v>
      </c>
      <c r="B54" s="43"/>
      <c r="C54" s="43"/>
      <c r="D54" s="148" t="s">
        <v>753</v>
      </c>
      <c r="E54" s="146"/>
      <c r="F54" s="146"/>
      <c r="G54" s="146"/>
      <c r="H54" s="146"/>
      <c r="I54" s="146"/>
      <c r="J54" s="146"/>
      <c r="K54" s="146"/>
      <c r="L54" s="146"/>
      <c r="M54" s="146"/>
      <c r="N54" s="147"/>
      <c r="O54" s="589"/>
      <c r="P54" s="589"/>
      <c r="Q54" s="589"/>
      <c r="R54" s="589"/>
      <c r="S54" s="589"/>
      <c r="T54" s="589"/>
      <c r="U54" s="589"/>
      <c r="V54" s="589"/>
      <c r="W54" s="589"/>
      <c r="X54" s="589"/>
      <c r="Y54" s="589"/>
      <c r="Z54" s="589"/>
      <c r="AA54" s="589"/>
      <c r="AB54" s="589"/>
      <c r="AC54" s="589"/>
      <c r="AD54" s="589"/>
      <c r="AE54" s="589"/>
      <c r="AF54" s="589"/>
      <c r="AG54" s="589"/>
      <c r="AH54" s="589"/>
      <c r="AI54" s="589"/>
      <c r="AJ54" s="589"/>
      <c r="AK54" s="589"/>
      <c r="AL54" s="589"/>
    </row>
    <row r="55" spans="1:38" ht="16.5" customHeight="1">
      <c r="A55" s="43" t="s">
        <v>754</v>
      </c>
      <c r="B55" s="43"/>
      <c r="C55" s="43"/>
      <c r="D55" s="148" t="s">
        <v>755</v>
      </c>
      <c r="E55" s="146"/>
      <c r="F55" s="146"/>
      <c r="G55" s="146"/>
      <c r="H55" s="146"/>
      <c r="I55" s="146"/>
      <c r="J55" s="146"/>
      <c r="K55" s="146"/>
      <c r="L55" s="146"/>
      <c r="M55" s="146"/>
      <c r="N55" s="147"/>
      <c r="O55" s="589"/>
      <c r="P55" s="589"/>
      <c r="Q55" s="589"/>
      <c r="R55" s="589"/>
      <c r="S55" s="589"/>
      <c r="T55" s="589"/>
      <c r="U55" s="589"/>
      <c r="V55" s="589"/>
      <c r="W55" s="589"/>
      <c r="X55" s="589"/>
      <c r="Y55" s="589"/>
      <c r="Z55" s="589"/>
      <c r="AA55" s="589"/>
      <c r="AB55" s="589"/>
      <c r="AC55" s="589"/>
      <c r="AD55" s="589"/>
      <c r="AE55" s="589"/>
      <c r="AF55" s="589"/>
      <c r="AG55" s="589"/>
      <c r="AH55" s="589"/>
      <c r="AI55" s="589"/>
      <c r="AJ55" s="589"/>
      <c r="AK55" s="589"/>
      <c r="AL55" s="589"/>
    </row>
    <row r="56" spans="1:38" ht="16.5" customHeight="1">
      <c r="A56" s="43" t="s">
        <v>756</v>
      </c>
      <c r="B56" s="43"/>
      <c r="C56" s="43"/>
      <c r="D56" s="148" t="s">
        <v>757</v>
      </c>
      <c r="E56" s="146"/>
      <c r="F56" s="146"/>
      <c r="G56" s="146"/>
      <c r="H56" s="146"/>
      <c r="I56" s="146"/>
      <c r="J56" s="146"/>
      <c r="K56" s="146"/>
      <c r="L56" s="146"/>
      <c r="M56" s="146"/>
      <c r="N56" s="147"/>
      <c r="O56" s="589"/>
      <c r="P56" s="589"/>
      <c r="Q56" s="589"/>
      <c r="R56" s="589"/>
      <c r="S56" s="589"/>
      <c r="T56" s="589"/>
      <c r="U56" s="589"/>
      <c r="V56" s="589"/>
      <c r="W56" s="589"/>
      <c r="X56" s="589"/>
      <c r="Y56" s="589"/>
      <c r="Z56" s="589"/>
      <c r="AA56" s="589"/>
      <c r="AB56" s="589"/>
      <c r="AC56" s="589"/>
      <c r="AD56" s="589"/>
      <c r="AE56" s="589"/>
      <c r="AF56" s="589"/>
      <c r="AG56" s="589"/>
      <c r="AH56" s="589"/>
      <c r="AI56" s="589"/>
      <c r="AJ56" s="589"/>
      <c r="AK56" s="589"/>
      <c r="AL56" s="589"/>
    </row>
    <row r="57" spans="1:38" ht="16.5" customHeight="1">
      <c r="A57" s="43" t="s">
        <v>758</v>
      </c>
      <c r="B57" s="43"/>
      <c r="C57" s="43"/>
      <c r="D57" s="148" t="s">
        <v>759</v>
      </c>
      <c r="E57" s="146"/>
      <c r="F57" s="146"/>
      <c r="G57" s="146"/>
      <c r="H57" s="146"/>
      <c r="I57" s="146"/>
      <c r="J57" s="146"/>
      <c r="K57" s="146"/>
      <c r="L57" s="146"/>
      <c r="M57" s="146"/>
      <c r="N57" s="147"/>
      <c r="O57" s="589"/>
      <c r="P57" s="589"/>
      <c r="Q57" s="589"/>
      <c r="R57" s="589"/>
      <c r="S57" s="589"/>
      <c r="T57" s="589"/>
      <c r="U57" s="589"/>
      <c r="V57" s="589"/>
      <c r="W57" s="589"/>
      <c r="X57" s="589"/>
      <c r="Y57" s="589"/>
      <c r="Z57" s="589"/>
      <c r="AA57" s="589"/>
      <c r="AB57" s="589"/>
      <c r="AC57" s="589"/>
      <c r="AD57" s="589"/>
      <c r="AE57" s="589"/>
      <c r="AF57" s="589"/>
      <c r="AG57" s="589"/>
      <c r="AH57" s="589"/>
      <c r="AI57" s="589"/>
      <c r="AJ57" s="589"/>
      <c r="AK57" s="589"/>
      <c r="AL57" s="589"/>
    </row>
    <row r="58" spans="1:38" ht="16.5" customHeight="1">
      <c r="A58" s="43" t="s">
        <v>760</v>
      </c>
      <c r="B58" s="43"/>
      <c r="C58" s="43"/>
      <c r="D58" s="148" t="s">
        <v>761</v>
      </c>
      <c r="E58" s="146"/>
      <c r="F58" s="146"/>
      <c r="G58" s="146"/>
      <c r="H58" s="146"/>
      <c r="I58" s="146"/>
      <c r="J58" s="146"/>
      <c r="K58" s="146"/>
      <c r="L58" s="146"/>
      <c r="M58" s="146"/>
      <c r="N58" s="147"/>
      <c r="O58" s="589"/>
      <c r="P58" s="589"/>
      <c r="Q58" s="589"/>
      <c r="R58" s="589"/>
      <c r="S58" s="589"/>
      <c r="T58" s="589"/>
      <c r="U58" s="589"/>
      <c r="V58" s="589"/>
      <c r="W58" s="589"/>
      <c r="X58" s="589"/>
      <c r="Y58" s="589"/>
      <c r="Z58" s="589"/>
      <c r="AA58" s="589"/>
      <c r="AB58" s="589"/>
      <c r="AC58" s="589"/>
      <c r="AD58" s="589"/>
      <c r="AE58" s="589"/>
      <c r="AF58" s="589"/>
      <c r="AG58" s="589"/>
      <c r="AH58" s="589"/>
      <c r="AI58" s="589"/>
      <c r="AJ58" s="589"/>
      <c r="AK58" s="589"/>
      <c r="AL58" s="589"/>
    </row>
    <row r="59" spans="1:38" ht="16.5" customHeight="1">
      <c r="A59" s="43" t="s">
        <v>762</v>
      </c>
      <c r="B59" s="43"/>
      <c r="C59" s="43"/>
      <c r="D59" s="148" t="s">
        <v>763</v>
      </c>
      <c r="E59" s="146"/>
      <c r="F59" s="146"/>
      <c r="G59" s="146"/>
      <c r="H59" s="146"/>
      <c r="I59" s="146"/>
      <c r="J59" s="146"/>
      <c r="K59" s="146"/>
      <c r="L59" s="146"/>
      <c r="M59" s="146"/>
      <c r="N59" s="147"/>
      <c r="O59" s="589">
        <v>15808328</v>
      </c>
      <c r="P59" s="589"/>
      <c r="Q59" s="589"/>
      <c r="R59" s="589"/>
      <c r="S59" s="589"/>
      <c r="T59" s="589"/>
      <c r="U59" s="589">
        <v>69714813</v>
      </c>
      <c r="V59" s="589"/>
      <c r="W59" s="589"/>
      <c r="X59" s="589"/>
      <c r="Y59" s="589"/>
      <c r="Z59" s="589"/>
      <c r="AA59" s="589">
        <v>869423344</v>
      </c>
      <c r="AB59" s="589"/>
      <c r="AC59" s="589"/>
      <c r="AD59" s="589"/>
      <c r="AE59" s="589"/>
      <c r="AF59" s="589"/>
      <c r="AG59" s="589">
        <v>962338205</v>
      </c>
      <c r="AH59" s="589"/>
      <c r="AI59" s="589"/>
      <c r="AJ59" s="589"/>
      <c r="AK59" s="589"/>
      <c r="AL59" s="589"/>
    </row>
    <row r="60" spans="1:38" ht="16.5" customHeight="1">
      <c r="A60" s="43" t="s">
        <v>764</v>
      </c>
      <c r="B60" s="43"/>
      <c r="C60" s="43"/>
      <c r="D60" s="145" t="s">
        <v>765</v>
      </c>
      <c r="E60" s="146"/>
      <c r="F60" s="146"/>
      <c r="G60" s="146"/>
      <c r="H60" s="146"/>
      <c r="I60" s="146"/>
      <c r="J60" s="146"/>
      <c r="K60" s="146"/>
      <c r="L60" s="146"/>
      <c r="M60" s="146"/>
      <c r="N60" s="147"/>
      <c r="O60" s="590">
        <f>+O61+O62+O63+O64+O65+O66+O67+O68+O69+O70</f>
        <v>1478242765</v>
      </c>
      <c r="P60" s="590"/>
      <c r="Q60" s="590"/>
      <c r="R60" s="590"/>
      <c r="S60" s="590"/>
      <c r="T60" s="590"/>
      <c r="U60" s="590">
        <f>+U61+U62+U63+U64+U65+U66+U67+U68+U69+U70</f>
        <v>4427272614</v>
      </c>
      <c r="V60" s="590"/>
      <c r="W60" s="590"/>
      <c r="X60" s="590"/>
      <c r="Y60" s="590"/>
      <c r="Z60" s="590"/>
      <c r="AA60" s="590">
        <f>+AA61+AA62+AA63+AA64+AA65+AA66+AA67+AA68+AA69+AA70</f>
        <v>1495002579</v>
      </c>
      <c r="AB60" s="590"/>
      <c r="AC60" s="590"/>
      <c r="AD60" s="590"/>
      <c r="AE60" s="590"/>
      <c r="AF60" s="590"/>
      <c r="AG60" s="590">
        <f>+AG61+AG62+AG63+AG64+AG65+AG66+AG67+AG68+AG69+AG70</f>
        <v>4583125985</v>
      </c>
      <c r="AH60" s="590"/>
      <c r="AI60" s="590"/>
      <c r="AJ60" s="590"/>
      <c r="AK60" s="590"/>
      <c r="AL60" s="590"/>
    </row>
    <row r="61" spans="1:38" ht="16.5" customHeight="1">
      <c r="A61" s="43" t="s">
        <v>766</v>
      </c>
      <c r="B61" s="43"/>
      <c r="C61" s="43"/>
      <c r="D61" s="148" t="s">
        <v>767</v>
      </c>
      <c r="E61" s="146"/>
      <c r="F61" s="146"/>
      <c r="G61" s="146"/>
      <c r="H61" s="146"/>
      <c r="I61" s="146"/>
      <c r="J61" s="146"/>
      <c r="K61" s="146"/>
      <c r="L61" s="146"/>
      <c r="M61" s="146"/>
      <c r="N61" s="147"/>
      <c r="O61" s="589">
        <v>1478242765</v>
      </c>
      <c r="P61" s="589"/>
      <c r="Q61" s="589"/>
      <c r="R61" s="589"/>
      <c r="S61" s="589"/>
      <c r="T61" s="589"/>
      <c r="U61" s="589">
        <v>4427272614</v>
      </c>
      <c r="V61" s="589"/>
      <c r="W61" s="589"/>
      <c r="X61" s="589"/>
      <c r="Y61" s="589"/>
      <c r="Z61" s="589"/>
      <c r="AA61" s="589">
        <v>1495002579</v>
      </c>
      <c r="AB61" s="589"/>
      <c r="AC61" s="589"/>
      <c r="AD61" s="589"/>
      <c r="AE61" s="589"/>
      <c r="AF61" s="589"/>
      <c r="AG61" s="589">
        <v>4583125985</v>
      </c>
      <c r="AH61" s="589"/>
      <c r="AI61" s="589"/>
      <c r="AJ61" s="589"/>
      <c r="AK61" s="589"/>
      <c r="AL61" s="589"/>
    </row>
    <row r="62" spans="1:38" ht="16.5" customHeight="1">
      <c r="A62" s="43" t="s">
        <v>768</v>
      </c>
      <c r="B62" s="43"/>
      <c r="C62" s="43"/>
      <c r="D62" s="148" t="s">
        <v>769</v>
      </c>
      <c r="E62" s="146"/>
      <c r="F62" s="146"/>
      <c r="G62" s="146"/>
      <c r="H62" s="146"/>
      <c r="I62" s="146"/>
      <c r="J62" s="146"/>
      <c r="K62" s="146"/>
      <c r="L62" s="146"/>
      <c r="M62" s="146"/>
      <c r="N62" s="147"/>
      <c r="O62" s="589"/>
      <c r="P62" s="589"/>
      <c r="Q62" s="589"/>
      <c r="R62" s="589"/>
      <c r="S62" s="589"/>
      <c r="T62" s="589"/>
      <c r="U62" s="589"/>
      <c r="V62" s="589"/>
      <c r="W62" s="589"/>
      <c r="X62" s="589"/>
      <c r="Y62" s="589"/>
      <c r="Z62" s="589"/>
      <c r="AA62" s="589"/>
      <c r="AB62" s="589"/>
      <c r="AC62" s="589"/>
      <c r="AD62" s="589"/>
      <c r="AE62" s="589"/>
      <c r="AF62" s="589"/>
      <c r="AG62" s="589"/>
      <c r="AH62" s="589"/>
      <c r="AI62" s="589"/>
      <c r="AJ62" s="589"/>
      <c r="AK62" s="589"/>
      <c r="AL62" s="589"/>
    </row>
    <row r="63" spans="1:38" ht="16.5" customHeight="1">
      <c r="A63" s="43" t="s">
        <v>770</v>
      </c>
      <c r="B63" s="43"/>
      <c r="C63" s="43"/>
      <c r="D63" s="148" t="s">
        <v>771</v>
      </c>
      <c r="E63" s="146"/>
      <c r="F63" s="146"/>
      <c r="G63" s="146"/>
      <c r="H63" s="146"/>
      <c r="I63" s="146"/>
      <c r="J63" s="146"/>
      <c r="K63" s="146"/>
      <c r="L63" s="146"/>
      <c r="M63" s="146"/>
      <c r="N63" s="147"/>
      <c r="O63" s="589"/>
      <c r="P63" s="589"/>
      <c r="Q63" s="589"/>
      <c r="R63" s="589"/>
      <c r="S63" s="589"/>
      <c r="T63" s="589"/>
      <c r="U63" s="589"/>
      <c r="V63" s="589"/>
      <c r="W63" s="589"/>
      <c r="X63" s="589"/>
      <c r="Y63" s="589"/>
      <c r="Z63" s="589"/>
      <c r="AA63" s="589"/>
      <c r="AB63" s="589"/>
      <c r="AC63" s="589"/>
      <c r="AD63" s="589"/>
      <c r="AE63" s="589"/>
      <c r="AF63" s="589"/>
      <c r="AG63" s="589"/>
      <c r="AH63" s="589"/>
      <c r="AI63" s="589"/>
      <c r="AJ63" s="589"/>
      <c r="AK63" s="589"/>
      <c r="AL63" s="589"/>
    </row>
    <row r="64" spans="1:38" ht="16.5" customHeight="1">
      <c r="A64" s="43" t="s">
        <v>772</v>
      </c>
      <c r="B64" s="43"/>
      <c r="C64" s="43"/>
      <c r="D64" s="148" t="s">
        <v>773</v>
      </c>
      <c r="E64" s="146"/>
      <c r="F64" s="146"/>
      <c r="G64" s="146"/>
      <c r="H64" s="146"/>
      <c r="I64" s="146"/>
      <c r="J64" s="146"/>
      <c r="K64" s="146"/>
      <c r="L64" s="146"/>
      <c r="M64" s="146"/>
      <c r="N64" s="147"/>
      <c r="O64" s="589"/>
      <c r="P64" s="589"/>
      <c r="Q64" s="589"/>
      <c r="R64" s="589"/>
      <c r="S64" s="589"/>
      <c r="T64" s="589"/>
      <c r="U64" s="589"/>
      <c r="V64" s="589"/>
      <c r="W64" s="589"/>
      <c r="X64" s="589"/>
      <c r="Y64" s="589"/>
      <c r="Z64" s="589"/>
      <c r="AA64" s="589"/>
      <c r="AB64" s="589"/>
      <c r="AC64" s="589"/>
      <c r="AD64" s="589"/>
      <c r="AE64" s="589"/>
      <c r="AF64" s="589"/>
      <c r="AG64" s="589"/>
      <c r="AH64" s="589"/>
      <c r="AI64" s="589"/>
      <c r="AJ64" s="589"/>
      <c r="AK64" s="589"/>
      <c r="AL64" s="589"/>
    </row>
    <row r="65" spans="1:45" ht="16.5" customHeight="1">
      <c r="A65" s="43" t="s">
        <v>774</v>
      </c>
      <c r="B65" s="43"/>
      <c r="C65" s="43"/>
      <c r="D65" s="148" t="s">
        <v>775</v>
      </c>
      <c r="E65" s="146"/>
      <c r="F65" s="146"/>
      <c r="G65" s="146"/>
      <c r="H65" s="146"/>
      <c r="I65" s="146"/>
      <c r="J65" s="146"/>
      <c r="K65" s="146"/>
      <c r="L65" s="146"/>
      <c r="M65" s="146"/>
      <c r="N65" s="147"/>
      <c r="O65" s="589"/>
      <c r="P65" s="589"/>
      <c r="Q65" s="589"/>
      <c r="R65" s="589"/>
      <c r="S65" s="589"/>
      <c r="T65" s="589"/>
      <c r="U65" s="589"/>
      <c r="V65" s="589"/>
      <c r="W65" s="589"/>
      <c r="X65" s="589"/>
      <c r="Y65" s="589"/>
      <c r="Z65" s="589"/>
      <c r="AA65" s="589"/>
      <c r="AB65" s="589"/>
      <c r="AC65" s="589"/>
      <c r="AD65" s="589"/>
      <c r="AE65" s="589"/>
      <c r="AF65" s="589"/>
      <c r="AG65" s="589"/>
      <c r="AH65" s="589"/>
      <c r="AI65" s="589"/>
      <c r="AJ65" s="589"/>
      <c r="AK65" s="589"/>
      <c r="AL65" s="589"/>
    </row>
    <row r="66" spans="1:45" ht="16.5" customHeight="1">
      <c r="A66" s="43" t="s">
        <v>776</v>
      </c>
      <c r="B66" s="43"/>
      <c r="C66" s="43"/>
      <c r="D66" s="148" t="s">
        <v>777</v>
      </c>
      <c r="E66" s="146"/>
      <c r="F66" s="146"/>
      <c r="G66" s="146"/>
      <c r="H66" s="146"/>
      <c r="I66" s="146"/>
      <c r="J66" s="146"/>
      <c r="K66" s="146"/>
      <c r="L66" s="146"/>
      <c r="M66" s="146"/>
      <c r="N66" s="147"/>
      <c r="O66" s="589"/>
      <c r="P66" s="589"/>
      <c r="Q66" s="589"/>
      <c r="R66" s="589"/>
      <c r="S66" s="589"/>
      <c r="T66" s="589"/>
      <c r="U66" s="589"/>
      <c r="V66" s="589"/>
      <c r="W66" s="589"/>
      <c r="X66" s="589"/>
      <c r="Y66" s="589"/>
      <c r="Z66" s="589"/>
      <c r="AA66" s="589"/>
      <c r="AB66" s="589"/>
      <c r="AC66" s="589"/>
      <c r="AD66" s="589"/>
      <c r="AE66" s="589"/>
      <c r="AF66" s="589"/>
      <c r="AG66" s="589"/>
      <c r="AH66" s="589"/>
      <c r="AI66" s="589"/>
      <c r="AJ66" s="589"/>
      <c r="AK66" s="589"/>
      <c r="AL66" s="589"/>
    </row>
    <row r="67" spans="1:45" ht="16.5" customHeight="1">
      <c r="A67" s="43" t="s">
        <v>778</v>
      </c>
      <c r="B67" s="43"/>
      <c r="C67" s="43"/>
      <c r="D67" s="148" t="s">
        <v>779</v>
      </c>
      <c r="E67" s="146"/>
      <c r="F67" s="146"/>
      <c r="G67" s="146"/>
      <c r="H67" s="146"/>
      <c r="I67" s="146"/>
      <c r="J67" s="146"/>
      <c r="K67" s="146"/>
      <c r="L67" s="146"/>
      <c r="M67" s="146"/>
      <c r="N67" s="147"/>
      <c r="O67" s="589"/>
      <c r="P67" s="589"/>
      <c r="Q67" s="589"/>
      <c r="R67" s="589"/>
      <c r="S67" s="589"/>
      <c r="T67" s="589"/>
      <c r="U67" s="589"/>
      <c r="V67" s="589"/>
      <c r="W67" s="589"/>
      <c r="X67" s="589"/>
      <c r="Y67" s="589"/>
      <c r="Z67" s="589"/>
      <c r="AA67" s="589"/>
      <c r="AB67" s="589"/>
      <c r="AC67" s="589"/>
      <c r="AD67" s="589"/>
      <c r="AE67" s="589"/>
      <c r="AF67" s="589"/>
      <c r="AG67" s="589"/>
      <c r="AH67" s="589"/>
      <c r="AI67" s="589"/>
      <c r="AJ67" s="589"/>
      <c r="AK67" s="589"/>
      <c r="AL67" s="589"/>
    </row>
    <row r="68" spans="1:45" ht="16.5" customHeight="1">
      <c r="A68" s="43" t="s">
        <v>780</v>
      </c>
      <c r="B68" s="43"/>
      <c r="C68" s="43"/>
      <c r="D68" s="148" t="s">
        <v>781</v>
      </c>
      <c r="E68" s="146"/>
      <c r="F68" s="146"/>
      <c r="G68" s="146"/>
      <c r="H68" s="146"/>
      <c r="I68" s="146"/>
      <c r="J68" s="146"/>
      <c r="K68" s="146"/>
      <c r="L68" s="146"/>
      <c r="M68" s="146"/>
      <c r="N68" s="147"/>
      <c r="O68" s="589"/>
      <c r="P68" s="589"/>
      <c r="Q68" s="589"/>
      <c r="R68" s="589"/>
      <c r="S68" s="589"/>
      <c r="T68" s="589"/>
      <c r="U68" s="589"/>
      <c r="V68" s="589"/>
      <c r="W68" s="589"/>
      <c r="X68" s="589"/>
      <c r="Y68" s="589"/>
      <c r="Z68" s="589"/>
      <c r="AA68" s="589"/>
      <c r="AB68" s="589"/>
      <c r="AC68" s="589"/>
      <c r="AD68" s="589"/>
      <c r="AE68" s="589"/>
      <c r="AF68" s="589"/>
      <c r="AG68" s="589"/>
      <c r="AH68" s="589"/>
      <c r="AI68" s="589"/>
      <c r="AJ68" s="589"/>
      <c r="AK68" s="589"/>
      <c r="AL68" s="589"/>
    </row>
    <row r="69" spans="1:45" ht="16.5" customHeight="1">
      <c r="A69" s="43" t="s">
        <v>782</v>
      </c>
      <c r="B69" s="43"/>
      <c r="C69" s="43"/>
      <c r="D69" s="164" t="s">
        <v>783</v>
      </c>
      <c r="E69" s="146"/>
      <c r="F69" s="146"/>
      <c r="G69" s="146"/>
      <c r="H69" s="146"/>
      <c r="I69" s="146"/>
      <c r="J69" s="146"/>
      <c r="K69" s="146"/>
      <c r="L69" s="146"/>
      <c r="M69" s="146"/>
      <c r="N69" s="147"/>
      <c r="O69" s="589"/>
      <c r="P69" s="589"/>
      <c r="Q69" s="589"/>
      <c r="R69" s="589"/>
      <c r="S69" s="589"/>
      <c r="T69" s="589"/>
      <c r="U69" s="589"/>
      <c r="V69" s="589"/>
      <c r="W69" s="589"/>
      <c r="X69" s="589"/>
      <c r="Y69" s="589"/>
      <c r="Z69" s="589"/>
      <c r="AA69" s="589"/>
      <c r="AB69" s="589"/>
      <c r="AC69" s="589"/>
      <c r="AD69" s="589"/>
      <c r="AE69" s="589"/>
      <c r="AF69" s="589"/>
      <c r="AG69" s="589"/>
      <c r="AH69" s="589"/>
      <c r="AI69" s="589"/>
      <c r="AJ69" s="589"/>
      <c r="AK69" s="589"/>
      <c r="AL69" s="589"/>
    </row>
    <row r="70" spans="1:45" ht="16.5" customHeight="1">
      <c r="A70" s="43" t="s">
        <v>784</v>
      </c>
      <c r="B70" s="43"/>
      <c r="C70" s="43"/>
      <c r="D70" s="164" t="s">
        <v>785</v>
      </c>
      <c r="E70" s="146"/>
      <c r="F70" s="146"/>
      <c r="G70" s="146"/>
      <c r="H70" s="146"/>
      <c r="I70" s="146"/>
      <c r="J70" s="146"/>
      <c r="K70" s="146"/>
      <c r="L70" s="146"/>
      <c r="M70" s="146"/>
      <c r="N70" s="147"/>
      <c r="O70" s="589"/>
      <c r="P70" s="589"/>
      <c r="Q70" s="589"/>
      <c r="R70" s="589"/>
      <c r="S70" s="589"/>
      <c r="T70" s="589"/>
      <c r="U70" s="589"/>
      <c r="V70" s="589"/>
      <c r="W70" s="589"/>
      <c r="X70" s="589"/>
      <c r="Y70" s="589"/>
      <c r="Z70" s="589"/>
      <c r="AA70" s="589"/>
      <c r="AB70" s="589"/>
      <c r="AC70" s="589"/>
      <c r="AD70" s="589"/>
      <c r="AE70" s="589"/>
      <c r="AF70" s="589"/>
      <c r="AG70" s="589"/>
      <c r="AH70" s="589"/>
      <c r="AI70" s="589"/>
      <c r="AJ70" s="589"/>
      <c r="AK70" s="589"/>
      <c r="AL70" s="589"/>
    </row>
    <row r="71" spans="1:45" ht="16.5" customHeight="1">
      <c r="A71" s="43" t="s">
        <v>786</v>
      </c>
      <c r="B71" s="43"/>
      <c r="C71" s="43"/>
      <c r="D71" s="145" t="s">
        <v>787</v>
      </c>
      <c r="E71" s="146"/>
      <c r="F71" s="146"/>
      <c r="G71" s="146"/>
      <c r="H71" s="146"/>
      <c r="I71" s="146"/>
      <c r="J71" s="146"/>
      <c r="K71" s="146"/>
      <c r="L71" s="146"/>
      <c r="M71" s="146"/>
      <c r="N71" s="147"/>
      <c r="O71" s="590">
        <f>O48+O49-O60</f>
        <v>-1520431753</v>
      </c>
      <c r="P71" s="590"/>
      <c r="Q71" s="590"/>
      <c r="R71" s="590"/>
      <c r="S71" s="590"/>
      <c r="T71" s="590"/>
      <c r="U71" s="590">
        <f>U48+U49-U60</f>
        <v>-3884836882</v>
      </c>
      <c r="V71" s="590"/>
      <c r="W71" s="590"/>
      <c r="X71" s="590"/>
      <c r="Y71" s="590"/>
      <c r="Z71" s="590"/>
      <c r="AA71" s="590">
        <f>AA48+AA49-AA60</f>
        <v>-836341673</v>
      </c>
      <c r="AB71" s="590"/>
      <c r="AC71" s="590"/>
      <c r="AD71" s="590"/>
      <c r="AE71" s="590"/>
      <c r="AF71" s="590"/>
      <c r="AG71" s="590">
        <f>AG48+AG49-AG60</f>
        <v>-5097739736</v>
      </c>
      <c r="AH71" s="590"/>
      <c r="AI71" s="590"/>
      <c r="AJ71" s="590"/>
      <c r="AK71" s="590"/>
      <c r="AL71" s="590"/>
    </row>
    <row r="72" spans="1:45" ht="16.5" customHeight="1">
      <c r="A72" s="43" t="s">
        <v>788</v>
      </c>
      <c r="B72" s="43"/>
      <c r="C72" s="43"/>
      <c r="D72" s="145" t="s">
        <v>789</v>
      </c>
      <c r="E72" s="146"/>
      <c r="F72" s="146"/>
      <c r="G72" s="146"/>
      <c r="H72" s="146"/>
      <c r="I72" s="146"/>
      <c r="J72" s="146"/>
      <c r="K72" s="146"/>
      <c r="L72" s="146"/>
      <c r="M72" s="146"/>
      <c r="N72" s="147"/>
      <c r="O72" s="589"/>
      <c r="P72" s="589"/>
      <c r="Q72" s="589"/>
      <c r="R72" s="589"/>
      <c r="S72" s="589"/>
      <c r="T72" s="589"/>
      <c r="U72" s="589"/>
      <c r="V72" s="589"/>
      <c r="W72" s="589"/>
      <c r="X72" s="589"/>
      <c r="Y72" s="589"/>
      <c r="Z72" s="589"/>
      <c r="AA72" s="589"/>
      <c r="AB72" s="589"/>
      <c r="AC72" s="589"/>
      <c r="AD72" s="589"/>
      <c r="AE72" s="589"/>
      <c r="AF72" s="589"/>
      <c r="AG72" s="589"/>
      <c r="AH72" s="589"/>
      <c r="AI72" s="589"/>
      <c r="AJ72" s="589"/>
      <c r="AK72" s="589"/>
      <c r="AL72" s="589"/>
    </row>
    <row r="73" spans="1:45" ht="16.5" customHeight="1">
      <c r="A73" s="43" t="s">
        <v>790</v>
      </c>
      <c r="B73" s="43"/>
      <c r="C73" s="43"/>
      <c r="D73" s="145" t="s">
        <v>791</v>
      </c>
      <c r="E73" s="146"/>
      <c r="F73" s="146"/>
      <c r="G73" s="146"/>
      <c r="H73" s="146"/>
      <c r="I73" s="146"/>
      <c r="J73" s="146"/>
      <c r="K73" s="146"/>
      <c r="L73" s="146"/>
      <c r="M73" s="146"/>
      <c r="N73" s="147"/>
      <c r="O73" s="590">
        <f>O71-O72</f>
        <v>-1520431753</v>
      </c>
      <c r="P73" s="590"/>
      <c r="Q73" s="590"/>
      <c r="R73" s="590"/>
      <c r="S73" s="590"/>
      <c r="T73" s="590"/>
      <c r="U73" s="590">
        <f>U71-U72</f>
        <v>-3884836882</v>
      </c>
      <c r="V73" s="590"/>
      <c r="W73" s="590"/>
      <c r="X73" s="590"/>
      <c r="Y73" s="590"/>
      <c r="Z73" s="590"/>
      <c r="AA73" s="590">
        <f>AA71-AA72</f>
        <v>-836341673</v>
      </c>
      <c r="AB73" s="590"/>
      <c r="AC73" s="590"/>
      <c r="AD73" s="590"/>
      <c r="AE73" s="590"/>
      <c r="AF73" s="590"/>
      <c r="AG73" s="590">
        <f>AG71-AG72</f>
        <v>-5097739736</v>
      </c>
      <c r="AH73" s="590"/>
      <c r="AI73" s="590"/>
      <c r="AJ73" s="590"/>
      <c r="AK73" s="590"/>
      <c r="AL73" s="590"/>
    </row>
    <row r="74" spans="1:45" ht="16.5" customHeight="1">
      <c r="A74" s="43" t="s">
        <v>792</v>
      </c>
      <c r="B74" s="43"/>
      <c r="C74" s="43"/>
      <c r="D74" s="145" t="s">
        <v>793</v>
      </c>
      <c r="E74" s="146"/>
      <c r="F74" s="146"/>
      <c r="G74" s="146"/>
      <c r="H74" s="146"/>
      <c r="I74" s="146"/>
      <c r="J74" s="146"/>
      <c r="K74" s="146"/>
      <c r="L74" s="146"/>
      <c r="M74" s="146"/>
      <c r="N74" s="147"/>
      <c r="O74" s="590">
        <f>+O75+O76+O77</f>
        <v>0</v>
      </c>
      <c r="P74" s="590"/>
      <c r="Q74" s="590"/>
      <c r="R74" s="590"/>
      <c r="S74" s="590"/>
      <c r="T74" s="590"/>
      <c r="U74" s="590">
        <f>+U75+U76+U77</f>
        <v>0</v>
      </c>
      <c r="V74" s="590"/>
      <c r="W74" s="590"/>
      <c r="X74" s="590"/>
      <c r="Y74" s="590"/>
      <c r="Z74" s="590"/>
      <c r="AA74" s="590">
        <f>+AA75+AA76+AA77</f>
        <v>0</v>
      </c>
      <c r="AB74" s="590"/>
      <c r="AC74" s="590"/>
      <c r="AD74" s="590"/>
      <c r="AE74" s="590"/>
      <c r="AF74" s="590"/>
      <c r="AG74" s="590">
        <f>+AG75+AG76+AG77</f>
        <v>0</v>
      </c>
      <c r="AH74" s="590"/>
      <c r="AI74" s="590"/>
      <c r="AJ74" s="590"/>
      <c r="AK74" s="590"/>
      <c r="AL74" s="590"/>
    </row>
    <row r="75" spans="1:45" ht="16.5" customHeight="1">
      <c r="A75" s="43" t="s">
        <v>794</v>
      </c>
      <c r="B75" s="43"/>
      <c r="C75" s="43"/>
      <c r="D75" s="148" t="s">
        <v>795</v>
      </c>
      <c r="E75" s="146"/>
      <c r="F75" s="146"/>
      <c r="G75" s="146"/>
      <c r="H75" s="146"/>
      <c r="I75" s="146"/>
      <c r="J75" s="146"/>
      <c r="K75" s="146"/>
      <c r="L75" s="146"/>
      <c r="M75" s="146"/>
      <c r="N75" s="147"/>
      <c r="O75" s="589"/>
      <c r="P75" s="589"/>
      <c r="Q75" s="589"/>
      <c r="R75" s="589"/>
      <c r="S75" s="589"/>
      <c r="T75" s="589"/>
      <c r="U75" s="589"/>
      <c r="V75" s="589"/>
      <c r="W75" s="589"/>
      <c r="X75" s="589"/>
      <c r="Y75" s="589"/>
      <c r="Z75" s="589"/>
      <c r="AA75" s="589"/>
      <c r="AB75" s="589"/>
      <c r="AC75" s="589"/>
      <c r="AD75" s="589"/>
      <c r="AE75" s="589"/>
      <c r="AF75" s="589"/>
      <c r="AG75" s="589"/>
      <c r="AH75" s="589"/>
      <c r="AI75" s="589"/>
      <c r="AJ75" s="589"/>
      <c r="AK75" s="589"/>
      <c r="AL75" s="589"/>
    </row>
    <row r="76" spans="1:45" ht="16.5" customHeight="1">
      <c r="A76" s="43" t="s">
        <v>796</v>
      </c>
      <c r="B76" s="43"/>
      <c r="C76" s="43"/>
      <c r="D76" s="148" t="s">
        <v>797</v>
      </c>
      <c r="E76" s="146"/>
      <c r="F76" s="146"/>
      <c r="G76" s="146"/>
      <c r="H76" s="146"/>
      <c r="I76" s="146"/>
      <c r="J76" s="146"/>
      <c r="K76" s="146"/>
      <c r="L76" s="146"/>
      <c r="M76" s="146"/>
      <c r="N76" s="147"/>
      <c r="O76" s="589"/>
      <c r="P76" s="589"/>
      <c r="Q76" s="589"/>
      <c r="R76" s="589"/>
      <c r="S76" s="589"/>
      <c r="T76" s="589"/>
      <c r="U76" s="589"/>
      <c r="V76" s="589"/>
      <c r="W76" s="589"/>
      <c r="X76" s="589"/>
      <c r="Y76" s="589"/>
      <c r="Z76" s="589"/>
      <c r="AA76" s="589"/>
      <c r="AB76" s="589"/>
      <c r="AC76" s="589"/>
      <c r="AD76" s="589"/>
      <c r="AE76" s="589"/>
      <c r="AF76" s="589"/>
      <c r="AG76" s="589"/>
      <c r="AH76" s="589"/>
      <c r="AI76" s="589"/>
      <c r="AJ76" s="589"/>
      <c r="AK76" s="589"/>
      <c r="AL76" s="589"/>
    </row>
    <row r="77" spans="1:45" ht="16.5" customHeight="1">
      <c r="A77" s="43" t="s">
        <v>798</v>
      </c>
      <c r="B77" s="43"/>
      <c r="C77" s="43"/>
      <c r="D77" s="148" t="s">
        <v>799</v>
      </c>
      <c r="E77" s="146"/>
      <c r="F77" s="146"/>
      <c r="G77" s="146"/>
      <c r="H77" s="146"/>
      <c r="I77" s="146"/>
      <c r="J77" s="146"/>
      <c r="K77" s="146"/>
      <c r="L77" s="146"/>
      <c r="M77" s="146"/>
      <c r="N77" s="147"/>
      <c r="O77" s="589"/>
      <c r="P77" s="589"/>
      <c r="Q77" s="589"/>
      <c r="R77" s="589"/>
      <c r="S77" s="589"/>
      <c r="T77" s="589"/>
      <c r="U77" s="589"/>
      <c r="V77" s="589"/>
      <c r="W77" s="589"/>
      <c r="X77" s="589"/>
      <c r="Y77" s="589"/>
      <c r="Z77" s="589"/>
      <c r="AA77" s="589"/>
      <c r="AB77" s="589"/>
      <c r="AC77" s="589"/>
      <c r="AD77" s="589"/>
      <c r="AE77" s="589"/>
      <c r="AF77" s="589"/>
      <c r="AG77" s="589"/>
      <c r="AH77" s="589"/>
      <c r="AI77" s="589"/>
      <c r="AJ77" s="589"/>
      <c r="AK77" s="589"/>
      <c r="AL77" s="589"/>
    </row>
    <row r="78" spans="1:45" ht="16.5" customHeight="1">
      <c r="A78" s="43" t="s">
        <v>800</v>
      </c>
      <c r="B78" s="43"/>
      <c r="C78" s="43"/>
      <c r="D78" s="149" t="s">
        <v>801</v>
      </c>
      <c r="E78" s="150"/>
      <c r="F78" s="150"/>
      <c r="G78" s="150"/>
      <c r="H78" s="150"/>
      <c r="I78" s="150"/>
      <c r="J78" s="150"/>
      <c r="K78" s="150"/>
      <c r="L78" s="150"/>
      <c r="M78" s="150"/>
      <c r="N78" s="151"/>
      <c r="O78" s="587">
        <f>O73+O74</f>
        <v>-1520431753</v>
      </c>
      <c r="P78" s="587"/>
      <c r="Q78" s="587"/>
      <c r="R78" s="587"/>
      <c r="S78" s="587"/>
      <c r="T78" s="587"/>
      <c r="U78" s="587">
        <f>U73+U74</f>
        <v>-3884836882</v>
      </c>
      <c r="V78" s="587"/>
      <c r="W78" s="587"/>
      <c r="X78" s="587"/>
      <c r="Y78" s="587"/>
      <c r="Z78" s="587"/>
      <c r="AA78" s="587">
        <f>AA73+AA74</f>
        <v>-836341673</v>
      </c>
      <c r="AB78" s="587"/>
      <c r="AC78" s="587"/>
      <c r="AD78" s="587"/>
      <c r="AE78" s="587"/>
      <c r="AF78" s="587"/>
      <c r="AG78" s="587">
        <f>AG73+AG74</f>
        <v>-5097739736</v>
      </c>
      <c r="AH78" s="587"/>
      <c r="AI78" s="587"/>
      <c r="AJ78" s="587"/>
      <c r="AK78" s="587"/>
      <c r="AL78" s="587"/>
    </row>
    <row r="79" spans="1:45" ht="16.5" customHeight="1" thickBot="1">
      <c r="A79" s="43" t="s">
        <v>802</v>
      </c>
      <c r="B79" s="43"/>
      <c r="C79" s="43"/>
      <c r="D79" s="152" t="s">
        <v>803</v>
      </c>
      <c r="E79" s="153"/>
      <c r="F79" s="153"/>
      <c r="G79" s="153"/>
      <c r="H79" s="153"/>
      <c r="I79" s="153"/>
      <c r="J79" s="153"/>
      <c r="K79" s="153"/>
      <c r="L79" s="153"/>
      <c r="M79" s="153"/>
      <c r="N79" s="154"/>
      <c r="O79" s="588">
        <v>-286</v>
      </c>
      <c r="P79" s="588"/>
      <c r="Q79" s="588"/>
      <c r="R79" s="588"/>
      <c r="S79" s="588"/>
      <c r="T79" s="588"/>
      <c r="U79" s="588">
        <v>-731</v>
      </c>
      <c r="V79" s="588"/>
      <c r="W79" s="588"/>
      <c r="X79" s="588"/>
      <c r="Y79" s="588"/>
      <c r="Z79" s="588"/>
      <c r="AA79" s="588">
        <v>-157</v>
      </c>
      <c r="AB79" s="588"/>
      <c r="AC79" s="588"/>
      <c r="AD79" s="588"/>
      <c r="AE79" s="588"/>
      <c r="AF79" s="588"/>
      <c r="AG79" s="588">
        <v>-960</v>
      </c>
      <c r="AH79" s="588"/>
      <c r="AI79" s="588"/>
      <c r="AJ79" s="588"/>
      <c r="AK79" s="588"/>
      <c r="AL79" s="588"/>
    </row>
    <row r="80" spans="1:45" ht="7.5" customHeight="1">
      <c r="A80" s="23"/>
      <c r="B80" s="22"/>
      <c r="C80" s="21"/>
      <c r="D80" s="21"/>
      <c r="E80" s="124"/>
      <c r="F80" s="124"/>
      <c r="G80" s="124"/>
      <c r="H80" s="124"/>
      <c r="I80" s="124"/>
      <c r="J80" s="124"/>
      <c r="K80" s="124"/>
      <c r="L80" s="124"/>
      <c r="M80" s="124"/>
      <c r="N80" s="124"/>
      <c r="O80" s="124"/>
      <c r="P80" s="127"/>
      <c r="Q80" s="127"/>
      <c r="R80" s="127"/>
      <c r="S80" s="127"/>
      <c r="T80" s="127"/>
      <c r="U80" s="127"/>
      <c r="V80" s="127"/>
      <c r="W80" s="127"/>
      <c r="X80" s="127"/>
      <c r="Y80" s="127"/>
      <c r="Z80" s="127"/>
      <c r="AA80" s="127"/>
      <c r="AB80" s="127"/>
      <c r="AC80" s="127"/>
      <c r="AD80" s="127"/>
      <c r="AE80" s="127"/>
      <c r="AF80" s="127"/>
      <c r="AG80" s="126"/>
      <c r="AJ80"/>
      <c r="AK80"/>
      <c r="AL80"/>
      <c r="AM80"/>
      <c r="AN80"/>
      <c r="AO80"/>
      <c r="AP80"/>
      <c r="AQ80"/>
      <c r="AR80"/>
      <c r="AS80"/>
    </row>
    <row r="81" spans="1:46" ht="26.25" customHeight="1">
      <c r="A81" s="23"/>
      <c r="B81" s="22"/>
      <c r="C81" s="21"/>
      <c r="D81" s="44"/>
      <c r="E81" s="278"/>
      <c r="F81" s="278"/>
      <c r="G81" s="278"/>
      <c r="H81" s="278"/>
      <c r="I81" s="278"/>
      <c r="J81" s="278"/>
      <c r="K81" s="278"/>
      <c r="L81" s="278"/>
      <c r="M81" s="278"/>
      <c r="N81" s="278"/>
      <c r="O81" s="278"/>
      <c r="P81" s="278"/>
      <c r="Q81" s="278"/>
      <c r="R81" s="278"/>
      <c r="S81" s="278"/>
      <c r="T81" s="278"/>
      <c r="U81" s="278"/>
      <c r="V81" s="278"/>
      <c r="W81" s="278"/>
      <c r="X81" s="278"/>
      <c r="Y81" s="278"/>
      <c r="Z81" s="278"/>
      <c r="AA81" s="278"/>
      <c r="AB81" s="278"/>
      <c r="AC81" s="278"/>
      <c r="AD81" s="278"/>
      <c r="AE81" s="278"/>
      <c r="AF81" s="278"/>
      <c r="AG81" s="278"/>
      <c r="AH81" s="278"/>
      <c r="AI81" s="278"/>
      <c r="AJ81" s="278"/>
      <c r="AK81" s="278"/>
      <c r="AL81" s="278"/>
      <c r="AM81" s="104" t="s">
        <v>217</v>
      </c>
      <c r="AN81" s="44"/>
      <c r="AO81" s="44"/>
      <c r="AP81" s="44"/>
      <c r="AQ81" s="44"/>
      <c r="AR81" s="44"/>
      <c r="AS81" s="44"/>
      <c r="AT81" s="24"/>
    </row>
    <row r="82" spans="1:46" ht="16.5" customHeight="1"/>
    <row r="83" spans="1:46" ht="16.5" customHeight="1"/>
    <row r="84" spans="1:46" ht="238.5" customHeight="1">
      <c r="B84" s="236" t="s">
        <v>843</v>
      </c>
      <c r="C84" s="237"/>
      <c r="D84" s="237"/>
      <c r="E84" s="237"/>
      <c r="F84" s="237"/>
      <c r="G84" s="237"/>
      <c r="H84" s="237"/>
      <c r="I84" s="237"/>
      <c r="J84" s="237"/>
      <c r="K84" s="237"/>
      <c r="L84" s="237"/>
      <c r="M84" s="237"/>
      <c r="N84" s="237"/>
      <c r="O84" s="237"/>
      <c r="P84" s="237"/>
      <c r="Q84" s="237"/>
      <c r="R84" s="237"/>
      <c r="S84" s="237"/>
      <c r="T84" s="237"/>
      <c r="U84" s="237"/>
      <c r="V84" s="237"/>
      <c r="W84" s="237"/>
      <c r="X84" s="237"/>
      <c r="Y84" s="237"/>
      <c r="Z84" s="237"/>
      <c r="AA84" s="237"/>
      <c r="AB84" s="237"/>
      <c r="AC84" s="237"/>
      <c r="AD84" s="237"/>
      <c r="AE84" s="237"/>
      <c r="AF84" s="237"/>
      <c r="AG84" s="237"/>
      <c r="AH84" s="237"/>
      <c r="AI84" s="237"/>
      <c r="AJ84" s="237"/>
      <c r="AK84" s="237"/>
      <c r="AL84" s="238"/>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AL17 O19:AL47" name="범위2"/>
    <protectedRange sqref="V4:X5" name="범위2_1_2"/>
    <protectedRange sqref="AC4:AE5" name="범위2_2"/>
    <protectedRange sqref="O50:AL59 O61:AL70 O72:AL72 O75:AL77 O79:AL79" name="범위3"/>
  </protectedRanges>
  <mergeCells count="295">
    <mergeCell ref="D7:N9"/>
    <mergeCell ref="AA9:AF9"/>
    <mergeCell ref="V4:X4"/>
    <mergeCell ref="AC4:AE4"/>
    <mergeCell ref="V5:X5"/>
    <mergeCell ref="AC5:AE5"/>
    <mergeCell ref="AI6:AL6"/>
    <mergeCell ref="O8:Z8"/>
    <mergeCell ref="AA8:AL8"/>
    <mergeCell ref="O9:T9"/>
    <mergeCell ref="U9:Z9"/>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U75:Z75"/>
    <mergeCell ref="AA75:AF75"/>
    <mergeCell ref="AG75:AL75"/>
    <mergeCell ref="O72:T72"/>
    <mergeCell ref="U72:Z72"/>
    <mergeCell ref="AA72:AF72"/>
    <mergeCell ref="AG72:AL72"/>
    <mergeCell ref="O73:T73"/>
    <mergeCell ref="U73:Z73"/>
    <mergeCell ref="AA73:AF73"/>
    <mergeCell ref="AG73:AL73"/>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1"/>
  <dimension ref="A1:AT32"/>
  <sheetViews>
    <sheetView showGridLines="0" view="pageBreakPreview" zoomScaleNormal="100" zoomScaleSheetLayoutView="100" workbookViewId="0">
      <selection activeCell="AM2" sqref="AM2"/>
    </sheetView>
  </sheetViews>
  <sheetFormatPr defaultRowHeight="16.5"/>
  <cols>
    <col min="1" max="1" width="9" style="1"/>
    <col min="2" max="3" width="1.125" style="1" customWidth="1"/>
    <col min="4" max="38" width="3.25" style="1" customWidth="1"/>
    <col min="39" max="43" width="9" style="1"/>
  </cols>
  <sheetData>
    <row r="1" spans="1:39"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558" t="s">
        <v>842</v>
      </c>
      <c r="C2" s="558"/>
      <c r="D2" s="558"/>
      <c r="E2" s="558"/>
      <c r="F2" s="558"/>
      <c r="G2" s="558"/>
      <c r="H2" s="558"/>
      <c r="I2" s="558"/>
      <c r="J2" s="558"/>
      <c r="K2" s="558"/>
      <c r="L2" s="558"/>
      <c r="M2" s="558"/>
      <c r="N2" s="558"/>
      <c r="O2" s="558"/>
      <c r="P2" s="558"/>
      <c r="Q2" s="558"/>
      <c r="R2" s="558"/>
      <c r="S2" s="558"/>
      <c r="T2" s="558"/>
      <c r="U2" s="558"/>
      <c r="V2" s="558"/>
      <c r="W2" s="558"/>
      <c r="X2" s="558"/>
      <c r="Y2" s="558"/>
      <c r="Z2" s="558"/>
      <c r="AA2" s="558"/>
      <c r="AB2" s="558"/>
      <c r="AC2" s="558"/>
      <c r="AD2" s="558"/>
      <c r="AE2" s="558"/>
      <c r="AF2" s="558"/>
      <c r="AG2" s="558"/>
      <c r="AH2" s="558"/>
      <c r="AI2" s="558"/>
      <c r="AJ2" s="558"/>
      <c r="AK2" s="558"/>
      <c r="AL2" s="558"/>
    </row>
    <row r="3" spans="1:39">
      <c r="G3" s="308" t="s">
        <v>1068</v>
      </c>
      <c r="H3" s="308"/>
      <c r="I3" s="308"/>
      <c r="J3" s="308"/>
      <c r="K3" s="308"/>
      <c r="L3" s="308"/>
      <c r="M3" s="308"/>
      <c r="N3" s="308"/>
      <c r="O3" s="308"/>
      <c r="P3" s="308"/>
      <c r="Q3" s="308"/>
      <c r="R3" s="308"/>
      <c r="S3" s="308"/>
      <c r="T3" s="308"/>
      <c r="U3" s="308"/>
      <c r="V3" s="308"/>
      <c r="W3" s="308"/>
      <c r="X3" s="308"/>
      <c r="Y3" s="308"/>
      <c r="Z3" s="308"/>
      <c r="AA3" s="308"/>
      <c r="AB3" s="308"/>
      <c r="AC3" s="308"/>
      <c r="AD3" s="308"/>
      <c r="AE3" s="308"/>
      <c r="AF3" s="308"/>
      <c r="AG3" s="308"/>
      <c r="AH3" s="308"/>
    </row>
    <row r="4" spans="1:39">
      <c r="J4" s="27" t="s">
        <v>415</v>
      </c>
      <c r="L4" s="27" t="s">
        <v>416</v>
      </c>
      <c r="M4" s="165">
        <f>'5부.Ⅰ'!Q6</f>
        <v>6</v>
      </c>
      <c r="N4" s="27" t="s">
        <v>417</v>
      </c>
      <c r="O4" s="165">
        <f>'5부.Ⅰ'!S6</f>
        <v>3</v>
      </c>
      <c r="P4" s="129" t="s">
        <v>1056</v>
      </c>
      <c r="Q4" s="43"/>
      <c r="R4" s="27"/>
      <c r="S4" s="130" t="s">
        <v>659</v>
      </c>
      <c r="T4" s="158"/>
      <c r="U4" s="130"/>
      <c r="V4" s="606" t="str">
        <f>'5부.Ⅱ'!V4</f>
        <v>2021.01.01</v>
      </c>
      <c r="W4" s="606"/>
      <c r="X4" s="606"/>
      <c r="Y4" s="129"/>
      <c r="Z4" s="129" t="s">
        <v>660</v>
      </c>
      <c r="AA4" s="129"/>
      <c r="AB4" s="157"/>
      <c r="AC4" s="606" t="str">
        <f>'5부.Ⅱ'!AC4</f>
        <v>2021.09.30</v>
      </c>
      <c r="AD4" s="606"/>
      <c r="AE4" s="606"/>
      <c r="AF4" s="125"/>
      <c r="AG4" s="27"/>
      <c r="AH4" s="27"/>
      <c r="AI4" s="27"/>
      <c r="AJ4" s="27"/>
      <c r="AK4" s="27"/>
      <c r="AL4" s="27"/>
    </row>
    <row r="5" spans="1:39">
      <c r="J5" s="27" t="s">
        <v>421</v>
      </c>
      <c r="L5" s="27" t="s">
        <v>416</v>
      </c>
      <c r="M5" s="131">
        <f>'5부.Ⅰ'!Q7</f>
        <v>5</v>
      </c>
      <c r="N5" s="27" t="s">
        <v>417</v>
      </c>
      <c r="O5" s="166"/>
      <c r="P5" s="129" t="s">
        <v>804</v>
      </c>
      <c r="R5" s="27"/>
      <c r="S5" s="130" t="s">
        <v>659</v>
      </c>
      <c r="T5" s="158"/>
      <c r="U5" s="130"/>
      <c r="V5" s="622" t="str">
        <f>'5부.Ⅱ'!V5</f>
        <v>2020.01.01</v>
      </c>
      <c r="W5" s="622"/>
      <c r="X5" s="622"/>
      <c r="Y5" s="129"/>
      <c r="Z5" s="129" t="s">
        <v>660</v>
      </c>
      <c r="AA5" s="129"/>
      <c r="AB5" s="157"/>
      <c r="AC5" s="622" t="str">
        <f>'5부.Ⅱ'!AC5</f>
        <v>2020.09.30</v>
      </c>
      <c r="AD5" s="622"/>
      <c r="AE5" s="622"/>
      <c r="AF5" s="125"/>
      <c r="AG5" s="27"/>
      <c r="AH5" s="27"/>
      <c r="AI5" s="27"/>
      <c r="AJ5" s="27"/>
      <c r="AK5" s="27"/>
      <c r="AL5" s="27"/>
    </row>
    <row r="6" spans="1:39" ht="17.25" customHeight="1">
      <c r="B6" s="47"/>
      <c r="C6" s="47"/>
      <c r="D6" s="27" t="s">
        <v>422</v>
      </c>
      <c r="E6" s="133"/>
      <c r="F6" s="133"/>
      <c r="G6" s="27" t="str">
        <f>표지!E28</f>
        <v>대한제4호뉴스테이위탁관리부동산투자회사</v>
      </c>
      <c r="H6" s="133"/>
      <c r="I6" s="133"/>
      <c r="J6" s="133"/>
      <c r="K6" s="133"/>
      <c r="L6" s="133"/>
      <c r="M6" s="133"/>
      <c r="N6" s="133"/>
      <c r="O6" s="133"/>
      <c r="P6" s="133"/>
      <c r="Q6" s="133"/>
      <c r="R6" s="133"/>
      <c r="S6" s="133"/>
      <c r="T6" s="133"/>
      <c r="U6" s="133"/>
      <c r="V6" s="167"/>
      <c r="W6" s="167"/>
      <c r="X6" s="167"/>
      <c r="Y6" s="167"/>
      <c r="Z6" s="167"/>
      <c r="AA6" s="167"/>
      <c r="AB6" s="167"/>
      <c r="AC6" s="167"/>
      <c r="AD6" s="167"/>
      <c r="AE6" s="167"/>
      <c r="AF6" s="133"/>
      <c r="AG6" s="52"/>
      <c r="AH6" s="134"/>
      <c r="AI6" s="580" t="s">
        <v>26</v>
      </c>
      <c r="AJ6" s="580"/>
      <c r="AK6" s="580"/>
      <c r="AL6" s="580"/>
      <c r="AM6" s="14"/>
    </row>
    <row r="7" spans="1:39">
      <c r="D7" s="600" t="s">
        <v>424</v>
      </c>
      <c r="E7" s="601"/>
      <c r="F7" s="601"/>
      <c r="G7" s="601"/>
      <c r="H7" s="601"/>
      <c r="I7" s="601"/>
      <c r="J7" s="601"/>
      <c r="K7" s="601"/>
      <c r="L7" s="601"/>
      <c r="M7" s="601"/>
      <c r="N7" s="602"/>
      <c r="O7" s="145"/>
      <c r="P7" s="159"/>
      <c r="Q7" s="159"/>
      <c r="R7" s="159"/>
      <c r="S7" s="159" t="s">
        <v>151</v>
      </c>
      <c r="T7" s="160">
        <f>M4</f>
        <v>6</v>
      </c>
      <c r="U7" s="159" t="s">
        <v>805</v>
      </c>
      <c r="V7" s="159"/>
      <c r="W7" s="159"/>
      <c r="X7" s="159"/>
      <c r="Y7" s="159"/>
      <c r="Z7" s="161"/>
      <c r="AA7" s="145"/>
      <c r="AB7" s="159"/>
      <c r="AC7" s="159"/>
      <c r="AD7" s="159"/>
      <c r="AE7" s="159" t="s">
        <v>806</v>
      </c>
      <c r="AF7" s="140">
        <f>M5</f>
        <v>5</v>
      </c>
      <c r="AG7" s="159" t="s">
        <v>428</v>
      </c>
      <c r="AH7" s="159"/>
      <c r="AI7" s="159"/>
      <c r="AJ7" s="159"/>
      <c r="AK7" s="159"/>
      <c r="AL7" s="161"/>
    </row>
    <row r="8" spans="1:39">
      <c r="D8" s="603"/>
      <c r="E8" s="604"/>
      <c r="F8" s="604"/>
      <c r="G8" s="604"/>
      <c r="H8" s="604"/>
      <c r="I8" s="604"/>
      <c r="J8" s="604"/>
      <c r="K8" s="604"/>
      <c r="L8" s="604"/>
      <c r="M8" s="604"/>
      <c r="N8" s="605"/>
      <c r="O8" s="618" t="s">
        <v>807</v>
      </c>
      <c r="P8" s="618"/>
      <c r="Q8" s="618"/>
      <c r="R8" s="618"/>
      <c r="S8" s="618"/>
      <c r="T8" s="618"/>
      <c r="U8" s="619" t="s">
        <v>808</v>
      </c>
      <c r="V8" s="619"/>
      <c r="W8" s="619"/>
      <c r="X8" s="619"/>
      <c r="Y8" s="619"/>
      <c r="Z8" s="619"/>
      <c r="AA8" s="620" t="s">
        <v>809</v>
      </c>
      <c r="AB8" s="620"/>
      <c r="AC8" s="620"/>
      <c r="AD8" s="620"/>
      <c r="AE8" s="620"/>
      <c r="AF8" s="620"/>
      <c r="AG8" s="621" t="s">
        <v>88</v>
      </c>
      <c r="AH8" s="621"/>
      <c r="AI8" s="621"/>
      <c r="AJ8" s="621"/>
      <c r="AK8" s="621"/>
      <c r="AL8" s="621"/>
    </row>
    <row r="9" spans="1:39">
      <c r="A9" s="162" t="s">
        <v>665</v>
      </c>
      <c r="D9" s="603"/>
      <c r="E9" s="604"/>
      <c r="F9" s="604"/>
      <c r="G9" s="604"/>
      <c r="H9" s="604"/>
      <c r="I9" s="604"/>
      <c r="J9" s="604"/>
      <c r="K9" s="604"/>
      <c r="L9" s="604"/>
      <c r="M9" s="604"/>
      <c r="N9" s="605"/>
      <c r="O9" s="584" t="s">
        <v>429</v>
      </c>
      <c r="P9" s="585"/>
      <c r="Q9" s="585"/>
      <c r="R9" s="585"/>
      <c r="S9" s="585"/>
      <c r="T9" s="585"/>
      <c r="U9" s="585"/>
      <c r="V9" s="585"/>
      <c r="W9" s="585"/>
      <c r="X9" s="585"/>
      <c r="Y9" s="585"/>
      <c r="Z9" s="586"/>
      <c r="AA9" s="584" t="s">
        <v>429</v>
      </c>
      <c r="AB9" s="585"/>
      <c r="AC9" s="585"/>
      <c r="AD9" s="585"/>
      <c r="AE9" s="585"/>
      <c r="AF9" s="585"/>
      <c r="AG9" s="585"/>
      <c r="AH9" s="585"/>
      <c r="AI9" s="585"/>
      <c r="AJ9" s="585"/>
      <c r="AK9" s="585"/>
      <c r="AL9" s="586"/>
    </row>
    <row r="10" spans="1:39">
      <c r="A10" s="1" t="s">
        <v>810</v>
      </c>
      <c r="D10" s="168" t="s">
        <v>845</v>
      </c>
      <c r="E10" s="169"/>
      <c r="F10" s="169"/>
      <c r="G10" s="169"/>
      <c r="H10" s="169"/>
      <c r="I10" s="169"/>
      <c r="J10" s="169"/>
      <c r="K10" s="169"/>
      <c r="L10" s="169"/>
      <c r="M10" s="169"/>
      <c r="N10" s="170"/>
      <c r="O10" s="609"/>
      <c r="P10" s="610"/>
      <c r="Q10" s="610"/>
      <c r="R10" s="610"/>
      <c r="S10" s="610"/>
      <c r="T10" s="611"/>
      <c r="U10" s="609">
        <f>SUM(O11:T14)</f>
        <v>0</v>
      </c>
      <c r="V10" s="610"/>
      <c r="W10" s="610"/>
      <c r="X10" s="610"/>
      <c r="Y10" s="610"/>
      <c r="Z10" s="611"/>
      <c r="AA10" s="609"/>
      <c r="AB10" s="610"/>
      <c r="AC10" s="610"/>
      <c r="AD10" s="610"/>
      <c r="AE10" s="610"/>
      <c r="AF10" s="611"/>
      <c r="AG10" s="609">
        <f>SUM(AA11:AF14)</f>
        <v>0</v>
      </c>
      <c r="AH10" s="610"/>
      <c r="AI10" s="610"/>
      <c r="AJ10" s="610"/>
      <c r="AK10" s="610"/>
      <c r="AL10" s="611"/>
    </row>
    <row r="11" spans="1:39">
      <c r="A11" s="1" t="s">
        <v>811</v>
      </c>
      <c r="D11" s="171" t="s">
        <v>812</v>
      </c>
      <c r="E11" s="169"/>
      <c r="F11" s="169"/>
      <c r="G11" s="169"/>
      <c r="H11" s="169"/>
      <c r="I11" s="169"/>
      <c r="J11" s="169"/>
      <c r="K11" s="169"/>
      <c r="L11" s="169"/>
      <c r="M11" s="169"/>
      <c r="N11" s="170"/>
      <c r="O11" s="612"/>
      <c r="P11" s="613"/>
      <c r="Q11" s="613"/>
      <c r="R11" s="613"/>
      <c r="S11" s="613"/>
      <c r="T11" s="614"/>
      <c r="U11" s="609"/>
      <c r="V11" s="610"/>
      <c r="W11" s="610"/>
      <c r="X11" s="610"/>
      <c r="Y11" s="610"/>
      <c r="Z11" s="611"/>
      <c r="AA11" s="612"/>
      <c r="AB11" s="613"/>
      <c r="AC11" s="613"/>
      <c r="AD11" s="613"/>
      <c r="AE11" s="613"/>
      <c r="AF11" s="614"/>
      <c r="AG11" s="609"/>
      <c r="AH11" s="610"/>
      <c r="AI11" s="610"/>
      <c r="AJ11" s="610"/>
      <c r="AK11" s="610"/>
      <c r="AL11" s="611"/>
    </row>
    <row r="12" spans="1:39">
      <c r="A12" s="1" t="s">
        <v>813</v>
      </c>
      <c r="D12" s="171" t="s">
        <v>814</v>
      </c>
      <c r="E12" s="169"/>
      <c r="F12" s="169"/>
      <c r="G12" s="169"/>
      <c r="H12" s="169"/>
      <c r="I12" s="169"/>
      <c r="J12" s="169"/>
      <c r="K12" s="169"/>
      <c r="L12" s="169"/>
      <c r="M12" s="169"/>
      <c r="N12" s="170"/>
      <c r="O12" s="612"/>
      <c r="P12" s="613"/>
      <c r="Q12" s="613"/>
      <c r="R12" s="613"/>
      <c r="S12" s="613"/>
      <c r="T12" s="614"/>
      <c r="U12" s="609"/>
      <c r="V12" s="610"/>
      <c r="W12" s="610"/>
      <c r="X12" s="610"/>
      <c r="Y12" s="610"/>
      <c r="Z12" s="611"/>
      <c r="AA12" s="612"/>
      <c r="AB12" s="613"/>
      <c r="AC12" s="613"/>
      <c r="AD12" s="613"/>
      <c r="AE12" s="613"/>
      <c r="AF12" s="614"/>
      <c r="AG12" s="609"/>
      <c r="AH12" s="610"/>
      <c r="AI12" s="610"/>
      <c r="AJ12" s="610"/>
      <c r="AK12" s="610"/>
      <c r="AL12" s="611"/>
    </row>
    <row r="13" spans="1:39">
      <c r="A13" s="1" t="s">
        <v>815</v>
      </c>
      <c r="D13" s="171" t="s">
        <v>816</v>
      </c>
      <c r="E13" s="169"/>
      <c r="F13" s="169"/>
      <c r="G13" s="169"/>
      <c r="H13" s="169"/>
      <c r="I13" s="169"/>
      <c r="J13" s="169"/>
      <c r="K13" s="169"/>
      <c r="L13" s="169"/>
      <c r="M13" s="169"/>
      <c r="N13" s="170"/>
      <c r="O13" s="612"/>
      <c r="P13" s="613"/>
      <c r="Q13" s="613"/>
      <c r="R13" s="613"/>
      <c r="S13" s="613"/>
      <c r="T13" s="614"/>
      <c r="U13" s="609"/>
      <c r="V13" s="610"/>
      <c r="W13" s="610"/>
      <c r="X13" s="610"/>
      <c r="Y13" s="610"/>
      <c r="Z13" s="611"/>
      <c r="AA13" s="612"/>
      <c r="AB13" s="613"/>
      <c r="AC13" s="613"/>
      <c r="AD13" s="613"/>
      <c r="AE13" s="613"/>
      <c r="AF13" s="614"/>
      <c r="AG13" s="609"/>
      <c r="AH13" s="610"/>
      <c r="AI13" s="610"/>
      <c r="AJ13" s="610"/>
      <c r="AK13" s="610"/>
      <c r="AL13" s="611"/>
    </row>
    <row r="14" spans="1:39">
      <c r="A14" s="1" t="s">
        <v>817</v>
      </c>
      <c r="D14" s="171" t="s">
        <v>818</v>
      </c>
      <c r="E14" s="169"/>
      <c r="F14" s="169"/>
      <c r="G14" s="169"/>
      <c r="H14" s="169"/>
      <c r="I14" s="169"/>
      <c r="J14" s="169"/>
      <c r="K14" s="169"/>
      <c r="L14" s="169"/>
      <c r="M14" s="169"/>
      <c r="N14" s="170"/>
      <c r="O14" s="612"/>
      <c r="P14" s="613"/>
      <c r="Q14" s="613"/>
      <c r="R14" s="613"/>
      <c r="S14" s="613"/>
      <c r="T14" s="614"/>
      <c r="U14" s="609"/>
      <c r="V14" s="610"/>
      <c r="W14" s="610"/>
      <c r="X14" s="610"/>
      <c r="Y14" s="610"/>
      <c r="Z14" s="611"/>
      <c r="AA14" s="612"/>
      <c r="AB14" s="613"/>
      <c r="AC14" s="613"/>
      <c r="AD14" s="613"/>
      <c r="AE14" s="613"/>
      <c r="AF14" s="614"/>
      <c r="AG14" s="609"/>
      <c r="AH14" s="610"/>
      <c r="AI14" s="610"/>
      <c r="AJ14" s="610"/>
      <c r="AK14" s="610"/>
      <c r="AL14" s="611"/>
    </row>
    <row r="15" spans="1:39">
      <c r="A15" s="1" t="s">
        <v>819</v>
      </c>
      <c r="D15" s="168" t="s">
        <v>820</v>
      </c>
      <c r="E15" s="169"/>
      <c r="F15" s="169"/>
      <c r="G15" s="169"/>
      <c r="H15" s="169"/>
      <c r="I15" s="169"/>
      <c r="J15" s="169"/>
      <c r="K15" s="169"/>
      <c r="L15" s="169"/>
      <c r="M15" s="169"/>
      <c r="N15" s="170"/>
      <c r="O15" s="615"/>
      <c r="P15" s="616"/>
      <c r="Q15" s="616"/>
      <c r="R15" s="616"/>
      <c r="S15" s="616"/>
      <c r="T15" s="617"/>
      <c r="U15" s="612"/>
      <c r="V15" s="613"/>
      <c r="W15" s="613"/>
      <c r="X15" s="613"/>
      <c r="Y15" s="613"/>
      <c r="Z15" s="614"/>
      <c r="AA15" s="615"/>
      <c r="AB15" s="616"/>
      <c r="AC15" s="616"/>
      <c r="AD15" s="616"/>
      <c r="AE15" s="616"/>
      <c r="AF15" s="617"/>
      <c r="AG15" s="612"/>
      <c r="AH15" s="613"/>
      <c r="AI15" s="613"/>
      <c r="AJ15" s="613"/>
      <c r="AK15" s="613"/>
      <c r="AL15" s="614"/>
    </row>
    <row r="16" spans="1:39">
      <c r="A16" s="1" t="s">
        <v>821</v>
      </c>
      <c r="D16" s="168" t="s">
        <v>846</v>
      </c>
      <c r="E16" s="169"/>
      <c r="F16" s="169"/>
      <c r="G16" s="169"/>
      <c r="H16" s="169"/>
      <c r="I16" s="169"/>
      <c r="J16" s="169"/>
      <c r="K16" s="169"/>
      <c r="L16" s="169"/>
      <c r="M16" s="169"/>
      <c r="N16" s="170"/>
      <c r="O16" s="609"/>
      <c r="P16" s="610"/>
      <c r="Q16" s="610"/>
      <c r="R16" s="610"/>
      <c r="S16" s="610"/>
      <c r="T16" s="611"/>
      <c r="U16" s="609">
        <f>-(O17+O18+O19+O20+O25)</f>
        <v>0</v>
      </c>
      <c r="V16" s="610"/>
      <c r="W16" s="610"/>
      <c r="X16" s="610"/>
      <c r="Y16" s="610"/>
      <c r="Z16" s="611"/>
      <c r="AA16" s="609"/>
      <c r="AB16" s="610"/>
      <c r="AC16" s="610"/>
      <c r="AD16" s="610"/>
      <c r="AE16" s="610"/>
      <c r="AF16" s="611"/>
      <c r="AG16" s="609">
        <f>-(AA17+AA18+AA19+AA20+AA25)</f>
        <v>0</v>
      </c>
      <c r="AH16" s="610"/>
      <c r="AI16" s="610"/>
      <c r="AJ16" s="610"/>
      <c r="AK16" s="610"/>
      <c r="AL16" s="611"/>
    </row>
    <row r="17" spans="1:46">
      <c r="A17" s="1" t="s">
        <v>822</v>
      </c>
      <c r="D17" s="171" t="s">
        <v>823</v>
      </c>
      <c r="E17" s="169"/>
      <c r="F17" s="169"/>
      <c r="G17" s="169"/>
      <c r="H17" s="169"/>
      <c r="I17" s="169"/>
      <c r="J17" s="169"/>
      <c r="K17" s="169"/>
      <c r="L17" s="169"/>
      <c r="M17" s="169"/>
      <c r="N17" s="170"/>
      <c r="O17" s="612"/>
      <c r="P17" s="613"/>
      <c r="Q17" s="613"/>
      <c r="R17" s="613"/>
      <c r="S17" s="613"/>
      <c r="T17" s="614"/>
      <c r="U17" s="609"/>
      <c r="V17" s="610"/>
      <c r="W17" s="610"/>
      <c r="X17" s="610"/>
      <c r="Y17" s="610"/>
      <c r="Z17" s="611"/>
      <c r="AA17" s="612"/>
      <c r="AB17" s="613"/>
      <c r="AC17" s="613"/>
      <c r="AD17" s="613"/>
      <c r="AE17" s="613"/>
      <c r="AF17" s="614"/>
      <c r="AG17" s="609"/>
      <c r="AH17" s="610"/>
      <c r="AI17" s="610"/>
      <c r="AJ17" s="610"/>
      <c r="AK17" s="610"/>
      <c r="AL17" s="611"/>
    </row>
    <row r="18" spans="1:46">
      <c r="A18" s="1" t="s">
        <v>824</v>
      </c>
      <c r="D18" s="171" t="s">
        <v>825</v>
      </c>
      <c r="E18" s="169"/>
      <c r="F18" s="169"/>
      <c r="G18" s="169"/>
      <c r="H18" s="169"/>
      <c r="I18" s="169"/>
      <c r="J18" s="169"/>
      <c r="K18" s="169"/>
      <c r="L18" s="169"/>
      <c r="M18" s="169"/>
      <c r="N18" s="170"/>
      <c r="O18" s="612"/>
      <c r="P18" s="613"/>
      <c r="Q18" s="613"/>
      <c r="R18" s="613"/>
      <c r="S18" s="613"/>
      <c r="T18" s="614"/>
      <c r="U18" s="609"/>
      <c r="V18" s="610"/>
      <c r="W18" s="610"/>
      <c r="X18" s="610"/>
      <c r="Y18" s="610"/>
      <c r="Z18" s="611"/>
      <c r="AA18" s="612"/>
      <c r="AB18" s="613"/>
      <c r="AC18" s="613"/>
      <c r="AD18" s="613"/>
      <c r="AE18" s="613"/>
      <c r="AF18" s="614"/>
      <c r="AG18" s="609"/>
      <c r="AH18" s="610"/>
      <c r="AI18" s="610"/>
      <c r="AJ18" s="610"/>
      <c r="AK18" s="610"/>
      <c r="AL18" s="611"/>
    </row>
    <row r="19" spans="1:46">
      <c r="A19" s="1" t="s">
        <v>826</v>
      </c>
      <c r="D19" s="171" t="s">
        <v>827</v>
      </c>
      <c r="E19" s="169"/>
      <c r="F19" s="169"/>
      <c r="G19" s="169"/>
      <c r="H19" s="169"/>
      <c r="I19" s="169"/>
      <c r="J19" s="169"/>
      <c r="K19" s="169"/>
      <c r="L19" s="169"/>
      <c r="M19" s="169"/>
      <c r="N19" s="170"/>
      <c r="O19" s="612"/>
      <c r="P19" s="613"/>
      <c r="Q19" s="613"/>
      <c r="R19" s="613"/>
      <c r="S19" s="613"/>
      <c r="T19" s="614"/>
      <c r="U19" s="609"/>
      <c r="V19" s="610"/>
      <c r="W19" s="610"/>
      <c r="X19" s="610"/>
      <c r="Y19" s="610"/>
      <c r="Z19" s="611"/>
      <c r="AA19" s="612"/>
      <c r="AB19" s="613"/>
      <c r="AC19" s="613"/>
      <c r="AD19" s="613"/>
      <c r="AE19" s="613"/>
      <c r="AF19" s="614"/>
      <c r="AG19" s="609"/>
      <c r="AH19" s="610"/>
      <c r="AI19" s="610"/>
      <c r="AJ19" s="610"/>
      <c r="AK19" s="610"/>
      <c r="AL19" s="611"/>
    </row>
    <row r="20" spans="1:46">
      <c r="A20" s="1" t="s">
        <v>828</v>
      </c>
      <c r="D20" s="171" t="s">
        <v>829</v>
      </c>
      <c r="E20" s="169"/>
      <c r="F20" s="169"/>
      <c r="G20" s="169"/>
      <c r="H20" s="169"/>
      <c r="I20" s="169"/>
      <c r="J20" s="169"/>
      <c r="K20" s="169"/>
      <c r="L20" s="169"/>
      <c r="M20" s="169"/>
      <c r="N20" s="170"/>
      <c r="O20" s="609">
        <f>SUM(O21:T24)</f>
        <v>0</v>
      </c>
      <c r="P20" s="610"/>
      <c r="Q20" s="610"/>
      <c r="R20" s="610"/>
      <c r="S20" s="610"/>
      <c r="T20" s="611"/>
      <c r="U20" s="609"/>
      <c r="V20" s="610"/>
      <c r="W20" s="610"/>
      <c r="X20" s="610"/>
      <c r="Y20" s="610"/>
      <c r="Z20" s="611"/>
      <c r="AA20" s="609">
        <f>SUM(AA21:AF24)</f>
        <v>0</v>
      </c>
      <c r="AB20" s="610"/>
      <c r="AC20" s="610"/>
      <c r="AD20" s="610"/>
      <c r="AE20" s="610"/>
      <c r="AF20" s="611"/>
      <c r="AG20" s="609"/>
      <c r="AH20" s="610"/>
      <c r="AI20" s="610"/>
      <c r="AJ20" s="610"/>
      <c r="AK20" s="610"/>
      <c r="AL20" s="611"/>
    </row>
    <row r="21" spans="1:46">
      <c r="A21" s="1" t="s">
        <v>830</v>
      </c>
      <c r="D21" s="171" t="s">
        <v>831</v>
      </c>
      <c r="E21" s="169"/>
      <c r="F21" s="169"/>
      <c r="G21" s="169"/>
      <c r="H21" s="169"/>
      <c r="I21" s="169"/>
      <c r="J21" s="169"/>
      <c r="K21" s="169"/>
      <c r="L21" s="169"/>
      <c r="M21" s="169"/>
      <c r="N21" s="170"/>
      <c r="O21" s="612"/>
      <c r="P21" s="613"/>
      <c r="Q21" s="613"/>
      <c r="R21" s="613"/>
      <c r="S21" s="613"/>
      <c r="T21" s="614"/>
      <c r="U21" s="609"/>
      <c r="V21" s="610"/>
      <c r="W21" s="610"/>
      <c r="X21" s="610"/>
      <c r="Y21" s="610"/>
      <c r="Z21" s="611"/>
      <c r="AA21" s="612"/>
      <c r="AB21" s="613"/>
      <c r="AC21" s="613"/>
      <c r="AD21" s="613"/>
      <c r="AE21" s="613"/>
      <c r="AF21" s="614"/>
      <c r="AG21" s="609"/>
      <c r="AH21" s="610"/>
      <c r="AI21" s="610"/>
      <c r="AJ21" s="610"/>
      <c r="AK21" s="610"/>
      <c r="AL21" s="611"/>
    </row>
    <row r="22" spans="1:46">
      <c r="A22" s="1" t="s">
        <v>832</v>
      </c>
      <c r="D22" s="171" t="s">
        <v>833</v>
      </c>
      <c r="E22" s="169"/>
      <c r="F22" s="169"/>
      <c r="G22" s="169"/>
      <c r="H22" s="169"/>
      <c r="I22" s="169"/>
      <c r="J22" s="169"/>
      <c r="K22" s="169"/>
      <c r="L22" s="169"/>
      <c r="M22" s="169"/>
      <c r="N22" s="170"/>
      <c r="O22" s="612"/>
      <c r="P22" s="613"/>
      <c r="Q22" s="613"/>
      <c r="R22" s="613"/>
      <c r="S22" s="613"/>
      <c r="T22" s="614"/>
      <c r="U22" s="609"/>
      <c r="V22" s="610"/>
      <c r="W22" s="610"/>
      <c r="X22" s="610"/>
      <c r="Y22" s="610"/>
      <c r="Z22" s="611"/>
      <c r="AA22" s="612"/>
      <c r="AB22" s="613"/>
      <c r="AC22" s="613"/>
      <c r="AD22" s="613"/>
      <c r="AE22" s="613"/>
      <c r="AF22" s="614"/>
      <c r="AG22" s="609"/>
      <c r="AH22" s="610"/>
      <c r="AI22" s="610"/>
      <c r="AJ22" s="610"/>
      <c r="AK22" s="610"/>
      <c r="AL22" s="611"/>
    </row>
    <row r="23" spans="1:46">
      <c r="A23" s="1" t="s">
        <v>834</v>
      </c>
      <c r="D23" s="171" t="s">
        <v>835</v>
      </c>
      <c r="E23" s="169"/>
      <c r="F23" s="169"/>
      <c r="G23" s="169"/>
      <c r="H23" s="169"/>
      <c r="I23" s="169"/>
      <c r="J23" s="169"/>
      <c r="K23" s="169"/>
      <c r="L23" s="169"/>
      <c r="M23" s="169"/>
      <c r="N23" s="170"/>
      <c r="O23" s="612"/>
      <c r="P23" s="613"/>
      <c r="Q23" s="613"/>
      <c r="R23" s="613"/>
      <c r="S23" s="613"/>
      <c r="T23" s="614"/>
      <c r="U23" s="609"/>
      <c r="V23" s="610"/>
      <c r="W23" s="610"/>
      <c r="X23" s="610"/>
      <c r="Y23" s="610"/>
      <c r="Z23" s="611"/>
      <c r="AA23" s="612"/>
      <c r="AB23" s="613"/>
      <c r="AC23" s="613"/>
      <c r="AD23" s="613"/>
      <c r="AE23" s="613"/>
      <c r="AF23" s="614"/>
      <c r="AG23" s="609"/>
      <c r="AH23" s="610"/>
      <c r="AI23" s="610"/>
      <c r="AJ23" s="610"/>
      <c r="AK23" s="610"/>
      <c r="AL23" s="611"/>
    </row>
    <row r="24" spans="1:46">
      <c r="A24" s="1" t="s">
        <v>836</v>
      </c>
      <c r="D24" s="171" t="s">
        <v>837</v>
      </c>
      <c r="E24" s="169"/>
      <c r="F24" s="169"/>
      <c r="G24" s="169"/>
      <c r="H24" s="169"/>
      <c r="I24" s="169"/>
      <c r="J24" s="169"/>
      <c r="K24" s="169"/>
      <c r="L24" s="169"/>
      <c r="M24" s="169"/>
      <c r="N24" s="170"/>
      <c r="O24" s="612"/>
      <c r="P24" s="613"/>
      <c r="Q24" s="613"/>
      <c r="R24" s="613"/>
      <c r="S24" s="613"/>
      <c r="T24" s="614"/>
      <c r="U24" s="609"/>
      <c r="V24" s="610"/>
      <c r="W24" s="610"/>
      <c r="X24" s="610"/>
      <c r="Y24" s="610"/>
      <c r="Z24" s="611"/>
      <c r="AA24" s="612"/>
      <c r="AB24" s="613"/>
      <c r="AC24" s="613"/>
      <c r="AD24" s="613"/>
      <c r="AE24" s="613"/>
      <c r="AF24" s="614"/>
      <c r="AG24" s="609"/>
      <c r="AH24" s="610"/>
      <c r="AI24" s="610"/>
      <c r="AJ24" s="610"/>
      <c r="AK24" s="610"/>
      <c r="AL24" s="611"/>
    </row>
    <row r="25" spans="1:46">
      <c r="A25" s="1" t="s">
        <v>838</v>
      </c>
      <c r="D25" s="171" t="s">
        <v>839</v>
      </c>
      <c r="E25" s="169"/>
      <c r="F25" s="169"/>
      <c r="G25" s="169"/>
      <c r="H25" s="169"/>
      <c r="I25" s="169"/>
      <c r="J25" s="169"/>
      <c r="K25" s="169"/>
      <c r="L25" s="169"/>
      <c r="M25" s="169"/>
      <c r="N25" s="170"/>
      <c r="O25" s="612"/>
      <c r="P25" s="613"/>
      <c r="Q25" s="613"/>
      <c r="R25" s="613"/>
      <c r="S25" s="613"/>
      <c r="T25" s="614"/>
      <c r="U25" s="609"/>
      <c r="V25" s="610"/>
      <c r="W25" s="610"/>
      <c r="X25" s="610"/>
      <c r="Y25" s="610"/>
      <c r="Z25" s="611"/>
      <c r="AA25" s="612"/>
      <c r="AB25" s="613"/>
      <c r="AC25" s="613"/>
      <c r="AD25" s="613"/>
      <c r="AE25" s="613"/>
      <c r="AF25" s="614"/>
      <c r="AG25" s="609"/>
      <c r="AH25" s="610"/>
      <c r="AI25" s="610"/>
      <c r="AJ25" s="610"/>
      <c r="AK25" s="610"/>
      <c r="AL25" s="611"/>
    </row>
    <row r="26" spans="1:46">
      <c r="A26" s="1" t="s">
        <v>840</v>
      </c>
      <c r="D26" s="168" t="s">
        <v>847</v>
      </c>
      <c r="E26" s="169"/>
      <c r="F26" s="169"/>
      <c r="G26" s="169"/>
      <c r="H26" s="169"/>
      <c r="I26" s="169"/>
      <c r="J26" s="169"/>
      <c r="K26" s="169"/>
      <c r="L26" s="169"/>
      <c r="M26" s="169"/>
      <c r="N26" s="170"/>
      <c r="O26" s="609"/>
      <c r="P26" s="610"/>
      <c r="Q26" s="610"/>
      <c r="R26" s="610"/>
      <c r="S26" s="610"/>
      <c r="T26" s="611"/>
      <c r="U26" s="612"/>
      <c r="V26" s="613"/>
      <c r="W26" s="613"/>
      <c r="X26" s="613"/>
      <c r="Y26" s="613"/>
      <c r="Z26" s="614"/>
      <c r="AA26" s="609"/>
      <c r="AB26" s="610"/>
      <c r="AC26" s="610"/>
      <c r="AD26" s="610"/>
      <c r="AE26" s="610"/>
      <c r="AF26" s="611"/>
      <c r="AG26" s="612"/>
      <c r="AH26" s="613"/>
      <c r="AI26" s="613"/>
      <c r="AJ26" s="613"/>
      <c r="AK26" s="613"/>
      <c r="AL26" s="614"/>
    </row>
    <row r="27" spans="1:46">
      <c r="A27" s="1" t="s">
        <v>841</v>
      </c>
      <c r="D27" s="168" t="s">
        <v>848</v>
      </c>
      <c r="E27" s="169"/>
      <c r="F27" s="169"/>
      <c r="G27" s="169"/>
      <c r="H27" s="169"/>
      <c r="I27" s="169"/>
      <c r="J27" s="169"/>
      <c r="K27" s="169"/>
      <c r="L27" s="169"/>
      <c r="M27" s="169"/>
      <c r="N27" s="170"/>
      <c r="O27" s="609"/>
      <c r="P27" s="610"/>
      <c r="Q27" s="610"/>
      <c r="R27" s="610"/>
      <c r="S27" s="610"/>
      <c r="T27" s="611"/>
      <c r="U27" s="609">
        <f>U10+U15+U16+U26</f>
        <v>0</v>
      </c>
      <c r="V27" s="610"/>
      <c r="W27" s="610"/>
      <c r="X27" s="610"/>
      <c r="Y27" s="610"/>
      <c r="Z27" s="611"/>
      <c r="AA27" s="609"/>
      <c r="AB27" s="610"/>
      <c r="AC27" s="610"/>
      <c r="AD27" s="610"/>
      <c r="AE27" s="610"/>
      <c r="AF27" s="611"/>
      <c r="AG27" s="609">
        <f>AG10+AG15+AG16+AG26</f>
        <v>0</v>
      </c>
      <c r="AH27" s="610"/>
      <c r="AI27" s="610"/>
      <c r="AJ27" s="610"/>
      <c r="AK27" s="610"/>
      <c r="AL27" s="611"/>
    </row>
    <row r="28" spans="1:46" ht="7.5" customHeight="1">
      <c r="A28" s="23"/>
      <c r="B28" s="22"/>
      <c r="C28" s="21"/>
      <c r="D28" s="21"/>
      <c r="E28" s="124"/>
      <c r="F28" s="124"/>
      <c r="G28" s="124"/>
      <c r="H28" s="124"/>
      <c r="I28" s="124"/>
      <c r="J28" s="124"/>
      <c r="K28" s="124"/>
      <c r="L28" s="124"/>
      <c r="M28" s="124"/>
      <c r="N28" s="124"/>
      <c r="O28" s="124"/>
      <c r="P28" s="127"/>
      <c r="Q28" s="127"/>
      <c r="R28" s="127"/>
      <c r="S28" s="127"/>
      <c r="T28" s="127"/>
      <c r="U28" s="127"/>
      <c r="V28" s="127"/>
      <c r="W28" s="127"/>
      <c r="X28" s="127"/>
      <c r="Y28" s="127"/>
      <c r="Z28" s="127"/>
      <c r="AA28" s="127"/>
      <c r="AB28" s="127"/>
      <c r="AC28" s="127"/>
      <c r="AD28" s="127"/>
      <c r="AE28" s="127"/>
      <c r="AF28" s="127"/>
      <c r="AG28" s="126"/>
      <c r="AJ28"/>
      <c r="AK28"/>
      <c r="AL28"/>
      <c r="AM28"/>
      <c r="AN28"/>
      <c r="AO28"/>
      <c r="AP28"/>
      <c r="AQ28"/>
    </row>
    <row r="29" spans="1:46" ht="26.25" customHeight="1">
      <c r="A29" s="23"/>
      <c r="B29" s="22"/>
      <c r="C29" s="21"/>
      <c r="D29" s="44"/>
      <c r="E29" s="278"/>
      <c r="F29" s="278"/>
      <c r="G29" s="278"/>
      <c r="H29" s="278"/>
      <c r="I29" s="278"/>
      <c r="J29" s="278"/>
      <c r="K29" s="278"/>
      <c r="L29" s="278"/>
      <c r="M29" s="278"/>
      <c r="N29" s="278"/>
      <c r="O29" s="278"/>
      <c r="P29" s="278"/>
      <c r="Q29" s="278"/>
      <c r="R29" s="278"/>
      <c r="S29" s="278"/>
      <c r="T29" s="278"/>
      <c r="U29" s="278"/>
      <c r="V29" s="278"/>
      <c r="W29" s="278"/>
      <c r="X29" s="278"/>
      <c r="Y29" s="278"/>
      <c r="Z29" s="278"/>
      <c r="AA29" s="278"/>
      <c r="AB29" s="278"/>
      <c r="AC29" s="278"/>
      <c r="AD29" s="278"/>
      <c r="AE29" s="278"/>
      <c r="AF29" s="278"/>
      <c r="AG29" s="278"/>
      <c r="AH29" s="278"/>
      <c r="AI29" s="278"/>
      <c r="AJ29" s="278"/>
      <c r="AK29" s="278"/>
      <c r="AL29" s="278"/>
      <c r="AM29" s="104" t="s">
        <v>217</v>
      </c>
      <c r="AN29" s="44"/>
      <c r="AO29" s="44"/>
      <c r="AP29" s="44"/>
      <c r="AQ29" s="44"/>
      <c r="AR29" s="44"/>
      <c r="AS29" s="44"/>
      <c r="AT29" s="24"/>
    </row>
    <row r="30" spans="1:46" ht="16.5" customHeight="1">
      <c r="AR30" s="1"/>
      <c r="AS30" s="1"/>
    </row>
    <row r="32" spans="1:46" ht="103.5" customHeight="1">
      <c r="B32" s="236" t="s">
        <v>1025</v>
      </c>
      <c r="C32" s="237"/>
      <c r="D32" s="237"/>
      <c r="E32" s="237"/>
      <c r="F32" s="237"/>
      <c r="G32" s="237"/>
      <c r="H32" s="237"/>
      <c r="I32" s="237"/>
      <c r="J32" s="237"/>
      <c r="K32" s="237"/>
      <c r="L32" s="237"/>
      <c r="M32" s="237"/>
      <c r="N32" s="237"/>
      <c r="O32" s="237"/>
      <c r="P32" s="237"/>
      <c r="Q32" s="237"/>
      <c r="R32" s="237"/>
      <c r="S32" s="237"/>
      <c r="T32" s="237"/>
      <c r="U32" s="237"/>
      <c r="V32" s="237"/>
      <c r="W32" s="237"/>
      <c r="X32" s="237"/>
      <c r="Y32" s="237"/>
      <c r="Z32" s="237"/>
      <c r="AA32" s="237"/>
      <c r="AB32" s="237"/>
      <c r="AC32" s="237"/>
      <c r="AD32" s="237"/>
      <c r="AE32" s="237"/>
      <c r="AF32" s="237"/>
      <c r="AG32" s="237"/>
      <c r="AH32" s="237"/>
      <c r="AI32" s="237"/>
      <c r="AJ32" s="237"/>
      <c r="AK32" s="237"/>
      <c r="AL32" s="238"/>
    </row>
  </sheetData>
  <protectedRanges>
    <protectedRange sqref="U8 AG8 O11 O13:T14 U15 O17:T19 O21:T25 U26 AA11 AA13:AF14 AG15 AA17:AF19 AA21:AF25 AG26" name="범위2"/>
  </protectedRanges>
  <mergeCells count="88">
    <mergeCell ref="G3:AH3"/>
    <mergeCell ref="V4:X4"/>
    <mergeCell ref="AC4:AE4"/>
    <mergeCell ref="V5:X5"/>
    <mergeCell ref="AC5:AE5"/>
    <mergeCell ref="AI6:AL6"/>
    <mergeCell ref="D7:N9"/>
    <mergeCell ref="O8:T8"/>
    <mergeCell ref="U8:Z8"/>
    <mergeCell ref="AA8:AF8"/>
    <mergeCell ref="AG8:AL8"/>
    <mergeCell ref="O9:Z9"/>
    <mergeCell ref="AA9:AL9"/>
    <mergeCell ref="O10:T10"/>
    <mergeCell ref="U10:Z10"/>
    <mergeCell ref="AA10:AF10"/>
    <mergeCell ref="AG10:AL10"/>
    <mergeCell ref="O11:T11"/>
    <mergeCell ref="U11:Z11"/>
    <mergeCell ref="AA11:AF11"/>
    <mergeCell ref="AG11:AL11"/>
    <mergeCell ref="O12:T12"/>
    <mergeCell ref="U12:Z12"/>
    <mergeCell ref="AA12:AF12"/>
    <mergeCell ref="AG12:AL12"/>
    <mergeCell ref="O13:T13"/>
    <mergeCell ref="U13:Z13"/>
    <mergeCell ref="AA13:AF13"/>
    <mergeCell ref="AG13:AL13"/>
    <mergeCell ref="O14:T14"/>
    <mergeCell ref="U14:Z14"/>
    <mergeCell ref="AA14:AF14"/>
    <mergeCell ref="AG14:AL14"/>
    <mergeCell ref="O15:T15"/>
    <mergeCell ref="U15:Z15"/>
    <mergeCell ref="AA15:AF15"/>
    <mergeCell ref="AG15:AL15"/>
    <mergeCell ref="O16:T16"/>
    <mergeCell ref="U16:Z16"/>
    <mergeCell ref="AA16:AF16"/>
    <mergeCell ref="AG16:AL16"/>
    <mergeCell ref="O17:T17"/>
    <mergeCell ref="U17:Z17"/>
    <mergeCell ref="AA17:AF17"/>
    <mergeCell ref="AG17:AL17"/>
    <mergeCell ref="O18:T18"/>
    <mergeCell ref="U18:Z18"/>
    <mergeCell ref="AA18:AF18"/>
    <mergeCell ref="AG18:AL18"/>
    <mergeCell ref="O19:T19"/>
    <mergeCell ref="U19:Z19"/>
    <mergeCell ref="AA19:AF19"/>
    <mergeCell ref="AG19:AL19"/>
    <mergeCell ref="O20:T20"/>
    <mergeCell ref="U20:Z20"/>
    <mergeCell ref="AA20:AF20"/>
    <mergeCell ref="AG20:AL20"/>
    <mergeCell ref="O21:T21"/>
    <mergeCell ref="U21:Z21"/>
    <mergeCell ref="AA21:AF21"/>
    <mergeCell ref="AG21:AL21"/>
    <mergeCell ref="U25:Z25"/>
    <mergeCell ref="AA25:AF25"/>
    <mergeCell ref="AG25:AL25"/>
    <mergeCell ref="O22:T22"/>
    <mergeCell ref="U22:Z22"/>
    <mergeCell ref="AA22:AF22"/>
    <mergeCell ref="AG22:AL22"/>
    <mergeCell ref="O23:T23"/>
    <mergeCell ref="U23:Z23"/>
    <mergeCell ref="AA23:AF23"/>
    <mergeCell ref="AG23:AL23"/>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AM2" sqref="AM2"/>
    </sheetView>
  </sheetViews>
  <sheetFormatPr defaultRowHeight="16.5"/>
  <cols>
    <col min="1" max="1" width="9" style="1" customWidth="1"/>
    <col min="2" max="3" width="1.125" style="1" customWidth="1"/>
    <col min="4" max="14" width="3.25" style="1" customWidth="1"/>
    <col min="15" max="38" width="3.125" style="1" customWidth="1"/>
    <col min="39" max="45" width="9" style="1"/>
  </cols>
  <sheetData>
    <row r="1" spans="1:45">
      <c r="D1" s="308"/>
      <c r="E1" s="308"/>
      <c r="F1" s="308"/>
      <c r="G1" s="308"/>
      <c r="H1" s="308"/>
      <c r="I1" s="308"/>
      <c r="J1" s="308"/>
      <c r="K1" s="308"/>
      <c r="L1" s="308"/>
      <c r="M1" s="308"/>
      <c r="N1" s="308"/>
      <c r="O1" s="308"/>
      <c r="P1" s="308"/>
      <c r="Q1" s="308"/>
      <c r="R1" s="308"/>
      <c r="S1" s="308"/>
      <c r="T1" s="308"/>
      <c r="U1" s="308"/>
      <c r="V1" s="308"/>
      <c r="W1" s="308"/>
      <c r="X1" s="308"/>
      <c r="Y1" s="308"/>
      <c r="Z1" s="308"/>
      <c r="AA1" s="308"/>
      <c r="AB1" s="308"/>
      <c r="AC1" s="308"/>
      <c r="AD1" s="308"/>
      <c r="AE1" s="308"/>
      <c r="AF1" s="308"/>
      <c r="AG1" s="308"/>
      <c r="AH1" s="308"/>
      <c r="AI1" s="308"/>
      <c r="AJ1" s="308"/>
      <c r="AK1" s="308"/>
    </row>
    <row r="2" spans="1:45" ht="20.25" customHeight="1">
      <c r="A2" s="99"/>
      <c r="B2" s="558" t="s">
        <v>1024</v>
      </c>
      <c r="C2" s="558"/>
      <c r="D2" s="558"/>
      <c r="E2" s="558"/>
      <c r="F2" s="558"/>
      <c r="G2" s="558"/>
      <c r="H2" s="558"/>
      <c r="I2" s="558"/>
      <c r="J2" s="558"/>
      <c r="K2" s="558"/>
      <c r="L2" s="558"/>
      <c r="M2" s="558"/>
      <c r="N2" s="558"/>
      <c r="O2" s="558"/>
      <c r="P2" s="558"/>
      <c r="Q2" s="558"/>
      <c r="R2" s="558"/>
      <c r="S2" s="558"/>
      <c r="T2" s="558"/>
      <c r="U2" s="558"/>
      <c r="V2" s="558"/>
      <c r="W2" s="558"/>
      <c r="X2" s="558"/>
      <c r="Y2" s="558"/>
      <c r="Z2" s="558"/>
      <c r="AA2" s="558"/>
      <c r="AB2" s="558"/>
      <c r="AC2" s="558"/>
      <c r="AD2" s="558"/>
      <c r="AE2" s="558"/>
      <c r="AF2" s="558"/>
      <c r="AG2" s="558"/>
      <c r="AH2" s="558"/>
      <c r="AI2" s="558"/>
      <c r="AJ2" s="558"/>
      <c r="AK2" s="558"/>
      <c r="AL2" s="558"/>
      <c r="AR2"/>
      <c r="AS2"/>
    </row>
    <row r="3" spans="1:45">
      <c r="G3" s="308" t="s">
        <v>1069</v>
      </c>
      <c r="H3" s="308"/>
      <c r="I3" s="308"/>
      <c r="J3" s="308"/>
      <c r="K3" s="308"/>
      <c r="L3" s="308"/>
      <c r="M3" s="308"/>
      <c r="N3" s="308"/>
      <c r="O3" s="308"/>
      <c r="P3" s="308"/>
      <c r="Q3" s="308"/>
      <c r="R3" s="308"/>
      <c r="S3" s="308"/>
      <c r="T3" s="308"/>
      <c r="U3" s="308"/>
      <c r="V3" s="308"/>
      <c r="W3" s="308"/>
      <c r="X3" s="308"/>
      <c r="Y3" s="308"/>
      <c r="Z3" s="308"/>
      <c r="AA3" s="308"/>
      <c r="AB3" s="308"/>
      <c r="AC3" s="308"/>
      <c r="AD3" s="308"/>
      <c r="AE3" s="308"/>
      <c r="AF3" s="308"/>
      <c r="AG3" s="308"/>
      <c r="AH3" s="308"/>
      <c r="AR3"/>
      <c r="AS3"/>
    </row>
    <row r="4" spans="1:45">
      <c r="J4" s="27" t="s">
        <v>415</v>
      </c>
      <c r="L4" s="27" t="s">
        <v>416</v>
      </c>
      <c r="M4" s="165">
        <f>'5부.Ⅰ'!Q6</f>
        <v>6</v>
      </c>
      <c r="N4" s="188" t="s">
        <v>417</v>
      </c>
      <c r="O4" s="165">
        <f>'5부.Ⅰ'!S6</f>
        <v>3</v>
      </c>
      <c r="P4" s="188" t="s">
        <v>1056</v>
      </c>
      <c r="Q4" s="43"/>
      <c r="R4" s="188"/>
      <c r="S4" s="188" t="s">
        <v>659</v>
      </c>
      <c r="T4" s="157"/>
      <c r="U4" s="188"/>
      <c r="V4" s="606" t="str">
        <f>'5부.Ⅱ'!V4</f>
        <v>2021.01.01</v>
      </c>
      <c r="W4" s="606"/>
      <c r="X4" s="606"/>
      <c r="Y4" s="188"/>
      <c r="Z4" s="188" t="s">
        <v>660</v>
      </c>
      <c r="AA4" s="188"/>
      <c r="AB4" s="157"/>
      <c r="AC4" s="606" t="str">
        <f>'5부.Ⅱ'!AC4</f>
        <v>2021.09.30</v>
      </c>
      <c r="AD4" s="606"/>
      <c r="AE4" s="606"/>
      <c r="AF4" s="157"/>
      <c r="AG4" s="188"/>
      <c r="AH4" s="27"/>
      <c r="AI4" s="27"/>
      <c r="AJ4" s="27"/>
      <c r="AK4" s="27"/>
      <c r="AL4" s="27"/>
    </row>
    <row r="5" spans="1:45">
      <c r="J5" s="27" t="s">
        <v>421</v>
      </c>
      <c r="L5" s="27" t="s">
        <v>416</v>
      </c>
      <c r="M5" s="189">
        <f>'5부.Ⅰ'!Q7</f>
        <v>5</v>
      </c>
      <c r="N5" s="188" t="s">
        <v>417</v>
      </c>
      <c r="O5" s="166"/>
      <c r="P5" s="188" t="s">
        <v>877</v>
      </c>
      <c r="Q5" s="43"/>
      <c r="R5" s="188"/>
      <c r="S5" s="188" t="s">
        <v>659</v>
      </c>
      <c r="T5" s="157"/>
      <c r="U5" s="188"/>
      <c r="V5" s="622" t="str">
        <f>'5부.Ⅱ'!V5</f>
        <v>2020.01.01</v>
      </c>
      <c r="W5" s="622"/>
      <c r="X5" s="622"/>
      <c r="Y5" s="188"/>
      <c r="Z5" s="188" t="s">
        <v>660</v>
      </c>
      <c r="AA5" s="188"/>
      <c r="AB5" s="157"/>
      <c r="AC5" s="622" t="str">
        <f>'5부.Ⅱ'!AC5</f>
        <v>2020.09.30</v>
      </c>
      <c r="AD5" s="622"/>
      <c r="AE5" s="622"/>
      <c r="AF5" s="157"/>
      <c r="AG5" s="188"/>
      <c r="AH5" s="27"/>
      <c r="AI5" s="27"/>
      <c r="AJ5" s="27"/>
      <c r="AK5" s="27"/>
      <c r="AL5" s="27"/>
    </row>
    <row r="6" spans="1:45" ht="17.25" customHeight="1">
      <c r="B6" s="47"/>
      <c r="C6" s="47"/>
      <c r="D6" s="27" t="s">
        <v>422</v>
      </c>
      <c r="E6" s="133"/>
      <c r="F6" s="133"/>
      <c r="G6" s="27" t="str">
        <f>표지!E28</f>
        <v>대한제4호뉴스테이위탁관리부동산투자회사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580" t="s">
        <v>26</v>
      </c>
      <c r="AJ6" s="580"/>
      <c r="AK6" s="580"/>
      <c r="AL6" s="580"/>
      <c r="AM6" s="14"/>
    </row>
    <row r="7" spans="1:45">
      <c r="D7" s="600" t="s">
        <v>424</v>
      </c>
      <c r="E7" s="601"/>
      <c r="F7" s="601"/>
      <c r="G7" s="601"/>
      <c r="H7" s="601"/>
      <c r="I7" s="601"/>
      <c r="J7" s="601"/>
      <c r="K7" s="601"/>
      <c r="L7" s="601"/>
      <c r="M7" s="601"/>
      <c r="N7" s="602"/>
      <c r="O7" s="145"/>
      <c r="P7" s="159"/>
      <c r="Q7" s="159"/>
      <c r="R7" s="159"/>
      <c r="S7" s="159" t="s">
        <v>878</v>
      </c>
      <c r="T7" s="160">
        <f>M4</f>
        <v>6</v>
      </c>
      <c r="U7" s="159" t="s">
        <v>426</v>
      </c>
      <c r="V7" s="159"/>
      <c r="W7" s="159"/>
      <c r="X7" s="159"/>
      <c r="Y7" s="159"/>
      <c r="Z7" s="161"/>
      <c r="AA7" s="145"/>
      <c r="AB7" s="159"/>
      <c r="AC7" s="159"/>
      <c r="AD7" s="159"/>
      <c r="AE7" s="159" t="s">
        <v>151</v>
      </c>
      <c r="AF7" s="140">
        <f>M5</f>
        <v>5</v>
      </c>
      <c r="AG7" s="159" t="s">
        <v>428</v>
      </c>
      <c r="AH7" s="159"/>
      <c r="AI7" s="159"/>
      <c r="AJ7" s="159"/>
      <c r="AK7" s="159"/>
      <c r="AL7" s="161"/>
    </row>
    <row r="8" spans="1:45">
      <c r="A8" s="162" t="s">
        <v>879</v>
      </c>
      <c r="D8" s="603"/>
      <c r="E8" s="604"/>
      <c r="F8" s="604"/>
      <c r="G8" s="604"/>
      <c r="H8" s="604"/>
      <c r="I8" s="604"/>
      <c r="J8" s="604"/>
      <c r="K8" s="604"/>
      <c r="L8" s="604"/>
      <c r="M8" s="604"/>
      <c r="N8" s="605"/>
      <c r="O8" s="584" t="s">
        <v>429</v>
      </c>
      <c r="P8" s="585"/>
      <c r="Q8" s="585"/>
      <c r="R8" s="585"/>
      <c r="S8" s="585"/>
      <c r="T8" s="585"/>
      <c r="U8" s="585"/>
      <c r="V8" s="585"/>
      <c r="W8" s="585"/>
      <c r="X8" s="585"/>
      <c r="Y8" s="585"/>
      <c r="Z8" s="586"/>
      <c r="AA8" s="584" t="s">
        <v>429</v>
      </c>
      <c r="AB8" s="585"/>
      <c r="AC8" s="585"/>
      <c r="AD8" s="585"/>
      <c r="AE8" s="585"/>
      <c r="AF8" s="585"/>
      <c r="AG8" s="585"/>
      <c r="AH8" s="585"/>
      <c r="AI8" s="585"/>
      <c r="AJ8" s="585"/>
      <c r="AK8" s="585"/>
      <c r="AL8" s="586"/>
    </row>
    <row r="9" spans="1:45">
      <c r="A9" s="1" t="s">
        <v>880</v>
      </c>
      <c r="D9" s="168" t="s">
        <v>1016</v>
      </c>
      <c r="E9" s="169"/>
      <c r="F9" s="169"/>
      <c r="G9" s="169"/>
      <c r="H9" s="169"/>
      <c r="I9" s="169"/>
      <c r="J9" s="169"/>
      <c r="K9" s="169"/>
      <c r="L9" s="169"/>
      <c r="M9" s="169"/>
      <c r="N9" s="170"/>
      <c r="O9" s="609"/>
      <c r="P9" s="610"/>
      <c r="Q9" s="610"/>
      <c r="R9" s="610"/>
      <c r="S9" s="610"/>
      <c r="T9" s="611"/>
      <c r="U9" s="609">
        <f>U10+U11+U24+U47+U48+U49+U50</f>
        <v>0</v>
      </c>
      <c r="V9" s="610"/>
      <c r="W9" s="610"/>
      <c r="X9" s="610"/>
      <c r="Y9" s="610"/>
      <c r="Z9" s="611"/>
      <c r="AA9" s="609"/>
      <c r="AB9" s="610"/>
      <c r="AC9" s="610"/>
      <c r="AD9" s="610"/>
      <c r="AE9" s="610"/>
      <c r="AF9" s="611"/>
      <c r="AG9" s="609">
        <f>AG10+AG11+AG24+AG47+AG48+AG49+AG50</f>
        <v>0</v>
      </c>
      <c r="AH9" s="610"/>
      <c r="AI9" s="610"/>
      <c r="AJ9" s="610"/>
      <c r="AK9" s="610"/>
      <c r="AL9" s="611"/>
    </row>
    <row r="10" spans="1:45">
      <c r="A10" s="1" t="s">
        <v>881</v>
      </c>
      <c r="D10" s="168" t="s">
        <v>882</v>
      </c>
      <c r="E10" s="169"/>
      <c r="F10" s="169"/>
      <c r="G10" s="169"/>
      <c r="H10" s="169"/>
      <c r="I10" s="169"/>
      <c r="J10" s="169"/>
      <c r="K10" s="169"/>
      <c r="L10" s="169"/>
      <c r="M10" s="169"/>
      <c r="N10" s="170"/>
      <c r="O10" s="615"/>
      <c r="P10" s="616"/>
      <c r="Q10" s="616"/>
      <c r="R10" s="616"/>
      <c r="S10" s="616"/>
      <c r="T10" s="617"/>
      <c r="U10" s="612"/>
      <c r="V10" s="613"/>
      <c r="W10" s="613"/>
      <c r="X10" s="613"/>
      <c r="Y10" s="613"/>
      <c r="Z10" s="614"/>
      <c r="AA10" s="615"/>
      <c r="AB10" s="616"/>
      <c r="AC10" s="616"/>
      <c r="AD10" s="616"/>
      <c r="AE10" s="616"/>
      <c r="AF10" s="617"/>
      <c r="AG10" s="612"/>
      <c r="AH10" s="613"/>
      <c r="AI10" s="613"/>
      <c r="AJ10" s="613"/>
      <c r="AK10" s="613"/>
      <c r="AL10" s="614"/>
    </row>
    <row r="11" spans="1:45">
      <c r="A11" s="1" t="s">
        <v>883</v>
      </c>
      <c r="D11" s="168" t="s">
        <v>884</v>
      </c>
      <c r="E11" s="169"/>
      <c r="F11" s="169"/>
      <c r="G11" s="169"/>
      <c r="H11" s="169"/>
      <c r="I11" s="169"/>
      <c r="J11" s="169"/>
      <c r="K11" s="169"/>
      <c r="L11" s="169"/>
      <c r="M11" s="169"/>
      <c r="N11" s="170"/>
      <c r="O11" s="609"/>
      <c r="P11" s="610"/>
      <c r="Q11" s="610"/>
      <c r="R11" s="610"/>
      <c r="S11" s="610"/>
      <c r="T11" s="611"/>
      <c r="U11" s="609">
        <f>SUM(O12:T23)</f>
        <v>0</v>
      </c>
      <c r="V11" s="610"/>
      <c r="W11" s="610"/>
      <c r="X11" s="610"/>
      <c r="Y11" s="610"/>
      <c r="Z11" s="611"/>
      <c r="AA11" s="609"/>
      <c r="AB11" s="610"/>
      <c r="AC11" s="610"/>
      <c r="AD11" s="610"/>
      <c r="AE11" s="610"/>
      <c r="AF11" s="611"/>
      <c r="AG11" s="609">
        <f>SUM(AA12:AF23)</f>
        <v>0</v>
      </c>
      <c r="AH11" s="610"/>
      <c r="AI11" s="610"/>
      <c r="AJ11" s="610"/>
      <c r="AK11" s="610"/>
      <c r="AL11" s="611"/>
    </row>
    <row r="12" spans="1:45">
      <c r="A12" s="1" t="s">
        <v>885</v>
      </c>
      <c r="D12" s="171" t="s">
        <v>886</v>
      </c>
      <c r="E12" s="169"/>
      <c r="F12" s="169"/>
      <c r="G12" s="169"/>
      <c r="H12" s="169"/>
      <c r="I12" s="169"/>
      <c r="J12" s="169"/>
      <c r="K12" s="169"/>
      <c r="L12" s="169"/>
      <c r="M12" s="169"/>
      <c r="N12" s="170"/>
      <c r="O12" s="612"/>
      <c r="P12" s="613"/>
      <c r="Q12" s="613"/>
      <c r="R12" s="613"/>
      <c r="S12" s="613"/>
      <c r="T12" s="614"/>
      <c r="U12" s="609"/>
      <c r="V12" s="610"/>
      <c r="W12" s="610"/>
      <c r="X12" s="610"/>
      <c r="Y12" s="610"/>
      <c r="Z12" s="611"/>
      <c r="AA12" s="612"/>
      <c r="AB12" s="613"/>
      <c r="AC12" s="613"/>
      <c r="AD12" s="613"/>
      <c r="AE12" s="613"/>
      <c r="AF12" s="614"/>
      <c r="AG12" s="609"/>
      <c r="AH12" s="610"/>
      <c r="AI12" s="610"/>
      <c r="AJ12" s="610"/>
      <c r="AK12" s="610"/>
      <c r="AL12" s="611"/>
    </row>
    <row r="13" spans="1:45">
      <c r="A13" s="1" t="s">
        <v>887</v>
      </c>
      <c r="D13" s="171" t="s">
        <v>888</v>
      </c>
      <c r="E13" s="169"/>
      <c r="F13" s="169"/>
      <c r="G13" s="169"/>
      <c r="H13" s="169"/>
      <c r="I13" s="169"/>
      <c r="J13" s="169"/>
      <c r="K13" s="169"/>
      <c r="L13" s="169"/>
      <c r="M13" s="169"/>
      <c r="N13" s="170"/>
      <c r="O13" s="612"/>
      <c r="P13" s="613"/>
      <c r="Q13" s="613"/>
      <c r="R13" s="613"/>
      <c r="S13" s="613"/>
      <c r="T13" s="614"/>
      <c r="U13" s="609"/>
      <c r="V13" s="610"/>
      <c r="W13" s="610"/>
      <c r="X13" s="610"/>
      <c r="Y13" s="610"/>
      <c r="Z13" s="611"/>
      <c r="AA13" s="612"/>
      <c r="AB13" s="613"/>
      <c r="AC13" s="613"/>
      <c r="AD13" s="613"/>
      <c r="AE13" s="613"/>
      <c r="AF13" s="614"/>
      <c r="AG13" s="609"/>
      <c r="AH13" s="610"/>
      <c r="AI13" s="610"/>
      <c r="AJ13" s="610"/>
      <c r="AK13" s="610"/>
      <c r="AL13" s="611"/>
    </row>
    <row r="14" spans="1:45">
      <c r="A14" s="1" t="s">
        <v>889</v>
      </c>
      <c r="D14" s="171" t="s">
        <v>360</v>
      </c>
      <c r="E14" s="169"/>
      <c r="F14" s="169"/>
      <c r="G14" s="169"/>
      <c r="H14" s="169"/>
      <c r="I14" s="169"/>
      <c r="J14" s="169"/>
      <c r="K14" s="169"/>
      <c r="L14" s="169"/>
      <c r="M14" s="169"/>
      <c r="N14" s="170"/>
      <c r="O14" s="612"/>
      <c r="P14" s="613"/>
      <c r="Q14" s="613"/>
      <c r="R14" s="613"/>
      <c r="S14" s="613"/>
      <c r="T14" s="614"/>
      <c r="U14" s="609"/>
      <c r="V14" s="610"/>
      <c r="W14" s="610"/>
      <c r="X14" s="610"/>
      <c r="Y14" s="610"/>
      <c r="Z14" s="611"/>
      <c r="AA14" s="612"/>
      <c r="AB14" s="613"/>
      <c r="AC14" s="613"/>
      <c r="AD14" s="613"/>
      <c r="AE14" s="613"/>
      <c r="AF14" s="614"/>
      <c r="AG14" s="609"/>
      <c r="AH14" s="610"/>
      <c r="AI14" s="610"/>
      <c r="AJ14" s="610"/>
      <c r="AK14" s="610"/>
      <c r="AL14" s="611"/>
    </row>
    <row r="15" spans="1:45">
      <c r="A15" s="1" t="s">
        <v>890</v>
      </c>
      <c r="D15" s="171" t="s">
        <v>891</v>
      </c>
      <c r="E15" s="169"/>
      <c r="F15" s="169"/>
      <c r="G15" s="169"/>
      <c r="H15" s="169"/>
      <c r="I15" s="169"/>
      <c r="J15" s="169"/>
      <c r="K15" s="169"/>
      <c r="L15" s="169"/>
      <c r="M15" s="169"/>
      <c r="N15" s="170"/>
      <c r="O15" s="612"/>
      <c r="P15" s="613"/>
      <c r="Q15" s="613"/>
      <c r="R15" s="613"/>
      <c r="S15" s="613"/>
      <c r="T15" s="614"/>
      <c r="U15" s="609"/>
      <c r="V15" s="610"/>
      <c r="W15" s="610"/>
      <c r="X15" s="610"/>
      <c r="Y15" s="610"/>
      <c r="Z15" s="611"/>
      <c r="AA15" s="612"/>
      <c r="AB15" s="613"/>
      <c r="AC15" s="613"/>
      <c r="AD15" s="613"/>
      <c r="AE15" s="613"/>
      <c r="AF15" s="614"/>
      <c r="AG15" s="609"/>
      <c r="AH15" s="610"/>
      <c r="AI15" s="610"/>
      <c r="AJ15" s="610"/>
      <c r="AK15" s="610"/>
      <c r="AL15" s="611"/>
    </row>
    <row r="16" spans="1:45">
      <c r="A16" s="1" t="s">
        <v>892</v>
      </c>
      <c r="D16" s="171" t="s">
        <v>893</v>
      </c>
      <c r="E16" s="169"/>
      <c r="F16" s="169"/>
      <c r="G16" s="169"/>
      <c r="H16" s="169"/>
      <c r="I16" s="169"/>
      <c r="J16" s="169"/>
      <c r="K16" s="169"/>
      <c r="L16" s="169"/>
      <c r="M16" s="169"/>
      <c r="N16" s="170"/>
      <c r="O16" s="612"/>
      <c r="P16" s="613"/>
      <c r="Q16" s="613"/>
      <c r="R16" s="613"/>
      <c r="S16" s="613"/>
      <c r="T16" s="614"/>
      <c r="U16" s="609"/>
      <c r="V16" s="610"/>
      <c r="W16" s="610"/>
      <c r="X16" s="610"/>
      <c r="Y16" s="610"/>
      <c r="Z16" s="611"/>
      <c r="AA16" s="612"/>
      <c r="AB16" s="613"/>
      <c r="AC16" s="613"/>
      <c r="AD16" s="613"/>
      <c r="AE16" s="613"/>
      <c r="AF16" s="614"/>
      <c r="AG16" s="609"/>
      <c r="AH16" s="610"/>
      <c r="AI16" s="610"/>
      <c r="AJ16" s="610"/>
      <c r="AK16" s="610"/>
      <c r="AL16" s="611"/>
    </row>
    <row r="17" spans="1:38">
      <c r="A17" s="1" t="s">
        <v>894</v>
      </c>
      <c r="D17" s="171" t="s">
        <v>895</v>
      </c>
      <c r="E17" s="169"/>
      <c r="F17" s="169"/>
      <c r="G17" s="169"/>
      <c r="H17" s="169"/>
      <c r="I17" s="169"/>
      <c r="J17" s="169"/>
      <c r="K17" s="169"/>
      <c r="L17" s="169"/>
      <c r="M17" s="169"/>
      <c r="N17" s="170"/>
      <c r="O17" s="612"/>
      <c r="P17" s="613"/>
      <c r="Q17" s="613"/>
      <c r="R17" s="613"/>
      <c r="S17" s="613"/>
      <c r="T17" s="614"/>
      <c r="U17" s="609"/>
      <c r="V17" s="610"/>
      <c r="W17" s="610"/>
      <c r="X17" s="610"/>
      <c r="Y17" s="610"/>
      <c r="Z17" s="611"/>
      <c r="AA17" s="612"/>
      <c r="AB17" s="613"/>
      <c r="AC17" s="613"/>
      <c r="AD17" s="613"/>
      <c r="AE17" s="613"/>
      <c r="AF17" s="614"/>
      <c r="AG17" s="609"/>
      <c r="AH17" s="610"/>
      <c r="AI17" s="610"/>
      <c r="AJ17" s="610"/>
      <c r="AK17" s="610"/>
      <c r="AL17" s="611"/>
    </row>
    <row r="18" spans="1:38">
      <c r="A18" s="1" t="s">
        <v>896</v>
      </c>
      <c r="D18" s="171" t="s">
        <v>897</v>
      </c>
      <c r="E18" s="169"/>
      <c r="F18" s="169"/>
      <c r="G18" s="169"/>
      <c r="H18" s="169"/>
      <c r="I18" s="169"/>
      <c r="J18" s="169"/>
      <c r="K18" s="169"/>
      <c r="L18" s="169"/>
      <c r="M18" s="169"/>
      <c r="N18" s="170"/>
      <c r="O18" s="612"/>
      <c r="P18" s="613"/>
      <c r="Q18" s="613"/>
      <c r="R18" s="613"/>
      <c r="S18" s="613"/>
      <c r="T18" s="614"/>
      <c r="U18" s="609"/>
      <c r="V18" s="610"/>
      <c r="W18" s="610"/>
      <c r="X18" s="610"/>
      <c r="Y18" s="610"/>
      <c r="Z18" s="611"/>
      <c r="AA18" s="612"/>
      <c r="AB18" s="613"/>
      <c r="AC18" s="613"/>
      <c r="AD18" s="613"/>
      <c r="AE18" s="613"/>
      <c r="AF18" s="614"/>
      <c r="AG18" s="609"/>
      <c r="AH18" s="610"/>
      <c r="AI18" s="610"/>
      <c r="AJ18" s="610"/>
      <c r="AK18" s="610"/>
      <c r="AL18" s="611"/>
    </row>
    <row r="19" spans="1:38">
      <c r="A19" s="1" t="s">
        <v>898</v>
      </c>
      <c r="D19" s="171" t="s">
        <v>899</v>
      </c>
      <c r="E19" s="169"/>
      <c r="F19" s="169"/>
      <c r="G19" s="169"/>
      <c r="H19" s="169"/>
      <c r="I19" s="169"/>
      <c r="J19" s="169"/>
      <c r="K19" s="169"/>
      <c r="L19" s="169"/>
      <c r="M19" s="169"/>
      <c r="N19" s="170"/>
      <c r="O19" s="612"/>
      <c r="P19" s="613"/>
      <c r="Q19" s="613"/>
      <c r="R19" s="613"/>
      <c r="S19" s="613"/>
      <c r="T19" s="614"/>
      <c r="U19" s="609"/>
      <c r="V19" s="610"/>
      <c r="W19" s="610"/>
      <c r="X19" s="610"/>
      <c r="Y19" s="610"/>
      <c r="Z19" s="611"/>
      <c r="AA19" s="612"/>
      <c r="AB19" s="613"/>
      <c r="AC19" s="613"/>
      <c r="AD19" s="613"/>
      <c r="AE19" s="613"/>
      <c r="AF19" s="614"/>
      <c r="AG19" s="609"/>
      <c r="AH19" s="610"/>
      <c r="AI19" s="610"/>
      <c r="AJ19" s="610"/>
      <c r="AK19" s="610"/>
      <c r="AL19" s="611"/>
    </row>
    <row r="20" spans="1:38">
      <c r="A20" s="1" t="s">
        <v>900</v>
      </c>
      <c r="D20" s="171" t="s">
        <v>901</v>
      </c>
      <c r="E20" s="169"/>
      <c r="F20" s="169"/>
      <c r="G20" s="169"/>
      <c r="H20" s="169"/>
      <c r="I20" s="169"/>
      <c r="J20" s="169"/>
      <c r="K20" s="169"/>
      <c r="L20" s="169"/>
      <c r="M20" s="169"/>
      <c r="N20" s="170"/>
      <c r="O20" s="612"/>
      <c r="P20" s="613"/>
      <c r="Q20" s="613"/>
      <c r="R20" s="613"/>
      <c r="S20" s="613"/>
      <c r="T20" s="614"/>
      <c r="U20" s="609"/>
      <c r="V20" s="610"/>
      <c r="W20" s="610"/>
      <c r="X20" s="610"/>
      <c r="Y20" s="610"/>
      <c r="Z20" s="611"/>
      <c r="AA20" s="612"/>
      <c r="AB20" s="613"/>
      <c r="AC20" s="613"/>
      <c r="AD20" s="613"/>
      <c r="AE20" s="613"/>
      <c r="AF20" s="614"/>
      <c r="AG20" s="609"/>
      <c r="AH20" s="610"/>
      <c r="AI20" s="610"/>
      <c r="AJ20" s="610"/>
      <c r="AK20" s="610"/>
      <c r="AL20" s="611"/>
    </row>
    <row r="21" spans="1:38">
      <c r="A21" s="1" t="s">
        <v>1037</v>
      </c>
      <c r="D21" s="148" t="s">
        <v>1036</v>
      </c>
      <c r="E21" s="169"/>
      <c r="F21" s="169"/>
      <c r="G21" s="169"/>
      <c r="H21" s="169"/>
      <c r="I21" s="169"/>
      <c r="J21" s="169"/>
      <c r="K21" s="169"/>
      <c r="L21" s="169"/>
      <c r="M21" s="169"/>
      <c r="N21" s="170"/>
      <c r="O21" s="612"/>
      <c r="P21" s="613"/>
      <c r="Q21" s="613"/>
      <c r="R21" s="613"/>
      <c r="S21" s="613"/>
      <c r="T21" s="614"/>
      <c r="U21" s="609"/>
      <c r="V21" s="610"/>
      <c r="W21" s="610"/>
      <c r="X21" s="610"/>
      <c r="Y21" s="610"/>
      <c r="Z21" s="611"/>
      <c r="AA21" s="612"/>
      <c r="AB21" s="613"/>
      <c r="AC21" s="613"/>
      <c r="AD21" s="613"/>
      <c r="AE21" s="613"/>
      <c r="AF21" s="614"/>
      <c r="AG21" s="609"/>
      <c r="AH21" s="610"/>
      <c r="AI21" s="610"/>
      <c r="AJ21" s="610"/>
      <c r="AK21" s="610"/>
      <c r="AL21" s="611"/>
    </row>
    <row r="22" spans="1:38">
      <c r="A22" s="1" t="s">
        <v>1039</v>
      </c>
      <c r="D22" s="148" t="s">
        <v>1038</v>
      </c>
      <c r="E22" s="169"/>
      <c r="F22" s="169"/>
      <c r="G22" s="169"/>
      <c r="H22" s="169"/>
      <c r="I22" s="169"/>
      <c r="J22" s="169"/>
      <c r="K22" s="169"/>
      <c r="L22" s="169"/>
      <c r="M22" s="169"/>
      <c r="N22" s="170"/>
      <c r="O22" s="612"/>
      <c r="P22" s="613"/>
      <c r="Q22" s="613"/>
      <c r="R22" s="613"/>
      <c r="S22" s="613"/>
      <c r="T22" s="614"/>
      <c r="U22" s="609"/>
      <c r="V22" s="610"/>
      <c r="W22" s="610"/>
      <c r="X22" s="610"/>
      <c r="Y22" s="610"/>
      <c r="Z22" s="611"/>
      <c r="AA22" s="612"/>
      <c r="AB22" s="613"/>
      <c r="AC22" s="613"/>
      <c r="AD22" s="613"/>
      <c r="AE22" s="613"/>
      <c r="AF22" s="614"/>
      <c r="AG22" s="609"/>
      <c r="AH22" s="610"/>
      <c r="AI22" s="610"/>
      <c r="AJ22" s="610"/>
      <c r="AK22" s="610"/>
      <c r="AL22" s="611"/>
    </row>
    <row r="23" spans="1:38">
      <c r="A23" s="1" t="s">
        <v>902</v>
      </c>
      <c r="D23" s="171" t="s">
        <v>903</v>
      </c>
      <c r="E23" s="169"/>
      <c r="F23" s="169"/>
      <c r="G23" s="169"/>
      <c r="H23" s="169"/>
      <c r="I23" s="169"/>
      <c r="J23" s="169"/>
      <c r="K23" s="169"/>
      <c r="L23" s="169"/>
      <c r="M23" s="169"/>
      <c r="N23" s="170"/>
      <c r="O23" s="612"/>
      <c r="P23" s="613"/>
      <c r="Q23" s="613"/>
      <c r="R23" s="613"/>
      <c r="S23" s="613"/>
      <c r="T23" s="614"/>
      <c r="U23" s="609"/>
      <c r="V23" s="610"/>
      <c r="W23" s="610"/>
      <c r="X23" s="610"/>
      <c r="Y23" s="610"/>
      <c r="Z23" s="611"/>
      <c r="AA23" s="612"/>
      <c r="AB23" s="613"/>
      <c r="AC23" s="613"/>
      <c r="AD23" s="613"/>
      <c r="AE23" s="613"/>
      <c r="AF23" s="614"/>
      <c r="AG23" s="609"/>
      <c r="AH23" s="610"/>
      <c r="AI23" s="610"/>
      <c r="AJ23" s="610"/>
      <c r="AK23" s="610"/>
      <c r="AL23" s="611"/>
    </row>
    <row r="24" spans="1:38">
      <c r="A24" s="1" t="s">
        <v>904</v>
      </c>
      <c r="D24" s="168" t="s">
        <v>905</v>
      </c>
      <c r="E24" s="169"/>
      <c r="F24" s="169"/>
      <c r="G24" s="169"/>
      <c r="H24" s="169"/>
      <c r="I24" s="169"/>
      <c r="J24" s="169"/>
      <c r="K24" s="169"/>
      <c r="L24" s="169"/>
      <c r="M24" s="169"/>
      <c r="N24" s="170"/>
      <c r="O24" s="609"/>
      <c r="P24" s="610"/>
      <c r="Q24" s="610"/>
      <c r="R24" s="610"/>
      <c r="S24" s="610"/>
      <c r="T24" s="611"/>
      <c r="U24" s="609">
        <f>SUM(O25:T46)</f>
        <v>0</v>
      </c>
      <c r="V24" s="610"/>
      <c r="W24" s="610"/>
      <c r="X24" s="610"/>
      <c r="Y24" s="610"/>
      <c r="Z24" s="611"/>
      <c r="AA24" s="609"/>
      <c r="AB24" s="610"/>
      <c r="AC24" s="610"/>
      <c r="AD24" s="610"/>
      <c r="AE24" s="610"/>
      <c r="AF24" s="611"/>
      <c r="AG24" s="609">
        <f>SUM(AA25:AF46)</f>
        <v>0</v>
      </c>
      <c r="AH24" s="610"/>
      <c r="AI24" s="610"/>
      <c r="AJ24" s="610"/>
      <c r="AK24" s="610"/>
      <c r="AL24" s="611"/>
    </row>
    <row r="25" spans="1:38">
      <c r="A25" s="1" t="s">
        <v>906</v>
      </c>
      <c r="D25" s="171" t="s">
        <v>907</v>
      </c>
      <c r="E25" s="169"/>
      <c r="F25" s="169"/>
      <c r="G25" s="169"/>
      <c r="H25" s="169"/>
      <c r="I25" s="169"/>
      <c r="J25" s="169"/>
      <c r="K25" s="169"/>
      <c r="L25" s="169"/>
      <c r="M25" s="169"/>
      <c r="N25" s="170"/>
      <c r="O25" s="612"/>
      <c r="P25" s="613"/>
      <c r="Q25" s="613"/>
      <c r="R25" s="613"/>
      <c r="S25" s="613"/>
      <c r="T25" s="614"/>
      <c r="U25" s="609"/>
      <c r="V25" s="610"/>
      <c r="W25" s="610"/>
      <c r="X25" s="610"/>
      <c r="Y25" s="610"/>
      <c r="Z25" s="611"/>
      <c r="AA25" s="612"/>
      <c r="AB25" s="613"/>
      <c r="AC25" s="613"/>
      <c r="AD25" s="613"/>
      <c r="AE25" s="613"/>
      <c r="AF25" s="614"/>
      <c r="AG25" s="609"/>
      <c r="AH25" s="610"/>
      <c r="AI25" s="610"/>
      <c r="AJ25" s="610"/>
      <c r="AK25" s="610"/>
      <c r="AL25" s="611"/>
    </row>
    <row r="26" spans="1:38">
      <c r="A26" s="1" t="s">
        <v>908</v>
      </c>
      <c r="D26" s="171" t="s">
        <v>909</v>
      </c>
      <c r="E26" s="169"/>
      <c r="F26" s="169"/>
      <c r="G26" s="169"/>
      <c r="H26" s="169"/>
      <c r="I26" s="169"/>
      <c r="J26" s="169"/>
      <c r="K26" s="169"/>
      <c r="L26" s="169"/>
      <c r="M26" s="169"/>
      <c r="N26" s="170"/>
      <c r="O26" s="612"/>
      <c r="P26" s="613"/>
      <c r="Q26" s="613"/>
      <c r="R26" s="613"/>
      <c r="S26" s="613"/>
      <c r="T26" s="614"/>
      <c r="U26" s="609"/>
      <c r="V26" s="610"/>
      <c r="W26" s="610"/>
      <c r="X26" s="610"/>
      <c r="Y26" s="610"/>
      <c r="Z26" s="611"/>
      <c r="AA26" s="612"/>
      <c r="AB26" s="613"/>
      <c r="AC26" s="613"/>
      <c r="AD26" s="613"/>
      <c r="AE26" s="613"/>
      <c r="AF26" s="614"/>
      <c r="AG26" s="609"/>
      <c r="AH26" s="610"/>
      <c r="AI26" s="610"/>
      <c r="AJ26" s="610"/>
      <c r="AK26" s="610"/>
      <c r="AL26" s="611"/>
    </row>
    <row r="27" spans="1:38">
      <c r="A27" s="1" t="s">
        <v>910</v>
      </c>
      <c r="D27" s="171" t="s">
        <v>911</v>
      </c>
      <c r="E27" s="169"/>
      <c r="F27" s="169"/>
      <c r="G27" s="169"/>
      <c r="H27" s="169"/>
      <c r="I27" s="169"/>
      <c r="J27" s="169"/>
      <c r="K27" s="169"/>
      <c r="L27" s="169"/>
      <c r="M27" s="169"/>
      <c r="N27" s="170"/>
      <c r="O27" s="612"/>
      <c r="P27" s="613"/>
      <c r="Q27" s="613"/>
      <c r="R27" s="613"/>
      <c r="S27" s="613"/>
      <c r="T27" s="614"/>
      <c r="U27" s="609"/>
      <c r="V27" s="610"/>
      <c r="W27" s="610"/>
      <c r="X27" s="610"/>
      <c r="Y27" s="610"/>
      <c r="Z27" s="611"/>
      <c r="AA27" s="612"/>
      <c r="AB27" s="613"/>
      <c r="AC27" s="613"/>
      <c r="AD27" s="613"/>
      <c r="AE27" s="613"/>
      <c r="AF27" s="614"/>
      <c r="AG27" s="609"/>
      <c r="AH27" s="610"/>
      <c r="AI27" s="610"/>
      <c r="AJ27" s="610"/>
      <c r="AK27" s="610"/>
      <c r="AL27" s="611"/>
    </row>
    <row r="28" spans="1:38">
      <c r="A28" s="1" t="s">
        <v>912</v>
      </c>
      <c r="D28" s="171" t="s">
        <v>913</v>
      </c>
      <c r="E28" s="169"/>
      <c r="F28" s="169"/>
      <c r="G28" s="169"/>
      <c r="H28" s="169"/>
      <c r="I28" s="169"/>
      <c r="J28" s="169"/>
      <c r="K28" s="169"/>
      <c r="L28" s="169"/>
      <c r="M28" s="169"/>
      <c r="N28" s="170"/>
      <c r="O28" s="612"/>
      <c r="P28" s="613"/>
      <c r="Q28" s="613"/>
      <c r="R28" s="613"/>
      <c r="S28" s="613"/>
      <c r="T28" s="614"/>
      <c r="U28" s="609"/>
      <c r="V28" s="610"/>
      <c r="W28" s="610"/>
      <c r="X28" s="610"/>
      <c r="Y28" s="610"/>
      <c r="Z28" s="611"/>
      <c r="AA28" s="612"/>
      <c r="AB28" s="613"/>
      <c r="AC28" s="613"/>
      <c r="AD28" s="613"/>
      <c r="AE28" s="613"/>
      <c r="AF28" s="614"/>
      <c r="AG28" s="609"/>
      <c r="AH28" s="610"/>
      <c r="AI28" s="610"/>
      <c r="AJ28" s="610"/>
      <c r="AK28" s="610"/>
      <c r="AL28" s="611"/>
    </row>
    <row r="29" spans="1:38">
      <c r="A29" s="1" t="s">
        <v>914</v>
      </c>
      <c r="D29" s="171" t="s">
        <v>915</v>
      </c>
      <c r="E29" s="169"/>
      <c r="F29" s="169"/>
      <c r="G29" s="169"/>
      <c r="H29" s="169"/>
      <c r="I29" s="169"/>
      <c r="J29" s="169"/>
      <c r="K29" s="169"/>
      <c r="L29" s="169"/>
      <c r="M29" s="169"/>
      <c r="N29" s="170"/>
      <c r="O29" s="612"/>
      <c r="P29" s="613"/>
      <c r="Q29" s="613"/>
      <c r="R29" s="613"/>
      <c r="S29" s="613"/>
      <c r="T29" s="614"/>
      <c r="U29" s="609"/>
      <c r="V29" s="610"/>
      <c r="W29" s="610"/>
      <c r="X29" s="610"/>
      <c r="Y29" s="610"/>
      <c r="Z29" s="611"/>
      <c r="AA29" s="612"/>
      <c r="AB29" s="613"/>
      <c r="AC29" s="613"/>
      <c r="AD29" s="613"/>
      <c r="AE29" s="613"/>
      <c r="AF29" s="614"/>
      <c r="AG29" s="609"/>
      <c r="AH29" s="610"/>
      <c r="AI29" s="610"/>
      <c r="AJ29" s="610"/>
      <c r="AK29" s="610"/>
      <c r="AL29" s="611"/>
    </row>
    <row r="30" spans="1:38">
      <c r="A30" s="1" t="s">
        <v>916</v>
      </c>
      <c r="D30" s="171" t="s">
        <v>917</v>
      </c>
      <c r="E30" s="169"/>
      <c r="F30" s="169"/>
      <c r="G30" s="169"/>
      <c r="H30" s="169"/>
      <c r="I30" s="169"/>
      <c r="J30" s="169"/>
      <c r="K30" s="169"/>
      <c r="L30" s="169"/>
      <c r="M30" s="169"/>
      <c r="N30" s="170"/>
      <c r="O30" s="612"/>
      <c r="P30" s="613"/>
      <c r="Q30" s="613"/>
      <c r="R30" s="613"/>
      <c r="S30" s="613"/>
      <c r="T30" s="614"/>
      <c r="U30" s="609"/>
      <c r="V30" s="610"/>
      <c r="W30" s="610"/>
      <c r="X30" s="610"/>
      <c r="Y30" s="610"/>
      <c r="Z30" s="611"/>
      <c r="AA30" s="612"/>
      <c r="AB30" s="613"/>
      <c r="AC30" s="613"/>
      <c r="AD30" s="613"/>
      <c r="AE30" s="613"/>
      <c r="AF30" s="614"/>
      <c r="AG30" s="609"/>
      <c r="AH30" s="610"/>
      <c r="AI30" s="610"/>
      <c r="AJ30" s="610"/>
      <c r="AK30" s="610"/>
      <c r="AL30" s="611"/>
    </row>
    <row r="31" spans="1:38">
      <c r="A31" s="1" t="s">
        <v>918</v>
      </c>
      <c r="D31" s="190" t="s">
        <v>919</v>
      </c>
      <c r="E31" s="169"/>
      <c r="F31" s="169"/>
      <c r="G31" s="169"/>
      <c r="H31" s="169"/>
      <c r="I31" s="169"/>
      <c r="J31" s="169"/>
      <c r="K31" s="169"/>
      <c r="L31" s="169"/>
      <c r="M31" s="169"/>
      <c r="N31" s="170"/>
      <c r="O31" s="612"/>
      <c r="P31" s="613"/>
      <c r="Q31" s="613"/>
      <c r="R31" s="613"/>
      <c r="S31" s="613"/>
      <c r="T31" s="614"/>
      <c r="U31" s="609"/>
      <c r="V31" s="610"/>
      <c r="W31" s="610"/>
      <c r="X31" s="610"/>
      <c r="Y31" s="610"/>
      <c r="Z31" s="611"/>
      <c r="AA31" s="612"/>
      <c r="AB31" s="613"/>
      <c r="AC31" s="613"/>
      <c r="AD31" s="613"/>
      <c r="AE31" s="613"/>
      <c r="AF31" s="614"/>
      <c r="AG31" s="609"/>
      <c r="AH31" s="610"/>
      <c r="AI31" s="610"/>
      <c r="AJ31" s="610"/>
      <c r="AK31" s="610"/>
      <c r="AL31" s="611"/>
    </row>
    <row r="32" spans="1:38">
      <c r="A32" s="1" t="s">
        <v>920</v>
      </c>
      <c r="D32" s="190" t="s">
        <v>921</v>
      </c>
      <c r="E32" s="169"/>
      <c r="F32" s="169"/>
      <c r="G32" s="169"/>
      <c r="H32" s="169"/>
      <c r="I32" s="169"/>
      <c r="J32" s="169"/>
      <c r="K32" s="169"/>
      <c r="L32" s="169"/>
      <c r="M32" s="169"/>
      <c r="N32" s="170"/>
      <c r="O32" s="612"/>
      <c r="P32" s="613"/>
      <c r="Q32" s="613"/>
      <c r="R32" s="613"/>
      <c r="S32" s="613"/>
      <c r="T32" s="614"/>
      <c r="U32" s="609"/>
      <c r="V32" s="610"/>
      <c r="W32" s="610"/>
      <c r="X32" s="610"/>
      <c r="Y32" s="610"/>
      <c r="Z32" s="611"/>
      <c r="AA32" s="612"/>
      <c r="AB32" s="613"/>
      <c r="AC32" s="613"/>
      <c r="AD32" s="613"/>
      <c r="AE32" s="613"/>
      <c r="AF32" s="614"/>
      <c r="AG32" s="609"/>
      <c r="AH32" s="610"/>
      <c r="AI32" s="610"/>
      <c r="AJ32" s="610"/>
      <c r="AK32" s="610"/>
      <c r="AL32" s="611"/>
    </row>
    <row r="33" spans="1:38">
      <c r="A33" s="1" t="s">
        <v>922</v>
      </c>
      <c r="D33" s="171" t="s">
        <v>923</v>
      </c>
      <c r="E33" s="169"/>
      <c r="F33" s="169"/>
      <c r="G33" s="169"/>
      <c r="H33" s="169"/>
      <c r="I33" s="169"/>
      <c r="J33" s="169"/>
      <c r="K33" s="169"/>
      <c r="L33" s="169"/>
      <c r="M33" s="169"/>
      <c r="N33" s="170"/>
      <c r="O33" s="612"/>
      <c r="P33" s="613"/>
      <c r="Q33" s="613"/>
      <c r="R33" s="613"/>
      <c r="S33" s="613"/>
      <c r="T33" s="614"/>
      <c r="U33" s="609"/>
      <c r="V33" s="610"/>
      <c r="W33" s="610"/>
      <c r="X33" s="610"/>
      <c r="Y33" s="610"/>
      <c r="Z33" s="611"/>
      <c r="AA33" s="612"/>
      <c r="AB33" s="613"/>
      <c r="AC33" s="613"/>
      <c r="AD33" s="613"/>
      <c r="AE33" s="613"/>
      <c r="AF33" s="614"/>
      <c r="AG33" s="609"/>
      <c r="AH33" s="610"/>
      <c r="AI33" s="610"/>
      <c r="AJ33" s="610"/>
      <c r="AK33" s="610"/>
      <c r="AL33" s="611"/>
    </row>
    <row r="34" spans="1:38">
      <c r="A34" s="1" t="s">
        <v>924</v>
      </c>
      <c r="D34" s="171" t="s">
        <v>925</v>
      </c>
      <c r="E34" s="169"/>
      <c r="F34" s="169"/>
      <c r="G34" s="169"/>
      <c r="H34" s="169"/>
      <c r="I34" s="169"/>
      <c r="J34" s="169"/>
      <c r="K34" s="169"/>
      <c r="L34" s="169"/>
      <c r="M34" s="169"/>
      <c r="N34" s="170"/>
      <c r="O34" s="612"/>
      <c r="P34" s="613"/>
      <c r="Q34" s="613"/>
      <c r="R34" s="613"/>
      <c r="S34" s="613"/>
      <c r="T34" s="614"/>
      <c r="U34" s="609"/>
      <c r="V34" s="610"/>
      <c r="W34" s="610"/>
      <c r="X34" s="610"/>
      <c r="Y34" s="610"/>
      <c r="Z34" s="611"/>
      <c r="AA34" s="612"/>
      <c r="AB34" s="613"/>
      <c r="AC34" s="613"/>
      <c r="AD34" s="613"/>
      <c r="AE34" s="613"/>
      <c r="AF34" s="614"/>
      <c r="AG34" s="609"/>
      <c r="AH34" s="610"/>
      <c r="AI34" s="610"/>
      <c r="AJ34" s="610"/>
      <c r="AK34" s="610"/>
      <c r="AL34" s="611"/>
    </row>
    <row r="35" spans="1:38">
      <c r="A35" s="1" t="s">
        <v>926</v>
      </c>
      <c r="D35" s="171" t="s">
        <v>927</v>
      </c>
      <c r="E35" s="169"/>
      <c r="F35" s="169"/>
      <c r="G35" s="169"/>
      <c r="H35" s="169"/>
      <c r="I35" s="169"/>
      <c r="J35" s="169"/>
      <c r="K35" s="169"/>
      <c r="L35" s="169"/>
      <c r="M35" s="169"/>
      <c r="N35" s="170"/>
      <c r="O35" s="612"/>
      <c r="P35" s="613"/>
      <c r="Q35" s="613"/>
      <c r="R35" s="613"/>
      <c r="S35" s="613"/>
      <c r="T35" s="614"/>
      <c r="U35" s="609"/>
      <c r="V35" s="610"/>
      <c r="W35" s="610"/>
      <c r="X35" s="610"/>
      <c r="Y35" s="610"/>
      <c r="Z35" s="611"/>
      <c r="AA35" s="612"/>
      <c r="AB35" s="613"/>
      <c r="AC35" s="613"/>
      <c r="AD35" s="613"/>
      <c r="AE35" s="613"/>
      <c r="AF35" s="614"/>
      <c r="AG35" s="609"/>
      <c r="AH35" s="610"/>
      <c r="AI35" s="610"/>
      <c r="AJ35" s="610"/>
      <c r="AK35" s="610"/>
      <c r="AL35" s="611"/>
    </row>
    <row r="36" spans="1:38">
      <c r="A36" s="1" t="s">
        <v>928</v>
      </c>
      <c r="D36" s="171" t="s">
        <v>929</v>
      </c>
      <c r="E36" s="169"/>
      <c r="F36" s="169"/>
      <c r="G36" s="169"/>
      <c r="H36" s="169"/>
      <c r="I36" s="169"/>
      <c r="J36" s="169"/>
      <c r="K36" s="169"/>
      <c r="L36" s="169"/>
      <c r="M36" s="169"/>
      <c r="N36" s="170"/>
      <c r="O36" s="612"/>
      <c r="P36" s="613"/>
      <c r="Q36" s="613"/>
      <c r="R36" s="613"/>
      <c r="S36" s="613"/>
      <c r="T36" s="614"/>
      <c r="U36" s="609"/>
      <c r="V36" s="610"/>
      <c r="W36" s="610"/>
      <c r="X36" s="610"/>
      <c r="Y36" s="610"/>
      <c r="Z36" s="611"/>
      <c r="AA36" s="612"/>
      <c r="AB36" s="613"/>
      <c r="AC36" s="613"/>
      <c r="AD36" s="613"/>
      <c r="AE36" s="613"/>
      <c r="AF36" s="614"/>
      <c r="AG36" s="609"/>
      <c r="AH36" s="610"/>
      <c r="AI36" s="610"/>
      <c r="AJ36" s="610"/>
      <c r="AK36" s="610"/>
      <c r="AL36" s="611"/>
    </row>
    <row r="37" spans="1:38">
      <c r="A37" s="1" t="s">
        <v>930</v>
      </c>
      <c r="D37" s="171" t="s">
        <v>931</v>
      </c>
      <c r="E37" s="169"/>
      <c r="F37" s="169"/>
      <c r="G37" s="169"/>
      <c r="H37" s="169"/>
      <c r="I37" s="169"/>
      <c r="J37" s="169"/>
      <c r="K37" s="169"/>
      <c r="L37" s="169"/>
      <c r="M37" s="169"/>
      <c r="N37" s="170"/>
      <c r="O37" s="612"/>
      <c r="P37" s="613"/>
      <c r="Q37" s="613"/>
      <c r="R37" s="613"/>
      <c r="S37" s="613"/>
      <c r="T37" s="614"/>
      <c r="U37" s="609"/>
      <c r="V37" s="610"/>
      <c r="W37" s="610"/>
      <c r="X37" s="610"/>
      <c r="Y37" s="610"/>
      <c r="Z37" s="611"/>
      <c r="AA37" s="612"/>
      <c r="AB37" s="613"/>
      <c r="AC37" s="613"/>
      <c r="AD37" s="613"/>
      <c r="AE37" s="613"/>
      <c r="AF37" s="614"/>
      <c r="AG37" s="609"/>
      <c r="AH37" s="610"/>
      <c r="AI37" s="610"/>
      <c r="AJ37" s="610"/>
      <c r="AK37" s="610"/>
      <c r="AL37" s="611"/>
    </row>
    <row r="38" spans="1:38">
      <c r="A38" s="1" t="s">
        <v>932</v>
      </c>
      <c r="D38" s="171" t="s">
        <v>933</v>
      </c>
      <c r="E38" s="169"/>
      <c r="F38" s="169"/>
      <c r="G38" s="169"/>
      <c r="H38" s="169"/>
      <c r="I38" s="169"/>
      <c r="J38" s="169"/>
      <c r="K38" s="169"/>
      <c r="L38" s="169"/>
      <c r="M38" s="169"/>
      <c r="N38" s="170"/>
      <c r="O38" s="612"/>
      <c r="P38" s="613"/>
      <c r="Q38" s="613"/>
      <c r="R38" s="613"/>
      <c r="S38" s="613"/>
      <c r="T38" s="614"/>
      <c r="U38" s="609"/>
      <c r="V38" s="610"/>
      <c r="W38" s="610"/>
      <c r="X38" s="610"/>
      <c r="Y38" s="610"/>
      <c r="Z38" s="611"/>
      <c r="AA38" s="612"/>
      <c r="AB38" s="613"/>
      <c r="AC38" s="613"/>
      <c r="AD38" s="613"/>
      <c r="AE38" s="613"/>
      <c r="AF38" s="614"/>
      <c r="AG38" s="609"/>
      <c r="AH38" s="610"/>
      <c r="AI38" s="610"/>
      <c r="AJ38" s="610"/>
      <c r="AK38" s="610"/>
      <c r="AL38" s="611"/>
    </row>
    <row r="39" spans="1:38">
      <c r="A39" s="1" t="s">
        <v>934</v>
      </c>
      <c r="D39" s="171" t="s">
        <v>935</v>
      </c>
      <c r="E39" s="169"/>
      <c r="F39" s="169"/>
      <c r="G39" s="169"/>
      <c r="H39" s="169"/>
      <c r="I39" s="169"/>
      <c r="J39" s="169"/>
      <c r="K39" s="169"/>
      <c r="L39" s="169"/>
      <c r="M39" s="169"/>
      <c r="N39" s="170"/>
      <c r="O39" s="612"/>
      <c r="P39" s="613"/>
      <c r="Q39" s="613"/>
      <c r="R39" s="613"/>
      <c r="S39" s="613"/>
      <c r="T39" s="614"/>
      <c r="U39" s="609"/>
      <c r="V39" s="610"/>
      <c r="W39" s="610"/>
      <c r="X39" s="610"/>
      <c r="Y39" s="610"/>
      <c r="Z39" s="611"/>
      <c r="AA39" s="612"/>
      <c r="AB39" s="613"/>
      <c r="AC39" s="613"/>
      <c r="AD39" s="613"/>
      <c r="AE39" s="613"/>
      <c r="AF39" s="614"/>
      <c r="AG39" s="609"/>
      <c r="AH39" s="610"/>
      <c r="AI39" s="610"/>
      <c r="AJ39" s="610"/>
      <c r="AK39" s="610"/>
      <c r="AL39" s="611"/>
    </row>
    <row r="40" spans="1:38">
      <c r="A40" s="1" t="s">
        <v>936</v>
      </c>
      <c r="D40" s="171" t="s">
        <v>937</v>
      </c>
      <c r="E40" s="169"/>
      <c r="F40" s="169"/>
      <c r="G40" s="169"/>
      <c r="H40" s="169"/>
      <c r="I40" s="169"/>
      <c r="J40" s="169"/>
      <c r="K40" s="169"/>
      <c r="L40" s="169"/>
      <c r="M40" s="169"/>
      <c r="N40" s="170"/>
      <c r="O40" s="612"/>
      <c r="P40" s="613"/>
      <c r="Q40" s="613"/>
      <c r="R40" s="613"/>
      <c r="S40" s="613"/>
      <c r="T40" s="614"/>
      <c r="U40" s="609"/>
      <c r="V40" s="610"/>
      <c r="W40" s="610"/>
      <c r="X40" s="610"/>
      <c r="Y40" s="610"/>
      <c r="Z40" s="611"/>
      <c r="AA40" s="612"/>
      <c r="AB40" s="613"/>
      <c r="AC40" s="613"/>
      <c r="AD40" s="613"/>
      <c r="AE40" s="613"/>
      <c r="AF40" s="614"/>
      <c r="AG40" s="609"/>
      <c r="AH40" s="610"/>
      <c r="AI40" s="610"/>
      <c r="AJ40" s="610"/>
      <c r="AK40" s="610"/>
      <c r="AL40" s="611"/>
    </row>
    <row r="41" spans="1:38">
      <c r="A41" s="1" t="s">
        <v>938</v>
      </c>
      <c r="D41" s="171" t="s">
        <v>939</v>
      </c>
      <c r="E41" s="169"/>
      <c r="F41" s="169"/>
      <c r="G41" s="169"/>
      <c r="H41" s="169"/>
      <c r="I41" s="169"/>
      <c r="J41" s="169"/>
      <c r="K41" s="169"/>
      <c r="L41" s="169"/>
      <c r="M41" s="169"/>
      <c r="N41" s="170"/>
      <c r="O41" s="612"/>
      <c r="P41" s="613"/>
      <c r="Q41" s="613"/>
      <c r="R41" s="613"/>
      <c r="S41" s="613"/>
      <c r="T41" s="614"/>
      <c r="U41" s="609"/>
      <c r="V41" s="610"/>
      <c r="W41" s="610"/>
      <c r="X41" s="610"/>
      <c r="Y41" s="610"/>
      <c r="Z41" s="611"/>
      <c r="AA41" s="612"/>
      <c r="AB41" s="613"/>
      <c r="AC41" s="613"/>
      <c r="AD41" s="613"/>
      <c r="AE41" s="613"/>
      <c r="AF41" s="614"/>
      <c r="AG41" s="609"/>
      <c r="AH41" s="610"/>
      <c r="AI41" s="610"/>
      <c r="AJ41" s="610"/>
      <c r="AK41" s="610"/>
      <c r="AL41" s="611"/>
    </row>
    <row r="42" spans="1:38">
      <c r="A42" s="1" t="s">
        <v>940</v>
      </c>
      <c r="D42" s="171" t="s">
        <v>941</v>
      </c>
      <c r="E42" s="169"/>
      <c r="F42" s="169"/>
      <c r="G42" s="169"/>
      <c r="H42" s="169"/>
      <c r="I42" s="169"/>
      <c r="J42" s="169"/>
      <c r="K42" s="169"/>
      <c r="L42" s="169"/>
      <c r="M42" s="169"/>
      <c r="N42" s="170"/>
      <c r="O42" s="612"/>
      <c r="P42" s="613"/>
      <c r="Q42" s="613"/>
      <c r="R42" s="613"/>
      <c r="S42" s="613"/>
      <c r="T42" s="614"/>
      <c r="U42" s="609"/>
      <c r="V42" s="610"/>
      <c r="W42" s="610"/>
      <c r="X42" s="610"/>
      <c r="Y42" s="610"/>
      <c r="Z42" s="611"/>
      <c r="AA42" s="612"/>
      <c r="AB42" s="613"/>
      <c r="AC42" s="613"/>
      <c r="AD42" s="613"/>
      <c r="AE42" s="613"/>
      <c r="AF42" s="614"/>
      <c r="AG42" s="609"/>
      <c r="AH42" s="610"/>
      <c r="AI42" s="610"/>
      <c r="AJ42" s="610"/>
      <c r="AK42" s="610"/>
      <c r="AL42" s="611"/>
    </row>
    <row r="43" spans="1:38">
      <c r="A43" s="1" t="s">
        <v>942</v>
      </c>
      <c r="D43" s="171" t="s">
        <v>943</v>
      </c>
      <c r="E43" s="169"/>
      <c r="F43" s="169"/>
      <c r="G43" s="169"/>
      <c r="H43" s="169"/>
      <c r="I43" s="169"/>
      <c r="J43" s="169"/>
      <c r="K43" s="169"/>
      <c r="L43" s="169"/>
      <c r="M43" s="169"/>
      <c r="N43" s="170"/>
      <c r="O43" s="612"/>
      <c r="P43" s="613"/>
      <c r="Q43" s="613"/>
      <c r="R43" s="613"/>
      <c r="S43" s="613"/>
      <c r="T43" s="614"/>
      <c r="U43" s="609"/>
      <c r="V43" s="610"/>
      <c r="W43" s="610"/>
      <c r="X43" s="610"/>
      <c r="Y43" s="610"/>
      <c r="Z43" s="611"/>
      <c r="AA43" s="612"/>
      <c r="AB43" s="613"/>
      <c r="AC43" s="613"/>
      <c r="AD43" s="613"/>
      <c r="AE43" s="613"/>
      <c r="AF43" s="614"/>
      <c r="AG43" s="609"/>
      <c r="AH43" s="610"/>
      <c r="AI43" s="610"/>
      <c r="AJ43" s="610"/>
      <c r="AK43" s="610"/>
      <c r="AL43" s="611"/>
    </row>
    <row r="44" spans="1:38">
      <c r="A44" s="1" t="s">
        <v>944</v>
      </c>
      <c r="D44" s="171" t="s">
        <v>945</v>
      </c>
      <c r="E44" s="169"/>
      <c r="F44" s="169"/>
      <c r="G44" s="169"/>
      <c r="H44" s="169"/>
      <c r="I44" s="169"/>
      <c r="J44" s="169"/>
      <c r="K44" s="169"/>
      <c r="L44" s="169"/>
      <c r="M44" s="169"/>
      <c r="N44" s="170"/>
      <c r="O44" s="612"/>
      <c r="P44" s="613"/>
      <c r="Q44" s="613"/>
      <c r="R44" s="613"/>
      <c r="S44" s="613"/>
      <c r="T44" s="614"/>
      <c r="U44" s="609"/>
      <c r="V44" s="610"/>
      <c r="W44" s="610"/>
      <c r="X44" s="610"/>
      <c r="Y44" s="610"/>
      <c r="Z44" s="611"/>
      <c r="AA44" s="612"/>
      <c r="AB44" s="613"/>
      <c r="AC44" s="613"/>
      <c r="AD44" s="613"/>
      <c r="AE44" s="613"/>
      <c r="AF44" s="614"/>
      <c r="AG44" s="609"/>
      <c r="AH44" s="610"/>
      <c r="AI44" s="610"/>
      <c r="AJ44" s="610"/>
      <c r="AK44" s="610"/>
      <c r="AL44" s="611"/>
    </row>
    <row r="45" spans="1:38">
      <c r="A45" s="1" t="s">
        <v>946</v>
      </c>
      <c r="D45" s="171" t="s">
        <v>947</v>
      </c>
      <c r="E45" s="169"/>
      <c r="F45" s="169"/>
      <c r="G45" s="169"/>
      <c r="H45" s="169"/>
      <c r="I45" s="169"/>
      <c r="J45" s="169"/>
      <c r="K45" s="169"/>
      <c r="L45" s="169"/>
      <c r="M45" s="169"/>
      <c r="N45" s="170"/>
      <c r="O45" s="612"/>
      <c r="P45" s="613"/>
      <c r="Q45" s="613"/>
      <c r="R45" s="613"/>
      <c r="S45" s="613"/>
      <c r="T45" s="614"/>
      <c r="U45" s="609"/>
      <c r="V45" s="610"/>
      <c r="W45" s="610"/>
      <c r="X45" s="610"/>
      <c r="Y45" s="610"/>
      <c r="Z45" s="611"/>
      <c r="AA45" s="612"/>
      <c r="AB45" s="613"/>
      <c r="AC45" s="613"/>
      <c r="AD45" s="613"/>
      <c r="AE45" s="613"/>
      <c r="AF45" s="614"/>
      <c r="AG45" s="609"/>
      <c r="AH45" s="610"/>
      <c r="AI45" s="610"/>
      <c r="AJ45" s="610"/>
      <c r="AK45" s="610"/>
      <c r="AL45" s="611"/>
    </row>
    <row r="46" spans="1:38">
      <c r="A46" s="1" t="s">
        <v>948</v>
      </c>
      <c r="D46" s="171" t="s">
        <v>903</v>
      </c>
      <c r="E46" s="169"/>
      <c r="F46" s="169"/>
      <c r="G46" s="169"/>
      <c r="H46" s="169"/>
      <c r="I46" s="169"/>
      <c r="J46" s="169"/>
      <c r="K46" s="169"/>
      <c r="L46" s="169"/>
      <c r="M46" s="169"/>
      <c r="N46" s="170"/>
      <c r="O46" s="612"/>
      <c r="P46" s="613"/>
      <c r="Q46" s="613"/>
      <c r="R46" s="613"/>
      <c r="S46" s="613"/>
      <c r="T46" s="614"/>
      <c r="U46" s="609"/>
      <c r="V46" s="610"/>
      <c r="W46" s="610"/>
      <c r="X46" s="610"/>
      <c r="Y46" s="610"/>
      <c r="Z46" s="611"/>
      <c r="AA46" s="612"/>
      <c r="AB46" s="613"/>
      <c r="AC46" s="613"/>
      <c r="AD46" s="613"/>
      <c r="AE46" s="613"/>
      <c r="AF46" s="614"/>
      <c r="AG46" s="609"/>
      <c r="AH46" s="610"/>
      <c r="AI46" s="610"/>
      <c r="AJ46" s="610"/>
      <c r="AK46" s="610"/>
      <c r="AL46" s="611"/>
    </row>
    <row r="47" spans="1:38">
      <c r="A47" s="1" t="s">
        <v>949</v>
      </c>
      <c r="D47" s="168" t="s">
        <v>950</v>
      </c>
      <c r="E47" s="169"/>
      <c r="F47" s="169"/>
      <c r="G47" s="169"/>
      <c r="H47" s="169"/>
      <c r="I47" s="169"/>
      <c r="J47" s="169"/>
      <c r="K47" s="169"/>
      <c r="L47" s="169"/>
      <c r="M47" s="169"/>
      <c r="N47" s="170"/>
      <c r="O47" s="609"/>
      <c r="P47" s="610"/>
      <c r="Q47" s="610"/>
      <c r="R47" s="610"/>
      <c r="S47" s="610"/>
      <c r="T47" s="611"/>
      <c r="U47" s="612"/>
      <c r="V47" s="613"/>
      <c r="W47" s="613"/>
      <c r="X47" s="613"/>
      <c r="Y47" s="613"/>
      <c r="Z47" s="614"/>
      <c r="AA47" s="609"/>
      <c r="AB47" s="610"/>
      <c r="AC47" s="610"/>
      <c r="AD47" s="610"/>
      <c r="AE47" s="610"/>
      <c r="AF47" s="611"/>
      <c r="AG47" s="612"/>
      <c r="AH47" s="613"/>
      <c r="AI47" s="613"/>
      <c r="AJ47" s="613"/>
      <c r="AK47" s="613"/>
      <c r="AL47" s="614"/>
    </row>
    <row r="48" spans="1:38">
      <c r="A48" s="1" t="s">
        <v>951</v>
      </c>
      <c r="D48" s="168" t="s">
        <v>952</v>
      </c>
      <c r="E48" s="169"/>
      <c r="F48" s="169"/>
      <c r="G48" s="169"/>
      <c r="H48" s="169"/>
      <c r="I48" s="169"/>
      <c r="J48" s="169"/>
      <c r="K48" s="169"/>
      <c r="L48" s="169"/>
      <c r="M48" s="169"/>
      <c r="N48" s="170"/>
      <c r="O48" s="609"/>
      <c r="P48" s="610"/>
      <c r="Q48" s="610"/>
      <c r="R48" s="610"/>
      <c r="S48" s="610"/>
      <c r="T48" s="611"/>
      <c r="U48" s="612"/>
      <c r="V48" s="613"/>
      <c r="W48" s="613"/>
      <c r="X48" s="613"/>
      <c r="Y48" s="613"/>
      <c r="Z48" s="614"/>
      <c r="AA48" s="609"/>
      <c r="AB48" s="610"/>
      <c r="AC48" s="610"/>
      <c r="AD48" s="610"/>
      <c r="AE48" s="610"/>
      <c r="AF48" s="611"/>
      <c r="AG48" s="612"/>
      <c r="AH48" s="613"/>
      <c r="AI48" s="613"/>
      <c r="AJ48" s="613"/>
      <c r="AK48" s="613"/>
      <c r="AL48" s="614"/>
    </row>
    <row r="49" spans="1:38">
      <c r="A49" s="1" t="s">
        <v>953</v>
      </c>
      <c r="D49" s="168" t="s">
        <v>954</v>
      </c>
      <c r="E49" s="169"/>
      <c r="F49" s="169"/>
      <c r="G49" s="169"/>
      <c r="H49" s="169"/>
      <c r="I49" s="169"/>
      <c r="J49" s="169"/>
      <c r="K49" s="169"/>
      <c r="L49" s="169"/>
      <c r="M49" s="169"/>
      <c r="N49" s="170"/>
      <c r="O49" s="609"/>
      <c r="P49" s="610"/>
      <c r="Q49" s="610"/>
      <c r="R49" s="610"/>
      <c r="S49" s="610"/>
      <c r="T49" s="611"/>
      <c r="U49" s="612"/>
      <c r="V49" s="613"/>
      <c r="W49" s="613"/>
      <c r="X49" s="613"/>
      <c r="Y49" s="613"/>
      <c r="Z49" s="614"/>
      <c r="AA49" s="609"/>
      <c r="AB49" s="610"/>
      <c r="AC49" s="610"/>
      <c r="AD49" s="610"/>
      <c r="AE49" s="610"/>
      <c r="AF49" s="611"/>
      <c r="AG49" s="612"/>
      <c r="AH49" s="613"/>
      <c r="AI49" s="613"/>
      <c r="AJ49" s="613"/>
      <c r="AK49" s="613"/>
      <c r="AL49" s="614"/>
    </row>
    <row r="50" spans="1:38">
      <c r="A50" s="1" t="s">
        <v>955</v>
      </c>
      <c r="D50" s="168" t="s">
        <v>956</v>
      </c>
      <c r="E50" s="169"/>
      <c r="F50" s="169"/>
      <c r="G50" s="169"/>
      <c r="H50" s="169"/>
      <c r="I50" s="169"/>
      <c r="J50" s="169"/>
      <c r="K50" s="169"/>
      <c r="L50" s="169"/>
      <c r="M50" s="169"/>
      <c r="N50" s="170"/>
      <c r="O50" s="609"/>
      <c r="P50" s="610"/>
      <c r="Q50" s="610"/>
      <c r="R50" s="610"/>
      <c r="S50" s="610"/>
      <c r="T50" s="611"/>
      <c r="U50" s="612"/>
      <c r="V50" s="613"/>
      <c r="W50" s="613"/>
      <c r="X50" s="613"/>
      <c r="Y50" s="613"/>
      <c r="Z50" s="614"/>
      <c r="AA50" s="609"/>
      <c r="AB50" s="610"/>
      <c r="AC50" s="610"/>
      <c r="AD50" s="610"/>
      <c r="AE50" s="610"/>
      <c r="AF50" s="611"/>
      <c r="AG50" s="612"/>
      <c r="AH50" s="613"/>
      <c r="AI50" s="613"/>
      <c r="AJ50" s="613"/>
      <c r="AK50" s="613"/>
      <c r="AL50" s="614"/>
    </row>
    <row r="51" spans="1:38">
      <c r="A51" s="1" t="s">
        <v>957</v>
      </c>
      <c r="D51" s="191" t="s">
        <v>1017</v>
      </c>
      <c r="E51" s="156"/>
      <c r="F51" s="156"/>
      <c r="G51" s="156"/>
      <c r="H51" s="156"/>
      <c r="I51" s="156"/>
      <c r="J51" s="156"/>
      <c r="K51" s="156"/>
      <c r="L51" s="156"/>
      <c r="M51" s="156"/>
      <c r="N51" s="192"/>
      <c r="O51" s="623"/>
      <c r="P51" s="624"/>
      <c r="Q51" s="624"/>
      <c r="R51" s="624"/>
      <c r="S51" s="624"/>
      <c r="T51" s="625"/>
      <c r="U51" s="623">
        <f>U52+U60</f>
        <v>0</v>
      </c>
      <c r="V51" s="624"/>
      <c r="W51" s="624"/>
      <c r="X51" s="624"/>
      <c r="Y51" s="624"/>
      <c r="Z51" s="625"/>
      <c r="AA51" s="623"/>
      <c r="AB51" s="624"/>
      <c r="AC51" s="624"/>
      <c r="AD51" s="624"/>
      <c r="AE51" s="624"/>
      <c r="AF51" s="625"/>
      <c r="AG51" s="623">
        <f>AG52+AG60</f>
        <v>0</v>
      </c>
      <c r="AH51" s="624"/>
      <c r="AI51" s="624"/>
      <c r="AJ51" s="624"/>
      <c r="AK51" s="624"/>
      <c r="AL51" s="625"/>
    </row>
    <row r="52" spans="1:38">
      <c r="A52" s="1" t="s">
        <v>958</v>
      </c>
      <c r="D52" s="168" t="s">
        <v>959</v>
      </c>
      <c r="E52" s="169"/>
      <c r="F52" s="169"/>
      <c r="G52" s="169"/>
      <c r="H52" s="169"/>
      <c r="I52" s="169"/>
      <c r="J52" s="169"/>
      <c r="K52" s="169"/>
      <c r="L52" s="169"/>
      <c r="M52" s="169"/>
      <c r="N52" s="170"/>
      <c r="O52" s="609"/>
      <c r="P52" s="610"/>
      <c r="Q52" s="610"/>
      <c r="R52" s="610"/>
      <c r="S52" s="610"/>
      <c r="T52" s="611"/>
      <c r="U52" s="609">
        <f>SUM(O53:T59)</f>
        <v>0</v>
      </c>
      <c r="V52" s="610"/>
      <c r="W52" s="610"/>
      <c r="X52" s="610"/>
      <c r="Y52" s="610"/>
      <c r="Z52" s="611"/>
      <c r="AA52" s="609"/>
      <c r="AB52" s="610"/>
      <c r="AC52" s="610"/>
      <c r="AD52" s="610"/>
      <c r="AE52" s="610"/>
      <c r="AF52" s="611"/>
      <c r="AG52" s="609">
        <f>SUM(AA53:AF59)</f>
        <v>0</v>
      </c>
      <c r="AH52" s="610"/>
      <c r="AI52" s="610"/>
      <c r="AJ52" s="610"/>
      <c r="AK52" s="610"/>
      <c r="AL52" s="611"/>
    </row>
    <row r="53" spans="1:38">
      <c r="A53" s="1" t="s">
        <v>960</v>
      </c>
      <c r="D53" s="171" t="s">
        <v>961</v>
      </c>
      <c r="E53" s="169"/>
      <c r="F53" s="169"/>
      <c r="G53" s="169"/>
      <c r="H53" s="169"/>
      <c r="I53" s="169"/>
      <c r="J53" s="169"/>
      <c r="K53" s="169"/>
      <c r="L53" s="169"/>
      <c r="M53" s="169"/>
      <c r="N53" s="170"/>
      <c r="O53" s="612"/>
      <c r="P53" s="613"/>
      <c r="Q53" s="613"/>
      <c r="R53" s="613"/>
      <c r="S53" s="613"/>
      <c r="T53" s="614"/>
      <c r="U53" s="609"/>
      <c r="V53" s="610"/>
      <c r="W53" s="610"/>
      <c r="X53" s="610"/>
      <c r="Y53" s="610"/>
      <c r="Z53" s="611"/>
      <c r="AA53" s="612"/>
      <c r="AB53" s="613"/>
      <c r="AC53" s="613"/>
      <c r="AD53" s="613"/>
      <c r="AE53" s="613"/>
      <c r="AF53" s="614"/>
      <c r="AG53" s="609"/>
      <c r="AH53" s="610"/>
      <c r="AI53" s="610"/>
      <c r="AJ53" s="610"/>
      <c r="AK53" s="610"/>
      <c r="AL53" s="611"/>
    </row>
    <row r="54" spans="1:38">
      <c r="A54" s="1" t="s">
        <v>962</v>
      </c>
      <c r="D54" s="171" t="s">
        <v>963</v>
      </c>
      <c r="E54" s="169"/>
      <c r="F54" s="169"/>
      <c r="G54" s="169"/>
      <c r="H54" s="169"/>
      <c r="I54" s="169"/>
      <c r="J54" s="169"/>
      <c r="K54" s="169"/>
      <c r="L54" s="169"/>
      <c r="M54" s="169"/>
      <c r="N54" s="170"/>
      <c r="O54" s="612"/>
      <c r="P54" s="613"/>
      <c r="Q54" s="613"/>
      <c r="R54" s="613"/>
      <c r="S54" s="613"/>
      <c r="T54" s="614"/>
      <c r="U54" s="609"/>
      <c r="V54" s="610"/>
      <c r="W54" s="610"/>
      <c r="X54" s="610"/>
      <c r="Y54" s="610"/>
      <c r="Z54" s="611"/>
      <c r="AA54" s="612"/>
      <c r="AB54" s="613"/>
      <c r="AC54" s="613"/>
      <c r="AD54" s="613"/>
      <c r="AE54" s="613"/>
      <c r="AF54" s="614"/>
      <c r="AG54" s="609"/>
      <c r="AH54" s="610"/>
      <c r="AI54" s="610"/>
      <c r="AJ54" s="610"/>
      <c r="AK54" s="610"/>
      <c r="AL54" s="611"/>
    </row>
    <row r="55" spans="1:38">
      <c r="A55" s="1" t="s">
        <v>964</v>
      </c>
      <c r="D55" s="171" t="s">
        <v>965</v>
      </c>
      <c r="E55" s="169"/>
      <c r="F55" s="169"/>
      <c r="G55" s="169"/>
      <c r="H55" s="169"/>
      <c r="I55" s="169"/>
      <c r="J55" s="169"/>
      <c r="K55" s="169"/>
      <c r="L55" s="169"/>
      <c r="M55" s="169"/>
      <c r="N55" s="170"/>
      <c r="O55" s="612"/>
      <c r="P55" s="613"/>
      <c r="Q55" s="613"/>
      <c r="R55" s="613"/>
      <c r="S55" s="613"/>
      <c r="T55" s="614"/>
      <c r="U55" s="609"/>
      <c r="V55" s="610"/>
      <c r="W55" s="610"/>
      <c r="X55" s="610"/>
      <c r="Y55" s="610"/>
      <c r="Z55" s="611"/>
      <c r="AA55" s="612"/>
      <c r="AB55" s="613"/>
      <c r="AC55" s="613"/>
      <c r="AD55" s="613"/>
      <c r="AE55" s="613"/>
      <c r="AF55" s="614"/>
      <c r="AG55" s="609"/>
      <c r="AH55" s="610"/>
      <c r="AI55" s="610"/>
      <c r="AJ55" s="610"/>
      <c r="AK55" s="610"/>
      <c r="AL55" s="611"/>
    </row>
    <row r="56" spans="1:38">
      <c r="A56" s="1" t="s">
        <v>966</v>
      </c>
      <c r="D56" s="171" t="s">
        <v>967</v>
      </c>
      <c r="E56" s="169"/>
      <c r="F56" s="169"/>
      <c r="G56" s="169"/>
      <c r="H56" s="169"/>
      <c r="I56" s="169"/>
      <c r="J56" s="169"/>
      <c r="K56" s="169"/>
      <c r="L56" s="169"/>
      <c r="M56" s="169"/>
      <c r="N56" s="170"/>
      <c r="O56" s="612"/>
      <c r="P56" s="613"/>
      <c r="Q56" s="613"/>
      <c r="R56" s="613"/>
      <c r="S56" s="613"/>
      <c r="T56" s="614"/>
      <c r="U56" s="609"/>
      <c r="V56" s="610"/>
      <c r="W56" s="610"/>
      <c r="X56" s="610"/>
      <c r="Y56" s="610"/>
      <c r="Z56" s="611"/>
      <c r="AA56" s="612"/>
      <c r="AB56" s="613"/>
      <c r="AC56" s="613"/>
      <c r="AD56" s="613"/>
      <c r="AE56" s="613"/>
      <c r="AF56" s="614"/>
      <c r="AG56" s="609"/>
      <c r="AH56" s="610"/>
      <c r="AI56" s="610"/>
      <c r="AJ56" s="610"/>
      <c r="AK56" s="610"/>
      <c r="AL56" s="611"/>
    </row>
    <row r="57" spans="1:38">
      <c r="A57" s="1" t="s">
        <v>968</v>
      </c>
      <c r="D57" s="171" t="s">
        <v>969</v>
      </c>
      <c r="E57" s="169"/>
      <c r="F57" s="169"/>
      <c r="G57" s="169"/>
      <c r="H57" s="169"/>
      <c r="I57" s="169"/>
      <c r="J57" s="169"/>
      <c r="K57" s="169"/>
      <c r="L57" s="169"/>
      <c r="M57" s="169"/>
      <c r="N57" s="170"/>
      <c r="O57" s="612"/>
      <c r="P57" s="613"/>
      <c r="Q57" s="613"/>
      <c r="R57" s="613"/>
      <c r="S57" s="613"/>
      <c r="T57" s="614"/>
      <c r="U57" s="609"/>
      <c r="V57" s="610"/>
      <c r="W57" s="610"/>
      <c r="X57" s="610"/>
      <c r="Y57" s="610"/>
      <c r="Z57" s="611"/>
      <c r="AA57" s="612"/>
      <c r="AB57" s="613"/>
      <c r="AC57" s="613"/>
      <c r="AD57" s="613"/>
      <c r="AE57" s="613"/>
      <c r="AF57" s="614"/>
      <c r="AG57" s="609"/>
      <c r="AH57" s="610"/>
      <c r="AI57" s="610"/>
      <c r="AJ57" s="610"/>
      <c r="AK57" s="610"/>
      <c r="AL57" s="611"/>
    </row>
    <row r="58" spans="1:38">
      <c r="A58" s="1" t="s">
        <v>970</v>
      </c>
      <c r="D58" s="171" t="s">
        <v>971</v>
      </c>
      <c r="E58" s="169"/>
      <c r="F58" s="169"/>
      <c r="G58" s="169"/>
      <c r="H58" s="169"/>
      <c r="I58" s="169"/>
      <c r="J58" s="169"/>
      <c r="K58" s="169"/>
      <c r="L58" s="169"/>
      <c r="M58" s="169"/>
      <c r="N58" s="170"/>
      <c r="O58" s="612"/>
      <c r="P58" s="613"/>
      <c r="Q58" s="613"/>
      <c r="R58" s="613"/>
      <c r="S58" s="613"/>
      <c r="T58" s="614"/>
      <c r="U58" s="609"/>
      <c r="V58" s="610"/>
      <c r="W58" s="610"/>
      <c r="X58" s="610"/>
      <c r="Y58" s="610"/>
      <c r="Z58" s="611"/>
      <c r="AA58" s="612"/>
      <c r="AB58" s="613"/>
      <c r="AC58" s="613"/>
      <c r="AD58" s="613"/>
      <c r="AE58" s="613"/>
      <c r="AF58" s="614"/>
      <c r="AG58" s="609"/>
      <c r="AH58" s="610"/>
      <c r="AI58" s="610"/>
      <c r="AJ58" s="610"/>
      <c r="AK58" s="610"/>
      <c r="AL58" s="611"/>
    </row>
    <row r="59" spans="1:38">
      <c r="A59" s="1" t="s">
        <v>972</v>
      </c>
      <c r="D59" s="171" t="s">
        <v>903</v>
      </c>
      <c r="E59" s="169"/>
      <c r="F59" s="169"/>
      <c r="G59" s="169"/>
      <c r="H59" s="169"/>
      <c r="I59" s="169"/>
      <c r="J59" s="169"/>
      <c r="K59" s="169"/>
      <c r="L59" s="169"/>
      <c r="M59" s="169"/>
      <c r="N59" s="170"/>
      <c r="O59" s="612"/>
      <c r="P59" s="613"/>
      <c r="Q59" s="613"/>
      <c r="R59" s="613"/>
      <c r="S59" s="613"/>
      <c r="T59" s="614"/>
      <c r="U59" s="609"/>
      <c r="V59" s="610"/>
      <c r="W59" s="610"/>
      <c r="X59" s="610"/>
      <c r="Y59" s="610"/>
      <c r="Z59" s="611"/>
      <c r="AA59" s="612"/>
      <c r="AB59" s="613"/>
      <c r="AC59" s="613"/>
      <c r="AD59" s="613"/>
      <c r="AE59" s="613"/>
      <c r="AF59" s="614"/>
      <c r="AG59" s="609"/>
      <c r="AH59" s="610"/>
      <c r="AI59" s="610"/>
      <c r="AJ59" s="610"/>
      <c r="AK59" s="610"/>
      <c r="AL59" s="611"/>
    </row>
    <row r="60" spans="1:38">
      <c r="A60" s="1" t="s">
        <v>973</v>
      </c>
      <c r="D60" s="168" t="s">
        <v>974</v>
      </c>
      <c r="E60" s="169"/>
      <c r="F60" s="169"/>
      <c r="G60" s="169"/>
      <c r="H60" s="169"/>
      <c r="I60" s="169"/>
      <c r="J60" s="169"/>
      <c r="K60" s="169"/>
      <c r="L60" s="169"/>
      <c r="M60" s="169"/>
      <c r="N60" s="170"/>
      <c r="O60" s="609"/>
      <c r="P60" s="610"/>
      <c r="Q60" s="610"/>
      <c r="R60" s="610"/>
      <c r="S60" s="610"/>
      <c r="T60" s="611"/>
      <c r="U60" s="609">
        <f>-SUM(O61:T67)</f>
        <v>0</v>
      </c>
      <c r="V60" s="610"/>
      <c r="W60" s="610"/>
      <c r="X60" s="610"/>
      <c r="Y60" s="610"/>
      <c r="Z60" s="611"/>
      <c r="AA60" s="609"/>
      <c r="AB60" s="610"/>
      <c r="AC60" s="610"/>
      <c r="AD60" s="610"/>
      <c r="AE60" s="610"/>
      <c r="AF60" s="611"/>
      <c r="AG60" s="609">
        <f>-SUM(AA61:AF67)</f>
        <v>0</v>
      </c>
      <c r="AH60" s="610"/>
      <c r="AI60" s="610"/>
      <c r="AJ60" s="610"/>
      <c r="AK60" s="610"/>
      <c r="AL60" s="611"/>
    </row>
    <row r="61" spans="1:38">
      <c r="A61" s="1" t="s">
        <v>975</v>
      </c>
      <c r="D61" s="171" t="s">
        <v>976</v>
      </c>
      <c r="E61" s="169"/>
      <c r="F61" s="169"/>
      <c r="G61" s="169"/>
      <c r="H61" s="169"/>
      <c r="I61" s="169"/>
      <c r="J61" s="169"/>
      <c r="K61" s="169"/>
      <c r="L61" s="169"/>
      <c r="M61" s="169"/>
      <c r="N61" s="170"/>
      <c r="O61" s="612"/>
      <c r="P61" s="613"/>
      <c r="Q61" s="613"/>
      <c r="R61" s="613"/>
      <c r="S61" s="613"/>
      <c r="T61" s="614"/>
      <c r="U61" s="609"/>
      <c r="V61" s="610"/>
      <c r="W61" s="610"/>
      <c r="X61" s="610"/>
      <c r="Y61" s="610"/>
      <c r="Z61" s="611"/>
      <c r="AA61" s="612"/>
      <c r="AB61" s="613"/>
      <c r="AC61" s="613"/>
      <c r="AD61" s="613"/>
      <c r="AE61" s="613"/>
      <c r="AF61" s="614"/>
      <c r="AG61" s="609"/>
      <c r="AH61" s="610"/>
      <c r="AI61" s="610"/>
      <c r="AJ61" s="610"/>
      <c r="AK61" s="610"/>
      <c r="AL61" s="611"/>
    </row>
    <row r="62" spans="1:38">
      <c r="A62" s="1" t="s">
        <v>977</v>
      </c>
      <c r="D62" s="171" t="s">
        <v>978</v>
      </c>
      <c r="E62" s="169"/>
      <c r="F62" s="169"/>
      <c r="G62" s="169"/>
      <c r="H62" s="169"/>
      <c r="I62" s="169"/>
      <c r="J62" s="169"/>
      <c r="K62" s="169"/>
      <c r="L62" s="169"/>
      <c r="M62" s="169"/>
      <c r="N62" s="170"/>
      <c r="O62" s="612"/>
      <c r="P62" s="613"/>
      <c r="Q62" s="613"/>
      <c r="R62" s="613"/>
      <c r="S62" s="613"/>
      <c r="T62" s="614"/>
      <c r="U62" s="609"/>
      <c r="V62" s="610"/>
      <c r="W62" s="610"/>
      <c r="X62" s="610"/>
      <c r="Y62" s="610"/>
      <c r="Z62" s="611"/>
      <c r="AA62" s="612"/>
      <c r="AB62" s="613"/>
      <c r="AC62" s="613"/>
      <c r="AD62" s="613"/>
      <c r="AE62" s="613"/>
      <c r="AF62" s="614"/>
      <c r="AG62" s="609"/>
      <c r="AH62" s="610"/>
      <c r="AI62" s="610"/>
      <c r="AJ62" s="610"/>
      <c r="AK62" s="610"/>
      <c r="AL62" s="611"/>
    </row>
    <row r="63" spans="1:38">
      <c r="A63" s="1" t="s">
        <v>979</v>
      </c>
      <c r="D63" s="171" t="s">
        <v>980</v>
      </c>
      <c r="E63" s="169"/>
      <c r="F63" s="169"/>
      <c r="G63" s="169"/>
      <c r="H63" s="169"/>
      <c r="I63" s="169"/>
      <c r="J63" s="169"/>
      <c r="K63" s="169"/>
      <c r="L63" s="169"/>
      <c r="M63" s="169"/>
      <c r="N63" s="170"/>
      <c r="O63" s="612"/>
      <c r="P63" s="613"/>
      <c r="Q63" s="613"/>
      <c r="R63" s="613"/>
      <c r="S63" s="613"/>
      <c r="T63" s="614"/>
      <c r="U63" s="609"/>
      <c r="V63" s="610"/>
      <c r="W63" s="610"/>
      <c r="X63" s="610"/>
      <c r="Y63" s="610"/>
      <c r="Z63" s="611"/>
      <c r="AA63" s="612"/>
      <c r="AB63" s="613"/>
      <c r="AC63" s="613"/>
      <c r="AD63" s="613"/>
      <c r="AE63" s="613"/>
      <c r="AF63" s="614"/>
      <c r="AG63" s="609"/>
      <c r="AH63" s="610"/>
      <c r="AI63" s="610"/>
      <c r="AJ63" s="610"/>
      <c r="AK63" s="610"/>
      <c r="AL63" s="611"/>
    </row>
    <row r="64" spans="1:38">
      <c r="A64" s="1" t="s">
        <v>981</v>
      </c>
      <c r="D64" s="171" t="s">
        <v>982</v>
      </c>
      <c r="E64" s="169"/>
      <c r="F64" s="169"/>
      <c r="G64" s="169"/>
      <c r="H64" s="169"/>
      <c r="I64" s="169"/>
      <c r="J64" s="169"/>
      <c r="K64" s="169"/>
      <c r="L64" s="169"/>
      <c r="M64" s="169"/>
      <c r="N64" s="170"/>
      <c r="O64" s="612"/>
      <c r="P64" s="613"/>
      <c r="Q64" s="613"/>
      <c r="R64" s="613"/>
      <c r="S64" s="613"/>
      <c r="T64" s="614"/>
      <c r="U64" s="609"/>
      <c r="V64" s="610"/>
      <c r="W64" s="610"/>
      <c r="X64" s="610"/>
      <c r="Y64" s="610"/>
      <c r="Z64" s="611"/>
      <c r="AA64" s="612"/>
      <c r="AB64" s="613"/>
      <c r="AC64" s="613"/>
      <c r="AD64" s="613"/>
      <c r="AE64" s="613"/>
      <c r="AF64" s="614"/>
      <c r="AG64" s="609"/>
      <c r="AH64" s="610"/>
      <c r="AI64" s="610"/>
      <c r="AJ64" s="610"/>
      <c r="AK64" s="610"/>
      <c r="AL64" s="611"/>
    </row>
    <row r="65" spans="1:38">
      <c r="A65" s="1" t="s">
        <v>983</v>
      </c>
      <c r="D65" s="171" t="s">
        <v>984</v>
      </c>
      <c r="E65" s="169"/>
      <c r="F65" s="169"/>
      <c r="G65" s="169"/>
      <c r="H65" s="169"/>
      <c r="I65" s="169"/>
      <c r="J65" s="169"/>
      <c r="K65" s="169"/>
      <c r="L65" s="169"/>
      <c r="M65" s="169"/>
      <c r="N65" s="170"/>
      <c r="O65" s="612"/>
      <c r="P65" s="613"/>
      <c r="Q65" s="613"/>
      <c r="R65" s="613"/>
      <c r="S65" s="613"/>
      <c r="T65" s="614"/>
      <c r="U65" s="609"/>
      <c r="V65" s="610"/>
      <c r="W65" s="610"/>
      <c r="X65" s="610"/>
      <c r="Y65" s="610"/>
      <c r="Z65" s="611"/>
      <c r="AA65" s="612"/>
      <c r="AB65" s="613"/>
      <c r="AC65" s="613"/>
      <c r="AD65" s="613"/>
      <c r="AE65" s="613"/>
      <c r="AF65" s="614"/>
      <c r="AG65" s="609"/>
      <c r="AH65" s="610"/>
      <c r="AI65" s="610"/>
      <c r="AJ65" s="610"/>
      <c r="AK65" s="610"/>
      <c r="AL65" s="611"/>
    </row>
    <row r="66" spans="1:38">
      <c r="A66" s="1" t="s">
        <v>985</v>
      </c>
      <c r="D66" s="171" t="s">
        <v>986</v>
      </c>
      <c r="E66" s="169"/>
      <c r="F66" s="169"/>
      <c r="G66" s="169"/>
      <c r="H66" s="169"/>
      <c r="I66" s="169"/>
      <c r="J66" s="169"/>
      <c r="K66" s="169"/>
      <c r="L66" s="169"/>
      <c r="M66" s="169"/>
      <c r="N66" s="170"/>
      <c r="O66" s="612"/>
      <c r="P66" s="613"/>
      <c r="Q66" s="613"/>
      <c r="R66" s="613"/>
      <c r="S66" s="613"/>
      <c r="T66" s="614"/>
      <c r="U66" s="609"/>
      <c r="V66" s="610"/>
      <c r="W66" s="610"/>
      <c r="X66" s="610"/>
      <c r="Y66" s="610"/>
      <c r="Z66" s="611"/>
      <c r="AA66" s="612"/>
      <c r="AB66" s="613"/>
      <c r="AC66" s="613"/>
      <c r="AD66" s="613"/>
      <c r="AE66" s="613"/>
      <c r="AF66" s="614"/>
      <c r="AG66" s="609"/>
      <c r="AH66" s="610"/>
      <c r="AI66" s="610"/>
      <c r="AJ66" s="610"/>
      <c r="AK66" s="610"/>
      <c r="AL66" s="611"/>
    </row>
    <row r="67" spans="1:38">
      <c r="A67" s="1" t="s">
        <v>987</v>
      </c>
      <c r="D67" s="171" t="s">
        <v>903</v>
      </c>
      <c r="E67" s="169"/>
      <c r="F67" s="169"/>
      <c r="G67" s="169"/>
      <c r="H67" s="169"/>
      <c r="I67" s="169"/>
      <c r="J67" s="169"/>
      <c r="K67" s="169"/>
      <c r="L67" s="169"/>
      <c r="M67" s="169"/>
      <c r="N67" s="170"/>
      <c r="O67" s="612"/>
      <c r="P67" s="613"/>
      <c r="Q67" s="613"/>
      <c r="R67" s="613"/>
      <c r="S67" s="613"/>
      <c r="T67" s="614"/>
      <c r="U67" s="609"/>
      <c r="V67" s="610"/>
      <c r="W67" s="610"/>
      <c r="X67" s="610"/>
      <c r="Y67" s="610"/>
      <c r="Z67" s="611"/>
      <c r="AA67" s="612"/>
      <c r="AB67" s="613"/>
      <c r="AC67" s="613"/>
      <c r="AD67" s="613"/>
      <c r="AE67" s="613"/>
      <c r="AF67" s="614"/>
      <c r="AG67" s="609"/>
      <c r="AH67" s="610"/>
      <c r="AI67" s="610"/>
      <c r="AJ67" s="610"/>
      <c r="AK67" s="610"/>
      <c r="AL67" s="611"/>
    </row>
    <row r="68" spans="1:38">
      <c r="A68" s="1" t="s">
        <v>988</v>
      </c>
      <c r="D68" s="168" t="s">
        <v>1018</v>
      </c>
      <c r="E68" s="169"/>
      <c r="F68" s="169"/>
      <c r="G68" s="169"/>
      <c r="H68" s="169"/>
      <c r="I68" s="169"/>
      <c r="J68" s="169"/>
      <c r="K68" s="169"/>
      <c r="L68" s="169"/>
      <c r="M68" s="169"/>
      <c r="N68" s="170"/>
      <c r="O68" s="609"/>
      <c r="P68" s="610"/>
      <c r="Q68" s="610"/>
      <c r="R68" s="610"/>
      <c r="S68" s="610"/>
      <c r="T68" s="611"/>
      <c r="U68" s="609">
        <f>U69+U75</f>
        <v>0</v>
      </c>
      <c r="V68" s="610"/>
      <c r="W68" s="610"/>
      <c r="X68" s="610"/>
      <c r="Y68" s="610"/>
      <c r="Z68" s="611"/>
      <c r="AA68" s="609"/>
      <c r="AB68" s="610"/>
      <c r="AC68" s="610"/>
      <c r="AD68" s="610"/>
      <c r="AE68" s="610"/>
      <c r="AF68" s="611"/>
      <c r="AG68" s="609">
        <f>AG69+AG75</f>
        <v>0</v>
      </c>
      <c r="AH68" s="610"/>
      <c r="AI68" s="610"/>
      <c r="AJ68" s="610"/>
      <c r="AK68" s="610"/>
      <c r="AL68" s="611"/>
    </row>
    <row r="69" spans="1:38">
      <c r="A69" s="1" t="s">
        <v>989</v>
      </c>
      <c r="D69" s="168" t="s">
        <v>990</v>
      </c>
      <c r="E69" s="169"/>
      <c r="F69" s="169"/>
      <c r="G69" s="169"/>
      <c r="H69" s="169"/>
      <c r="I69" s="169"/>
      <c r="J69" s="169"/>
      <c r="K69" s="169"/>
      <c r="L69" s="169"/>
      <c r="M69" s="169"/>
      <c r="N69" s="170"/>
      <c r="O69" s="609"/>
      <c r="P69" s="610"/>
      <c r="Q69" s="610"/>
      <c r="R69" s="610"/>
      <c r="S69" s="610"/>
      <c r="T69" s="611"/>
      <c r="U69" s="609">
        <f>SUM(O70:T74)</f>
        <v>0</v>
      </c>
      <c r="V69" s="610"/>
      <c r="W69" s="610"/>
      <c r="X69" s="610"/>
      <c r="Y69" s="610"/>
      <c r="Z69" s="611"/>
      <c r="AA69" s="609"/>
      <c r="AB69" s="610"/>
      <c r="AC69" s="610"/>
      <c r="AD69" s="610"/>
      <c r="AE69" s="610"/>
      <c r="AF69" s="611"/>
      <c r="AG69" s="609">
        <f>SUM(AA70:AF74)</f>
        <v>0</v>
      </c>
      <c r="AH69" s="610"/>
      <c r="AI69" s="610"/>
      <c r="AJ69" s="610"/>
      <c r="AK69" s="610"/>
      <c r="AL69" s="611"/>
    </row>
    <row r="70" spans="1:38">
      <c r="A70" s="1" t="s">
        <v>991</v>
      </c>
      <c r="D70" s="171" t="s">
        <v>992</v>
      </c>
      <c r="E70" s="169"/>
      <c r="F70" s="169"/>
      <c r="G70" s="169"/>
      <c r="H70" s="169"/>
      <c r="I70" s="169"/>
      <c r="J70" s="169"/>
      <c r="K70" s="169"/>
      <c r="L70" s="169"/>
      <c r="M70" s="169"/>
      <c r="N70" s="170"/>
      <c r="O70" s="612"/>
      <c r="P70" s="613"/>
      <c r="Q70" s="613"/>
      <c r="R70" s="613"/>
      <c r="S70" s="613"/>
      <c r="T70" s="614"/>
      <c r="U70" s="609"/>
      <c r="V70" s="610"/>
      <c r="W70" s="610"/>
      <c r="X70" s="610"/>
      <c r="Y70" s="610"/>
      <c r="Z70" s="611"/>
      <c r="AA70" s="612"/>
      <c r="AB70" s="613"/>
      <c r="AC70" s="613"/>
      <c r="AD70" s="613"/>
      <c r="AE70" s="613"/>
      <c r="AF70" s="614"/>
      <c r="AG70" s="609"/>
      <c r="AH70" s="610"/>
      <c r="AI70" s="610"/>
      <c r="AJ70" s="610"/>
      <c r="AK70" s="610"/>
      <c r="AL70" s="611"/>
    </row>
    <row r="71" spans="1:38">
      <c r="A71" s="1" t="s">
        <v>993</v>
      </c>
      <c r="D71" s="171" t="s">
        <v>994</v>
      </c>
      <c r="E71" s="169"/>
      <c r="F71" s="169"/>
      <c r="G71" s="169"/>
      <c r="H71" s="169"/>
      <c r="I71" s="169"/>
      <c r="J71" s="169"/>
      <c r="K71" s="169"/>
      <c r="L71" s="169"/>
      <c r="M71" s="169"/>
      <c r="N71" s="170"/>
      <c r="O71" s="612"/>
      <c r="P71" s="613"/>
      <c r="Q71" s="613"/>
      <c r="R71" s="613"/>
      <c r="S71" s="613"/>
      <c r="T71" s="614"/>
      <c r="U71" s="609"/>
      <c r="V71" s="610"/>
      <c r="W71" s="610"/>
      <c r="X71" s="610"/>
      <c r="Y71" s="610"/>
      <c r="Z71" s="611"/>
      <c r="AA71" s="612"/>
      <c r="AB71" s="613"/>
      <c r="AC71" s="613"/>
      <c r="AD71" s="613"/>
      <c r="AE71" s="613"/>
      <c r="AF71" s="614"/>
      <c r="AG71" s="609"/>
      <c r="AH71" s="610"/>
      <c r="AI71" s="610"/>
      <c r="AJ71" s="610"/>
      <c r="AK71" s="610"/>
      <c r="AL71" s="611"/>
    </row>
    <row r="72" spans="1:38">
      <c r="A72" s="1" t="s">
        <v>995</v>
      </c>
      <c r="D72" s="190" t="s">
        <v>996</v>
      </c>
      <c r="E72" s="169"/>
      <c r="F72" s="169"/>
      <c r="G72" s="169"/>
      <c r="H72" s="169"/>
      <c r="I72" s="169"/>
      <c r="J72" s="169"/>
      <c r="K72" s="169"/>
      <c r="L72" s="169"/>
      <c r="M72" s="169"/>
      <c r="N72" s="170"/>
      <c r="O72" s="612"/>
      <c r="P72" s="613"/>
      <c r="Q72" s="613"/>
      <c r="R72" s="613"/>
      <c r="S72" s="613"/>
      <c r="T72" s="614"/>
      <c r="U72" s="609"/>
      <c r="V72" s="610"/>
      <c r="W72" s="610"/>
      <c r="X72" s="610"/>
      <c r="Y72" s="610"/>
      <c r="Z72" s="611"/>
      <c r="AA72" s="612"/>
      <c r="AB72" s="613"/>
      <c r="AC72" s="613"/>
      <c r="AD72" s="613"/>
      <c r="AE72" s="613"/>
      <c r="AF72" s="614"/>
      <c r="AG72" s="609"/>
      <c r="AH72" s="610"/>
      <c r="AI72" s="610"/>
      <c r="AJ72" s="610"/>
      <c r="AK72" s="610"/>
      <c r="AL72" s="611"/>
    </row>
    <row r="73" spans="1:38">
      <c r="A73" s="1" t="s">
        <v>997</v>
      </c>
      <c r="D73" s="190" t="s">
        <v>998</v>
      </c>
      <c r="E73" s="169"/>
      <c r="F73" s="169"/>
      <c r="G73" s="169"/>
      <c r="H73" s="169"/>
      <c r="I73" s="169"/>
      <c r="J73" s="169"/>
      <c r="K73" s="169"/>
      <c r="L73" s="169"/>
      <c r="M73" s="169"/>
      <c r="N73" s="170"/>
      <c r="O73" s="612"/>
      <c r="P73" s="613"/>
      <c r="Q73" s="613"/>
      <c r="R73" s="613"/>
      <c r="S73" s="613"/>
      <c r="T73" s="614"/>
      <c r="U73" s="609"/>
      <c r="V73" s="610"/>
      <c r="W73" s="610"/>
      <c r="X73" s="610"/>
      <c r="Y73" s="610"/>
      <c r="Z73" s="611"/>
      <c r="AA73" s="612"/>
      <c r="AB73" s="613"/>
      <c r="AC73" s="613"/>
      <c r="AD73" s="613"/>
      <c r="AE73" s="613"/>
      <c r="AF73" s="614"/>
      <c r="AG73" s="609"/>
      <c r="AH73" s="610"/>
      <c r="AI73" s="610"/>
      <c r="AJ73" s="610"/>
      <c r="AK73" s="610"/>
      <c r="AL73" s="611"/>
    </row>
    <row r="74" spans="1:38">
      <c r="A74" s="1" t="s">
        <v>999</v>
      </c>
      <c r="D74" s="171" t="s">
        <v>903</v>
      </c>
      <c r="E74" s="169"/>
      <c r="F74" s="169"/>
      <c r="G74" s="169"/>
      <c r="H74" s="169"/>
      <c r="I74" s="169"/>
      <c r="J74" s="169"/>
      <c r="K74" s="169"/>
      <c r="L74" s="169"/>
      <c r="M74" s="169"/>
      <c r="N74" s="170"/>
      <c r="O74" s="612"/>
      <c r="P74" s="613"/>
      <c r="Q74" s="613"/>
      <c r="R74" s="613"/>
      <c r="S74" s="613"/>
      <c r="T74" s="614"/>
      <c r="U74" s="609"/>
      <c r="V74" s="610"/>
      <c r="W74" s="610"/>
      <c r="X74" s="610"/>
      <c r="Y74" s="610"/>
      <c r="Z74" s="611"/>
      <c r="AA74" s="612"/>
      <c r="AB74" s="613"/>
      <c r="AC74" s="613"/>
      <c r="AD74" s="613"/>
      <c r="AE74" s="613"/>
      <c r="AF74" s="614"/>
      <c r="AG74" s="609"/>
      <c r="AH74" s="610"/>
      <c r="AI74" s="610"/>
      <c r="AJ74" s="610"/>
      <c r="AK74" s="610"/>
      <c r="AL74" s="611"/>
    </row>
    <row r="75" spans="1:38">
      <c r="A75" s="1" t="s">
        <v>1000</v>
      </c>
      <c r="D75" s="168" t="s">
        <v>1001</v>
      </c>
      <c r="E75" s="169"/>
      <c r="F75" s="169"/>
      <c r="G75" s="169"/>
      <c r="H75" s="169"/>
      <c r="I75" s="169"/>
      <c r="J75" s="169"/>
      <c r="K75" s="169"/>
      <c r="L75" s="169"/>
      <c r="M75" s="169"/>
      <c r="N75" s="170"/>
      <c r="O75" s="609"/>
      <c r="P75" s="610"/>
      <c r="Q75" s="610"/>
      <c r="R75" s="610"/>
      <c r="S75" s="610"/>
      <c r="T75" s="611"/>
      <c r="U75" s="609">
        <f>-SUM(O76:T80)</f>
        <v>0</v>
      </c>
      <c r="V75" s="610"/>
      <c r="W75" s="610"/>
      <c r="X75" s="610"/>
      <c r="Y75" s="610"/>
      <c r="Z75" s="611"/>
      <c r="AA75" s="609"/>
      <c r="AB75" s="610"/>
      <c r="AC75" s="610"/>
      <c r="AD75" s="610"/>
      <c r="AE75" s="610"/>
      <c r="AF75" s="611"/>
      <c r="AG75" s="609">
        <f>-SUM(AA76:AF80)</f>
        <v>0</v>
      </c>
      <c r="AH75" s="610"/>
      <c r="AI75" s="610"/>
      <c r="AJ75" s="610"/>
      <c r="AK75" s="610"/>
      <c r="AL75" s="611"/>
    </row>
    <row r="76" spans="1:38">
      <c r="A76" s="1" t="s">
        <v>1002</v>
      </c>
      <c r="D76" s="171" t="s">
        <v>1003</v>
      </c>
      <c r="E76" s="169"/>
      <c r="F76" s="169"/>
      <c r="G76" s="169"/>
      <c r="H76" s="169"/>
      <c r="I76" s="169"/>
      <c r="J76" s="169"/>
      <c r="K76" s="169"/>
      <c r="L76" s="169"/>
      <c r="M76" s="169"/>
      <c r="N76" s="170"/>
      <c r="O76" s="612"/>
      <c r="P76" s="613"/>
      <c r="Q76" s="613"/>
      <c r="R76" s="613"/>
      <c r="S76" s="613"/>
      <c r="T76" s="614"/>
      <c r="U76" s="609"/>
      <c r="V76" s="610"/>
      <c r="W76" s="610"/>
      <c r="X76" s="610"/>
      <c r="Y76" s="610"/>
      <c r="Z76" s="611"/>
      <c r="AA76" s="612"/>
      <c r="AB76" s="613"/>
      <c r="AC76" s="613"/>
      <c r="AD76" s="613"/>
      <c r="AE76" s="613"/>
      <c r="AF76" s="614"/>
      <c r="AG76" s="609"/>
      <c r="AH76" s="610"/>
      <c r="AI76" s="610"/>
      <c r="AJ76" s="610"/>
      <c r="AK76" s="610"/>
      <c r="AL76" s="611"/>
    </row>
    <row r="77" spans="1:38">
      <c r="A77" s="1" t="s">
        <v>1004</v>
      </c>
      <c r="D77" s="171" t="s">
        <v>1005</v>
      </c>
      <c r="E77" s="169"/>
      <c r="F77" s="169"/>
      <c r="G77" s="169"/>
      <c r="H77" s="169"/>
      <c r="I77" s="169"/>
      <c r="J77" s="169"/>
      <c r="K77" s="169"/>
      <c r="L77" s="169"/>
      <c r="M77" s="169"/>
      <c r="N77" s="170"/>
      <c r="O77" s="612"/>
      <c r="P77" s="613"/>
      <c r="Q77" s="613"/>
      <c r="R77" s="613"/>
      <c r="S77" s="613"/>
      <c r="T77" s="614"/>
      <c r="U77" s="609"/>
      <c r="V77" s="610"/>
      <c r="W77" s="610"/>
      <c r="X77" s="610"/>
      <c r="Y77" s="610"/>
      <c r="Z77" s="611"/>
      <c r="AA77" s="612"/>
      <c r="AB77" s="613"/>
      <c r="AC77" s="613"/>
      <c r="AD77" s="613"/>
      <c r="AE77" s="613"/>
      <c r="AF77" s="614"/>
      <c r="AG77" s="609"/>
      <c r="AH77" s="610"/>
      <c r="AI77" s="610"/>
      <c r="AJ77" s="610"/>
      <c r="AK77" s="610"/>
      <c r="AL77" s="611"/>
    </row>
    <row r="78" spans="1:38">
      <c r="A78" s="1" t="s">
        <v>1006</v>
      </c>
      <c r="D78" s="171" t="s">
        <v>1007</v>
      </c>
      <c r="E78" s="169"/>
      <c r="F78" s="169"/>
      <c r="G78" s="169"/>
      <c r="H78" s="169"/>
      <c r="I78" s="169"/>
      <c r="J78" s="169"/>
      <c r="K78" s="169"/>
      <c r="L78" s="169"/>
      <c r="M78" s="169"/>
      <c r="N78" s="170"/>
      <c r="O78" s="612"/>
      <c r="P78" s="613"/>
      <c r="Q78" s="613"/>
      <c r="R78" s="613"/>
      <c r="S78" s="613"/>
      <c r="T78" s="614"/>
      <c r="U78" s="609"/>
      <c r="V78" s="610"/>
      <c r="W78" s="610"/>
      <c r="X78" s="610"/>
      <c r="Y78" s="610"/>
      <c r="Z78" s="611"/>
      <c r="AA78" s="612"/>
      <c r="AB78" s="613"/>
      <c r="AC78" s="613"/>
      <c r="AD78" s="613"/>
      <c r="AE78" s="613"/>
      <c r="AF78" s="614"/>
      <c r="AG78" s="609"/>
      <c r="AH78" s="610"/>
      <c r="AI78" s="610"/>
      <c r="AJ78" s="610"/>
      <c r="AK78" s="610"/>
      <c r="AL78" s="611"/>
    </row>
    <row r="79" spans="1:38">
      <c r="A79" s="1" t="s">
        <v>1008</v>
      </c>
      <c r="D79" s="171" t="s">
        <v>1009</v>
      </c>
      <c r="E79" s="169"/>
      <c r="F79" s="169"/>
      <c r="G79" s="169"/>
      <c r="H79" s="169"/>
      <c r="I79" s="169"/>
      <c r="J79" s="169"/>
      <c r="K79" s="169"/>
      <c r="L79" s="169"/>
      <c r="M79" s="169"/>
      <c r="N79" s="170"/>
      <c r="O79" s="612"/>
      <c r="P79" s="613"/>
      <c r="Q79" s="613"/>
      <c r="R79" s="613"/>
      <c r="S79" s="613"/>
      <c r="T79" s="614"/>
      <c r="U79" s="609"/>
      <c r="V79" s="610"/>
      <c r="W79" s="610"/>
      <c r="X79" s="610"/>
      <c r="Y79" s="610"/>
      <c r="Z79" s="611"/>
      <c r="AA79" s="612"/>
      <c r="AB79" s="613"/>
      <c r="AC79" s="613"/>
      <c r="AD79" s="613"/>
      <c r="AE79" s="613"/>
      <c r="AF79" s="614"/>
      <c r="AG79" s="609"/>
      <c r="AH79" s="610"/>
      <c r="AI79" s="610"/>
      <c r="AJ79" s="610"/>
      <c r="AK79" s="610"/>
      <c r="AL79" s="611"/>
    </row>
    <row r="80" spans="1:38">
      <c r="A80" s="1" t="s">
        <v>1010</v>
      </c>
      <c r="D80" s="171" t="s">
        <v>903</v>
      </c>
      <c r="E80" s="169"/>
      <c r="F80" s="169"/>
      <c r="G80" s="169"/>
      <c r="H80" s="169"/>
      <c r="I80" s="169"/>
      <c r="J80" s="169"/>
      <c r="K80" s="169"/>
      <c r="L80" s="169"/>
      <c r="M80" s="169"/>
      <c r="N80" s="170"/>
      <c r="O80" s="612"/>
      <c r="P80" s="613"/>
      <c r="Q80" s="613"/>
      <c r="R80" s="613"/>
      <c r="S80" s="613"/>
      <c r="T80" s="614"/>
      <c r="U80" s="609"/>
      <c r="V80" s="610"/>
      <c r="W80" s="610"/>
      <c r="X80" s="610"/>
      <c r="Y80" s="610"/>
      <c r="Z80" s="611"/>
      <c r="AA80" s="612"/>
      <c r="AB80" s="613"/>
      <c r="AC80" s="613"/>
      <c r="AD80" s="613"/>
      <c r="AE80" s="613"/>
      <c r="AF80" s="614"/>
      <c r="AG80" s="609"/>
      <c r="AH80" s="610"/>
      <c r="AI80" s="610"/>
      <c r="AJ80" s="610"/>
      <c r="AK80" s="610"/>
      <c r="AL80" s="611"/>
    </row>
    <row r="81" spans="1:46">
      <c r="A81" s="1" t="s">
        <v>1011</v>
      </c>
      <c r="D81" s="168" t="s">
        <v>1019</v>
      </c>
      <c r="E81" s="169"/>
      <c r="F81" s="169"/>
      <c r="G81" s="169"/>
      <c r="H81" s="169"/>
      <c r="I81" s="169"/>
      <c r="J81" s="169"/>
      <c r="K81" s="169"/>
      <c r="L81" s="169"/>
      <c r="M81" s="169"/>
      <c r="N81" s="170"/>
      <c r="O81" s="609"/>
      <c r="P81" s="610"/>
      <c r="Q81" s="610"/>
      <c r="R81" s="610"/>
      <c r="S81" s="610"/>
      <c r="T81" s="611"/>
      <c r="U81" s="609">
        <f>U9+U51+U68</f>
        <v>0</v>
      </c>
      <c r="V81" s="610"/>
      <c r="W81" s="610"/>
      <c r="X81" s="610"/>
      <c r="Y81" s="610"/>
      <c r="Z81" s="611"/>
      <c r="AA81" s="609"/>
      <c r="AB81" s="610"/>
      <c r="AC81" s="610"/>
      <c r="AD81" s="610"/>
      <c r="AE81" s="610"/>
      <c r="AF81" s="611"/>
      <c r="AG81" s="609">
        <f>AG9+AG51+AG68</f>
        <v>0</v>
      </c>
      <c r="AH81" s="610"/>
      <c r="AI81" s="610"/>
      <c r="AJ81" s="610"/>
      <c r="AK81" s="610"/>
      <c r="AL81" s="611"/>
    </row>
    <row r="82" spans="1:46">
      <c r="A82" s="1" t="s">
        <v>1012</v>
      </c>
      <c r="D82" s="168" t="s">
        <v>1020</v>
      </c>
      <c r="E82" s="169"/>
      <c r="F82" s="169"/>
      <c r="G82" s="169"/>
      <c r="H82" s="169"/>
      <c r="I82" s="169"/>
      <c r="J82" s="169"/>
      <c r="K82" s="169"/>
      <c r="L82" s="169"/>
      <c r="M82" s="169"/>
      <c r="N82" s="170"/>
      <c r="O82" s="609"/>
      <c r="P82" s="610"/>
      <c r="Q82" s="610"/>
      <c r="R82" s="610"/>
      <c r="S82" s="610"/>
      <c r="T82" s="611"/>
      <c r="U82" s="612"/>
      <c r="V82" s="613"/>
      <c r="W82" s="613"/>
      <c r="X82" s="613"/>
      <c r="Y82" s="613"/>
      <c r="Z82" s="614"/>
      <c r="AA82" s="609"/>
      <c r="AB82" s="610"/>
      <c r="AC82" s="610"/>
      <c r="AD82" s="610"/>
      <c r="AE82" s="610"/>
      <c r="AF82" s="611"/>
      <c r="AG82" s="612"/>
      <c r="AH82" s="613"/>
      <c r="AI82" s="613"/>
      <c r="AJ82" s="613"/>
      <c r="AK82" s="613"/>
      <c r="AL82" s="614"/>
    </row>
    <row r="83" spans="1:46">
      <c r="A83" s="1" t="s">
        <v>1013</v>
      </c>
      <c r="D83" s="168" t="s">
        <v>1021</v>
      </c>
      <c r="E83" s="169"/>
      <c r="F83" s="169"/>
      <c r="G83" s="169"/>
      <c r="H83" s="169"/>
      <c r="I83" s="169"/>
      <c r="J83" s="169"/>
      <c r="K83" s="169"/>
      <c r="L83" s="169"/>
      <c r="M83" s="169"/>
      <c r="N83" s="170"/>
      <c r="O83" s="609"/>
      <c r="P83" s="610"/>
      <c r="Q83" s="610"/>
      <c r="R83" s="610"/>
      <c r="S83" s="610"/>
      <c r="T83" s="611"/>
      <c r="U83" s="609">
        <f>U81+U82</f>
        <v>0</v>
      </c>
      <c r="V83" s="610"/>
      <c r="W83" s="610"/>
      <c r="X83" s="610"/>
      <c r="Y83" s="610"/>
      <c r="Z83" s="611"/>
      <c r="AA83" s="609"/>
      <c r="AB83" s="610"/>
      <c r="AC83" s="610"/>
      <c r="AD83" s="610"/>
      <c r="AE83" s="610"/>
      <c r="AF83" s="611"/>
      <c r="AG83" s="609">
        <f>AG81+AG82</f>
        <v>0</v>
      </c>
      <c r="AH83" s="610"/>
      <c r="AI83" s="610"/>
      <c r="AJ83" s="610"/>
      <c r="AK83" s="610"/>
      <c r="AL83" s="611"/>
    </row>
    <row r="84" spans="1:46">
      <c r="A84" s="1" t="s">
        <v>1014</v>
      </c>
      <c r="D84" s="168" t="s">
        <v>1022</v>
      </c>
      <c r="E84" s="169"/>
      <c r="F84" s="169"/>
      <c r="G84" s="169"/>
      <c r="H84" s="169"/>
      <c r="I84" s="169"/>
      <c r="J84" s="169"/>
      <c r="K84" s="169"/>
      <c r="L84" s="169"/>
      <c r="M84" s="169"/>
      <c r="N84" s="170"/>
      <c r="O84" s="609"/>
      <c r="P84" s="610"/>
      <c r="Q84" s="610"/>
      <c r="R84" s="610"/>
      <c r="S84" s="610"/>
      <c r="T84" s="611"/>
      <c r="U84" s="612"/>
      <c r="V84" s="613"/>
      <c r="W84" s="613"/>
      <c r="X84" s="613"/>
      <c r="Y84" s="613"/>
      <c r="Z84" s="614"/>
      <c r="AA84" s="609"/>
      <c r="AB84" s="610"/>
      <c r="AC84" s="610"/>
      <c r="AD84" s="610"/>
      <c r="AE84" s="610"/>
      <c r="AF84" s="611"/>
      <c r="AG84" s="612"/>
      <c r="AH84" s="613"/>
      <c r="AI84" s="613"/>
      <c r="AJ84" s="613"/>
      <c r="AK84" s="613"/>
      <c r="AL84" s="614"/>
    </row>
    <row r="85" spans="1:46">
      <c r="A85" s="1" t="s">
        <v>1015</v>
      </c>
      <c r="D85" s="168" t="s">
        <v>1023</v>
      </c>
      <c r="E85" s="169"/>
      <c r="F85" s="169"/>
      <c r="G85" s="169"/>
      <c r="H85" s="169"/>
      <c r="I85" s="169"/>
      <c r="J85" s="169"/>
      <c r="K85" s="169"/>
      <c r="L85" s="169"/>
      <c r="M85" s="169"/>
      <c r="N85" s="170"/>
      <c r="O85" s="609"/>
      <c r="P85" s="610"/>
      <c r="Q85" s="610"/>
      <c r="R85" s="610"/>
      <c r="S85" s="610"/>
      <c r="T85" s="611"/>
      <c r="U85" s="609">
        <f>U83+U84</f>
        <v>0</v>
      </c>
      <c r="V85" s="610"/>
      <c r="W85" s="610"/>
      <c r="X85" s="610"/>
      <c r="Y85" s="610"/>
      <c r="Z85" s="611"/>
      <c r="AA85" s="609"/>
      <c r="AB85" s="610"/>
      <c r="AC85" s="610"/>
      <c r="AD85" s="610"/>
      <c r="AE85" s="610"/>
      <c r="AF85" s="611"/>
      <c r="AG85" s="609">
        <f>AG83+AG84</f>
        <v>0</v>
      </c>
      <c r="AH85" s="610"/>
      <c r="AI85" s="610"/>
      <c r="AJ85" s="610"/>
      <c r="AK85" s="610"/>
      <c r="AL85" s="611"/>
    </row>
    <row r="86" spans="1:46" ht="7.5" customHeight="1">
      <c r="A86" s="23"/>
      <c r="B86" s="22"/>
      <c r="C86" s="21"/>
      <c r="D86" s="21"/>
      <c r="E86" s="185"/>
      <c r="F86" s="185"/>
      <c r="G86" s="185"/>
      <c r="H86" s="185"/>
      <c r="I86" s="185"/>
      <c r="J86" s="185"/>
      <c r="K86" s="185"/>
      <c r="L86" s="185"/>
      <c r="M86" s="185"/>
      <c r="N86" s="185"/>
      <c r="O86" s="185"/>
      <c r="P86" s="187"/>
      <c r="Q86" s="187"/>
      <c r="R86" s="187"/>
      <c r="S86" s="187"/>
      <c r="T86" s="187"/>
      <c r="U86" s="187"/>
      <c r="V86" s="187"/>
      <c r="W86" s="187"/>
      <c r="X86" s="187"/>
      <c r="Y86" s="187"/>
      <c r="Z86" s="187"/>
      <c r="AA86" s="187"/>
      <c r="AB86" s="187"/>
      <c r="AC86" s="187"/>
      <c r="AD86" s="187"/>
      <c r="AE86" s="187"/>
      <c r="AF86" s="187"/>
      <c r="AG86" s="186"/>
      <c r="AJ86"/>
      <c r="AK86"/>
      <c r="AL86"/>
      <c r="AM86"/>
      <c r="AN86"/>
      <c r="AO86"/>
      <c r="AP86"/>
      <c r="AQ86"/>
      <c r="AR86"/>
      <c r="AS86"/>
    </row>
    <row r="87" spans="1:46" ht="26.25" customHeight="1">
      <c r="A87" s="23"/>
      <c r="B87" s="22"/>
      <c r="C87" s="21"/>
      <c r="D87" s="44"/>
      <c r="E87" s="278"/>
      <c r="F87" s="278"/>
      <c r="G87" s="278"/>
      <c r="H87" s="278"/>
      <c r="I87" s="278"/>
      <c r="J87" s="278"/>
      <c r="K87" s="278"/>
      <c r="L87" s="278"/>
      <c r="M87" s="278"/>
      <c r="N87" s="278"/>
      <c r="O87" s="278"/>
      <c r="P87" s="278"/>
      <c r="Q87" s="278"/>
      <c r="R87" s="278"/>
      <c r="S87" s="278"/>
      <c r="T87" s="278"/>
      <c r="U87" s="278"/>
      <c r="V87" s="278"/>
      <c r="W87" s="278"/>
      <c r="X87" s="278"/>
      <c r="Y87" s="278"/>
      <c r="Z87" s="278"/>
      <c r="AA87" s="278"/>
      <c r="AB87" s="278"/>
      <c r="AC87" s="278"/>
      <c r="AD87" s="278"/>
      <c r="AE87" s="278"/>
      <c r="AF87" s="278"/>
      <c r="AG87" s="278"/>
      <c r="AH87" s="278"/>
      <c r="AI87" s="278"/>
      <c r="AJ87" s="278"/>
      <c r="AK87" s="278"/>
      <c r="AL87" s="278"/>
      <c r="AM87" s="104" t="s">
        <v>217</v>
      </c>
      <c r="AN87" s="44"/>
      <c r="AO87" s="44"/>
      <c r="AP87" s="44"/>
      <c r="AQ87" s="44"/>
      <c r="AR87" s="44"/>
      <c r="AS87" s="44"/>
      <c r="AT87" s="24"/>
    </row>
    <row r="90" spans="1:46" ht="105" customHeight="1">
      <c r="B90" s="236" t="s">
        <v>1026</v>
      </c>
      <c r="C90" s="237"/>
      <c r="D90" s="237"/>
      <c r="E90" s="237"/>
      <c r="F90" s="237"/>
      <c r="G90" s="237"/>
      <c r="H90" s="237"/>
      <c r="I90" s="237"/>
      <c r="J90" s="237"/>
      <c r="K90" s="237"/>
      <c r="L90" s="237"/>
      <c r="M90" s="237"/>
      <c r="N90" s="237"/>
      <c r="O90" s="237"/>
      <c r="P90" s="237"/>
      <c r="Q90" s="237"/>
      <c r="R90" s="237"/>
      <c r="S90" s="237"/>
      <c r="T90" s="237"/>
      <c r="U90" s="237"/>
      <c r="V90" s="237"/>
      <c r="W90" s="237"/>
      <c r="X90" s="237"/>
      <c r="Y90" s="237"/>
      <c r="Z90" s="237"/>
      <c r="AA90" s="237"/>
      <c r="AB90" s="237"/>
      <c r="AC90" s="237"/>
      <c r="AD90" s="237"/>
      <c r="AE90" s="237"/>
      <c r="AF90" s="237"/>
      <c r="AG90" s="237"/>
      <c r="AH90" s="237"/>
      <c r="AI90" s="237"/>
      <c r="AJ90" s="237"/>
      <c r="AK90" s="237"/>
      <c r="AL90" s="238"/>
    </row>
  </sheetData>
  <protectedRanges>
    <protectedRange sqref="O25:T46 AA25:AF46 U47:Z50 AG47:AL50 O53:T59 AA53:AF59 O61:T67 AA61:AF67 O70:T74 AA70:AF74 O76:T80 AA76:AF80 U82 U84 AG82 AG84 O12:T23 AA12:AF23" name="범위3"/>
  </protectedRanges>
  <mergeCells count="321">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8"/>
    <mergeCell ref="O8:Z8"/>
    <mergeCell ref="AA8:AL8"/>
    <mergeCell ref="O9:T9"/>
    <mergeCell ref="U9:Z9"/>
    <mergeCell ref="AA9:AF9"/>
    <mergeCell ref="AG9:AL9"/>
    <mergeCell ref="D1:AK1"/>
    <mergeCell ref="V4:X4"/>
    <mergeCell ref="AC4:AE4"/>
    <mergeCell ref="V5:X5"/>
    <mergeCell ref="AC5:AE5"/>
    <mergeCell ref="G3:AH3"/>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1"/>
  <dimension ref="A1:AT20"/>
  <sheetViews>
    <sheetView showGridLines="0" view="pageBreakPreview" zoomScaleNormal="100" zoomScaleSheetLayoutView="100" workbookViewId="0">
      <selection activeCell="AM2" sqref="AM2"/>
    </sheetView>
  </sheetViews>
  <sheetFormatPr defaultRowHeight="16.5"/>
  <cols>
    <col min="1" max="1" width="9" style="1" customWidth="1"/>
    <col min="2" max="3" width="1.125" style="1" customWidth="1"/>
    <col min="4" max="12" width="3.25" style="1" customWidth="1"/>
    <col min="13" max="15" width="3.75" style="1" customWidth="1"/>
    <col min="16" max="31" width="3.125" style="1" customWidth="1"/>
    <col min="32" max="34" width="3.75" style="1" customWidth="1"/>
    <col min="35" max="37" width="4.375" style="1" customWidth="1"/>
    <col min="38" max="38" width="3.125" style="1" customWidth="1"/>
    <col min="39" max="43" width="9" style="1"/>
  </cols>
  <sheetData>
    <row r="1" spans="1:39"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558" t="s">
        <v>844</v>
      </c>
      <c r="C2" s="558"/>
      <c r="D2" s="558"/>
      <c r="E2" s="558"/>
      <c r="F2" s="558"/>
      <c r="G2" s="558"/>
      <c r="H2" s="558"/>
      <c r="I2" s="558"/>
      <c r="J2" s="558"/>
      <c r="K2" s="558"/>
      <c r="L2" s="558"/>
      <c r="M2" s="558"/>
      <c r="N2" s="558"/>
      <c r="O2" s="558"/>
      <c r="P2" s="558"/>
      <c r="Q2" s="558"/>
      <c r="R2" s="558"/>
      <c r="S2" s="558"/>
      <c r="T2" s="558"/>
      <c r="U2" s="558"/>
      <c r="V2" s="558"/>
      <c r="W2" s="558"/>
      <c r="X2" s="558"/>
      <c r="Y2" s="558"/>
      <c r="Z2" s="558"/>
      <c r="AA2" s="558"/>
      <c r="AB2" s="558"/>
      <c r="AC2" s="558"/>
      <c r="AD2" s="558"/>
      <c r="AE2" s="558"/>
      <c r="AF2" s="558"/>
      <c r="AG2" s="558"/>
      <c r="AH2" s="558"/>
      <c r="AI2" s="558"/>
      <c r="AJ2" s="558"/>
      <c r="AK2" s="558"/>
      <c r="AL2" s="558"/>
    </row>
    <row r="3" spans="1:39">
      <c r="G3" s="308" t="s">
        <v>1071</v>
      </c>
      <c r="H3" s="308"/>
      <c r="I3" s="308"/>
      <c r="J3" s="308"/>
      <c r="K3" s="308"/>
      <c r="L3" s="308"/>
      <c r="M3" s="308"/>
      <c r="N3" s="308"/>
      <c r="O3" s="308"/>
      <c r="P3" s="308"/>
      <c r="Q3" s="308"/>
      <c r="R3" s="308"/>
      <c r="S3" s="308"/>
      <c r="T3" s="308"/>
      <c r="U3" s="308"/>
      <c r="V3" s="308"/>
      <c r="W3" s="308"/>
      <c r="X3" s="308"/>
      <c r="Y3" s="308"/>
      <c r="Z3" s="308"/>
      <c r="AA3" s="308"/>
      <c r="AB3" s="308"/>
      <c r="AC3" s="308"/>
      <c r="AD3" s="308"/>
      <c r="AE3" s="308"/>
      <c r="AF3" s="308"/>
      <c r="AG3" s="308"/>
      <c r="AH3" s="308"/>
    </row>
    <row r="4" spans="1:39">
      <c r="J4" s="27" t="s">
        <v>415</v>
      </c>
      <c r="L4" s="27" t="s">
        <v>416</v>
      </c>
      <c r="M4" s="165">
        <f>'5부.Ⅱ'!M4</f>
        <v>6</v>
      </c>
      <c r="N4" s="129" t="s">
        <v>417</v>
      </c>
      <c r="O4" s="165">
        <f>'5부.Ⅰ'!S6</f>
        <v>3</v>
      </c>
      <c r="P4" s="129" t="s">
        <v>1070</v>
      </c>
      <c r="Q4" s="43"/>
      <c r="R4" s="129"/>
      <c r="S4" s="129" t="s">
        <v>659</v>
      </c>
      <c r="T4" s="157"/>
      <c r="U4" s="129"/>
      <c r="V4" s="606" t="str">
        <f>'5부.Ⅱ'!V4</f>
        <v>2021.01.01</v>
      </c>
      <c r="W4" s="606"/>
      <c r="X4" s="606"/>
      <c r="Y4" s="129"/>
      <c r="Z4" s="129" t="s">
        <v>660</v>
      </c>
      <c r="AA4" s="129"/>
      <c r="AB4" s="157"/>
      <c r="AC4" s="606" t="str">
        <f>'5부.Ⅱ'!AC4</f>
        <v>2021.09.30</v>
      </c>
      <c r="AD4" s="606"/>
      <c r="AE4" s="606"/>
      <c r="AF4" s="157"/>
      <c r="AG4" s="129"/>
      <c r="AH4" s="27"/>
      <c r="AI4" s="27"/>
      <c r="AJ4" s="27"/>
      <c r="AK4" s="27"/>
      <c r="AL4" s="27"/>
    </row>
    <row r="5" spans="1:39">
      <c r="J5" s="27" t="s">
        <v>421</v>
      </c>
      <c r="L5" s="27" t="s">
        <v>416</v>
      </c>
      <c r="M5" s="131">
        <f>'5부.Ⅱ'!M5</f>
        <v>5</v>
      </c>
      <c r="N5" s="129" t="s">
        <v>417</v>
      </c>
      <c r="O5" s="166"/>
      <c r="P5" s="129" t="s">
        <v>107</v>
      </c>
      <c r="Q5" s="43"/>
      <c r="R5" s="129"/>
      <c r="S5" s="129" t="s">
        <v>659</v>
      </c>
      <c r="T5" s="157"/>
      <c r="U5" s="129"/>
      <c r="V5" s="622" t="str">
        <f>'5부.Ⅱ'!V5</f>
        <v>2020.01.01</v>
      </c>
      <c r="W5" s="622"/>
      <c r="X5" s="622"/>
      <c r="Y5" s="129"/>
      <c r="Z5" s="129" t="s">
        <v>660</v>
      </c>
      <c r="AA5" s="129"/>
      <c r="AB5" s="157"/>
      <c r="AC5" s="622" t="str">
        <f>'5부.Ⅱ'!AC5</f>
        <v>2020.09.30</v>
      </c>
      <c r="AD5" s="622"/>
      <c r="AE5" s="622"/>
      <c r="AF5" s="157"/>
      <c r="AG5" s="129"/>
      <c r="AH5" s="27"/>
      <c r="AI5" s="27"/>
      <c r="AJ5" s="27"/>
      <c r="AK5" s="27"/>
      <c r="AL5" s="27"/>
    </row>
    <row r="6" spans="1:39" ht="17.25" customHeight="1">
      <c r="B6" s="47"/>
      <c r="C6" s="47"/>
      <c r="D6" s="27" t="s">
        <v>422</v>
      </c>
      <c r="E6" s="133"/>
      <c r="F6" s="133"/>
      <c r="G6" s="27" t="str">
        <f>표지!E28</f>
        <v>대한제4호뉴스테이위탁관리부동산투자회사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49" t="s">
        <v>26</v>
      </c>
      <c r="AJ6" s="649"/>
      <c r="AK6" s="649"/>
      <c r="AL6" s="174"/>
      <c r="AM6" s="14"/>
    </row>
    <row r="7" spans="1:39" ht="30" customHeight="1">
      <c r="A7" s="47"/>
      <c r="B7" s="47"/>
      <c r="C7" s="641" t="s">
        <v>63</v>
      </c>
      <c r="D7" s="642"/>
      <c r="E7" s="642"/>
      <c r="F7" s="642"/>
      <c r="G7" s="642"/>
      <c r="H7" s="643"/>
      <c r="I7" s="641" t="s">
        <v>849</v>
      </c>
      <c r="J7" s="642"/>
      <c r="K7" s="642"/>
      <c r="L7" s="643"/>
      <c r="M7" s="641" t="s">
        <v>850</v>
      </c>
      <c r="N7" s="642"/>
      <c r="O7" s="643"/>
      <c r="P7" s="641" t="s">
        <v>851</v>
      </c>
      <c r="Q7" s="642"/>
      <c r="R7" s="642"/>
      <c r="S7" s="643"/>
      <c r="T7" s="641" t="s">
        <v>854</v>
      </c>
      <c r="U7" s="644"/>
      <c r="V7" s="644"/>
      <c r="W7" s="645"/>
      <c r="X7" s="641" t="s">
        <v>852</v>
      </c>
      <c r="Y7" s="642"/>
      <c r="Z7" s="642"/>
      <c r="AA7" s="643"/>
      <c r="AB7" s="641" t="s">
        <v>288</v>
      </c>
      <c r="AC7" s="642"/>
      <c r="AD7" s="642"/>
      <c r="AE7" s="643"/>
      <c r="AF7" s="646" t="s">
        <v>853</v>
      </c>
      <c r="AG7" s="647"/>
      <c r="AH7" s="648"/>
      <c r="AI7" s="646" t="s">
        <v>200</v>
      </c>
      <c r="AJ7" s="647"/>
      <c r="AK7" s="648"/>
      <c r="AL7" s="14"/>
      <c r="AM7" s="27"/>
    </row>
    <row r="8" spans="1:39" ht="30" customHeight="1">
      <c r="A8" s="47"/>
      <c r="B8" s="47"/>
      <c r="C8" s="632"/>
      <c r="D8" s="633"/>
      <c r="E8" s="633"/>
      <c r="F8" s="633"/>
      <c r="G8" s="633"/>
      <c r="H8" s="634"/>
      <c r="I8" s="629"/>
      <c r="J8" s="629"/>
      <c r="K8" s="629"/>
      <c r="L8" s="629"/>
      <c r="M8" s="629"/>
      <c r="N8" s="629"/>
      <c r="O8" s="629"/>
      <c r="P8" s="629"/>
      <c r="Q8" s="629"/>
      <c r="R8" s="629"/>
      <c r="S8" s="629"/>
      <c r="T8" s="630"/>
      <c r="U8" s="630"/>
      <c r="V8" s="630"/>
      <c r="W8" s="630"/>
      <c r="X8" s="630"/>
      <c r="Y8" s="630"/>
      <c r="Z8" s="630"/>
      <c r="AA8" s="630"/>
      <c r="AB8" s="630"/>
      <c r="AC8" s="630"/>
      <c r="AD8" s="630"/>
      <c r="AE8" s="630"/>
      <c r="AF8" s="630"/>
      <c r="AG8" s="630"/>
      <c r="AH8" s="630"/>
      <c r="AI8" s="631">
        <f t="shared" ref="AI8:AI15" si="0">SUM(I8:AH8)</f>
        <v>0</v>
      </c>
      <c r="AJ8" s="631"/>
      <c r="AK8" s="631"/>
    </row>
    <row r="9" spans="1:39" ht="30" customHeight="1">
      <c r="A9" s="47"/>
      <c r="B9" s="47"/>
      <c r="C9" s="626"/>
      <c r="D9" s="627"/>
      <c r="E9" s="627"/>
      <c r="F9" s="627"/>
      <c r="G9" s="627"/>
      <c r="H9" s="628"/>
      <c r="I9" s="629"/>
      <c r="J9" s="629"/>
      <c r="K9" s="629"/>
      <c r="L9" s="629"/>
      <c r="M9" s="629"/>
      <c r="N9" s="629"/>
      <c r="O9" s="629"/>
      <c r="P9" s="629"/>
      <c r="Q9" s="629"/>
      <c r="R9" s="629"/>
      <c r="S9" s="629"/>
      <c r="T9" s="630"/>
      <c r="U9" s="630"/>
      <c r="V9" s="630"/>
      <c r="W9" s="630"/>
      <c r="X9" s="630"/>
      <c r="Y9" s="630"/>
      <c r="Z9" s="630"/>
      <c r="AA9" s="630"/>
      <c r="AB9" s="630"/>
      <c r="AC9" s="630"/>
      <c r="AD9" s="630"/>
      <c r="AE9" s="630"/>
      <c r="AF9" s="630"/>
      <c r="AG9" s="630"/>
      <c r="AH9" s="630"/>
      <c r="AI9" s="631">
        <f t="shared" si="0"/>
        <v>0</v>
      </c>
      <c r="AJ9" s="631"/>
      <c r="AK9" s="631"/>
    </row>
    <row r="10" spans="1:39" ht="30" customHeight="1">
      <c r="A10" s="47"/>
      <c r="B10" s="47"/>
      <c r="C10" s="626"/>
      <c r="D10" s="627"/>
      <c r="E10" s="627"/>
      <c r="F10" s="627"/>
      <c r="G10" s="627"/>
      <c r="H10" s="628"/>
      <c r="I10" s="629"/>
      <c r="J10" s="629"/>
      <c r="K10" s="629"/>
      <c r="L10" s="629"/>
      <c r="M10" s="629"/>
      <c r="N10" s="629"/>
      <c r="O10" s="629"/>
      <c r="P10" s="629"/>
      <c r="Q10" s="629"/>
      <c r="R10" s="629"/>
      <c r="S10" s="629"/>
      <c r="T10" s="630"/>
      <c r="U10" s="630"/>
      <c r="V10" s="630"/>
      <c r="W10" s="630"/>
      <c r="X10" s="630"/>
      <c r="Y10" s="630"/>
      <c r="Z10" s="630"/>
      <c r="AA10" s="630"/>
      <c r="AB10" s="630"/>
      <c r="AC10" s="630"/>
      <c r="AD10" s="630"/>
      <c r="AE10" s="630"/>
      <c r="AF10" s="630"/>
      <c r="AG10" s="630"/>
      <c r="AH10" s="630"/>
      <c r="AI10" s="631">
        <f t="shared" si="0"/>
        <v>0</v>
      </c>
      <c r="AJ10" s="631"/>
      <c r="AK10" s="631"/>
    </row>
    <row r="11" spans="1:39" ht="30" customHeight="1">
      <c r="A11" s="47"/>
      <c r="B11" s="47"/>
      <c r="C11" s="626"/>
      <c r="D11" s="627"/>
      <c r="E11" s="627"/>
      <c r="F11" s="627"/>
      <c r="G11" s="627"/>
      <c r="H11" s="628"/>
      <c r="I11" s="629"/>
      <c r="J11" s="629"/>
      <c r="K11" s="629"/>
      <c r="L11" s="629"/>
      <c r="M11" s="629"/>
      <c r="N11" s="629"/>
      <c r="O11" s="629"/>
      <c r="P11" s="629"/>
      <c r="Q11" s="629"/>
      <c r="R11" s="629"/>
      <c r="S11" s="629"/>
      <c r="T11" s="630"/>
      <c r="U11" s="630"/>
      <c r="V11" s="630"/>
      <c r="W11" s="630"/>
      <c r="X11" s="630"/>
      <c r="Y11" s="630"/>
      <c r="Z11" s="630"/>
      <c r="AA11" s="630"/>
      <c r="AB11" s="630"/>
      <c r="AC11" s="630"/>
      <c r="AD11" s="630"/>
      <c r="AE11" s="630"/>
      <c r="AF11" s="630"/>
      <c r="AG11" s="630"/>
      <c r="AH11" s="630"/>
      <c r="AI11" s="631">
        <f t="shared" si="0"/>
        <v>0</v>
      </c>
      <c r="AJ11" s="631"/>
      <c r="AK11" s="631"/>
    </row>
    <row r="12" spans="1:39" ht="30" customHeight="1">
      <c r="A12" s="47"/>
      <c r="B12" s="47"/>
      <c r="C12" s="626"/>
      <c r="D12" s="627"/>
      <c r="E12" s="627"/>
      <c r="F12" s="627"/>
      <c r="G12" s="627"/>
      <c r="H12" s="628"/>
      <c r="I12" s="629"/>
      <c r="J12" s="629"/>
      <c r="K12" s="629"/>
      <c r="L12" s="629"/>
      <c r="M12" s="629"/>
      <c r="N12" s="629"/>
      <c r="O12" s="629"/>
      <c r="P12" s="629"/>
      <c r="Q12" s="629"/>
      <c r="R12" s="629"/>
      <c r="S12" s="629"/>
      <c r="T12" s="630"/>
      <c r="U12" s="630"/>
      <c r="V12" s="630"/>
      <c r="W12" s="630"/>
      <c r="X12" s="630"/>
      <c r="Y12" s="630"/>
      <c r="Z12" s="630"/>
      <c r="AA12" s="630"/>
      <c r="AB12" s="630"/>
      <c r="AC12" s="630"/>
      <c r="AD12" s="630"/>
      <c r="AE12" s="630"/>
      <c r="AF12" s="630"/>
      <c r="AG12" s="630"/>
      <c r="AH12" s="630"/>
      <c r="AI12" s="631">
        <f t="shared" si="0"/>
        <v>0</v>
      </c>
      <c r="AJ12" s="631"/>
      <c r="AK12" s="631"/>
    </row>
    <row r="13" spans="1:39" ht="30" customHeight="1">
      <c r="A13" s="47"/>
      <c r="B13" s="47"/>
      <c r="C13" s="626"/>
      <c r="D13" s="627"/>
      <c r="E13" s="627"/>
      <c r="F13" s="627"/>
      <c r="G13" s="627"/>
      <c r="H13" s="628"/>
      <c r="I13" s="629"/>
      <c r="J13" s="629"/>
      <c r="K13" s="629"/>
      <c r="L13" s="629"/>
      <c r="M13" s="629"/>
      <c r="N13" s="629"/>
      <c r="O13" s="629"/>
      <c r="P13" s="629"/>
      <c r="Q13" s="629"/>
      <c r="R13" s="629"/>
      <c r="S13" s="629"/>
      <c r="T13" s="630"/>
      <c r="U13" s="630"/>
      <c r="V13" s="630"/>
      <c r="W13" s="630"/>
      <c r="X13" s="630"/>
      <c r="Y13" s="630"/>
      <c r="Z13" s="630"/>
      <c r="AA13" s="630"/>
      <c r="AB13" s="630"/>
      <c r="AC13" s="630"/>
      <c r="AD13" s="630"/>
      <c r="AE13" s="630"/>
      <c r="AF13" s="630"/>
      <c r="AG13" s="630"/>
      <c r="AH13" s="630"/>
      <c r="AI13" s="631">
        <f t="shared" si="0"/>
        <v>0</v>
      </c>
      <c r="AJ13" s="631"/>
      <c r="AK13" s="631"/>
    </row>
    <row r="14" spans="1:39" ht="30" customHeight="1">
      <c r="A14" s="47"/>
      <c r="B14" s="47"/>
      <c r="C14" s="626"/>
      <c r="D14" s="627"/>
      <c r="E14" s="627"/>
      <c r="F14" s="627"/>
      <c r="G14" s="627"/>
      <c r="H14" s="628"/>
      <c r="I14" s="638"/>
      <c r="J14" s="639"/>
      <c r="K14" s="639"/>
      <c r="L14" s="640"/>
      <c r="M14" s="638"/>
      <c r="N14" s="639"/>
      <c r="O14" s="640"/>
      <c r="P14" s="638"/>
      <c r="Q14" s="639"/>
      <c r="R14" s="639"/>
      <c r="S14" s="640"/>
      <c r="T14" s="635"/>
      <c r="U14" s="636"/>
      <c r="V14" s="636"/>
      <c r="W14" s="637"/>
      <c r="X14" s="635"/>
      <c r="Y14" s="636"/>
      <c r="Z14" s="636"/>
      <c r="AA14" s="637"/>
      <c r="AB14" s="635"/>
      <c r="AC14" s="636"/>
      <c r="AD14" s="636"/>
      <c r="AE14" s="637"/>
      <c r="AF14" s="630"/>
      <c r="AG14" s="630"/>
      <c r="AH14" s="630"/>
      <c r="AI14" s="631">
        <f t="shared" si="0"/>
        <v>0</v>
      </c>
      <c r="AJ14" s="631"/>
      <c r="AK14" s="631"/>
    </row>
    <row r="15" spans="1:39" ht="30" customHeight="1">
      <c r="A15" s="47"/>
      <c r="B15" s="47"/>
      <c r="C15" s="626"/>
      <c r="D15" s="627"/>
      <c r="E15" s="627"/>
      <c r="F15" s="627"/>
      <c r="G15" s="627"/>
      <c r="H15" s="628"/>
      <c r="I15" s="629"/>
      <c r="J15" s="629"/>
      <c r="K15" s="629"/>
      <c r="L15" s="629"/>
      <c r="M15" s="629"/>
      <c r="N15" s="629"/>
      <c r="O15" s="629"/>
      <c r="P15" s="629"/>
      <c r="Q15" s="629"/>
      <c r="R15" s="629"/>
      <c r="S15" s="629"/>
      <c r="T15" s="630"/>
      <c r="U15" s="630"/>
      <c r="V15" s="630"/>
      <c r="W15" s="630"/>
      <c r="X15" s="630"/>
      <c r="Y15" s="630"/>
      <c r="Z15" s="630"/>
      <c r="AA15" s="630"/>
      <c r="AB15" s="630"/>
      <c r="AC15" s="630"/>
      <c r="AD15" s="630"/>
      <c r="AE15" s="630"/>
      <c r="AF15" s="630"/>
      <c r="AG15" s="630"/>
      <c r="AH15" s="630"/>
      <c r="AI15" s="631">
        <f t="shared" si="0"/>
        <v>0</v>
      </c>
      <c r="AJ15" s="631"/>
      <c r="AK15" s="631"/>
    </row>
    <row r="16" spans="1:39" ht="7.5" customHeight="1">
      <c r="A16" s="23"/>
      <c r="B16" s="22"/>
      <c r="C16" s="21"/>
      <c r="D16" s="21"/>
      <c r="E16" s="124"/>
      <c r="F16" s="124"/>
      <c r="G16" s="124"/>
      <c r="H16" s="124"/>
      <c r="I16" s="124"/>
      <c r="J16" s="124"/>
      <c r="K16" s="124"/>
      <c r="L16" s="124"/>
      <c r="M16" s="124"/>
      <c r="N16" s="124"/>
      <c r="O16" s="124"/>
      <c r="P16" s="127"/>
      <c r="Q16" s="127"/>
      <c r="R16" s="127"/>
      <c r="S16" s="127"/>
      <c r="T16" s="127"/>
      <c r="U16" s="127"/>
      <c r="V16" s="127"/>
      <c r="W16" s="127"/>
      <c r="X16" s="127"/>
      <c r="Y16" s="127"/>
      <c r="Z16" s="127"/>
      <c r="AA16" s="127"/>
      <c r="AB16" s="127"/>
      <c r="AC16" s="127"/>
      <c r="AD16" s="127"/>
      <c r="AE16" s="127"/>
      <c r="AF16" s="127"/>
      <c r="AG16" s="126"/>
    </row>
    <row r="17" spans="1:46" ht="26.25" customHeight="1">
      <c r="A17" s="23"/>
      <c r="B17" s="22"/>
      <c r="C17" s="21"/>
      <c r="D17" s="44"/>
      <c r="E17" s="278"/>
      <c r="F17" s="278"/>
      <c r="G17" s="278"/>
      <c r="H17" s="278"/>
      <c r="I17" s="278"/>
      <c r="J17" s="278"/>
      <c r="K17" s="278"/>
      <c r="L17" s="278"/>
      <c r="M17" s="278"/>
      <c r="N17" s="278"/>
      <c r="O17" s="278"/>
      <c r="P17" s="278"/>
      <c r="Q17" s="278"/>
      <c r="R17" s="278"/>
      <c r="S17" s="278"/>
      <c r="T17" s="278"/>
      <c r="U17" s="278"/>
      <c r="V17" s="278"/>
      <c r="W17" s="278"/>
      <c r="X17" s="278"/>
      <c r="Y17" s="278"/>
      <c r="Z17" s="278"/>
      <c r="AA17" s="278"/>
      <c r="AB17" s="278"/>
      <c r="AC17" s="278"/>
      <c r="AD17" s="278"/>
      <c r="AE17" s="278"/>
      <c r="AF17" s="278"/>
      <c r="AG17" s="278"/>
      <c r="AH17" s="278"/>
      <c r="AI17" s="278"/>
      <c r="AJ17" s="278"/>
      <c r="AK17" s="278"/>
      <c r="AL17" s="278"/>
      <c r="AM17" s="104" t="s">
        <v>217</v>
      </c>
      <c r="AN17" s="44"/>
      <c r="AO17" s="44"/>
      <c r="AP17" s="44"/>
      <c r="AQ17" s="44"/>
      <c r="AR17" s="44"/>
      <c r="AS17" s="44"/>
      <c r="AT17" s="24"/>
    </row>
    <row r="18" spans="1:46" ht="16.5" customHeight="1">
      <c r="AR18" s="1"/>
      <c r="AS18" s="1"/>
    </row>
    <row r="20" spans="1:46" ht="69" customHeight="1">
      <c r="B20" s="236" t="s">
        <v>855</v>
      </c>
      <c r="C20" s="447"/>
      <c r="D20" s="447"/>
      <c r="E20" s="447"/>
      <c r="F20" s="447"/>
      <c r="G20" s="447"/>
      <c r="H20" s="447"/>
      <c r="I20" s="447"/>
      <c r="J20" s="447"/>
      <c r="K20" s="447"/>
      <c r="L20" s="447"/>
      <c r="M20" s="447"/>
      <c r="N20" s="447"/>
      <c r="O20" s="447"/>
      <c r="P20" s="447"/>
      <c r="Q20" s="447"/>
      <c r="R20" s="447"/>
      <c r="S20" s="447"/>
      <c r="T20" s="447"/>
      <c r="U20" s="447"/>
      <c r="V20" s="447"/>
      <c r="W20" s="447"/>
      <c r="X20" s="447"/>
      <c r="Y20" s="447"/>
      <c r="Z20" s="447"/>
      <c r="AA20" s="447"/>
      <c r="AB20" s="447"/>
      <c r="AC20" s="447"/>
      <c r="AD20" s="447"/>
      <c r="AE20" s="447"/>
      <c r="AF20" s="447"/>
      <c r="AG20" s="447"/>
      <c r="AH20" s="447"/>
      <c r="AI20" s="447"/>
      <c r="AJ20" s="447"/>
      <c r="AK20" s="448"/>
      <c r="AL20" s="175"/>
    </row>
  </sheetData>
  <mergeCells count="90">
    <mergeCell ref="AB12:AE12"/>
    <mergeCell ref="AF12:AH12"/>
    <mergeCell ref="AI12:AK12"/>
    <mergeCell ref="AI10:AK10"/>
    <mergeCell ref="AB9:AE9"/>
    <mergeCell ref="AF9:AH9"/>
    <mergeCell ref="AB10:AE10"/>
    <mergeCell ref="AF10:AH10"/>
    <mergeCell ref="AB11:AE11"/>
    <mergeCell ref="AF11:AH11"/>
    <mergeCell ref="AI11:AK11"/>
    <mergeCell ref="AI9:AK9"/>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I12:L12"/>
    <mergeCell ref="M12:O12"/>
    <mergeCell ref="P12:S12"/>
    <mergeCell ref="T12:W12"/>
    <mergeCell ref="X12:AA12"/>
    <mergeCell ref="I13:L13"/>
    <mergeCell ref="M13:O13"/>
    <mergeCell ref="P13:S13"/>
    <mergeCell ref="T13:W13"/>
    <mergeCell ref="X13:AA13"/>
    <mergeCell ref="I14:L14"/>
    <mergeCell ref="M14:O14"/>
    <mergeCell ref="P14:S14"/>
    <mergeCell ref="T14:W14"/>
    <mergeCell ref="X14:AA14"/>
    <mergeCell ref="AF13:AH13"/>
    <mergeCell ref="AI13:AK13"/>
    <mergeCell ref="AB14:AE14"/>
    <mergeCell ref="AF14:AH14"/>
    <mergeCell ref="AB13:AE13"/>
    <mergeCell ref="T15:W15"/>
    <mergeCell ref="X15:AA15"/>
    <mergeCell ref="AB15:AE15"/>
    <mergeCell ref="AF15:AH15"/>
    <mergeCell ref="AI15:AK15"/>
    <mergeCell ref="AB8:AE8"/>
    <mergeCell ref="AF8:AH8"/>
    <mergeCell ref="AI8:AK8"/>
    <mergeCell ref="I8:L8"/>
    <mergeCell ref="M8:O8"/>
    <mergeCell ref="P8:S8"/>
    <mergeCell ref="T8:W8"/>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AM2" sqref="AM2"/>
    </sheetView>
  </sheetViews>
  <sheetFormatPr defaultRowHeight="16.5"/>
  <cols>
    <col min="1" max="2" width="1.125" style="1" customWidth="1"/>
    <col min="3" max="13" width="2.75" style="1" customWidth="1"/>
    <col min="14" max="37" width="3.125" style="1" customWidth="1"/>
    <col min="38" max="40" width="9" style="1"/>
  </cols>
  <sheetData>
    <row r="1" spans="1:43"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558" t="s">
        <v>862</v>
      </c>
      <c r="C2" s="558"/>
      <c r="D2" s="558"/>
      <c r="E2" s="558"/>
      <c r="F2" s="558"/>
      <c r="G2" s="558"/>
      <c r="H2" s="558"/>
      <c r="I2" s="558"/>
      <c r="J2" s="558"/>
      <c r="K2" s="558"/>
      <c r="L2" s="558"/>
      <c r="M2" s="558"/>
      <c r="N2" s="558"/>
      <c r="O2" s="558"/>
      <c r="P2" s="558"/>
      <c r="Q2" s="558"/>
      <c r="R2" s="558"/>
      <c r="S2" s="558"/>
      <c r="T2" s="558"/>
      <c r="U2" s="558"/>
      <c r="V2" s="558"/>
      <c r="W2" s="558"/>
      <c r="X2" s="558"/>
      <c r="Y2" s="558"/>
      <c r="Z2" s="558"/>
      <c r="AA2" s="558"/>
      <c r="AB2" s="558"/>
      <c r="AC2" s="558"/>
      <c r="AD2" s="558"/>
      <c r="AE2" s="558"/>
      <c r="AF2" s="558"/>
      <c r="AG2" s="558"/>
      <c r="AH2" s="558"/>
      <c r="AI2" s="558"/>
      <c r="AJ2" s="558"/>
      <c r="AK2" s="558"/>
      <c r="AL2" s="558"/>
      <c r="AO2" s="1"/>
      <c r="AP2" s="1"/>
      <c r="AQ2" s="1"/>
    </row>
    <row r="3" spans="1:43">
      <c r="A3" s="176"/>
      <c r="B3" s="45"/>
      <c r="C3" s="45"/>
      <c r="D3" s="45"/>
      <c r="E3" s="45"/>
      <c r="F3" s="45"/>
      <c r="G3" s="45"/>
      <c r="H3" s="45"/>
      <c r="I3" s="45"/>
      <c r="J3" s="45"/>
      <c r="K3" s="45"/>
      <c r="L3" s="45"/>
      <c r="M3" s="45"/>
      <c r="N3" s="177"/>
      <c r="O3" s="45"/>
      <c r="P3" s="177"/>
      <c r="Q3" s="45"/>
      <c r="R3" s="177"/>
      <c r="S3" s="45"/>
      <c r="T3" s="178"/>
      <c r="U3" s="178"/>
      <c r="V3" s="178"/>
      <c r="W3" s="45"/>
      <c r="X3" s="177"/>
      <c r="Y3" s="45"/>
      <c r="Z3" s="177"/>
      <c r="AA3" s="45"/>
      <c r="AB3" s="177"/>
      <c r="AC3" s="45"/>
      <c r="AD3" s="45"/>
      <c r="AE3" s="45"/>
      <c r="AF3" s="45"/>
      <c r="AG3" s="45"/>
      <c r="AH3" s="45"/>
      <c r="AI3" s="45"/>
      <c r="AJ3" s="45"/>
      <c r="AK3" s="45"/>
    </row>
    <row r="4" spans="1:43">
      <c r="A4" s="45"/>
      <c r="B4" s="45"/>
      <c r="C4" s="418" t="s">
        <v>856</v>
      </c>
      <c r="D4" s="419"/>
      <c r="E4" s="419"/>
      <c r="F4" s="419"/>
      <c r="G4" s="419"/>
      <c r="H4" s="419"/>
      <c r="I4" s="419"/>
      <c r="J4" s="419"/>
      <c r="K4" s="419"/>
      <c r="L4" s="419"/>
      <c r="M4" s="419"/>
      <c r="N4" s="419"/>
      <c r="O4" s="419"/>
      <c r="P4" s="419"/>
      <c r="Q4" s="419"/>
      <c r="R4" s="419"/>
      <c r="S4" s="419"/>
      <c r="T4" s="419"/>
      <c r="U4" s="419"/>
      <c r="V4" s="419"/>
      <c r="W4" s="419"/>
      <c r="X4" s="419"/>
      <c r="Y4" s="419"/>
      <c r="Z4" s="419"/>
      <c r="AA4" s="419"/>
      <c r="AB4" s="419"/>
      <c r="AC4" s="419"/>
      <c r="AD4" s="419"/>
      <c r="AE4" s="419"/>
      <c r="AF4" s="419"/>
      <c r="AG4" s="419"/>
      <c r="AH4" s="419"/>
      <c r="AI4" s="419"/>
      <c r="AJ4" s="420"/>
      <c r="AK4" s="45"/>
    </row>
    <row r="5" spans="1:43">
      <c r="A5" s="45"/>
      <c r="B5" s="45"/>
      <c r="C5" s="421"/>
      <c r="D5" s="422"/>
      <c r="E5" s="422"/>
      <c r="F5" s="422"/>
      <c r="G5" s="422"/>
      <c r="H5" s="422"/>
      <c r="I5" s="422"/>
      <c r="J5" s="422"/>
      <c r="K5" s="422"/>
      <c r="L5" s="422"/>
      <c r="M5" s="422"/>
      <c r="N5" s="422"/>
      <c r="O5" s="422"/>
      <c r="P5" s="422"/>
      <c r="Q5" s="422"/>
      <c r="R5" s="422"/>
      <c r="S5" s="422"/>
      <c r="T5" s="422"/>
      <c r="U5" s="422"/>
      <c r="V5" s="422"/>
      <c r="W5" s="422"/>
      <c r="X5" s="422"/>
      <c r="Y5" s="422"/>
      <c r="Z5" s="422"/>
      <c r="AA5" s="422"/>
      <c r="AB5" s="422"/>
      <c r="AC5" s="422"/>
      <c r="AD5" s="422"/>
      <c r="AE5" s="422"/>
      <c r="AF5" s="422"/>
      <c r="AG5" s="422"/>
      <c r="AH5" s="422"/>
      <c r="AI5" s="422"/>
      <c r="AJ5" s="650"/>
      <c r="AK5" s="45"/>
    </row>
    <row r="6" spans="1:43">
      <c r="A6" s="45"/>
      <c r="B6" s="45"/>
      <c r="C6" s="421"/>
      <c r="D6" s="422"/>
      <c r="E6" s="422"/>
      <c r="F6" s="422"/>
      <c r="G6" s="422"/>
      <c r="H6" s="422"/>
      <c r="I6" s="422"/>
      <c r="J6" s="422"/>
      <c r="K6" s="422"/>
      <c r="L6" s="422"/>
      <c r="M6" s="422"/>
      <c r="N6" s="422"/>
      <c r="O6" s="422"/>
      <c r="P6" s="422"/>
      <c r="Q6" s="422"/>
      <c r="R6" s="422"/>
      <c r="S6" s="422"/>
      <c r="T6" s="422"/>
      <c r="U6" s="422"/>
      <c r="V6" s="422"/>
      <c r="W6" s="422"/>
      <c r="X6" s="422"/>
      <c r="Y6" s="422"/>
      <c r="Z6" s="422"/>
      <c r="AA6" s="422"/>
      <c r="AB6" s="422"/>
      <c r="AC6" s="422"/>
      <c r="AD6" s="422"/>
      <c r="AE6" s="422"/>
      <c r="AF6" s="422"/>
      <c r="AG6" s="422"/>
      <c r="AH6" s="422"/>
      <c r="AI6" s="422"/>
      <c r="AJ6" s="650"/>
      <c r="AK6" s="45"/>
    </row>
    <row r="7" spans="1:43">
      <c r="A7" s="45"/>
      <c r="B7" s="45"/>
      <c r="C7" s="421"/>
      <c r="D7" s="422"/>
      <c r="E7" s="422"/>
      <c r="F7" s="422"/>
      <c r="G7" s="422"/>
      <c r="H7" s="422"/>
      <c r="I7" s="422"/>
      <c r="J7" s="422"/>
      <c r="K7" s="422"/>
      <c r="L7" s="422"/>
      <c r="M7" s="422"/>
      <c r="N7" s="422"/>
      <c r="O7" s="422"/>
      <c r="P7" s="422"/>
      <c r="Q7" s="422"/>
      <c r="R7" s="422"/>
      <c r="S7" s="422"/>
      <c r="T7" s="422"/>
      <c r="U7" s="422"/>
      <c r="V7" s="422"/>
      <c r="W7" s="422"/>
      <c r="X7" s="422"/>
      <c r="Y7" s="422"/>
      <c r="Z7" s="422"/>
      <c r="AA7" s="422"/>
      <c r="AB7" s="422"/>
      <c r="AC7" s="422"/>
      <c r="AD7" s="422"/>
      <c r="AE7" s="422"/>
      <c r="AF7" s="422"/>
      <c r="AG7" s="422"/>
      <c r="AH7" s="422"/>
      <c r="AI7" s="422"/>
      <c r="AJ7" s="650"/>
      <c r="AK7" s="45"/>
    </row>
    <row r="8" spans="1:43">
      <c r="A8" s="45"/>
      <c r="B8" s="45"/>
      <c r="C8" s="421"/>
      <c r="D8" s="422"/>
      <c r="E8" s="422"/>
      <c r="F8" s="422"/>
      <c r="G8" s="422"/>
      <c r="H8" s="422"/>
      <c r="I8" s="422"/>
      <c r="J8" s="422"/>
      <c r="K8" s="422"/>
      <c r="L8" s="422"/>
      <c r="M8" s="422"/>
      <c r="N8" s="422"/>
      <c r="O8" s="422"/>
      <c r="P8" s="422"/>
      <c r="Q8" s="422"/>
      <c r="R8" s="422"/>
      <c r="S8" s="422"/>
      <c r="T8" s="422"/>
      <c r="U8" s="422"/>
      <c r="V8" s="422"/>
      <c r="W8" s="422"/>
      <c r="X8" s="422"/>
      <c r="Y8" s="422"/>
      <c r="Z8" s="422"/>
      <c r="AA8" s="422"/>
      <c r="AB8" s="422"/>
      <c r="AC8" s="422"/>
      <c r="AD8" s="422"/>
      <c r="AE8" s="422"/>
      <c r="AF8" s="422"/>
      <c r="AG8" s="422"/>
      <c r="AH8" s="422"/>
      <c r="AI8" s="422"/>
      <c r="AJ8" s="650"/>
      <c r="AK8" s="45"/>
    </row>
    <row r="9" spans="1:43">
      <c r="B9" s="178"/>
      <c r="C9" s="429"/>
      <c r="D9" s="423"/>
      <c r="E9" s="423"/>
      <c r="F9" s="423"/>
      <c r="G9" s="423"/>
      <c r="H9" s="423"/>
      <c r="I9" s="423"/>
      <c r="J9" s="423"/>
      <c r="K9" s="423"/>
      <c r="L9" s="423"/>
      <c r="M9" s="423"/>
      <c r="N9" s="423"/>
      <c r="O9" s="423"/>
      <c r="P9" s="423"/>
      <c r="Q9" s="423"/>
      <c r="R9" s="423"/>
      <c r="S9" s="423"/>
      <c r="T9" s="423"/>
      <c r="U9" s="423"/>
      <c r="V9" s="423"/>
      <c r="W9" s="423"/>
      <c r="X9" s="423"/>
      <c r="Y9" s="423"/>
      <c r="Z9" s="423"/>
      <c r="AA9" s="423"/>
      <c r="AB9" s="423"/>
      <c r="AC9" s="423"/>
      <c r="AD9" s="423"/>
      <c r="AE9" s="423"/>
      <c r="AF9" s="423"/>
      <c r="AG9" s="423"/>
      <c r="AH9" s="423"/>
      <c r="AI9" s="423"/>
      <c r="AJ9" s="424"/>
      <c r="AK9" s="179"/>
    </row>
    <row r="10" spans="1:43">
      <c r="B10" s="178"/>
      <c r="C10" s="173"/>
      <c r="D10" s="173"/>
      <c r="E10" s="173"/>
      <c r="F10" s="173"/>
      <c r="G10" s="173"/>
      <c r="H10" s="173"/>
      <c r="I10" s="173"/>
      <c r="J10" s="173"/>
      <c r="K10" s="173"/>
      <c r="L10" s="173"/>
      <c r="M10" s="173"/>
      <c r="N10" s="180"/>
      <c r="O10" s="179"/>
      <c r="P10" s="179"/>
      <c r="Q10" s="179"/>
      <c r="R10" s="179"/>
      <c r="S10" s="179"/>
      <c r="T10" s="180"/>
      <c r="U10" s="179"/>
      <c r="V10" s="179"/>
      <c r="W10" s="179"/>
      <c r="X10" s="179"/>
      <c r="Y10" s="179"/>
      <c r="Z10" s="180"/>
      <c r="AA10" s="179"/>
      <c r="AB10" s="179"/>
      <c r="AC10" s="179"/>
      <c r="AD10" s="179"/>
      <c r="AE10" s="179"/>
      <c r="AF10" s="180"/>
      <c r="AG10" s="179"/>
      <c r="AH10" s="179"/>
      <c r="AI10" s="179"/>
      <c r="AJ10" s="179"/>
      <c r="AK10" s="179"/>
    </row>
    <row r="11" spans="1:43">
      <c r="A11" s="178"/>
      <c r="B11" s="178"/>
      <c r="C11" s="181"/>
      <c r="D11" s="181"/>
      <c r="E11" s="181"/>
      <c r="F11" s="181"/>
      <c r="G11" s="181"/>
      <c r="H11" s="181"/>
      <c r="I11" s="181"/>
      <c r="J11" s="181"/>
      <c r="K11" s="181"/>
      <c r="L11" s="181"/>
      <c r="M11" s="181"/>
      <c r="N11" s="180"/>
      <c r="O11" s="179"/>
      <c r="P11" s="179"/>
      <c r="Q11" s="179"/>
      <c r="R11" s="179"/>
      <c r="S11" s="179"/>
      <c r="T11" s="180"/>
      <c r="U11" s="179"/>
      <c r="V11" s="179"/>
      <c r="W11" s="179"/>
      <c r="X11" s="179"/>
      <c r="Y11" s="179"/>
      <c r="Z11" s="180"/>
      <c r="AA11" s="179"/>
      <c r="AB11" s="179"/>
      <c r="AC11" s="179"/>
      <c r="AD11" s="179"/>
      <c r="AE11" s="179"/>
      <c r="AF11" s="180"/>
      <c r="AG11" s="179"/>
      <c r="AH11" s="179"/>
      <c r="AI11" s="179"/>
      <c r="AJ11" s="179"/>
      <c r="AK11" s="179"/>
    </row>
    <row r="12" spans="1:43">
      <c r="A12" s="178"/>
      <c r="B12" s="178"/>
      <c r="C12" s="181"/>
      <c r="D12" s="181"/>
      <c r="E12" s="181"/>
      <c r="F12" s="181"/>
      <c r="G12" s="181"/>
      <c r="H12" s="181"/>
      <c r="I12" s="181"/>
      <c r="J12" s="181"/>
      <c r="K12" s="181"/>
      <c r="L12" s="181"/>
      <c r="M12" s="181"/>
      <c r="N12" s="180"/>
      <c r="O12" s="179"/>
      <c r="P12" s="179"/>
      <c r="Q12" s="179"/>
      <c r="R12" s="179"/>
      <c r="S12" s="179"/>
      <c r="T12" s="180"/>
      <c r="U12" s="179"/>
      <c r="V12" s="179"/>
      <c r="W12" s="179"/>
      <c r="X12" s="179"/>
      <c r="Y12" s="179"/>
      <c r="Z12" s="180"/>
      <c r="AA12" s="179"/>
      <c r="AB12" s="179"/>
      <c r="AC12" s="179"/>
      <c r="AD12" s="179"/>
      <c r="AE12" s="179"/>
      <c r="AF12" s="180"/>
      <c r="AG12" s="179"/>
      <c r="AH12" s="179"/>
      <c r="AI12" s="179"/>
      <c r="AJ12" s="179"/>
      <c r="AK12" s="179"/>
    </row>
    <row r="13" spans="1:43" ht="40.5" customHeight="1">
      <c r="A13" s="236" t="s">
        <v>857</v>
      </c>
      <c r="B13" s="237"/>
      <c r="C13" s="237"/>
      <c r="D13" s="237"/>
      <c r="E13" s="237"/>
      <c r="F13" s="237"/>
      <c r="G13" s="237"/>
      <c r="H13" s="237"/>
      <c r="I13" s="237"/>
      <c r="J13" s="237"/>
      <c r="K13" s="237"/>
      <c r="L13" s="237"/>
      <c r="M13" s="237"/>
      <c r="N13" s="237"/>
      <c r="O13" s="237"/>
      <c r="P13" s="237"/>
      <c r="Q13" s="237"/>
      <c r="R13" s="237"/>
      <c r="S13" s="237"/>
      <c r="T13" s="237"/>
      <c r="U13" s="237"/>
      <c r="V13" s="237"/>
      <c r="W13" s="237"/>
      <c r="X13" s="237"/>
      <c r="Y13" s="237"/>
      <c r="Z13" s="237"/>
      <c r="AA13" s="237"/>
      <c r="AB13" s="237"/>
      <c r="AC13" s="237"/>
      <c r="AD13" s="237"/>
      <c r="AE13" s="237"/>
      <c r="AF13" s="237"/>
      <c r="AG13" s="237"/>
      <c r="AH13" s="237"/>
      <c r="AI13" s="237"/>
      <c r="AJ13" s="237"/>
      <c r="AK13" s="238"/>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AM19" sqref="AM19"/>
    </sheetView>
  </sheetViews>
  <sheetFormatPr defaultRowHeight="16.5"/>
  <cols>
    <col min="1" max="2" width="1.125" style="1" customWidth="1"/>
    <col min="3" max="13" width="2.75" style="1" customWidth="1"/>
    <col min="14" max="37" width="3.125" style="1" customWidth="1"/>
    <col min="38" max="40" width="9" style="1"/>
  </cols>
  <sheetData>
    <row r="1" spans="1:43"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558" t="s">
        <v>876</v>
      </c>
      <c r="C2" s="558"/>
      <c r="D2" s="558"/>
      <c r="E2" s="558"/>
      <c r="F2" s="558"/>
      <c r="G2" s="558"/>
      <c r="H2" s="558"/>
      <c r="I2" s="558"/>
      <c r="J2" s="558"/>
      <c r="K2" s="558"/>
      <c r="L2" s="558"/>
      <c r="M2" s="558"/>
      <c r="N2" s="558"/>
      <c r="O2" s="558"/>
      <c r="P2" s="558"/>
      <c r="Q2" s="558"/>
      <c r="R2" s="558"/>
      <c r="S2" s="558"/>
      <c r="T2" s="558"/>
      <c r="U2" s="558"/>
      <c r="V2" s="558"/>
      <c r="W2" s="558"/>
      <c r="X2" s="558"/>
      <c r="Y2" s="558"/>
      <c r="Z2" s="558"/>
      <c r="AA2" s="558"/>
      <c r="AB2" s="558"/>
      <c r="AC2" s="558"/>
      <c r="AD2" s="558"/>
      <c r="AE2" s="558"/>
      <c r="AF2" s="558"/>
      <c r="AG2" s="558"/>
      <c r="AH2" s="558"/>
      <c r="AI2" s="558"/>
      <c r="AJ2" s="558"/>
      <c r="AK2" s="558"/>
      <c r="AL2" s="558"/>
      <c r="AO2" s="1"/>
      <c r="AP2" s="1"/>
      <c r="AQ2" s="1"/>
    </row>
    <row r="3" spans="1:43">
      <c r="AO3" s="1"/>
    </row>
    <row r="4" spans="1:43" ht="18.75" customHeight="1">
      <c r="A4" s="17"/>
      <c r="B4" s="663" t="s">
        <v>863</v>
      </c>
      <c r="C4" s="538"/>
      <c r="D4" s="538"/>
      <c r="E4" s="538"/>
      <c r="F4" s="538"/>
      <c r="G4" s="538"/>
      <c r="H4" s="538"/>
      <c r="I4" s="538"/>
      <c r="J4" s="538"/>
      <c r="K4" s="538"/>
      <c r="L4" s="538"/>
      <c r="M4" s="538"/>
      <c r="N4" s="538"/>
      <c r="O4" s="538"/>
      <c r="P4" s="538"/>
      <c r="Q4" s="538"/>
      <c r="R4" s="538"/>
      <c r="S4" s="538"/>
      <c r="T4" s="538"/>
      <c r="U4" s="538"/>
      <c r="V4" s="538"/>
      <c r="W4" s="538"/>
      <c r="X4" s="538"/>
      <c r="Y4" s="538"/>
      <c r="Z4" s="538"/>
      <c r="AA4" s="538"/>
      <c r="AB4" s="538"/>
      <c r="AC4" s="538"/>
      <c r="AD4" s="538"/>
      <c r="AE4" s="538"/>
      <c r="AF4" s="538"/>
      <c r="AG4" s="538"/>
      <c r="AH4" s="538"/>
      <c r="AI4" s="538"/>
      <c r="AJ4" s="538"/>
      <c r="AK4" s="538"/>
      <c r="AL4" s="14"/>
      <c r="AO4" s="1"/>
    </row>
    <row r="5" spans="1:43">
      <c r="A5" s="176"/>
      <c r="B5" s="176"/>
      <c r="C5" s="176"/>
      <c r="D5" s="45"/>
      <c r="E5" s="45"/>
      <c r="F5" s="45"/>
      <c r="G5" s="45"/>
      <c r="H5" s="45"/>
      <c r="I5" s="45"/>
      <c r="J5" s="45"/>
      <c r="K5" s="45"/>
      <c r="L5" s="45"/>
      <c r="M5" s="45"/>
      <c r="N5" s="177"/>
      <c r="O5" s="45"/>
      <c r="P5" s="177"/>
      <c r="Q5" s="45"/>
      <c r="R5" s="177"/>
      <c r="S5" s="45"/>
      <c r="T5" s="178"/>
      <c r="U5" s="178"/>
      <c r="V5" s="178"/>
      <c r="W5" s="45"/>
      <c r="X5" s="177"/>
      <c r="Y5" s="45"/>
      <c r="Z5" s="177"/>
      <c r="AA5" s="45"/>
      <c r="AB5" s="177"/>
      <c r="AC5" s="45"/>
      <c r="AD5" s="45"/>
      <c r="AE5" s="45"/>
      <c r="AF5" s="45"/>
      <c r="AG5" s="45"/>
      <c r="AH5" s="45"/>
      <c r="AI5" s="45"/>
      <c r="AJ5" s="45"/>
      <c r="AK5" s="45"/>
    </row>
    <row r="6" spans="1:43" ht="17.25">
      <c r="A6" s="176"/>
      <c r="B6" s="176"/>
      <c r="C6" s="176" t="s">
        <v>858</v>
      </c>
      <c r="D6" s="45"/>
      <c r="E6" s="45"/>
      <c r="F6" s="45"/>
      <c r="G6" s="45"/>
      <c r="H6" s="45"/>
      <c r="I6" s="651" t="s">
        <v>1141</v>
      </c>
      <c r="J6" s="652"/>
      <c r="K6" s="652"/>
      <c r="L6" s="652"/>
      <c r="M6" s="652"/>
      <c r="N6" s="653"/>
      <c r="O6" s="45"/>
      <c r="P6" s="177"/>
      <c r="Q6" s="45"/>
      <c r="R6" s="177"/>
      <c r="S6" s="45"/>
      <c r="T6" s="178"/>
      <c r="U6" s="178"/>
      <c r="V6" s="178"/>
      <c r="W6" s="45"/>
      <c r="X6" s="177"/>
      <c r="Y6" s="45"/>
      <c r="Z6" s="177"/>
      <c r="AA6" s="45"/>
      <c r="AB6" s="177"/>
      <c r="AC6" s="45"/>
      <c r="AD6" s="45"/>
      <c r="AE6" s="45"/>
      <c r="AF6" s="45"/>
      <c r="AG6" s="45"/>
      <c r="AH6" s="45"/>
      <c r="AI6" s="45"/>
      <c r="AJ6" s="45"/>
      <c r="AK6" s="45"/>
    </row>
    <row r="7" spans="1:43">
      <c r="A7" s="176"/>
      <c r="B7" s="176"/>
      <c r="C7" s="176" t="s">
        <v>859</v>
      </c>
      <c r="D7" s="45"/>
      <c r="E7" s="45"/>
      <c r="F7" s="45"/>
      <c r="G7" s="45"/>
      <c r="H7" s="45"/>
      <c r="I7" s="45"/>
      <c r="J7" s="45"/>
      <c r="K7" s="45"/>
      <c r="L7" s="45"/>
      <c r="M7" s="45"/>
      <c r="N7" s="177"/>
      <c r="O7" s="45"/>
      <c r="P7" s="177"/>
      <c r="Q7" s="45"/>
      <c r="R7" s="177"/>
      <c r="S7" s="45"/>
      <c r="T7" s="178"/>
      <c r="U7" s="178"/>
      <c r="V7" s="178"/>
      <c r="W7" s="45"/>
      <c r="X7" s="177"/>
      <c r="Y7" s="45"/>
      <c r="Z7" s="177"/>
      <c r="AA7" s="45"/>
      <c r="AB7" s="177"/>
      <c r="AC7" s="45"/>
      <c r="AD7" s="45"/>
      <c r="AE7" s="45"/>
      <c r="AF7" s="45"/>
      <c r="AG7" s="45"/>
      <c r="AH7" s="45"/>
      <c r="AI7" s="45"/>
      <c r="AJ7" s="45"/>
      <c r="AK7" s="45"/>
    </row>
    <row r="8" spans="1:43">
      <c r="A8" s="45"/>
      <c r="B8" s="45"/>
      <c r="C8" s="654"/>
      <c r="D8" s="655"/>
      <c r="E8" s="655"/>
      <c r="F8" s="655"/>
      <c r="G8" s="655"/>
      <c r="H8" s="655"/>
      <c r="I8" s="655"/>
      <c r="J8" s="655"/>
      <c r="K8" s="655"/>
      <c r="L8" s="655"/>
      <c r="M8" s="655"/>
      <c r="N8" s="655"/>
      <c r="O8" s="655"/>
      <c r="P8" s="655"/>
      <c r="Q8" s="655"/>
      <c r="R8" s="655"/>
      <c r="S8" s="655"/>
      <c r="T8" s="655"/>
      <c r="U8" s="655"/>
      <c r="V8" s="655"/>
      <c r="W8" s="655"/>
      <c r="X8" s="655"/>
      <c r="Y8" s="655"/>
      <c r="Z8" s="655"/>
      <c r="AA8" s="655"/>
      <c r="AB8" s="655"/>
      <c r="AC8" s="655"/>
      <c r="AD8" s="655"/>
      <c r="AE8" s="655"/>
      <c r="AF8" s="655"/>
      <c r="AG8" s="655"/>
      <c r="AH8" s="655"/>
      <c r="AI8" s="655"/>
      <c r="AJ8" s="656"/>
      <c r="AK8" s="45"/>
    </row>
    <row r="9" spans="1:43" ht="17.25" customHeight="1">
      <c r="A9" s="182"/>
      <c r="B9" s="182"/>
      <c r="C9" s="657"/>
      <c r="D9" s="658"/>
      <c r="E9" s="658"/>
      <c r="F9" s="658"/>
      <c r="G9" s="658"/>
      <c r="H9" s="658"/>
      <c r="I9" s="658"/>
      <c r="J9" s="658"/>
      <c r="K9" s="658"/>
      <c r="L9" s="658"/>
      <c r="M9" s="658"/>
      <c r="N9" s="658"/>
      <c r="O9" s="658"/>
      <c r="P9" s="658"/>
      <c r="Q9" s="658"/>
      <c r="R9" s="658"/>
      <c r="S9" s="658"/>
      <c r="T9" s="658"/>
      <c r="U9" s="658"/>
      <c r="V9" s="658"/>
      <c r="W9" s="658"/>
      <c r="X9" s="658"/>
      <c r="Y9" s="658"/>
      <c r="Z9" s="658"/>
      <c r="AA9" s="658"/>
      <c r="AB9" s="658"/>
      <c r="AC9" s="658"/>
      <c r="AD9" s="658"/>
      <c r="AE9" s="658"/>
      <c r="AF9" s="658"/>
      <c r="AG9" s="658"/>
      <c r="AH9" s="658"/>
      <c r="AI9" s="658"/>
      <c r="AJ9" s="659"/>
      <c r="AK9" s="133"/>
      <c r="AL9" s="14"/>
    </row>
    <row r="10" spans="1:43" ht="17.25" customHeight="1">
      <c r="A10" s="182"/>
      <c r="B10" s="182"/>
      <c r="C10" s="657"/>
      <c r="D10" s="658"/>
      <c r="E10" s="658"/>
      <c r="F10" s="658"/>
      <c r="G10" s="658"/>
      <c r="H10" s="658"/>
      <c r="I10" s="658"/>
      <c r="J10" s="658"/>
      <c r="K10" s="658"/>
      <c r="L10" s="658"/>
      <c r="M10" s="658"/>
      <c r="N10" s="658"/>
      <c r="O10" s="658"/>
      <c r="P10" s="658"/>
      <c r="Q10" s="658"/>
      <c r="R10" s="658"/>
      <c r="S10" s="658"/>
      <c r="T10" s="658"/>
      <c r="U10" s="658"/>
      <c r="V10" s="658"/>
      <c r="W10" s="658"/>
      <c r="X10" s="658"/>
      <c r="Y10" s="658"/>
      <c r="Z10" s="658"/>
      <c r="AA10" s="658"/>
      <c r="AB10" s="658"/>
      <c r="AC10" s="658"/>
      <c r="AD10" s="658"/>
      <c r="AE10" s="658"/>
      <c r="AF10" s="658"/>
      <c r="AG10" s="658"/>
      <c r="AH10" s="658"/>
      <c r="AI10" s="658"/>
      <c r="AJ10" s="659"/>
      <c r="AK10" s="133"/>
      <c r="AL10" s="14"/>
    </row>
    <row r="11" spans="1:43" ht="17.25" customHeight="1">
      <c r="A11" s="182"/>
      <c r="B11" s="182"/>
      <c r="C11" s="657"/>
      <c r="D11" s="658"/>
      <c r="E11" s="658"/>
      <c r="F11" s="658"/>
      <c r="G11" s="658"/>
      <c r="H11" s="658"/>
      <c r="I11" s="658"/>
      <c r="J11" s="658"/>
      <c r="K11" s="658"/>
      <c r="L11" s="658"/>
      <c r="M11" s="658"/>
      <c r="N11" s="658"/>
      <c r="O11" s="658"/>
      <c r="P11" s="658"/>
      <c r="Q11" s="658"/>
      <c r="R11" s="658"/>
      <c r="S11" s="658"/>
      <c r="T11" s="658"/>
      <c r="U11" s="658"/>
      <c r="V11" s="658"/>
      <c r="W11" s="658"/>
      <c r="X11" s="658"/>
      <c r="Y11" s="658"/>
      <c r="Z11" s="658"/>
      <c r="AA11" s="658"/>
      <c r="AB11" s="658"/>
      <c r="AC11" s="658"/>
      <c r="AD11" s="658"/>
      <c r="AE11" s="658"/>
      <c r="AF11" s="658"/>
      <c r="AG11" s="658"/>
      <c r="AH11" s="658"/>
      <c r="AI11" s="658"/>
      <c r="AJ11" s="659"/>
      <c r="AK11" s="133"/>
      <c r="AL11" s="14"/>
    </row>
    <row r="12" spans="1:43" ht="17.25" customHeight="1">
      <c r="A12" s="182"/>
      <c r="B12" s="182"/>
      <c r="C12" s="657"/>
      <c r="D12" s="658"/>
      <c r="E12" s="658"/>
      <c r="F12" s="658"/>
      <c r="G12" s="658"/>
      <c r="H12" s="658"/>
      <c r="I12" s="658"/>
      <c r="J12" s="658"/>
      <c r="K12" s="658"/>
      <c r="L12" s="658"/>
      <c r="M12" s="658"/>
      <c r="N12" s="658"/>
      <c r="O12" s="658"/>
      <c r="P12" s="658"/>
      <c r="Q12" s="658"/>
      <c r="R12" s="658"/>
      <c r="S12" s="658"/>
      <c r="T12" s="658"/>
      <c r="U12" s="658"/>
      <c r="V12" s="658"/>
      <c r="W12" s="658"/>
      <c r="X12" s="658"/>
      <c r="Y12" s="658"/>
      <c r="Z12" s="658"/>
      <c r="AA12" s="658"/>
      <c r="AB12" s="658"/>
      <c r="AC12" s="658"/>
      <c r="AD12" s="658"/>
      <c r="AE12" s="658"/>
      <c r="AF12" s="658"/>
      <c r="AG12" s="658"/>
      <c r="AH12" s="658"/>
      <c r="AI12" s="658"/>
      <c r="AJ12" s="659"/>
      <c r="AK12" s="133"/>
      <c r="AL12" s="14"/>
    </row>
    <row r="13" spans="1:43">
      <c r="A13" s="178"/>
      <c r="B13" s="178"/>
      <c r="C13" s="657"/>
      <c r="D13" s="658"/>
      <c r="E13" s="658"/>
      <c r="F13" s="658"/>
      <c r="G13" s="658"/>
      <c r="H13" s="658"/>
      <c r="I13" s="658"/>
      <c r="J13" s="658"/>
      <c r="K13" s="658"/>
      <c r="L13" s="658"/>
      <c r="M13" s="658"/>
      <c r="N13" s="658"/>
      <c r="O13" s="658"/>
      <c r="P13" s="658"/>
      <c r="Q13" s="658"/>
      <c r="R13" s="658"/>
      <c r="S13" s="658"/>
      <c r="T13" s="658"/>
      <c r="U13" s="658"/>
      <c r="V13" s="658"/>
      <c r="W13" s="658"/>
      <c r="X13" s="658"/>
      <c r="Y13" s="658"/>
      <c r="Z13" s="658"/>
      <c r="AA13" s="658"/>
      <c r="AB13" s="658"/>
      <c r="AC13" s="658"/>
      <c r="AD13" s="658"/>
      <c r="AE13" s="658"/>
      <c r="AF13" s="658"/>
      <c r="AG13" s="658"/>
      <c r="AH13" s="658"/>
      <c r="AI13" s="658"/>
      <c r="AJ13" s="659"/>
      <c r="AK13" s="183"/>
    </row>
    <row r="14" spans="1:43">
      <c r="B14" s="178"/>
      <c r="C14" s="657"/>
      <c r="D14" s="658"/>
      <c r="E14" s="658"/>
      <c r="F14" s="658"/>
      <c r="G14" s="658"/>
      <c r="H14" s="658"/>
      <c r="I14" s="658"/>
      <c r="J14" s="658"/>
      <c r="K14" s="658"/>
      <c r="L14" s="658"/>
      <c r="M14" s="658"/>
      <c r="N14" s="658"/>
      <c r="O14" s="658"/>
      <c r="P14" s="658"/>
      <c r="Q14" s="658"/>
      <c r="R14" s="658"/>
      <c r="S14" s="658"/>
      <c r="T14" s="658"/>
      <c r="U14" s="658"/>
      <c r="V14" s="658"/>
      <c r="W14" s="658"/>
      <c r="X14" s="658"/>
      <c r="Y14" s="658"/>
      <c r="Z14" s="658"/>
      <c r="AA14" s="658"/>
      <c r="AB14" s="658"/>
      <c r="AC14" s="658"/>
      <c r="AD14" s="658"/>
      <c r="AE14" s="658"/>
      <c r="AF14" s="658"/>
      <c r="AG14" s="658"/>
      <c r="AH14" s="658"/>
      <c r="AI14" s="658"/>
      <c r="AJ14" s="659"/>
      <c r="AK14" s="183"/>
    </row>
    <row r="15" spans="1:43">
      <c r="B15" s="178"/>
      <c r="C15" s="657"/>
      <c r="D15" s="658"/>
      <c r="E15" s="658"/>
      <c r="F15" s="658"/>
      <c r="G15" s="658"/>
      <c r="H15" s="658"/>
      <c r="I15" s="658"/>
      <c r="J15" s="658"/>
      <c r="K15" s="658"/>
      <c r="L15" s="658"/>
      <c r="M15" s="658"/>
      <c r="N15" s="658"/>
      <c r="O15" s="658"/>
      <c r="P15" s="658"/>
      <c r="Q15" s="658"/>
      <c r="R15" s="658"/>
      <c r="S15" s="658"/>
      <c r="T15" s="658"/>
      <c r="U15" s="658"/>
      <c r="V15" s="658"/>
      <c r="W15" s="658"/>
      <c r="X15" s="658"/>
      <c r="Y15" s="658"/>
      <c r="Z15" s="658"/>
      <c r="AA15" s="658"/>
      <c r="AB15" s="658"/>
      <c r="AC15" s="658"/>
      <c r="AD15" s="658"/>
      <c r="AE15" s="658"/>
      <c r="AF15" s="658"/>
      <c r="AG15" s="658"/>
      <c r="AH15" s="658"/>
      <c r="AI15" s="658"/>
      <c r="AJ15" s="659"/>
      <c r="AK15" s="179"/>
    </row>
    <row r="16" spans="1:43">
      <c r="B16" s="178"/>
      <c r="C16" s="660"/>
      <c r="D16" s="661"/>
      <c r="E16" s="661"/>
      <c r="F16" s="661"/>
      <c r="G16" s="661"/>
      <c r="H16" s="661"/>
      <c r="I16" s="661"/>
      <c r="J16" s="661"/>
      <c r="K16" s="661"/>
      <c r="L16" s="661"/>
      <c r="M16" s="661"/>
      <c r="N16" s="661"/>
      <c r="O16" s="661"/>
      <c r="P16" s="661"/>
      <c r="Q16" s="661"/>
      <c r="R16" s="661"/>
      <c r="S16" s="661"/>
      <c r="T16" s="661"/>
      <c r="U16" s="661"/>
      <c r="V16" s="661"/>
      <c r="W16" s="661"/>
      <c r="X16" s="661"/>
      <c r="Y16" s="661"/>
      <c r="Z16" s="661"/>
      <c r="AA16" s="661"/>
      <c r="AB16" s="661"/>
      <c r="AC16" s="661"/>
      <c r="AD16" s="661"/>
      <c r="AE16" s="661"/>
      <c r="AF16" s="661"/>
      <c r="AG16" s="661"/>
      <c r="AH16" s="661"/>
      <c r="AI16" s="661"/>
      <c r="AJ16" s="662"/>
      <c r="AK16" s="179"/>
    </row>
    <row r="17" spans="1:41">
      <c r="B17" s="178"/>
      <c r="C17" s="173"/>
      <c r="D17" s="173"/>
      <c r="E17" s="173"/>
      <c r="F17" s="173"/>
      <c r="G17" s="173"/>
      <c r="H17" s="173"/>
      <c r="I17" s="173"/>
      <c r="J17" s="173"/>
      <c r="K17" s="173"/>
      <c r="L17" s="173"/>
      <c r="M17" s="173"/>
      <c r="N17" s="180"/>
      <c r="O17" s="179"/>
      <c r="P17" s="179"/>
      <c r="Q17" s="179"/>
      <c r="R17" s="179"/>
      <c r="S17" s="179"/>
      <c r="T17" s="180"/>
      <c r="U17" s="179"/>
      <c r="V17" s="179"/>
      <c r="W17" s="179"/>
      <c r="X17" s="179"/>
      <c r="Y17" s="179"/>
      <c r="Z17" s="180"/>
      <c r="AA17" s="179"/>
      <c r="AB17" s="179"/>
      <c r="AC17" s="179"/>
      <c r="AD17" s="179"/>
      <c r="AE17" s="179"/>
      <c r="AF17" s="180"/>
      <c r="AG17" s="179"/>
      <c r="AH17" s="179"/>
      <c r="AI17" s="179"/>
      <c r="AJ17" s="179"/>
      <c r="AK17" s="179"/>
    </row>
    <row r="18" spans="1:41">
      <c r="B18" s="178"/>
      <c r="C18" s="173"/>
      <c r="D18" s="173"/>
      <c r="E18" s="173"/>
      <c r="F18" s="173"/>
      <c r="G18" s="173"/>
      <c r="H18" s="173"/>
      <c r="I18" s="173"/>
      <c r="J18" s="173"/>
      <c r="K18" s="173"/>
      <c r="L18" s="173"/>
      <c r="M18" s="173"/>
      <c r="N18" s="180"/>
      <c r="O18" s="179"/>
      <c r="P18" s="179"/>
      <c r="Q18" s="179"/>
      <c r="R18" s="179"/>
      <c r="S18" s="179"/>
      <c r="T18" s="180"/>
      <c r="U18" s="179"/>
      <c r="V18" s="179"/>
      <c r="W18" s="179"/>
      <c r="X18" s="179"/>
      <c r="Y18" s="179"/>
      <c r="Z18" s="180"/>
      <c r="AA18" s="179"/>
      <c r="AB18" s="179"/>
      <c r="AC18" s="179"/>
      <c r="AD18" s="179"/>
      <c r="AE18" s="179"/>
      <c r="AF18" s="180"/>
      <c r="AG18" s="179"/>
      <c r="AH18" s="179"/>
      <c r="AI18" s="179"/>
      <c r="AJ18" s="179"/>
      <c r="AK18" s="179"/>
    </row>
    <row r="19" spans="1:41" ht="18.75" customHeight="1">
      <c r="A19" s="17"/>
      <c r="B19" s="663" t="s">
        <v>864</v>
      </c>
      <c r="C19" s="538"/>
      <c r="D19" s="538"/>
      <c r="E19" s="538"/>
      <c r="F19" s="538"/>
      <c r="G19" s="538"/>
      <c r="H19" s="538"/>
      <c r="I19" s="538"/>
      <c r="J19" s="538"/>
      <c r="K19" s="538"/>
      <c r="L19" s="538"/>
      <c r="M19" s="538"/>
      <c r="N19" s="538"/>
      <c r="O19" s="538"/>
      <c r="P19" s="538"/>
      <c r="Q19" s="538"/>
      <c r="R19" s="538"/>
      <c r="S19" s="538"/>
      <c r="T19" s="538"/>
      <c r="U19" s="538"/>
      <c r="V19" s="538"/>
      <c r="W19" s="538"/>
      <c r="X19" s="538"/>
      <c r="Y19" s="538"/>
      <c r="Z19" s="538"/>
      <c r="AA19" s="538"/>
      <c r="AB19" s="538"/>
      <c r="AC19" s="538"/>
      <c r="AD19" s="538"/>
      <c r="AE19" s="538"/>
      <c r="AF19" s="538"/>
      <c r="AG19" s="538"/>
      <c r="AH19" s="538"/>
      <c r="AI19" s="538"/>
      <c r="AJ19" s="538"/>
      <c r="AK19" s="538"/>
      <c r="AL19" s="14"/>
      <c r="AO19" s="1"/>
    </row>
    <row r="20" spans="1:41">
      <c r="A20" s="176"/>
      <c r="B20" s="176"/>
      <c r="C20" s="176"/>
      <c r="D20" s="45"/>
      <c r="E20" s="45"/>
      <c r="F20" s="45"/>
      <c r="G20" s="45"/>
      <c r="H20" s="45"/>
      <c r="I20" s="45"/>
      <c r="J20" s="45"/>
      <c r="K20" s="45"/>
      <c r="L20" s="45"/>
      <c r="M20" s="45"/>
      <c r="N20" s="177"/>
      <c r="O20" s="45"/>
      <c r="P20" s="177"/>
      <c r="Q20" s="45"/>
      <c r="R20" s="177"/>
      <c r="S20" s="45"/>
      <c r="T20" s="178"/>
      <c r="U20" s="178"/>
      <c r="V20" s="178"/>
      <c r="W20" s="45"/>
      <c r="X20" s="177"/>
      <c r="Y20" s="45"/>
      <c r="Z20" s="177"/>
      <c r="AA20" s="45"/>
      <c r="AB20" s="177"/>
      <c r="AC20" s="45"/>
      <c r="AD20" s="45"/>
      <c r="AE20" s="45"/>
      <c r="AF20" s="45"/>
      <c r="AG20" s="45"/>
      <c r="AH20" s="45"/>
      <c r="AI20" s="45"/>
      <c r="AJ20" s="45"/>
      <c r="AK20" s="45"/>
    </row>
    <row r="21" spans="1:41" ht="17.25">
      <c r="A21" s="176"/>
      <c r="B21" s="176"/>
      <c r="C21" s="176" t="s">
        <v>860</v>
      </c>
      <c r="D21" s="45"/>
      <c r="E21" s="45"/>
      <c r="F21" s="45"/>
      <c r="G21" s="45"/>
      <c r="H21" s="45"/>
      <c r="I21" s="651" t="s">
        <v>1141</v>
      </c>
      <c r="J21" s="652"/>
      <c r="K21" s="652"/>
      <c r="L21" s="652"/>
      <c r="M21" s="652"/>
      <c r="N21" s="653"/>
      <c r="O21" s="45"/>
      <c r="P21" s="177"/>
      <c r="Q21" s="45"/>
      <c r="R21" s="177"/>
      <c r="S21" s="45"/>
      <c r="T21" s="178"/>
      <c r="U21" s="178"/>
      <c r="V21" s="178"/>
      <c r="W21" s="45"/>
      <c r="X21" s="177"/>
      <c r="Y21" s="45"/>
      <c r="Z21" s="177"/>
      <c r="AA21" s="45"/>
      <c r="AB21" s="177"/>
      <c r="AC21" s="45"/>
      <c r="AD21" s="45"/>
      <c r="AE21" s="45"/>
      <c r="AF21" s="45"/>
      <c r="AG21" s="45"/>
      <c r="AH21" s="45"/>
      <c r="AI21" s="45"/>
      <c r="AJ21" s="45"/>
      <c r="AK21" s="45"/>
    </row>
    <row r="22" spans="1:41">
      <c r="A22" s="176"/>
      <c r="B22" s="176"/>
      <c r="C22" s="176" t="s">
        <v>861</v>
      </c>
      <c r="D22" s="45"/>
      <c r="E22" s="45"/>
      <c r="F22" s="45"/>
      <c r="G22" s="45"/>
      <c r="H22" s="45"/>
      <c r="I22" s="45"/>
      <c r="J22" s="45"/>
      <c r="K22" s="45"/>
      <c r="L22" s="45"/>
      <c r="M22" s="45"/>
      <c r="N22" s="177"/>
      <c r="O22" s="45"/>
      <c r="P22" s="177"/>
      <c r="Q22" s="45"/>
      <c r="R22" s="177"/>
      <c r="S22" s="45"/>
      <c r="T22" s="178"/>
      <c r="U22" s="178"/>
      <c r="V22" s="178"/>
      <c r="W22" s="45"/>
      <c r="X22" s="177"/>
      <c r="Y22" s="45"/>
      <c r="Z22" s="177"/>
      <c r="AA22" s="45"/>
      <c r="AB22" s="177"/>
      <c r="AC22" s="45"/>
      <c r="AD22" s="45"/>
      <c r="AE22" s="45"/>
      <c r="AF22" s="45"/>
      <c r="AG22" s="45"/>
      <c r="AH22" s="45"/>
      <c r="AI22" s="45"/>
      <c r="AJ22" s="45"/>
      <c r="AK22" s="45"/>
    </row>
    <row r="23" spans="1:41">
      <c r="A23" s="45"/>
      <c r="B23" s="45"/>
      <c r="C23" s="654"/>
      <c r="D23" s="655"/>
      <c r="E23" s="655"/>
      <c r="F23" s="655"/>
      <c r="G23" s="655"/>
      <c r="H23" s="655"/>
      <c r="I23" s="655"/>
      <c r="J23" s="655"/>
      <c r="K23" s="655"/>
      <c r="L23" s="655"/>
      <c r="M23" s="655"/>
      <c r="N23" s="655"/>
      <c r="O23" s="655"/>
      <c r="P23" s="655"/>
      <c r="Q23" s="655"/>
      <c r="R23" s="655"/>
      <c r="S23" s="655"/>
      <c r="T23" s="655"/>
      <c r="U23" s="655"/>
      <c r="V23" s="655"/>
      <c r="W23" s="655"/>
      <c r="X23" s="655"/>
      <c r="Y23" s="655"/>
      <c r="Z23" s="655"/>
      <c r="AA23" s="655"/>
      <c r="AB23" s="655"/>
      <c r="AC23" s="655"/>
      <c r="AD23" s="655"/>
      <c r="AE23" s="655"/>
      <c r="AF23" s="655"/>
      <c r="AG23" s="655"/>
      <c r="AH23" s="655"/>
      <c r="AI23" s="655"/>
      <c r="AJ23" s="656"/>
      <c r="AK23" s="45"/>
    </row>
    <row r="24" spans="1:41" ht="17.25" customHeight="1">
      <c r="A24" s="182"/>
      <c r="B24" s="182"/>
      <c r="C24" s="657"/>
      <c r="D24" s="658"/>
      <c r="E24" s="658"/>
      <c r="F24" s="658"/>
      <c r="G24" s="658"/>
      <c r="H24" s="658"/>
      <c r="I24" s="658"/>
      <c r="J24" s="658"/>
      <c r="K24" s="658"/>
      <c r="L24" s="658"/>
      <c r="M24" s="658"/>
      <c r="N24" s="658"/>
      <c r="O24" s="658"/>
      <c r="P24" s="658"/>
      <c r="Q24" s="658"/>
      <c r="R24" s="658"/>
      <c r="S24" s="658"/>
      <c r="T24" s="658"/>
      <c r="U24" s="658"/>
      <c r="V24" s="658"/>
      <c r="W24" s="658"/>
      <c r="X24" s="658"/>
      <c r="Y24" s="658"/>
      <c r="Z24" s="658"/>
      <c r="AA24" s="658"/>
      <c r="AB24" s="658"/>
      <c r="AC24" s="658"/>
      <c r="AD24" s="658"/>
      <c r="AE24" s="658"/>
      <c r="AF24" s="658"/>
      <c r="AG24" s="658"/>
      <c r="AH24" s="658"/>
      <c r="AI24" s="658"/>
      <c r="AJ24" s="659"/>
      <c r="AK24" s="133"/>
      <c r="AL24" s="14"/>
    </row>
    <row r="25" spans="1:41" ht="17.25" customHeight="1">
      <c r="A25" s="182"/>
      <c r="B25" s="182"/>
      <c r="C25" s="657"/>
      <c r="D25" s="658"/>
      <c r="E25" s="658"/>
      <c r="F25" s="658"/>
      <c r="G25" s="658"/>
      <c r="H25" s="658"/>
      <c r="I25" s="658"/>
      <c r="J25" s="658"/>
      <c r="K25" s="658"/>
      <c r="L25" s="658"/>
      <c r="M25" s="658"/>
      <c r="N25" s="658"/>
      <c r="O25" s="658"/>
      <c r="P25" s="658"/>
      <c r="Q25" s="658"/>
      <c r="R25" s="658"/>
      <c r="S25" s="658"/>
      <c r="T25" s="658"/>
      <c r="U25" s="658"/>
      <c r="V25" s="658"/>
      <c r="W25" s="658"/>
      <c r="X25" s="658"/>
      <c r="Y25" s="658"/>
      <c r="Z25" s="658"/>
      <c r="AA25" s="658"/>
      <c r="AB25" s="658"/>
      <c r="AC25" s="658"/>
      <c r="AD25" s="658"/>
      <c r="AE25" s="658"/>
      <c r="AF25" s="658"/>
      <c r="AG25" s="658"/>
      <c r="AH25" s="658"/>
      <c r="AI25" s="658"/>
      <c r="AJ25" s="659"/>
      <c r="AK25" s="133"/>
      <c r="AL25" s="14"/>
    </row>
    <row r="26" spans="1:41" ht="17.25" customHeight="1">
      <c r="A26" s="182"/>
      <c r="B26" s="182"/>
      <c r="C26" s="657"/>
      <c r="D26" s="658"/>
      <c r="E26" s="658"/>
      <c r="F26" s="658"/>
      <c r="G26" s="658"/>
      <c r="H26" s="658"/>
      <c r="I26" s="658"/>
      <c r="J26" s="658"/>
      <c r="K26" s="658"/>
      <c r="L26" s="658"/>
      <c r="M26" s="658"/>
      <c r="N26" s="658"/>
      <c r="O26" s="658"/>
      <c r="P26" s="658"/>
      <c r="Q26" s="658"/>
      <c r="R26" s="658"/>
      <c r="S26" s="658"/>
      <c r="T26" s="658"/>
      <c r="U26" s="658"/>
      <c r="V26" s="658"/>
      <c r="W26" s="658"/>
      <c r="X26" s="658"/>
      <c r="Y26" s="658"/>
      <c r="Z26" s="658"/>
      <c r="AA26" s="658"/>
      <c r="AB26" s="658"/>
      <c r="AC26" s="658"/>
      <c r="AD26" s="658"/>
      <c r="AE26" s="658"/>
      <c r="AF26" s="658"/>
      <c r="AG26" s="658"/>
      <c r="AH26" s="658"/>
      <c r="AI26" s="658"/>
      <c r="AJ26" s="659"/>
      <c r="AK26" s="133"/>
      <c r="AL26" s="14"/>
    </row>
    <row r="27" spans="1:41" ht="17.25" customHeight="1">
      <c r="A27" s="182"/>
      <c r="B27" s="182"/>
      <c r="C27" s="657"/>
      <c r="D27" s="658"/>
      <c r="E27" s="658"/>
      <c r="F27" s="658"/>
      <c r="G27" s="658"/>
      <c r="H27" s="658"/>
      <c r="I27" s="658"/>
      <c r="J27" s="658"/>
      <c r="K27" s="658"/>
      <c r="L27" s="658"/>
      <c r="M27" s="658"/>
      <c r="N27" s="658"/>
      <c r="O27" s="658"/>
      <c r="P27" s="658"/>
      <c r="Q27" s="658"/>
      <c r="R27" s="658"/>
      <c r="S27" s="658"/>
      <c r="T27" s="658"/>
      <c r="U27" s="658"/>
      <c r="V27" s="658"/>
      <c r="W27" s="658"/>
      <c r="X27" s="658"/>
      <c r="Y27" s="658"/>
      <c r="Z27" s="658"/>
      <c r="AA27" s="658"/>
      <c r="AB27" s="658"/>
      <c r="AC27" s="658"/>
      <c r="AD27" s="658"/>
      <c r="AE27" s="658"/>
      <c r="AF27" s="658"/>
      <c r="AG27" s="658"/>
      <c r="AH27" s="658"/>
      <c r="AI27" s="658"/>
      <c r="AJ27" s="659"/>
      <c r="AK27" s="133"/>
      <c r="AL27" s="14"/>
    </row>
    <row r="28" spans="1:41">
      <c r="A28" s="178"/>
      <c r="B28" s="178"/>
      <c r="C28" s="657"/>
      <c r="D28" s="658"/>
      <c r="E28" s="658"/>
      <c r="F28" s="658"/>
      <c r="G28" s="658"/>
      <c r="H28" s="658"/>
      <c r="I28" s="658"/>
      <c r="J28" s="658"/>
      <c r="K28" s="658"/>
      <c r="L28" s="658"/>
      <c r="M28" s="658"/>
      <c r="N28" s="658"/>
      <c r="O28" s="658"/>
      <c r="P28" s="658"/>
      <c r="Q28" s="658"/>
      <c r="R28" s="658"/>
      <c r="S28" s="658"/>
      <c r="T28" s="658"/>
      <c r="U28" s="658"/>
      <c r="V28" s="658"/>
      <c r="W28" s="658"/>
      <c r="X28" s="658"/>
      <c r="Y28" s="658"/>
      <c r="Z28" s="658"/>
      <c r="AA28" s="658"/>
      <c r="AB28" s="658"/>
      <c r="AC28" s="658"/>
      <c r="AD28" s="658"/>
      <c r="AE28" s="658"/>
      <c r="AF28" s="658"/>
      <c r="AG28" s="658"/>
      <c r="AH28" s="658"/>
      <c r="AI28" s="658"/>
      <c r="AJ28" s="659"/>
      <c r="AK28" s="183"/>
    </row>
    <row r="29" spans="1:41">
      <c r="B29" s="178"/>
      <c r="C29" s="657"/>
      <c r="D29" s="658"/>
      <c r="E29" s="658"/>
      <c r="F29" s="658"/>
      <c r="G29" s="658"/>
      <c r="H29" s="658"/>
      <c r="I29" s="658"/>
      <c r="J29" s="658"/>
      <c r="K29" s="658"/>
      <c r="L29" s="658"/>
      <c r="M29" s="658"/>
      <c r="N29" s="658"/>
      <c r="O29" s="658"/>
      <c r="P29" s="658"/>
      <c r="Q29" s="658"/>
      <c r="R29" s="658"/>
      <c r="S29" s="658"/>
      <c r="T29" s="658"/>
      <c r="U29" s="658"/>
      <c r="V29" s="658"/>
      <c r="W29" s="658"/>
      <c r="X29" s="658"/>
      <c r="Y29" s="658"/>
      <c r="Z29" s="658"/>
      <c r="AA29" s="658"/>
      <c r="AB29" s="658"/>
      <c r="AC29" s="658"/>
      <c r="AD29" s="658"/>
      <c r="AE29" s="658"/>
      <c r="AF29" s="658"/>
      <c r="AG29" s="658"/>
      <c r="AH29" s="658"/>
      <c r="AI29" s="658"/>
      <c r="AJ29" s="659"/>
      <c r="AK29" s="183"/>
    </row>
    <row r="30" spans="1:41">
      <c r="B30" s="178"/>
      <c r="C30" s="657"/>
      <c r="D30" s="658"/>
      <c r="E30" s="658"/>
      <c r="F30" s="658"/>
      <c r="G30" s="658"/>
      <c r="H30" s="658"/>
      <c r="I30" s="658"/>
      <c r="J30" s="658"/>
      <c r="K30" s="658"/>
      <c r="L30" s="658"/>
      <c r="M30" s="658"/>
      <c r="N30" s="658"/>
      <c r="O30" s="658"/>
      <c r="P30" s="658"/>
      <c r="Q30" s="658"/>
      <c r="R30" s="658"/>
      <c r="S30" s="658"/>
      <c r="T30" s="658"/>
      <c r="U30" s="658"/>
      <c r="V30" s="658"/>
      <c r="W30" s="658"/>
      <c r="X30" s="658"/>
      <c r="Y30" s="658"/>
      <c r="Z30" s="658"/>
      <c r="AA30" s="658"/>
      <c r="AB30" s="658"/>
      <c r="AC30" s="658"/>
      <c r="AD30" s="658"/>
      <c r="AE30" s="658"/>
      <c r="AF30" s="658"/>
      <c r="AG30" s="658"/>
      <c r="AH30" s="658"/>
      <c r="AI30" s="658"/>
      <c r="AJ30" s="659"/>
      <c r="AK30" s="179"/>
    </row>
    <row r="31" spans="1:41">
      <c r="B31" s="178"/>
      <c r="C31" s="660"/>
      <c r="D31" s="661"/>
      <c r="E31" s="661"/>
      <c r="F31" s="661"/>
      <c r="G31" s="661"/>
      <c r="H31" s="661"/>
      <c r="I31" s="661"/>
      <c r="J31" s="661"/>
      <c r="K31" s="661"/>
      <c r="L31" s="661"/>
      <c r="M31" s="661"/>
      <c r="N31" s="661"/>
      <c r="O31" s="661"/>
      <c r="P31" s="661"/>
      <c r="Q31" s="661"/>
      <c r="R31" s="661"/>
      <c r="S31" s="661"/>
      <c r="T31" s="661"/>
      <c r="U31" s="661"/>
      <c r="V31" s="661"/>
      <c r="W31" s="661"/>
      <c r="X31" s="661"/>
      <c r="Y31" s="661"/>
      <c r="Z31" s="661"/>
      <c r="AA31" s="661"/>
      <c r="AB31" s="661"/>
      <c r="AC31" s="661"/>
      <c r="AD31" s="661"/>
      <c r="AE31" s="661"/>
      <c r="AF31" s="661"/>
      <c r="AG31" s="661"/>
      <c r="AH31" s="661"/>
      <c r="AI31" s="661"/>
      <c r="AJ31" s="662"/>
      <c r="AK31" s="179"/>
    </row>
    <row r="32" spans="1:41">
      <c r="B32" s="178"/>
      <c r="C32" s="173"/>
      <c r="D32" s="173"/>
      <c r="E32" s="173"/>
      <c r="F32" s="173"/>
      <c r="G32" s="173"/>
      <c r="H32" s="173"/>
      <c r="I32" s="173"/>
      <c r="J32" s="173"/>
      <c r="K32" s="173"/>
      <c r="L32" s="173"/>
      <c r="M32" s="173"/>
      <c r="N32" s="180"/>
      <c r="O32" s="179"/>
      <c r="P32" s="179"/>
      <c r="Q32" s="179"/>
      <c r="R32" s="179"/>
      <c r="S32" s="179"/>
      <c r="T32" s="180"/>
      <c r="U32" s="179"/>
      <c r="V32" s="179"/>
      <c r="W32" s="179"/>
      <c r="X32" s="179"/>
      <c r="Y32" s="179"/>
      <c r="Z32" s="180"/>
      <c r="AA32" s="179"/>
      <c r="AB32" s="179"/>
      <c r="AC32" s="179"/>
      <c r="AD32" s="179"/>
      <c r="AE32" s="179"/>
      <c r="AF32" s="180"/>
      <c r="AG32" s="179"/>
      <c r="AH32" s="179"/>
      <c r="AI32" s="179"/>
      <c r="AJ32" s="179"/>
      <c r="AK32" s="179"/>
    </row>
    <row r="33" spans="1:37">
      <c r="B33" s="178"/>
      <c r="C33" s="173"/>
      <c r="D33" s="173"/>
      <c r="E33" s="173"/>
      <c r="F33" s="173"/>
      <c r="G33" s="173"/>
      <c r="H33" s="173"/>
      <c r="I33" s="173"/>
      <c r="J33" s="173"/>
      <c r="K33" s="173"/>
      <c r="L33" s="173"/>
      <c r="M33" s="173"/>
      <c r="N33" s="180"/>
      <c r="O33" s="179"/>
      <c r="P33" s="179"/>
      <c r="Q33" s="179"/>
      <c r="R33" s="179"/>
      <c r="S33" s="179"/>
      <c r="T33" s="180"/>
      <c r="U33" s="179"/>
      <c r="V33" s="179"/>
      <c r="W33" s="179"/>
      <c r="X33" s="179"/>
      <c r="Y33" s="179"/>
      <c r="Z33" s="180"/>
      <c r="AA33" s="179"/>
      <c r="AB33" s="179"/>
      <c r="AC33" s="179"/>
      <c r="AD33" s="179"/>
      <c r="AE33" s="179"/>
      <c r="AF33" s="180"/>
      <c r="AG33" s="179"/>
      <c r="AH33" s="179"/>
      <c r="AI33" s="179"/>
      <c r="AJ33" s="179"/>
      <c r="AK33" s="179"/>
    </row>
    <row r="35" spans="1:37" ht="71.25" customHeight="1">
      <c r="A35" s="236" t="s">
        <v>865</v>
      </c>
      <c r="B35" s="237"/>
      <c r="C35" s="237"/>
      <c r="D35" s="237"/>
      <c r="E35" s="237"/>
      <c r="F35" s="237"/>
      <c r="G35" s="237"/>
      <c r="H35" s="237"/>
      <c r="I35" s="237"/>
      <c r="J35" s="237"/>
      <c r="K35" s="237"/>
      <c r="L35" s="237"/>
      <c r="M35" s="237"/>
      <c r="N35" s="237"/>
      <c r="O35" s="237"/>
      <c r="P35" s="237"/>
      <c r="Q35" s="237"/>
      <c r="R35" s="237"/>
      <c r="S35" s="237"/>
      <c r="T35" s="237"/>
      <c r="U35" s="237"/>
      <c r="V35" s="237"/>
      <c r="W35" s="237"/>
      <c r="X35" s="237"/>
      <c r="Y35" s="237"/>
      <c r="Z35" s="237"/>
      <c r="AA35" s="237"/>
      <c r="AB35" s="237"/>
      <c r="AC35" s="237"/>
      <c r="AD35" s="237"/>
      <c r="AE35" s="237"/>
      <c r="AF35" s="237"/>
      <c r="AG35" s="237"/>
      <c r="AH35" s="237"/>
      <c r="AI35" s="237"/>
      <c r="AJ35" s="237"/>
      <c r="AK35" s="238"/>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2:AO11"/>
  <sheetViews>
    <sheetView showZeros="0" view="pageBreakPreview" zoomScaleNormal="100" zoomScaleSheetLayoutView="100" workbookViewId="0">
      <selection activeCell="AL4" sqref="AL4"/>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39" t="s">
        <v>866</v>
      </c>
      <c r="B2" s="239"/>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c r="AC2" s="239"/>
      <c r="AD2" s="239"/>
      <c r="AE2" s="239"/>
      <c r="AF2" s="239"/>
      <c r="AG2" s="239"/>
      <c r="AH2" s="239"/>
      <c r="AI2" s="239"/>
      <c r="AJ2" s="239"/>
      <c r="AK2" s="239"/>
    </row>
    <row r="3" spans="1:4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40" t="s">
        <v>867</v>
      </c>
      <c r="B4" s="240"/>
      <c r="C4" s="240"/>
      <c r="D4" s="240"/>
      <c r="E4" s="240"/>
      <c r="F4" s="240"/>
      <c r="G4" s="240"/>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0"/>
      <c r="AG4" s="240"/>
      <c r="AH4" s="240"/>
      <c r="AI4" s="240"/>
      <c r="AJ4" s="240"/>
      <c r="AK4" s="240"/>
    </row>
    <row r="5" spans="1:41">
      <c r="AL5" s="46"/>
      <c r="AM5"/>
      <c r="AN5"/>
      <c r="AO5"/>
    </row>
    <row r="6" spans="1:41" ht="75.75" customHeight="1">
      <c r="C6" s="664"/>
      <c r="D6" s="665"/>
      <c r="E6" s="665"/>
      <c r="F6" s="665"/>
      <c r="G6" s="665"/>
      <c r="H6" s="665"/>
      <c r="I6" s="665"/>
      <c r="J6" s="665"/>
      <c r="K6" s="665"/>
      <c r="L6" s="665"/>
      <c r="M6" s="665"/>
      <c r="N6" s="665"/>
      <c r="O6" s="665"/>
      <c r="P6" s="665"/>
      <c r="Q6" s="665"/>
      <c r="R6" s="665"/>
      <c r="S6" s="665"/>
      <c r="T6" s="665"/>
      <c r="U6" s="665"/>
      <c r="V6" s="665"/>
      <c r="W6" s="665"/>
      <c r="X6" s="665"/>
      <c r="Y6" s="665"/>
      <c r="Z6" s="665"/>
      <c r="AA6" s="665"/>
      <c r="AB6" s="665"/>
      <c r="AC6" s="665"/>
      <c r="AD6" s="665"/>
      <c r="AE6" s="665"/>
      <c r="AF6" s="665"/>
      <c r="AG6" s="665"/>
      <c r="AH6" s="665"/>
      <c r="AI6" s="665"/>
      <c r="AJ6" s="665"/>
      <c r="AK6" s="666"/>
      <c r="AL6"/>
      <c r="AM6"/>
      <c r="AN6"/>
      <c r="AO6"/>
    </row>
    <row r="7" spans="1:41" s="1" customFormat="1" ht="75.75" customHeight="1">
      <c r="A7" s="17"/>
      <c r="B7" s="17"/>
      <c r="C7" s="667"/>
      <c r="D7" s="668"/>
      <c r="E7" s="668"/>
      <c r="F7" s="668"/>
      <c r="G7" s="668"/>
      <c r="H7" s="668"/>
      <c r="I7" s="668"/>
      <c r="J7" s="668"/>
      <c r="K7" s="668"/>
      <c r="L7" s="668"/>
      <c r="M7" s="668"/>
      <c r="N7" s="668"/>
      <c r="O7" s="668"/>
      <c r="P7" s="668"/>
      <c r="Q7" s="668"/>
      <c r="R7" s="668"/>
      <c r="S7" s="668"/>
      <c r="T7" s="668"/>
      <c r="U7" s="668"/>
      <c r="V7" s="668"/>
      <c r="W7" s="668"/>
      <c r="X7" s="668"/>
      <c r="Y7" s="668"/>
      <c r="Z7" s="668"/>
      <c r="AA7" s="668"/>
      <c r="AB7" s="668"/>
      <c r="AC7" s="668"/>
      <c r="AD7" s="668"/>
      <c r="AE7" s="668"/>
      <c r="AF7" s="668"/>
      <c r="AG7" s="668"/>
      <c r="AH7" s="668"/>
      <c r="AI7" s="668"/>
      <c r="AJ7" s="668"/>
      <c r="AK7" s="669"/>
    </row>
    <row r="8" spans="1:41" ht="75.75" customHeight="1">
      <c r="C8" s="670"/>
      <c r="D8" s="671"/>
      <c r="E8" s="671"/>
      <c r="F8" s="671"/>
      <c r="G8" s="671"/>
      <c r="H8" s="671"/>
      <c r="I8" s="671"/>
      <c r="J8" s="671"/>
      <c r="K8" s="671"/>
      <c r="L8" s="671"/>
      <c r="M8" s="671"/>
      <c r="N8" s="671"/>
      <c r="O8" s="671"/>
      <c r="P8" s="671"/>
      <c r="Q8" s="671"/>
      <c r="R8" s="671"/>
      <c r="S8" s="671"/>
      <c r="T8" s="671"/>
      <c r="U8" s="671"/>
      <c r="V8" s="671"/>
      <c r="W8" s="671"/>
      <c r="X8" s="671"/>
      <c r="Y8" s="671"/>
      <c r="Z8" s="671"/>
      <c r="AA8" s="671"/>
      <c r="AB8" s="671"/>
      <c r="AC8" s="671"/>
      <c r="AD8" s="671"/>
      <c r="AE8" s="671"/>
      <c r="AF8" s="671"/>
      <c r="AG8" s="671"/>
      <c r="AH8" s="671"/>
      <c r="AI8" s="671"/>
      <c r="AJ8" s="671"/>
      <c r="AK8" s="672"/>
    </row>
    <row r="9" spans="1:41">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4"/>
      <c r="AI9" s="184"/>
      <c r="AJ9" s="184"/>
      <c r="AK9" s="184"/>
    </row>
    <row r="11" spans="1:41" ht="67.5" customHeight="1">
      <c r="A11" s="236" t="s">
        <v>869</v>
      </c>
      <c r="B11" s="447"/>
      <c r="C11" s="447"/>
      <c r="D11" s="447"/>
      <c r="E11" s="447"/>
      <c r="F11" s="447"/>
      <c r="G11" s="447"/>
      <c r="H11" s="447"/>
      <c r="I11" s="447"/>
      <c r="J11" s="447"/>
      <c r="K11" s="447"/>
      <c r="L11" s="447"/>
      <c r="M11" s="447"/>
      <c r="N11" s="447"/>
      <c r="O11" s="447"/>
      <c r="P11" s="447"/>
      <c r="Q11" s="447"/>
      <c r="R11" s="447"/>
      <c r="S11" s="447"/>
      <c r="T11" s="447"/>
      <c r="U11" s="447"/>
      <c r="V11" s="447"/>
      <c r="W11" s="447"/>
      <c r="X11" s="447"/>
      <c r="Y11" s="447"/>
      <c r="Z11" s="447"/>
      <c r="AA11" s="447"/>
      <c r="AB11" s="447"/>
      <c r="AC11" s="447"/>
      <c r="AD11" s="447"/>
      <c r="AE11" s="447"/>
      <c r="AF11" s="447"/>
      <c r="AG11" s="447"/>
      <c r="AH11" s="447"/>
      <c r="AI11" s="447"/>
      <c r="AJ11" s="447"/>
      <c r="AK11" s="448"/>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2:AO12"/>
  <sheetViews>
    <sheetView showZeros="0" view="pageBreakPreview" zoomScaleNormal="100" zoomScaleSheetLayoutView="100" workbookViewId="0">
      <selection activeCell="AL6" sqref="AL6"/>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39" t="s">
        <v>870</v>
      </c>
      <c r="B2" s="239"/>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c r="AC2" s="239"/>
      <c r="AD2" s="239"/>
      <c r="AE2" s="239"/>
      <c r="AF2" s="239"/>
      <c r="AG2" s="239"/>
      <c r="AH2" s="239"/>
      <c r="AI2" s="239"/>
      <c r="AJ2" s="239"/>
      <c r="AK2" s="239"/>
    </row>
    <row r="3" spans="1:4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40" t="s">
        <v>871</v>
      </c>
      <c r="B4" s="240"/>
      <c r="C4" s="240"/>
      <c r="D4" s="240"/>
      <c r="E4" s="240"/>
      <c r="F4" s="240"/>
      <c r="G4" s="240"/>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0"/>
      <c r="AG4" s="240"/>
      <c r="AH4" s="240"/>
      <c r="AI4" s="240"/>
      <c r="AJ4" s="240"/>
      <c r="AK4" s="240"/>
    </row>
    <row r="5" spans="1:41">
      <c r="AL5" s="46"/>
      <c r="AM5"/>
      <c r="AN5"/>
      <c r="AO5"/>
    </row>
    <row r="6" spans="1:41" ht="75.75" customHeight="1">
      <c r="C6" s="664" t="s">
        <v>1142</v>
      </c>
      <c r="D6" s="665"/>
      <c r="E6" s="665"/>
      <c r="F6" s="665"/>
      <c r="G6" s="665"/>
      <c r="H6" s="665"/>
      <c r="I6" s="665"/>
      <c r="J6" s="665"/>
      <c r="K6" s="665"/>
      <c r="L6" s="665"/>
      <c r="M6" s="665"/>
      <c r="N6" s="665"/>
      <c r="O6" s="665"/>
      <c r="P6" s="665"/>
      <c r="Q6" s="665"/>
      <c r="R6" s="665"/>
      <c r="S6" s="665"/>
      <c r="T6" s="665"/>
      <c r="U6" s="665"/>
      <c r="V6" s="665"/>
      <c r="W6" s="665"/>
      <c r="X6" s="665"/>
      <c r="Y6" s="665"/>
      <c r="Z6" s="665"/>
      <c r="AA6" s="665"/>
      <c r="AB6" s="665"/>
      <c r="AC6" s="665"/>
      <c r="AD6" s="665"/>
      <c r="AE6" s="665"/>
      <c r="AF6" s="665"/>
      <c r="AG6" s="665"/>
      <c r="AH6" s="665"/>
      <c r="AI6" s="665"/>
      <c r="AJ6" s="665"/>
      <c r="AK6" s="666"/>
      <c r="AL6"/>
      <c r="AM6"/>
      <c r="AN6"/>
      <c r="AO6"/>
    </row>
    <row r="7" spans="1:41" s="1" customFormat="1" ht="75.75" customHeight="1">
      <c r="A7" s="17"/>
      <c r="B7" s="17"/>
      <c r="C7" s="667"/>
      <c r="D7" s="668"/>
      <c r="E7" s="668"/>
      <c r="F7" s="668"/>
      <c r="G7" s="668"/>
      <c r="H7" s="668"/>
      <c r="I7" s="668"/>
      <c r="J7" s="668"/>
      <c r="K7" s="668"/>
      <c r="L7" s="668"/>
      <c r="M7" s="668"/>
      <c r="N7" s="668"/>
      <c r="O7" s="668"/>
      <c r="P7" s="668"/>
      <c r="Q7" s="668"/>
      <c r="R7" s="668"/>
      <c r="S7" s="668"/>
      <c r="T7" s="668"/>
      <c r="U7" s="668"/>
      <c r="V7" s="668"/>
      <c r="W7" s="668"/>
      <c r="X7" s="668"/>
      <c r="Y7" s="668"/>
      <c r="Z7" s="668"/>
      <c r="AA7" s="668"/>
      <c r="AB7" s="668"/>
      <c r="AC7" s="668"/>
      <c r="AD7" s="668"/>
      <c r="AE7" s="668"/>
      <c r="AF7" s="668"/>
      <c r="AG7" s="668"/>
      <c r="AH7" s="668"/>
      <c r="AI7" s="668"/>
      <c r="AJ7" s="668"/>
      <c r="AK7" s="669"/>
    </row>
    <row r="8" spans="1:41" ht="75.75" customHeight="1">
      <c r="C8" s="670"/>
      <c r="D8" s="671"/>
      <c r="E8" s="671"/>
      <c r="F8" s="671"/>
      <c r="G8" s="671"/>
      <c r="H8" s="671"/>
      <c r="I8" s="671"/>
      <c r="J8" s="671"/>
      <c r="K8" s="671"/>
      <c r="L8" s="671"/>
      <c r="M8" s="671"/>
      <c r="N8" s="671"/>
      <c r="O8" s="671"/>
      <c r="P8" s="671"/>
      <c r="Q8" s="671"/>
      <c r="R8" s="671"/>
      <c r="S8" s="671"/>
      <c r="T8" s="671"/>
      <c r="U8" s="671"/>
      <c r="V8" s="671"/>
      <c r="W8" s="671"/>
      <c r="X8" s="671"/>
      <c r="Y8" s="671"/>
      <c r="Z8" s="671"/>
      <c r="AA8" s="671"/>
      <c r="AB8" s="671"/>
      <c r="AC8" s="671"/>
      <c r="AD8" s="671"/>
      <c r="AE8" s="671"/>
      <c r="AF8" s="671"/>
      <c r="AG8" s="671"/>
      <c r="AH8" s="671"/>
      <c r="AI8" s="671"/>
      <c r="AJ8" s="671"/>
      <c r="AK8" s="672"/>
    </row>
    <row r="9" spans="1:41" ht="89.25" customHeight="1">
      <c r="A9" s="17"/>
      <c r="B9" s="123"/>
      <c r="C9" s="123"/>
      <c r="D9" s="45"/>
      <c r="E9" s="524" t="s">
        <v>872</v>
      </c>
      <c r="F9" s="524"/>
      <c r="G9" s="524"/>
      <c r="H9" s="524"/>
      <c r="I9" s="524"/>
      <c r="J9" s="524"/>
      <c r="K9" s="524"/>
      <c r="L9" s="524"/>
      <c r="M9" s="524"/>
      <c r="N9" s="524"/>
      <c r="O9" s="524"/>
      <c r="P9" s="524"/>
      <c r="Q9" s="524"/>
      <c r="R9" s="524"/>
      <c r="S9" s="524"/>
      <c r="T9" s="524"/>
      <c r="U9" s="524"/>
      <c r="V9" s="524"/>
      <c r="W9" s="524"/>
      <c r="X9" s="524"/>
      <c r="Y9" s="524"/>
      <c r="Z9" s="524"/>
      <c r="AA9" s="524"/>
      <c r="AB9" s="524"/>
      <c r="AC9" s="524"/>
      <c r="AD9" s="524"/>
      <c r="AE9" s="524"/>
      <c r="AF9" s="524"/>
      <c r="AG9" s="524"/>
      <c r="AH9" s="524"/>
      <c r="AI9" s="524"/>
      <c r="AJ9" s="524"/>
      <c r="AK9" s="524"/>
      <c r="AL9" s="14"/>
      <c r="AO9"/>
    </row>
    <row r="10" spans="1:41">
      <c r="C10" s="184"/>
      <c r="D10" s="184"/>
      <c r="E10" s="184"/>
      <c r="F10" s="184"/>
      <c r="G10" s="184"/>
      <c r="H10" s="184"/>
      <c r="I10" s="184"/>
      <c r="J10" s="184"/>
      <c r="K10" s="184"/>
      <c r="L10" s="184"/>
      <c r="M10" s="184"/>
      <c r="N10" s="184"/>
      <c r="O10" s="184"/>
      <c r="P10" s="184"/>
      <c r="Q10" s="184"/>
      <c r="R10" s="184"/>
      <c r="S10" s="184"/>
      <c r="T10" s="184"/>
      <c r="U10" s="184"/>
      <c r="V10" s="184"/>
      <c r="W10" s="184"/>
      <c r="X10" s="184"/>
      <c r="Y10" s="184"/>
      <c r="Z10" s="184"/>
      <c r="AA10" s="184"/>
      <c r="AB10" s="184"/>
      <c r="AC10" s="184"/>
      <c r="AD10" s="184"/>
      <c r="AE10" s="184"/>
      <c r="AF10" s="184"/>
      <c r="AG10" s="184"/>
      <c r="AH10" s="184"/>
      <c r="AI10" s="184"/>
      <c r="AJ10" s="184"/>
      <c r="AK10" s="184"/>
    </row>
    <row r="12" spans="1:41" ht="58.5" customHeight="1">
      <c r="A12" s="236" t="s">
        <v>873</v>
      </c>
      <c r="B12" s="447"/>
      <c r="C12" s="447"/>
      <c r="D12" s="447"/>
      <c r="E12" s="447"/>
      <c r="F12" s="447"/>
      <c r="G12" s="447"/>
      <c r="H12" s="447"/>
      <c r="I12" s="447"/>
      <c r="J12" s="447"/>
      <c r="K12" s="447"/>
      <c r="L12" s="447"/>
      <c r="M12" s="447"/>
      <c r="N12" s="447"/>
      <c r="O12" s="447"/>
      <c r="P12" s="447"/>
      <c r="Q12" s="447"/>
      <c r="R12" s="447"/>
      <c r="S12" s="447"/>
      <c r="T12" s="447"/>
      <c r="U12" s="447"/>
      <c r="V12" s="447"/>
      <c r="W12" s="447"/>
      <c r="X12" s="447"/>
      <c r="Y12" s="447"/>
      <c r="Z12" s="447"/>
      <c r="AA12" s="447"/>
      <c r="AB12" s="447"/>
      <c r="AC12" s="447"/>
      <c r="AD12" s="447"/>
      <c r="AE12" s="447"/>
      <c r="AF12" s="447"/>
      <c r="AG12" s="447"/>
      <c r="AH12" s="447"/>
      <c r="AI12" s="447"/>
      <c r="AJ12" s="447"/>
      <c r="AK12" s="448"/>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2:AO11"/>
  <sheetViews>
    <sheetView showZeros="0" view="pageBreakPreview" zoomScaleNormal="100" zoomScaleSheetLayoutView="100" workbookViewId="0">
      <selection activeCell="AM6" sqref="AM6"/>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39" t="s">
        <v>874</v>
      </c>
      <c r="B2" s="239"/>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c r="AC2" s="239"/>
      <c r="AD2" s="239"/>
      <c r="AE2" s="239"/>
      <c r="AF2" s="239"/>
      <c r="AG2" s="239"/>
      <c r="AH2" s="239"/>
      <c r="AI2" s="239"/>
      <c r="AJ2" s="239"/>
      <c r="AK2" s="239"/>
    </row>
    <row r="3" spans="1:4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40" t="s">
        <v>875</v>
      </c>
      <c r="B4" s="240"/>
      <c r="C4" s="240"/>
      <c r="D4" s="240"/>
      <c r="E4" s="240"/>
      <c r="F4" s="240"/>
      <c r="G4" s="240"/>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0"/>
      <c r="AG4" s="240"/>
      <c r="AH4" s="240"/>
      <c r="AI4" s="240"/>
      <c r="AJ4" s="240"/>
      <c r="AK4" s="240"/>
    </row>
    <row r="5" spans="1:41">
      <c r="AL5" s="46"/>
      <c r="AM5"/>
      <c r="AN5"/>
      <c r="AO5"/>
    </row>
    <row r="6" spans="1:41" ht="75.75" customHeight="1">
      <c r="C6" s="664"/>
      <c r="D6" s="665"/>
      <c r="E6" s="665"/>
      <c r="F6" s="665"/>
      <c r="G6" s="665"/>
      <c r="H6" s="665"/>
      <c r="I6" s="665"/>
      <c r="J6" s="665"/>
      <c r="K6" s="665"/>
      <c r="L6" s="665"/>
      <c r="M6" s="665"/>
      <c r="N6" s="665"/>
      <c r="O6" s="665"/>
      <c r="P6" s="665"/>
      <c r="Q6" s="665"/>
      <c r="R6" s="665"/>
      <c r="S6" s="665"/>
      <c r="T6" s="665"/>
      <c r="U6" s="665"/>
      <c r="V6" s="665"/>
      <c r="W6" s="665"/>
      <c r="X6" s="665"/>
      <c r="Y6" s="665"/>
      <c r="Z6" s="665"/>
      <c r="AA6" s="665"/>
      <c r="AB6" s="665"/>
      <c r="AC6" s="665"/>
      <c r="AD6" s="665"/>
      <c r="AE6" s="665"/>
      <c r="AF6" s="665"/>
      <c r="AG6" s="665"/>
      <c r="AH6" s="665"/>
      <c r="AI6" s="665"/>
      <c r="AJ6" s="665"/>
      <c r="AK6" s="666"/>
      <c r="AL6"/>
      <c r="AM6"/>
      <c r="AN6"/>
      <c r="AO6"/>
    </row>
    <row r="7" spans="1:41" s="1" customFormat="1" ht="75.75" customHeight="1">
      <c r="A7" s="17"/>
      <c r="B7" s="17"/>
      <c r="C7" s="667"/>
      <c r="D7" s="668"/>
      <c r="E7" s="668"/>
      <c r="F7" s="668"/>
      <c r="G7" s="668"/>
      <c r="H7" s="668"/>
      <c r="I7" s="668"/>
      <c r="J7" s="668"/>
      <c r="K7" s="668"/>
      <c r="L7" s="668"/>
      <c r="M7" s="668"/>
      <c r="N7" s="668"/>
      <c r="O7" s="668"/>
      <c r="P7" s="668"/>
      <c r="Q7" s="668"/>
      <c r="R7" s="668"/>
      <c r="S7" s="668"/>
      <c r="T7" s="668"/>
      <c r="U7" s="668"/>
      <c r="V7" s="668"/>
      <c r="W7" s="668"/>
      <c r="X7" s="668"/>
      <c r="Y7" s="668"/>
      <c r="Z7" s="668"/>
      <c r="AA7" s="668"/>
      <c r="AB7" s="668"/>
      <c r="AC7" s="668"/>
      <c r="AD7" s="668"/>
      <c r="AE7" s="668"/>
      <c r="AF7" s="668"/>
      <c r="AG7" s="668"/>
      <c r="AH7" s="668"/>
      <c r="AI7" s="668"/>
      <c r="AJ7" s="668"/>
      <c r="AK7" s="669"/>
    </row>
    <row r="8" spans="1:41" ht="75.75" customHeight="1">
      <c r="C8" s="670"/>
      <c r="D8" s="671"/>
      <c r="E8" s="671"/>
      <c r="F8" s="671"/>
      <c r="G8" s="671"/>
      <c r="H8" s="671"/>
      <c r="I8" s="671"/>
      <c r="J8" s="671"/>
      <c r="K8" s="671"/>
      <c r="L8" s="671"/>
      <c r="M8" s="671"/>
      <c r="N8" s="671"/>
      <c r="O8" s="671"/>
      <c r="P8" s="671"/>
      <c r="Q8" s="671"/>
      <c r="R8" s="671"/>
      <c r="S8" s="671"/>
      <c r="T8" s="671"/>
      <c r="U8" s="671"/>
      <c r="V8" s="671"/>
      <c r="W8" s="671"/>
      <c r="X8" s="671"/>
      <c r="Y8" s="671"/>
      <c r="Z8" s="671"/>
      <c r="AA8" s="671"/>
      <c r="AB8" s="671"/>
      <c r="AC8" s="671"/>
      <c r="AD8" s="671"/>
      <c r="AE8" s="671"/>
      <c r="AF8" s="671"/>
      <c r="AG8" s="671"/>
      <c r="AH8" s="671"/>
      <c r="AI8" s="671"/>
      <c r="AJ8" s="671"/>
      <c r="AK8" s="672"/>
    </row>
    <row r="9" spans="1:41">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4"/>
      <c r="AI9" s="184"/>
      <c r="AJ9" s="184"/>
      <c r="AK9" s="184"/>
    </row>
    <row r="11" spans="1:41" ht="58.5" customHeight="1">
      <c r="A11" s="236" t="s">
        <v>873</v>
      </c>
      <c r="B11" s="447"/>
      <c r="C11" s="447"/>
      <c r="D11" s="447"/>
      <c r="E11" s="447"/>
      <c r="F11" s="447"/>
      <c r="G11" s="447"/>
      <c r="H11" s="447"/>
      <c r="I11" s="447"/>
      <c r="J11" s="447"/>
      <c r="K11" s="447"/>
      <c r="L11" s="447"/>
      <c r="M11" s="447"/>
      <c r="N11" s="447"/>
      <c r="O11" s="447"/>
      <c r="P11" s="447"/>
      <c r="Q11" s="447"/>
      <c r="R11" s="447"/>
      <c r="S11" s="447"/>
      <c r="T11" s="447"/>
      <c r="U11" s="447"/>
      <c r="V11" s="447"/>
      <c r="W11" s="447"/>
      <c r="X11" s="447"/>
      <c r="Y11" s="447"/>
      <c r="Z11" s="447"/>
      <c r="AA11" s="447"/>
      <c r="AB11" s="447"/>
      <c r="AC11" s="447"/>
      <c r="AD11" s="447"/>
      <c r="AE11" s="447"/>
      <c r="AF11" s="447"/>
      <c r="AG11" s="447"/>
      <c r="AH11" s="447"/>
      <c r="AI11" s="447"/>
      <c r="AJ11" s="447"/>
      <c r="AK11" s="448"/>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장세희(151208)</cp:lastModifiedBy>
  <cp:lastPrinted>2019-06-10T09:00:53Z</cp:lastPrinted>
  <dcterms:created xsi:type="dcterms:W3CDTF">2019-05-22T08:53:46Z</dcterms:created>
  <dcterms:modified xsi:type="dcterms:W3CDTF">2021-11-10T05:24:13Z</dcterms:modified>
</cp:coreProperties>
</file>